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updateLinks="always" codeName="ThisWorkbook"/>
  <mc:AlternateContent xmlns:mc="http://schemas.openxmlformats.org/markup-compatibility/2006">
    <mc:Choice Requires="x15">
      <x15ac:absPath xmlns:x15ac="http://schemas.microsoft.com/office/spreadsheetml/2010/11/ac" url="\\csce.datastore.ed.ac.uk\csce\eng\users\s2124309\Win7\Desktop\OPEN HEAT MODEL\data_raw_GB\"/>
    </mc:Choice>
  </mc:AlternateContent>
  <bookViews>
    <workbookView xWindow="-120" yWindow="-120" windowWidth="29040" windowHeight="15840" activeTab="2"/>
  </bookViews>
  <sheets>
    <sheet name="Calc.Set.Building" sheetId="93" r:id="rId1"/>
    <sheet name="Vertical" sheetId="94" r:id="rId2"/>
    <sheet name="Comparison" sheetId="95" r:id="rId3"/>
    <sheet name="BlankSheet" sheetId="53" state="hidden" r:id="rId4"/>
  </sheets>
  <definedNames>
    <definedName name="CalcSheet_Building">#REF!</definedName>
    <definedName name="CalcSheet_EnergyCarriers">#REF!</definedName>
    <definedName name="CalcSheet_SystemPerformance">#REF!</definedName>
    <definedName name="CalcSheet_Uvalues">#REF!</definedName>
    <definedName name="Code_DataSet_System_Demo">#REF!</definedName>
    <definedName name="Code_DataSet_System_Demo_Store_Var1">#REF!</definedName>
    <definedName name="Code_DataSet_System_Demo_Store_Var2">#REF!</definedName>
    <definedName name="Code_DataSet_System_Demo_Store_Var3">#REF!</definedName>
    <definedName name="CopyArea_MonitoringIndicators">#REF!</definedName>
    <definedName name="Date_Version">#REF!</definedName>
    <definedName name="i_DataSet_Building_Demo">#REF!</definedName>
    <definedName name="i_DataSet_Building_Demo_Store_Var1">#REF!</definedName>
    <definedName name="i_DataSet_Building_Demo_Store_Var2">#REF!</definedName>
    <definedName name="i_DataSet_Building_Demo_Store_Var3">#REF!</definedName>
    <definedName name="i_DataSet_System_Demo">#REF!</definedName>
    <definedName name="i_DataSet_System_Demo_Store_Var1">#REF!</definedName>
    <definedName name="i_DataSet_System_Demo_Store_Var2">#REF!</definedName>
    <definedName name="i_DataSet_System_Demo_Store_Var3">#REF!</definedName>
    <definedName name="OB_ChartsDisplayIndicators">#REF!</definedName>
    <definedName name="Source_CopyData_Chart_Building">#REF!</definedName>
    <definedName name="Source_CopyData_Chart_System">#REF!</definedName>
    <definedName name="Target_CopyData_Chart_Building_Var1">#REF!</definedName>
    <definedName name="Target_CopyData_Chart_Building_Var2">#REF!</definedName>
    <definedName name="Target_CopyData_Chart_Building_Var3">#REF!</definedName>
    <definedName name="Target_CopyData_Chart_System_Var1">#REF!</definedName>
    <definedName name="Target_CopyData_Chart_System_Var2">#REF!</definedName>
    <definedName name="Target_CopyData_Chart_System_Var3">#REF!</definedName>
  </definedNames>
  <calcPr calcId="162913" calcMode="manual"/>
</workbook>
</file>

<file path=xl/calcChain.xml><?xml version="1.0" encoding="utf-8"?>
<calcChain xmlns="http://schemas.openxmlformats.org/spreadsheetml/2006/main">
  <c r="LN3" i="93" l="1"/>
  <c r="LB3" i="93"/>
  <c r="LA3" i="93"/>
  <c r="KM3" i="93"/>
  <c r="JY3" i="93"/>
  <c r="KI3" i="93" s="1"/>
  <c r="KV3" i="93" s="1"/>
  <c r="JX3" i="93"/>
  <c r="KH3" i="93" s="1"/>
  <c r="KU3" i="93" s="1"/>
  <c r="JQ3" i="93"/>
  <c r="JP3" i="93"/>
  <c r="JO3" i="93"/>
  <c r="JN3" i="93"/>
  <c r="JK3" i="93"/>
  <c r="JU3" i="93" s="1"/>
  <c r="KE3" i="93" s="1"/>
  <c r="KR3" i="93" s="1"/>
  <c r="JI3" i="93"/>
  <c r="HP3" i="93"/>
  <c r="HO3" i="93"/>
  <c r="HN3" i="93"/>
  <c r="KA3" i="93" s="1"/>
  <c r="KK3" i="93" s="1"/>
  <c r="KX3" i="93" s="1"/>
  <c r="HM3" i="93"/>
  <c r="JZ3" i="93" s="1"/>
  <c r="KJ3" i="93" s="1"/>
  <c r="KW3" i="93" s="1"/>
  <c r="HL3" i="93"/>
  <c r="HK3" i="93"/>
  <c r="HJ3" i="93"/>
  <c r="HI3" i="93"/>
  <c r="HH3" i="93"/>
  <c r="HG3" i="93"/>
  <c r="HF3" i="93"/>
  <c r="JS3" i="93" s="1"/>
  <c r="KC3" i="93" s="1"/>
  <c r="KP3" i="93" s="1"/>
  <c r="HD3" i="93"/>
  <c r="HC3" i="93"/>
  <c r="HB3" i="93"/>
  <c r="HA3" i="93"/>
  <c r="GZ3" i="93"/>
  <c r="GY3" i="93"/>
  <c r="GX3" i="93"/>
  <c r="HE3" i="93" s="1"/>
  <c r="DI3" i="93"/>
  <c r="DH3" i="93"/>
  <c r="LK3" i="93" s="1"/>
  <c r="DG3" i="93"/>
  <c r="DF3" i="93"/>
  <c r="DE3" i="93"/>
  <c r="DD3" i="93"/>
  <c r="DC3" i="93"/>
  <c r="DB3" i="93"/>
  <c r="LG3" i="93" s="1"/>
  <c r="DA3" i="93"/>
  <c r="CZ3" i="93"/>
  <c r="CY3" i="93"/>
  <c r="CX3" i="93"/>
  <c r="CW3" i="93"/>
  <c r="CV3" i="93"/>
  <c r="CU3" i="93"/>
  <c r="CF3" i="93"/>
  <c r="CB3" i="93"/>
  <c r="BZ3" i="93"/>
  <c r="BS3" i="93"/>
  <c r="BR3" i="93"/>
  <c r="BQ3" i="93"/>
  <c r="BU3" i="93" s="1"/>
  <c r="BM3" i="93"/>
  <c r="BL3" i="93"/>
  <c r="BP3" i="93" s="1"/>
  <c r="BK3" i="93"/>
  <c r="BJ3" i="93"/>
  <c r="BI3" i="93"/>
  <c r="BH3" i="93"/>
  <c r="Z3" i="93"/>
  <c r="AB3" i="93" s="1"/>
  <c r="LN2" i="93"/>
  <c r="LB2" i="93"/>
  <c r="LA2" i="93"/>
  <c r="KM2" i="93"/>
  <c r="JU2" i="93"/>
  <c r="KE2" i="93" s="1"/>
  <c r="KR2" i="93" s="1"/>
  <c r="JQ2" i="93"/>
  <c r="JP2" i="93"/>
  <c r="JZ2" i="93" s="1"/>
  <c r="KJ2" i="93" s="1"/>
  <c r="KW2" i="93" s="1"/>
  <c r="JO2" i="93"/>
  <c r="JN2" i="93"/>
  <c r="JX2" i="93" s="1"/>
  <c r="KH2" i="93" s="1"/>
  <c r="KU2" i="93" s="1"/>
  <c r="JM2" i="93"/>
  <c r="JK2" i="93"/>
  <c r="JH2" i="93"/>
  <c r="JR2" i="93" s="1"/>
  <c r="KB2" i="93" s="1"/>
  <c r="KO2" i="93" s="1"/>
  <c r="HP2" i="93"/>
  <c r="HO2" i="93"/>
  <c r="HN2" i="93"/>
  <c r="KA2" i="93" s="1"/>
  <c r="KK2" i="93" s="1"/>
  <c r="KX2" i="93" s="1"/>
  <c r="HM2" i="93"/>
  <c r="HL2" i="93"/>
  <c r="JY2" i="93" s="1"/>
  <c r="KI2" i="93" s="1"/>
  <c r="KV2" i="93" s="1"/>
  <c r="HK2" i="93"/>
  <c r="HJ2" i="93"/>
  <c r="JW2" i="93" s="1"/>
  <c r="KG2" i="93" s="1"/>
  <c r="KT2" i="93" s="1"/>
  <c r="HI2" i="93"/>
  <c r="JL2" i="93" s="1"/>
  <c r="JV2" i="93" s="1"/>
  <c r="KF2" i="93" s="1"/>
  <c r="KS2" i="93" s="1"/>
  <c r="HH2" i="93"/>
  <c r="HG2" i="93"/>
  <c r="HF2" i="93"/>
  <c r="HE2" i="93"/>
  <c r="HD2" i="93"/>
  <c r="HC2" i="93"/>
  <c r="HB2" i="93"/>
  <c r="HA2" i="93"/>
  <c r="GZ2" i="93"/>
  <c r="GY2" i="93"/>
  <c r="GX2" i="93"/>
  <c r="DI2" i="93"/>
  <c r="DH2" i="93"/>
  <c r="LK2" i="93" s="1"/>
  <c r="DG2" i="93"/>
  <c r="DF2" i="93"/>
  <c r="DE2" i="93"/>
  <c r="LH2" i="93" s="1"/>
  <c r="DD2" i="93"/>
  <c r="DC2" i="93"/>
  <c r="DB2" i="93"/>
  <c r="LG2" i="93" s="1"/>
  <c r="DA2" i="93"/>
  <c r="CZ2" i="93"/>
  <c r="CY2" i="93"/>
  <c r="CX2" i="93"/>
  <c r="CW2" i="93"/>
  <c r="CV2" i="93"/>
  <c r="CU2" i="93"/>
  <c r="CF2" i="93"/>
  <c r="CB2" i="93"/>
  <c r="BZ2" i="93"/>
  <c r="BS2" i="93"/>
  <c r="BR2" i="93"/>
  <c r="BQ2" i="93"/>
  <c r="BP2" i="93"/>
  <c r="BN2" i="93"/>
  <c r="BM2" i="93"/>
  <c r="BL2" i="93"/>
  <c r="CO2" i="93" s="1"/>
  <c r="BK2" i="93"/>
  <c r="BJ2" i="93"/>
  <c r="BI2" i="93"/>
  <c r="BH2" i="93"/>
  <c r="Z2" i="93"/>
  <c r="AB2" i="93" s="1"/>
  <c r="C326" i="94"/>
  <c r="C319" i="94"/>
  <c r="C324" i="94" s="1"/>
  <c r="C314" i="94"/>
  <c r="C313" i="94"/>
  <c r="C299" i="94"/>
  <c r="C287" i="94"/>
  <c r="C297" i="94" s="1"/>
  <c r="C310" i="94" s="1"/>
  <c r="C286" i="94"/>
  <c r="C296" i="94" s="1"/>
  <c r="C309" i="94" s="1"/>
  <c r="C277" i="94"/>
  <c r="C276" i="94"/>
  <c r="C275" i="94"/>
  <c r="C273" i="94"/>
  <c r="C283" i="94" s="1"/>
  <c r="C293" i="94" s="1"/>
  <c r="C306" i="94" s="1"/>
  <c r="C271" i="94"/>
  <c r="C281" i="94" s="1"/>
  <c r="C291" i="94" s="1"/>
  <c r="C304" i="94" s="1"/>
  <c r="C270" i="94"/>
  <c r="C224" i="94"/>
  <c r="C223" i="94"/>
  <c r="C222" i="94"/>
  <c r="C221" i="94"/>
  <c r="C220" i="94"/>
  <c r="C285" i="94" s="1"/>
  <c r="C295" i="94" s="1"/>
  <c r="C308" i="94" s="1"/>
  <c r="C219" i="94"/>
  <c r="C218" i="94"/>
  <c r="C217" i="94"/>
  <c r="C216" i="94"/>
  <c r="C215" i="94"/>
  <c r="C280" i="94" s="1"/>
  <c r="C290" i="94" s="1"/>
  <c r="C303" i="94" s="1"/>
  <c r="C214" i="94"/>
  <c r="C269" i="94" s="1"/>
  <c r="C279" i="94" s="1"/>
  <c r="C289" i="94" s="1"/>
  <c r="C302" i="94" s="1"/>
  <c r="C212" i="94"/>
  <c r="C211" i="94"/>
  <c r="C210" i="94"/>
  <c r="C209" i="94"/>
  <c r="C208" i="94"/>
  <c r="C207" i="94"/>
  <c r="C206" i="94"/>
  <c r="C213" i="94" s="1"/>
  <c r="C113" i="94"/>
  <c r="C112" i="94"/>
  <c r="C323" i="94" s="1"/>
  <c r="C111" i="94"/>
  <c r="C322" i="94" s="1"/>
  <c r="C110" i="94"/>
  <c r="C109" i="94"/>
  <c r="C320" i="94" s="1"/>
  <c r="C108" i="94"/>
  <c r="C107" i="94"/>
  <c r="C106" i="94"/>
  <c r="C105" i="94"/>
  <c r="C104" i="94"/>
  <c r="C103" i="94"/>
  <c r="C102" i="94"/>
  <c r="C101" i="94"/>
  <c r="C100" i="94"/>
  <c r="C99" i="94"/>
  <c r="C84" i="94"/>
  <c r="C80" i="94"/>
  <c r="C78" i="94"/>
  <c r="C71" i="94"/>
  <c r="C70" i="94"/>
  <c r="C69" i="94"/>
  <c r="C65" i="94"/>
  <c r="C93" i="94" s="1"/>
  <c r="C64" i="94"/>
  <c r="C63" i="94"/>
  <c r="C62" i="94"/>
  <c r="C61" i="94"/>
  <c r="C60" i="94"/>
  <c r="C26" i="94"/>
  <c r="C28" i="94" s="1"/>
  <c r="B326" i="94"/>
  <c r="B314" i="94"/>
  <c r="B313" i="94"/>
  <c r="B299" i="94"/>
  <c r="B283" i="94"/>
  <c r="B293" i="94" s="1"/>
  <c r="B306" i="94" s="1"/>
  <c r="B277" i="94"/>
  <c r="B276" i="94"/>
  <c r="B286" i="94" s="1"/>
  <c r="B296" i="94" s="1"/>
  <c r="B309" i="94" s="1"/>
  <c r="B275" i="94"/>
  <c r="B273" i="94"/>
  <c r="B270" i="94"/>
  <c r="B280" i="94" s="1"/>
  <c r="B290" i="94" s="1"/>
  <c r="B303" i="94" s="1"/>
  <c r="B268" i="94"/>
  <c r="B278" i="94" s="1"/>
  <c r="B288" i="94" s="1"/>
  <c r="B301" i="94" s="1"/>
  <c r="B224" i="94"/>
  <c r="B223" i="94"/>
  <c r="B222" i="94"/>
  <c r="B287" i="94" s="1"/>
  <c r="B297" i="94" s="1"/>
  <c r="B310" i="94" s="1"/>
  <c r="B221" i="94"/>
  <c r="B220" i="94"/>
  <c r="B285" i="94" s="1"/>
  <c r="B295" i="94" s="1"/>
  <c r="B308" i="94" s="1"/>
  <c r="B219" i="94"/>
  <c r="B274" i="94" s="1"/>
  <c r="B284" i="94" s="1"/>
  <c r="B294" i="94" s="1"/>
  <c r="B307" i="94" s="1"/>
  <c r="B218" i="94"/>
  <c r="B217" i="94"/>
  <c r="B216" i="94"/>
  <c r="B215" i="94"/>
  <c r="B214" i="94"/>
  <c r="B213" i="94"/>
  <c r="B298" i="94" s="1"/>
  <c r="B300" i="94" s="1"/>
  <c r="B311" i="94" s="1"/>
  <c r="B212" i="94"/>
  <c r="B211" i="94"/>
  <c r="B210" i="94"/>
  <c r="B209" i="94"/>
  <c r="B208" i="94"/>
  <c r="B207" i="94"/>
  <c r="B206" i="94"/>
  <c r="B113" i="94"/>
  <c r="B112" i="94"/>
  <c r="B111" i="94"/>
  <c r="B110" i="94"/>
  <c r="B109" i="94"/>
  <c r="B108" i="94"/>
  <c r="B107" i="94"/>
  <c r="B106" i="94"/>
  <c r="B319" i="94" s="1"/>
  <c r="B105" i="94"/>
  <c r="B104" i="94"/>
  <c r="B103" i="94"/>
  <c r="B102" i="94"/>
  <c r="B101" i="94"/>
  <c r="B100" i="94"/>
  <c r="B99" i="94"/>
  <c r="B84" i="94"/>
  <c r="B80" i="94"/>
  <c r="B78" i="94"/>
  <c r="B73" i="94"/>
  <c r="B71" i="94"/>
  <c r="B70" i="94"/>
  <c r="B69" i="94"/>
  <c r="B65" i="94"/>
  <c r="B68" i="94" s="1"/>
  <c r="B64" i="94"/>
  <c r="B63" i="94"/>
  <c r="B62" i="94"/>
  <c r="B61" i="94"/>
  <c r="B60" i="94"/>
  <c r="B28" i="94"/>
  <c r="B26" i="94"/>
  <c r="BO2" i="93" l="1"/>
  <c r="BT2" i="93" s="1"/>
  <c r="CD2" i="93"/>
  <c r="CC2" i="93" s="1"/>
  <c r="CP2" i="93" s="1"/>
  <c r="CS2" i="93" s="1"/>
  <c r="BU2" i="93"/>
  <c r="B324" i="94"/>
  <c r="B321" i="94"/>
  <c r="B323" i="94"/>
  <c r="C268" i="94"/>
  <c r="C278" i="94"/>
  <c r="C288" i="94" s="1"/>
  <c r="C301" i="94" s="1"/>
  <c r="C298" i="94"/>
  <c r="C300" i="94" s="1"/>
  <c r="C311" i="94" s="1"/>
  <c r="BV2" i="93"/>
  <c r="LJ3" i="93"/>
  <c r="LL3" i="93"/>
  <c r="KL3" i="93"/>
  <c r="KN3" i="93" s="1"/>
  <c r="KY3" i="93" s="1"/>
  <c r="JH3" i="93"/>
  <c r="JR3" i="93" s="1"/>
  <c r="KB3" i="93" s="1"/>
  <c r="KO3" i="93" s="1"/>
  <c r="B74" i="94"/>
  <c r="B320" i="94"/>
  <c r="B325" i="94" s="1"/>
  <c r="B76" i="94"/>
  <c r="B281" i="94"/>
  <c r="B291" i="94" s="1"/>
  <c r="B304" i="94" s="1"/>
  <c r="B322" i="94"/>
  <c r="LH3" i="93"/>
  <c r="B75" i="94"/>
  <c r="C325" i="94"/>
  <c r="C82" i="94"/>
  <c r="C81" i="94" s="1"/>
  <c r="C94" i="94" s="1"/>
  <c r="C97" i="94" s="1"/>
  <c r="C73" i="94"/>
  <c r="CD3" i="93"/>
  <c r="CC3" i="93"/>
  <c r="CP3" i="93" s="1"/>
  <c r="CS3" i="93" s="1"/>
  <c r="LI3" i="93"/>
  <c r="LM3" i="93" s="1"/>
  <c r="B72" i="94"/>
  <c r="B77" i="94" s="1"/>
  <c r="LI2" i="93"/>
  <c r="LM2" i="93" s="1"/>
  <c r="LL2" i="93"/>
  <c r="LJ2" i="93"/>
  <c r="KL2" i="93"/>
  <c r="KN2" i="93" s="1"/>
  <c r="KY2" i="93" s="1"/>
  <c r="B269" i="94"/>
  <c r="B279" i="94" s="1"/>
  <c r="B289" i="94" s="1"/>
  <c r="B302" i="94" s="1"/>
  <c r="C272" i="94"/>
  <c r="C282" i="94" s="1"/>
  <c r="C292" i="94" s="1"/>
  <c r="C305" i="94" s="1"/>
  <c r="CO3" i="93"/>
  <c r="JJ3" i="93"/>
  <c r="JT3" i="93" s="1"/>
  <c r="KD3" i="93" s="1"/>
  <c r="KQ3" i="93" s="1"/>
  <c r="B93" i="94"/>
  <c r="C68" i="94"/>
  <c r="C321" i="94"/>
  <c r="BN3" i="93"/>
  <c r="BO3" i="93" s="1"/>
  <c r="B66" i="94"/>
  <c r="B82" i="94"/>
  <c r="B81" i="94" s="1"/>
  <c r="B94" i="94" s="1"/>
  <c r="B97" i="94" s="1"/>
  <c r="B271" i="94"/>
  <c r="C274" i="94"/>
  <c r="C284" i="94" s="1"/>
  <c r="C294" i="94" s="1"/>
  <c r="C307" i="94" s="1"/>
  <c r="JI2" i="93"/>
  <c r="JS2" i="93" s="1"/>
  <c r="KC2" i="93" s="1"/>
  <c r="KP2" i="93" s="1"/>
  <c r="JL3" i="93"/>
  <c r="JV3" i="93" s="1"/>
  <c r="KF3" i="93" s="1"/>
  <c r="KS3" i="93" s="1"/>
  <c r="C66" i="94"/>
  <c r="C67" i="94" s="1"/>
  <c r="B67" i="94"/>
  <c r="B79" i="94" s="1"/>
  <c r="B89" i="94" s="1"/>
  <c r="B92" i="94" s="1"/>
  <c r="B272" i="94"/>
  <c r="B282" i="94" s="1"/>
  <c r="B292" i="94" s="1"/>
  <c r="B305" i="94" s="1"/>
  <c r="JJ2" i="93"/>
  <c r="JT2" i="93" s="1"/>
  <c r="KD2" i="93" s="1"/>
  <c r="KQ2" i="93" s="1"/>
  <c r="JM3" i="93"/>
  <c r="JW3" i="93" s="1"/>
  <c r="KG3" i="93" s="1"/>
  <c r="KT3" i="93" s="1"/>
  <c r="BW3" i="93" l="1"/>
  <c r="BV3" i="93"/>
  <c r="CA3" i="93"/>
  <c r="CK3" i="93" s="1"/>
  <c r="CN3" i="93" s="1"/>
  <c r="BT3" i="93"/>
  <c r="C79" i="94"/>
  <c r="C89" i="94" s="1"/>
  <c r="C92" i="94" s="1"/>
  <c r="C74" i="94"/>
  <c r="C75" i="94"/>
  <c r="C72" i="94"/>
  <c r="C77" i="94" s="1"/>
  <c r="KZ3" i="93"/>
  <c r="KZ2" i="93"/>
  <c r="C312" i="94"/>
  <c r="B312" i="94"/>
  <c r="BY2" i="93"/>
  <c r="BX2" i="93" s="1"/>
  <c r="CE2" i="93" s="1"/>
  <c r="CG2" i="93" s="1"/>
  <c r="CJ2" i="93" s="1"/>
  <c r="CT2" i="93" s="1"/>
  <c r="B83" i="94"/>
  <c r="B85" i="94" s="1"/>
  <c r="B88" i="94" s="1"/>
  <c r="B98" i="94" s="1"/>
  <c r="BW2" i="93"/>
  <c r="CA2" i="93"/>
  <c r="CK2" i="93" s="1"/>
  <c r="CN2" i="93" s="1"/>
  <c r="B315" i="94" l="1"/>
  <c r="B317" i="94" s="1"/>
  <c r="B327" i="94"/>
  <c r="B328" i="94" s="1"/>
  <c r="B316" i="94"/>
  <c r="B318" i="94" s="1"/>
  <c r="C315" i="94"/>
  <c r="C317" i="94" s="1"/>
  <c r="C327" i="94"/>
  <c r="C328" i="94" s="1"/>
  <c r="C76" i="94"/>
  <c r="C83" i="94" s="1"/>
  <c r="C85" i="94" s="1"/>
  <c r="C88" i="94" s="1"/>
  <c r="C98" i="94" s="1"/>
  <c r="LO2" i="93"/>
  <c r="LP2" i="93" s="1"/>
  <c r="LC2" i="93"/>
  <c r="LE2" i="93" s="1"/>
  <c r="BY3" i="93"/>
  <c r="BX3" i="93" s="1"/>
  <c r="CE3" i="93" s="1"/>
  <c r="CG3" i="93" s="1"/>
  <c r="CJ3" i="93" s="1"/>
  <c r="CT3" i="93" s="1"/>
  <c r="LC3" i="93"/>
  <c r="LE3" i="93" s="1"/>
  <c r="LO3" i="93"/>
  <c r="LP3" i="93" s="1"/>
  <c r="LD3" i="93"/>
  <c r="LF3" i="93" s="1"/>
  <c r="LQ3" i="93" l="1"/>
  <c r="LR3" i="93" s="1"/>
  <c r="LS3" i="93" s="1"/>
  <c r="C316" i="94"/>
  <c r="C318" i="94" s="1"/>
  <c r="B329" i="94"/>
  <c r="B330" i="94" s="1"/>
  <c r="B331" i="94" s="1"/>
  <c r="LD2" i="93"/>
  <c r="LF2" i="93" s="1"/>
  <c r="LQ2" i="93" l="1"/>
  <c r="LR2" i="93" s="1"/>
  <c r="LS2" i="93" s="1"/>
  <c r="C329" i="94"/>
  <c r="C330" i="94" s="1"/>
  <c r="C331" i="94" s="1"/>
  <c r="J7" i="95" l="1"/>
  <c r="J6" i="95"/>
  <c r="J5" i="95"/>
  <c r="I8" i="95"/>
  <c r="F3" i="95"/>
  <c r="I7" i="95" s="1"/>
  <c r="I5" i="95" l="1"/>
  <c r="J8" i="95"/>
  <c r="I6" i="95"/>
</calcChain>
</file>

<file path=xl/sharedStrings.xml><?xml version="1.0" encoding="utf-8"?>
<sst xmlns="http://schemas.openxmlformats.org/spreadsheetml/2006/main" count="803" uniqueCount="375">
  <si>
    <t>Code_BuildingSizeClass</t>
  </si>
  <si>
    <t>N</t>
  </si>
  <si>
    <t>Code_BuildingType</t>
  </si>
  <si>
    <t>R_Measure_Roof_2</t>
  </si>
  <si>
    <t>Code_MeasureType_Roof_2</t>
  </si>
  <si>
    <t>q_ht_tr</t>
  </si>
  <si>
    <t>q_ht_ve</t>
  </si>
  <si>
    <t>Theta_e_Base</t>
  </si>
  <si>
    <t>phi_int</t>
  </si>
  <si>
    <t>n_air_use</t>
  </si>
  <si>
    <t>F_red_htr1</t>
  </si>
  <si>
    <t>F_red_htr4</t>
  </si>
  <si>
    <t>I_Sol_East</t>
  </si>
  <si>
    <t>I_Sol_South</t>
  </si>
  <si>
    <t>I_Sol_West</t>
  </si>
  <si>
    <t>I_Sol_North</t>
  </si>
  <si>
    <t>Code_BuildingVariant</t>
  </si>
  <si>
    <t>Description_BuildingVariant</t>
  </si>
  <si>
    <t>Description_BuildingVariant_National</t>
  </si>
  <si>
    <t>Remark_BuildingVariant_1</t>
  </si>
  <si>
    <t>Remark_BuildingVariant_2</t>
  </si>
  <si>
    <t>A_C_Ref</t>
  </si>
  <si>
    <t>Code_BoundaryCond</t>
  </si>
  <si>
    <t>theta_i</t>
  </si>
  <si>
    <t>F_sh_hor</t>
  </si>
  <si>
    <t>F_sh_vert</t>
  </si>
  <si>
    <t>n_air_infiltration</t>
  </si>
  <si>
    <t>I_Sol_Hor</t>
  </si>
  <si>
    <t>R_Before_Roof_1</t>
  </si>
  <si>
    <t>R_Before_Roof_2</t>
  </si>
  <si>
    <t>R_Before_Wall_1</t>
  </si>
  <si>
    <t>R_Before_Wall_2</t>
  </si>
  <si>
    <t>R_Before_Wall_3</t>
  </si>
  <si>
    <t>R_Before_Floor_1</t>
  </si>
  <si>
    <t>R_Before_Floor_2</t>
  </si>
  <si>
    <t>R_Before_Window_1</t>
  </si>
  <si>
    <t>R_Before_Window_2</t>
  </si>
  <si>
    <t>R_Before_Door_1</t>
  </si>
  <si>
    <t>U_Actual_Roof_1</t>
  </si>
  <si>
    <t>F_w</t>
  </si>
  <si>
    <t>g_gl_n</t>
  </si>
  <si>
    <t>Code_Measure_Wall_2</t>
  </si>
  <si>
    <t>Code_Measure_Wall_3</t>
  </si>
  <si>
    <t>Code_Measure_Floor_1</t>
  </si>
  <si>
    <t>Code_Measure_Floor_2</t>
  </si>
  <si>
    <t>Code_Measure_Window_1</t>
  </si>
  <si>
    <t>Code_Measure_Window_2</t>
  </si>
  <si>
    <t>Code_Measure_Door_1</t>
  </si>
  <si>
    <t>HeatingDays</t>
  </si>
  <si>
    <t>Theta_e</t>
  </si>
  <si>
    <t>Code_Infiltration_Actual</t>
  </si>
  <si>
    <t>Number_BuildingVariant</t>
  </si>
  <si>
    <t>H_Transmission_Floor_2</t>
  </si>
  <si>
    <t>H_Transmission_Window_1</t>
  </si>
  <si>
    <t>H_Transmission_Window_2</t>
  </si>
  <si>
    <t>H_Transmission_Door_1</t>
  </si>
  <si>
    <t>H_Transmission_ThermalBridging</t>
  </si>
  <si>
    <t>h_Transmission</t>
  </si>
  <si>
    <t>h_Ventilation</t>
  </si>
  <si>
    <t>q_ht</t>
  </si>
  <si>
    <t>Q_Sol_Hor</t>
  </si>
  <si>
    <t>Q_Sol_East</t>
  </si>
  <si>
    <t>Q_Sol_South</t>
  </si>
  <si>
    <t>Q_Sol_West</t>
  </si>
  <si>
    <t>Q_Sol_North</t>
  </si>
  <si>
    <t>q_h_nd</t>
  </si>
  <si>
    <t>R_Add_UnheatedSpace_Wall_2</t>
  </si>
  <si>
    <t>b_Transmission_Wall_2</t>
  </si>
  <si>
    <t>R_Add_UnheatedSpace_Wall_3</t>
  </si>
  <si>
    <t>b_Transmission_Wall_3</t>
  </si>
  <si>
    <t>R_Add_UnheatedSpace_Floor_1</t>
  </si>
  <si>
    <t>b_Transmission_Floor_1</t>
  </si>
  <si>
    <t>R_Add_UnheatedSpace_Floor_2</t>
  </si>
  <si>
    <t>b_Transmission_Floor_2</t>
  </si>
  <si>
    <t>Code_MeasureType_Roof_1</t>
  </si>
  <si>
    <t>Code_Measure_Roof_2</t>
  </si>
  <si>
    <t>Code_Country</t>
  </si>
  <si>
    <t>q_sol</t>
  </si>
  <si>
    <t>q_int</t>
  </si>
  <si>
    <t>eta_h_gn</t>
  </si>
  <si>
    <t>U_Actual_Roof_2</t>
  </si>
  <si>
    <t>U_Actual_Wall_1</t>
  </si>
  <si>
    <t>U_Actual_Wall_2</t>
  </si>
  <si>
    <t>U_Actual_Wall_3</t>
  </si>
  <si>
    <t>U_Actual_Floor_1</t>
  </si>
  <si>
    <t>U_Actual_Floor_2</t>
  </si>
  <si>
    <t>U_Actual_Window_1</t>
  </si>
  <si>
    <t>U_Actual_Window_2</t>
  </si>
  <si>
    <t>U_Actual_Door_1</t>
  </si>
  <si>
    <t>H_Transmission_Roof_1</t>
  </si>
  <si>
    <t>H_Transmission_Roof_2</t>
  </si>
  <si>
    <t>H_Transmission_Wall_1</t>
  </si>
  <si>
    <t>H_Transmission_Wall_2</t>
  </si>
  <si>
    <t>H_Transmission_Wall_3</t>
  </si>
  <si>
    <t>H_Transmission_Floor_1</t>
  </si>
  <si>
    <t>tau</t>
  </si>
  <si>
    <t>a_H</t>
  </si>
  <si>
    <t>gamma_h_gn</t>
  </si>
  <si>
    <t>Code_Building</t>
  </si>
  <si>
    <t>q_w_nd</t>
  </si>
  <si>
    <t>Code_StatusDataset</t>
  </si>
  <si>
    <t>F_f</t>
  </si>
  <si>
    <t>Code_ConstructionYearClass</t>
  </si>
  <si>
    <t>Sum_DeltaT_for_HeatingDays</t>
  </si>
  <si>
    <t>R_Measure_Window_1</t>
  </si>
  <si>
    <t>delta_U_ThermalBridging</t>
  </si>
  <si>
    <t>Code_Roof_1</t>
  </si>
  <si>
    <t>Code_ConstructionBorder_Roof_1</t>
  </si>
  <si>
    <t>Code_Roof_2</t>
  </si>
  <si>
    <t>Code_ConstructionBorder_Roof_2</t>
  </si>
  <si>
    <t>Code_Wall_1</t>
  </si>
  <si>
    <t>U_Wall_1</t>
  </si>
  <si>
    <t>Code_ConstructionBorder_Wall_1</t>
  </si>
  <si>
    <t>A_Wall_1</t>
  </si>
  <si>
    <t>Code_Wall_2</t>
  </si>
  <si>
    <t>U_Wall_2</t>
  </si>
  <si>
    <t>Code_ConstructionBorder_Wall_2</t>
  </si>
  <si>
    <t>A_Wall_2</t>
  </si>
  <si>
    <t>Code_Wall_3</t>
  </si>
  <si>
    <t>U_Wall_3</t>
  </si>
  <si>
    <t>Code_ConstructionBorder_Wall_3</t>
  </si>
  <si>
    <t>A_Wall_3</t>
  </si>
  <si>
    <t>Code_Floor_1</t>
  </si>
  <si>
    <t>U_Floor_1</t>
  </si>
  <si>
    <t>Code_ConstructionBorder_Floor_1</t>
  </si>
  <si>
    <t>A_Floor_1</t>
  </si>
  <si>
    <t>Code_Floor_2</t>
  </si>
  <si>
    <t>U_Floor_2</t>
  </si>
  <si>
    <t>Code_ConstructionBorder_Floor_2</t>
  </si>
  <si>
    <t>A_Floor_2</t>
  </si>
  <si>
    <t>Code_Window_1</t>
  </si>
  <si>
    <t>U_Window_1</t>
  </si>
  <si>
    <t>A_Window_1</t>
  </si>
  <si>
    <t>Code_Window_2</t>
  </si>
  <si>
    <t>U_Window_2</t>
  </si>
  <si>
    <t>A_Window_2</t>
  </si>
  <si>
    <t>A_Window_Horizontal</t>
  </si>
  <si>
    <t>A_Window_East</t>
  </si>
  <si>
    <t>A_Window_South</t>
  </si>
  <si>
    <t>A_Window_West</t>
  </si>
  <si>
    <t>A_Window_North</t>
  </si>
  <si>
    <t>Code_Door_1</t>
  </si>
  <si>
    <t>U_Door_1</t>
  </si>
  <si>
    <t>A_Door_1</t>
  </si>
  <si>
    <t>Typology</t>
  </si>
  <si>
    <t>Date_Change</t>
  </si>
  <si>
    <t>Date_Entry</t>
  </si>
  <si>
    <t>Year1_Building</t>
  </si>
  <si>
    <t>Year2_Building</t>
  </si>
  <si>
    <t>R_Add_UnheatedSpace_Roof_1</t>
  </si>
  <si>
    <t>b_Transmission_Roof_1</t>
  </si>
  <si>
    <t>R_Add_UnheatedSpace_Roof_2</t>
  </si>
  <si>
    <t>b_Transmission_Roof_2</t>
  </si>
  <si>
    <t>R_Add_UnheatedSpace_Wall_1</t>
  </si>
  <si>
    <t>b_Transmission_Wall_1</t>
  </si>
  <si>
    <t>R_Measure_Wall_1</t>
  </si>
  <si>
    <t>R_Measure_Wall_2</t>
  </si>
  <si>
    <t>R_Measure_Wall_3</t>
  </si>
  <si>
    <t>R_Measure_Floor_1</t>
  </si>
  <si>
    <t>R_Measure_Floor_2</t>
  </si>
  <si>
    <t>R_Measure_Window_2</t>
  </si>
  <si>
    <t>R_Measure_Door_1</t>
  </si>
  <si>
    <t>d_Insulation_Roof_1</t>
  </si>
  <si>
    <t>d_Insulation_Roof_2</t>
  </si>
  <si>
    <t>Code_MeasureType_Wall_1</t>
  </si>
  <si>
    <t>Code_MeasureType_Wall_2</t>
  </si>
  <si>
    <t>Code_MeasureType_Wall_3</t>
  </si>
  <si>
    <t>Code_MeasureType_Floor_1</t>
  </si>
  <si>
    <t>Code_MeasureType_Floor_2</t>
  </si>
  <si>
    <t>Code_MeasureType_Window_1</t>
  </si>
  <si>
    <t>c_m</t>
  </si>
  <si>
    <t>F_red_temp</t>
  </si>
  <si>
    <t>d_Insulation_Wall_1</t>
  </si>
  <si>
    <t>d_Insulation_Wall_2</t>
  </si>
  <si>
    <t>d_Insulation_Wall_3</t>
  </si>
  <si>
    <t>d_Insulation_Floor_1</t>
  </si>
  <si>
    <t>d_Insulation_Floor_2</t>
  </si>
  <si>
    <t>Code_MeasureType_Window_2</t>
  </si>
  <si>
    <t>Code_MeasureType_Door_1</t>
  </si>
  <si>
    <t>Code_Measure_Wall_1</t>
  </si>
  <si>
    <t>Code_ClimateRegion</t>
  </si>
  <si>
    <t>A_Roof_1</t>
  </si>
  <si>
    <t>A_Roof_2</t>
  </si>
  <si>
    <t>U_Roof_1</t>
  </si>
  <si>
    <t>U_Roof_2</t>
  </si>
  <si>
    <t>Code_Measure_Roof_1</t>
  </si>
  <si>
    <t>R_Measure_Roof_1</t>
  </si>
  <si>
    <t>h_room</t>
  </si>
  <si>
    <t>Name_ClimateRegion</t>
  </si>
  <si>
    <t>A_Calc_Door_1</t>
  </si>
  <si>
    <t>A_Calc_Window_2</t>
  </si>
  <si>
    <t>A_Calc_Window_1</t>
  </si>
  <si>
    <t>A_Calc_Floor_2</t>
  </si>
  <si>
    <t>A_Calc_Floor_1</t>
  </si>
  <si>
    <t>A_Calc_Wall_3</t>
  </si>
  <si>
    <t>A_Calc_Wall_2</t>
  </si>
  <si>
    <t>A_Calc_Wall_1</t>
  </si>
  <si>
    <t>A_Calc_Roof_2</t>
  </si>
  <si>
    <t>A_Calc_Roof_1</t>
  </si>
  <si>
    <t>Refurbishment</t>
  </si>
  <si>
    <t>d_Insulation_PredefinedMeasure_Floor_2</t>
  </si>
  <si>
    <t>d_Insulation_PredefinedMeasure_Floor_1</t>
  </si>
  <si>
    <t>d_Insulation_PredefinedMeasure_Wall_3</t>
  </si>
  <si>
    <t>d_Insulation_PredefinedMeasure_Wall_2</t>
  </si>
  <si>
    <t>d_Insulation_PredefinedMeasure_Wall_1</t>
  </si>
  <si>
    <t>d_Insulation_PredefinedMeasure_Roof_2</t>
  </si>
  <si>
    <t>d_Insulation_PredefinedMeasure_Roof_1</t>
  </si>
  <si>
    <t>R_PredefinedMeasure_Floor_2</t>
  </si>
  <si>
    <t>R_PredefinedMeasure_Floor_1</t>
  </si>
  <si>
    <t>R_PredefinedMeasure_Wall_3</t>
  </si>
  <si>
    <t>R_PredefinedMeasure_Wall_2</t>
  </si>
  <si>
    <t>R_PredefinedMeasure_Wall_1</t>
  </si>
  <si>
    <t>R_PredefinedMeasure_Roof_2</t>
  </si>
  <si>
    <t>R_PredefinedMeasure_Roof_1</t>
  </si>
  <si>
    <t>f_Measure_Door_1</t>
  </si>
  <si>
    <t>f_Measure_Window_2</t>
  </si>
  <si>
    <t>f_Measure_Window_1</t>
  </si>
  <si>
    <t>f_Measure_Floor_2</t>
  </si>
  <si>
    <t>f_Measure_Floor_1</t>
  </si>
  <si>
    <t>f_Measure_Wall_3</t>
  </si>
  <si>
    <t>f_Measure_Wall_2</t>
  </si>
  <si>
    <t>f_Measure_Wall_1</t>
  </si>
  <si>
    <t>f_Measure_Roof_2</t>
  </si>
  <si>
    <t>f_Measure_Roof_1</t>
  </si>
  <si>
    <t>d_Insulation_Measure_Floor_2</t>
  </si>
  <si>
    <t>d_Insulation_Measure_Floor_1</t>
  </si>
  <si>
    <t>d_Insulation_Measure_Wall_3</t>
  </si>
  <si>
    <t>d_Insulation_Measure_Wall_2</t>
  </si>
  <si>
    <t>d_Insulation_Measure_Wall_1</t>
  </si>
  <si>
    <t>d_Insulation_Measure_Roof_2</t>
  </si>
  <si>
    <t>d_Insulation_Measure_Roof_1</t>
  </si>
  <si>
    <t>Code_TypeVariant</t>
  </si>
  <si>
    <t>A_C_Living</t>
  </si>
  <si>
    <t>Inclination_SolarPotential_2</t>
  </si>
  <si>
    <t>Code_Orientation_SolarPotential_2</t>
  </si>
  <si>
    <t>A_SolarPotential_2</t>
  </si>
  <si>
    <t>Inclination_SolarPotential_1</t>
  </si>
  <si>
    <t>Code_Orientation_SolarPotential_1</t>
  </si>
  <si>
    <t>A_SolarPotential_1</t>
  </si>
  <si>
    <t>A_Calc_Window_North</t>
  </si>
  <si>
    <t>A_Calc_Window_West</t>
  </si>
  <si>
    <t>A_Calc_Window_South</t>
  </si>
  <si>
    <t>A_Calc_Window_East</t>
  </si>
  <si>
    <t>A_Calc_Window_Horizontal</t>
  </si>
  <si>
    <t>n_Apartment</t>
  </si>
  <si>
    <t>A_C_Use</t>
  </si>
  <si>
    <t>A_C_IntDim</t>
  </si>
  <si>
    <t>A_C_ExtDim</t>
  </si>
  <si>
    <t>A_C_National</t>
  </si>
  <si>
    <t>V_C</t>
  </si>
  <si>
    <t>Type_ThermalBridging_Actual</t>
  </si>
  <si>
    <t>B_Alone</t>
  </si>
  <si>
    <t>Check_EnvArea_ExactToEstim</t>
  </si>
  <si>
    <t>r_EnvWindow_ExactToEstim</t>
  </si>
  <si>
    <t>r_EnvFloor_ExactToEstim</t>
  </si>
  <si>
    <t>r_EnvTotal_ExactToEstim</t>
  </si>
  <si>
    <t>V_Estim_C</t>
  </si>
  <si>
    <t>A_Estim_GrossWall_Storey</t>
  </si>
  <si>
    <t>f_ComplexFootprint</t>
  </si>
  <si>
    <t>f_ComplexRoof</t>
  </si>
  <si>
    <t>f_Corr_CeilingHeight</t>
  </si>
  <si>
    <t>A_C_Storey</t>
  </si>
  <si>
    <t>n_Storey_effective</t>
  </si>
  <si>
    <t>f_CellarCond</t>
  </si>
  <si>
    <t>f_AtticCond</t>
  </si>
  <si>
    <t>Code_TypeIntake_EnvelopeArea</t>
  </si>
  <si>
    <t>h_Ceiling</t>
  </si>
  <si>
    <t>Code_ComplexRoof</t>
  </si>
  <si>
    <t>Code_ComplexFootprint</t>
  </si>
  <si>
    <t>Code_CellarCond</t>
  </si>
  <si>
    <t>Code_AtticCond</t>
  </si>
  <si>
    <t>Code_AttachedNeighbours</t>
  </si>
  <si>
    <t>n_Storey</t>
  </si>
  <si>
    <t>f_PlausiCrit_WindowArea_UpperLimit</t>
  </si>
  <si>
    <t>f_PlausiCrit_WindowArea_LowerLimit</t>
  </si>
  <si>
    <t>f_PlausiCrit_FloorArea_UpperLimit</t>
  </si>
  <si>
    <t>f_PlausiCrit_FloorArea_LowerLimit</t>
  </si>
  <si>
    <t>f_PlausiCrit_EnvSum_UpperLimit</t>
  </si>
  <si>
    <t>f_PlausiCrit_EnvSum_LowerLimit</t>
  </si>
  <si>
    <t>Medium</t>
  </si>
  <si>
    <t>Manual</t>
  </si>
  <si>
    <t>Fraction_EnvelopeRefurbished</t>
  </si>
  <si>
    <t>U_Measure_Door_1</t>
  </si>
  <si>
    <t>U_Measure_Window_2</t>
  </si>
  <si>
    <t>U_Measure_Window_1</t>
  </si>
  <si>
    <t>U_Measure_Floor_2</t>
  </si>
  <si>
    <t>U_Measure_Floor_1</t>
  </si>
  <si>
    <t>U_Measure_Wall_3</t>
  </si>
  <si>
    <t>U_Measure_Wall_2</t>
  </si>
  <si>
    <t>U_Measure_Wall_1</t>
  </si>
  <si>
    <t>U_Measure_Roof_2</t>
  </si>
  <si>
    <t>U_Measure_Roof_1</t>
  </si>
  <si>
    <t>g_gl_n_Measure_Window_2</t>
  </si>
  <si>
    <t>g_gl_n_Measure_Window_1</t>
  </si>
  <si>
    <t>d_Insulation_Input_Measure_Floor_2</t>
  </si>
  <si>
    <t>d_Insulation_Input_Measure_Floor_1</t>
  </si>
  <si>
    <t>d_Insulation_Input_Measure_Wall_3</t>
  </si>
  <si>
    <t>d_Insulation_Input_Measure_Wall_2</t>
  </si>
  <si>
    <t>d_Insulation_Input_Measure_Wall_1</t>
  </si>
  <si>
    <t>d_Insulation_Input_Measure_Roof_2</t>
  </si>
  <si>
    <t>d_Insulation_Input_Measure_Roof_1</t>
  </si>
  <si>
    <t>g_gl_n_PredefinedMeasure_Window_2</t>
  </si>
  <si>
    <t>g_gl_n_PredefinedMeasure_Window_1</t>
  </si>
  <si>
    <t>R_PredefinedMeasure_Door_1</t>
  </si>
  <si>
    <t>R_PredefinedMeasure_Window_2</t>
  </si>
  <si>
    <t>R_PredefinedMeasure_Window_1</t>
  </si>
  <si>
    <t>g_gl_n_Window_2</t>
  </si>
  <si>
    <t>g_gl_n_Window_1</t>
  </si>
  <si>
    <t>delta_U_ThermalBridging_Refurbished</t>
  </si>
  <si>
    <t>delta_U_ThermalBridging_Original</t>
  </si>
  <si>
    <t>Code_ThermalBridging_Refurbished</t>
  </si>
  <si>
    <t>Code_ThermalBridging_Original</t>
  </si>
  <si>
    <t>Check_WindowArea_ExactToEstim</t>
  </si>
  <si>
    <t>Check_ToBeApplied_FloorArea_ExactToEstim</t>
  </si>
  <si>
    <t>Check_FloorArea_ExactToEstim</t>
  </si>
  <si>
    <t>Check_EnvSum_ExactToEstim</t>
  </si>
  <si>
    <t>A_Exact_Env_Sum</t>
  </si>
  <si>
    <t>A_Estim_Env_Sum</t>
  </si>
  <si>
    <t>A_Estim_Door</t>
  </si>
  <si>
    <t>A_Estim_Window</t>
  </si>
  <si>
    <t>Code_Estim_ConstructionBorder_Floor</t>
  </si>
  <si>
    <t>A_Estim_Floor</t>
  </si>
  <si>
    <t>Code_Estim_ConstructionBorder_Wall_ToCellarOrSoil</t>
  </si>
  <si>
    <t>A_Estim_Wall_ToCellarOrSoil</t>
  </si>
  <si>
    <t>A_Estim_Wall_ExtAir</t>
  </si>
  <si>
    <t>A_Estim_UpperCeiling</t>
  </si>
  <si>
    <t>A_Estim_Roof</t>
  </si>
  <si>
    <t>n_Storey_effective_envelope</t>
  </si>
  <si>
    <t>q_Ceiling</t>
  </si>
  <si>
    <t>p_Ceiling</t>
  </si>
  <si>
    <t>q_Roof</t>
  </si>
  <si>
    <t>p_Roof</t>
  </si>
  <si>
    <t>Code_RoofType</t>
  </si>
  <si>
    <t>A_C_Ref_Input</t>
  </si>
  <si>
    <t>A_C_Ref_Estim</t>
  </si>
  <si>
    <t>Code_UtilisationType</t>
  </si>
  <si>
    <t>Code_DataType_Building</t>
  </si>
  <si>
    <t>ReEx</t>
  </si>
  <si>
    <t>H_Transmission</t>
  </si>
  <si>
    <t>V_</t>
  </si>
  <si>
    <t>Areas</t>
  </si>
  <si>
    <t>now</t>
  </si>
  <si>
    <t>min [kWh/m^2*a]</t>
  </si>
  <si>
    <t>max [kWh/m^2*a]</t>
  </si>
  <si>
    <t>Area [m^2]</t>
  </si>
  <si>
    <t>max [kWh/a]</t>
  </si>
  <si>
    <t>min [kWh/a]</t>
  </si>
  <si>
    <t>FR</t>
  </si>
  <si>
    <t>AB</t>
  </si>
  <si>
    <t>EU.MUH</t>
  </si>
  <si>
    <t>GB.ENG.AB.03.Gen.ReEx.001.001</t>
  </si>
  <si>
    <t>GB</t>
  </si>
  <si>
    <t>GB.ENG.AB.03.Gen.ReEx.001</t>
  </si>
  <si>
    <t>As built</t>
  </si>
  <si>
    <t>GB.ENG.AB.03.Gen</t>
  </si>
  <si>
    <t>GB.03</t>
  </si>
  <si>
    <t>Residential</t>
  </si>
  <si>
    <t>Standard</t>
  </si>
  <si>
    <t>GB.Roof.ReEx.01.02</t>
  </si>
  <si>
    <t>GB.Wall.ReEx.01.02</t>
  </si>
  <si>
    <t>GB.Floor.ReEx.01.03</t>
  </si>
  <si>
    <t>GB.Window.ReEx.01.01</t>
  </si>
  <si>
    <t>GB.Door.ReEx.02.01</t>
  </si>
  <si>
    <t>GB.Temperate</t>
  </si>
  <si>
    <t xml:space="preserve">England </t>
  </si>
  <si>
    <t>GB.ENG.AB.03.Gen.ReEx.001.002</t>
  </si>
  <si>
    <t>Standard refurbishment</t>
  </si>
  <si>
    <t>roof insulation+wall insulation+ window change</t>
  </si>
  <si>
    <t>Low</t>
  </si>
  <si>
    <t>GB.Roof.InsulationAbove150mm.01</t>
  </si>
  <si>
    <t>GB.Wall.solidwallinsulation.02</t>
  </si>
  <si>
    <t>GB.Window.DoubleGlazing.01</t>
  </si>
  <si>
    <t>GB.Door.PVCDoor.01</t>
  </si>
  <si>
    <t>Add</t>
  </si>
  <si>
    <t>Replace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</si>
</sst>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0.0"/>
    <numFmt numFmtId="165" formatCode="0.000"/>
    <numFmt numFmtId="166" formatCode="_([$€]* #,##0.00_);_([$€]* \(#,##0.00\);_([$€]* &quot;-&quot;??_);_(@_)"/>
    <numFmt numFmtId="167" formatCode="yyyy\-mm\-dd"/>
  </numFmts>
  <fonts count="30" x14ac:knownFonts="1">
    <font>
      <sz val="8"/>
      <name val="Tahoma"/>
      <family val="2"/>
    </font>
    <font>
      <sz val="8"/>
      <name val="Tahoma"/>
      <family val="2"/>
    </font>
    <font>
      <sz val="10"/>
      <name val="Arial"/>
      <family val="2"/>
    </font>
    <font>
      <sz val="8"/>
      <name val="Tahoma"/>
      <family val="2"/>
    </font>
    <font>
      <sz val="8"/>
      <color indexed="12"/>
      <name val="Tahoma"/>
      <family val="2"/>
    </font>
    <font>
      <b/>
      <sz val="10"/>
      <color indexed="9"/>
      <name val="Tahoma"/>
      <family val="2"/>
    </font>
    <font>
      <b/>
      <sz val="8"/>
      <name val="Tahoma"/>
      <family val="2"/>
    </font>
    <font>
      <b/>
      <sz val="8"/>
      <color indexed="9"/>
      <name val="Tahoma"/>
      <family val="2"/>
    </font>
    <font>
      <sz val="11"/>
      <color indexed="8"/>
      <name val="Calibri"/>
      <family val="2"/>
    </font>
    <font>
      <sz val="11"/>
      <color indexed="9"/>
      <name val="Calibri"/>
      <family val="2"/>
    </font>
    <font>
      <b/>
      <sz val="11"/>
      <color indexed="63"/>
      <name val="Calibri"/>
      <family val="2"/>
    </font>
    <font>
      <b/>
      <sz val="11"/>
      <color indexed="52"/>
      <name val="Calibri"/>
      <family val="2"/>
    </font>
    <font>
      <b/>
      <sz val="11"/>
      <color indexed="8"/>
      <name val="Calibri"/>
      <family val="2"/>
    </font>
    <font>
      <i/>
      <sz val="11"/>
      <color indexed="23"/>
      <name val="Calibri"/>
      <family val="2"/>
    </font>
    <font>
      <sz val="11"/>
      <color indexed="17"/>
      <name val="Calibri"/>
      <family val="2"/>
    </font>
    <font>
      <sz val="11"/>
      <color theme="1"/>
      <name val="Calibri"/>
      <family val="2"/>
      <charset val="238"/>
      <scheme val="minor"/>
    </font>
    <font>
      <sz val="11"/>
      <color indexed="20"/>
      <name val="Calibri"/>
      <family val="2"/>
    </font>
    <font>
      <b/>
      <sz val="18"/>
      <color indexed="62"/>
      <name val="Cambria"/>
      <family val="2"/>
    </font>
    <font>
      <b/>
      <sz val="15"/>
      <color indexed="62"/>
      <name val="Calibri"/>
      <family val="2"/>
    </font>
    <font>
      <b/>
      <sz val="13"/>
      <color indexed="62"/>
      <name val="Calibri"/>
      <family val="2"/>
    </font>
    <font>
      <b/>
      <sz val="11"/>
      <color indexed="62"/>
      <name val="Calibri"/>
      <family val="2"/>
    </font>
    <font>
      <sz val="11"/>
      <color indexed="52"/>
      <name val="Calibri"/>
      <family val="2"/>
    </font>
    <font>
      <sz val="11"/>
      <color indexed="10"/>
      <name val="Calibri"/>
      <family val="2"/>
    </font>
    <font>
      <b/>
      <sz val="11"/>
      <color indexed="9"/>
      <name val="Calibri"/>
      <family val="2"/>
    </font>
    <font>
      <sz val="8"/>
      <color theme="1"/>
      <name val="Tahoma"/>
      <family val="2"/>
    </font>
    <font>
      <b/>
      <sz val="8"/>
      <color theme="1"/>
      <name val="Tahoma"/>
      <family val="2"/>
    </font>
    <font>
      <sz val="8"/>
      <color rgb="FF808080"/>
      <name val="Tahoma"/>
      <family val="2"/>
    </font>
    <font>
      <sz val="8"/>
      <color rgb="FFFF0000"/>
      <name val="Tahoma"/>
      <family val="2"/>
    </font>
    <font>
      <sz val="8"/>
      <color indexed="10"/>
      <name val="Tahoma"/>
      <family val="2"/>
    </font>
    <font>
      <sz val="8"/>
      <color rgb="FF99CCFF"/>
      <name val="Tahoma"/>
      <family val="2"/>
    </font>
  </fonts>
  <fills count="28">
    <fill>
      <patternFill patternType="none"/>
    </fill>
    <fill>
      <patternFill patternType="gray125"/>
    </fill>
    <fill>
      <patternFill patternType="solid">
        <fgColor indexed="22"/>
        <bgColor indexed="64"/>
      </patternFill>
    </fill>
    <fill>
      <patternFill patternType="solid">
        <fgColor indexed="43"/>
        <bgColor indexed="64"/>
      </patternFill>
    </fill>
    <fill>
      <patternFill patternType="solid">
        <fgColor indexed="47"/>
        <bgColor indexed="64"/>
      </patternFill>
    </fill>
    <fill>
      <patternFill patternType="solid">
        <fgColor indexed="9"/>
        <bgColor indexed="64"/>
      </patternFill>
    </fill>
    <fill>
      <patternFill patternType="solid">
        <fgColor indexed="54"/>
        <bgColor indexed="64"/>
      </patternFill>
    </fill>
    <fill>
      <patternFill patternType="lightVertical">
        <fgColor indexed="24"/>
        <bgColor indexed="43"/>
      </patternFill>
    </fill>
    <fill>
      <patternFill patternType="solid">
        <fgColor indexed="21"/>
        <bgColor indexed="64"/>
      </patternFill>
    </fill>
    <fill>
      <patternFill patternType="solid">
        <fgColor indexed="42"/>
        <bgColor indexed="64"/>
      </patternFill>
    </fill>
    <fill>
      <patternFill patternType="solid">
        <fgColor theme="0"/>
        <bgColor indexed="64"/>
      </patternFill>
    </fill>
    <fill>
      <patternFill patternType="solid">
        <fgColor indexed="44"/>
      </patternFill>
    </fill>
    <fill>
      <patternFill patternType="solid">
        <fgColor indexed="46"/>
      </patternFill>
    </fill>
    <fill>
      <patternFill patternType="solid">
        <fgColor indexed="26"/>
      </patternFill>
    </fill>
    <fill>
      <patternFill patternType="solid">
        <fgColor indexed="47"/>
      </patternFill>
    </fill>
    <fill>
      <patternFill patternType="solid">
        <fgColor indexed="27"/>
      </patternFill>
    </fill>
    <fill>
      <patternFill patternType="solid">
        <fgColor indexed="29"/>
      </patternFill>
    </fill>
    <fill>
      <patternFill patternType="solid">
        <fgColor indexed="43"/>
      </patternFill>
    </fill>
    <fill>
      <patternFill patternType="solid">
        <fgColor indexed="45"/>
      </patternFill>
    </fill>
    <fill>
      <patternFill patternType="solid">
        <fgColor indexed="53"/>
      </patternFill>
    </fill>
    <fill>
      <patternFill patternType="solid">
        <fgColor indexed="56"/>
      </patternFill>
    </fill>
    <fill>
      <patternFill patternType="solid">
        <fgColor indexed="50"/>
      </patternFill>
    </fill>
    <fill>
      <patternFill patternType="solid">
        <fgColor indexed="54"/>
      </patternFill>
    </fill>
    <fill>
      <patternFill patternType="solid">
        <fgColor indexed="49"/>
      </patternFill>
    </fill>
    <fill>
      <patternFill patternType="solid">
        <fgColor indexed="52"/>
      </patternFill>
    </fill>
    <fill>
      <patternFill patternType="solid">
        <fgColor indexed="24"/>
      </patternFill>
    </fill>
    <fill>
      <patternFill patternType="solid">
        <fgColor indexed="14"/>
      </patternFill>
    </fill>
    <fill>
      <patternFill patternType="solid">
        <fgColor indexed="55"/>
      </patternFill>
    </fill>
  </fills>
  <borders count="12">
    <border>
      <left/>
      <right/>
      <top/>
      <bottom/>
      <diagonal/>
    </border>
    <border>
      <left style="thin">
        <color indexed="22"/>
      </left>
      <right style="thin">
        <color indexed="22"/>
      </right>
      <top style="thin">
        <color indexed="22"/>
      </top>
      <bottom style="thin">
        <color indexed="22"/>
      </bottom>
      <diagonal/>
    </border>
    <border>
      <left style="thin">
        <color indexed="24"/>
      </left>
      <right style="thin">
        <color indexed="24"/>
      </right>
      <top style="thin">
        <color indexed="24"/>
      </top>
      <bottom style="thin">
        <color indexed="24"/>
      </bottom>
      <diagonal/>
    </border>
    <border>
      <left style="thin">
        <color indexed="22"/>
      </left>
      <right style="thin">
        <color indexed="22"/>
      </right>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56"/>
      </top>
      <bottom style="double">
        <color indexed="56"/>
      </bottom>
      <diagonal/>
    </border>
    <border>
      <left/>
      <right/>
      <top/>
      <bottom style="thick">
        <color indexed="56"/>
      </bottom>
      <diagonal/>
    </border>
    <border>
      <left/>
      <right/>
      <top/>
      <bottom style="thick">
        <color indexed="27"/>
      </bottom>
      <diagonal/>
    </border>
    <border>
      <left/>
      <right/>
      <top/>
      <bottom style="medium">
        <color indexed="27"/>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s>
  <cellStyleXfs count="65">
    <xf numFmtId="0" fontId="0" fillId="0" borderId="0">
      <alignment vertical="center"/>
    </xf>
    <xf numFmtId="0" fontId="3" fillId="0" borderId="1">
      <alignment horizontal="left" vertical="center" wrapText="1"/>
    </xf>
    <xf numFmtId="0" fontId="6" fillId="2" borderId="2" applyFont="0" applyFill="0" applyBorder="0" applyAlignment="0">
      <alignment horizontal="left" vertical="top" wrapText="1"/>
    </xf>
    <xf numFmtId="0" fontId="4" fillId="3" borderId="1">
      <alignment vertical="center" shrinkToFit="1"/>
      <protection locked="0"/>
    </xf>
    <xf numFmtId="0" fontId="3" fillId="4" borderId="1">
      <alignment horizontal="center" vertical="center"/>
      <protection locked="0"/>
    </xf>
    <xf numFmtId="0" fontId="4" fillId="3" borderId="1">
      <alignment horizontal="center" vertical="center" shrinkToFit="1"/>
      <protection locked="0"/>
    </xf>
    <xf numFmtId="166" fontId="3" fillId="0" borderId="0" applyFont="0" applyFill="0" applyBorder="0" applyAlignment="0" applyProtection="0">
      <alignment vertical="center"/>
    </xf>
    <xf numFmtId="0" fontId="3" fillId="5" borderId="1">
      <alignment horizontal="center" vertical="center"/>
    </xf>
    <xf numFmtId="0" fontId="3" fillId="5" borderId="1">
      <alignment horizontal="center" vertical="center"/>
    </xf>
    <xf numFmtId="0" fontId="5" fillId="6" borderId="0">
      <alignment horizontal="left" vertical="center" indent="1"/>
    </xf>
    <xf numFmtId="0" fontId="4" fillId="3" borderId="1">
      <alignment vertical="center" wrapText="1" shrinkToFit="1"/>
      <protection locked="0"/>
    </xf>
    <xf numFmtId="0" fontId="6" fillId="2" borderId="2">
      <alignment horizontal="left" vertical="top" wrapText="1"/>
    </xf>
    <xf numFmtId="9" fontId="1" fillId="0" borderId="0" applyFont="0" applyFill="0" applyBorder="0" applyAlignment="0" applyProtection="0"/>
    <xf numFmtId="0" fontId="3" fillId="0" borderId="0">
      <alignment vertical="center"/>
    </xf>
    <xf numFmtId="0" fontId="7" fillId="8" borderId="0">
      <alignment horizontal="left" vertical="center" indent="1"/>
    </xf>
    <xf numFmtId="0" fontId="2" fillId="0" borderId="0">
      <alignment vertical="top"/>
    </xf>
    <xf numFmtId="0" fontId="1" fillId="0" borderId="1">
      <alignment horizontal="left" vertical="center" wrapText="1"/>
    </xf>
    <xf numFmtId="0" fontId="8" fillId="11" borderId="0" applyNumberFormat="0" applyBorder="0" applyAlignment="0" applyProtection="0"/>
    <xf numFmtId="0" fontId="8" fillId="12" borderId="0" applyNumberFormat="0" applyBorder="0" applyAlignment="0" applyProtection="0"/>
    <xf numFmtId="0" fontId="8" fillId="13" borderId="0" applyNumberFormat="0" applyBorder="0" applyAlignment="0" applyProtection="0"/>
    <xf numFmtId="0" fontId="8" fillId="14" borderId="0" applyNumberFormat="0" applyBorder="0" applyAlignment="0" applyProtection="0"/>
    <xf numFmtId="0" fontId="8" fillId="15" borderId="0" applyNumberFormat="0" applyBorder="0" applyAlignment="0" applyProtection="0"/>
    <xf numFmtId="0" fontId="8" fillId="12" borderId="0" applyNumberFormat="0" applyBorder="0" applyAlignment="0" applyProtection="0"/>
    <xf numFmtId="0" fontId="8" fillId="15" borderId="0" applyNumberFormat="0" applyBorder="0" applyAlignment="0" applyProtection="0"/>
    <xf numFmtId="0" fontId="8" fillId="16" borderId="0" applyNumberFormat="0" applyBorder="0" applyAlignment="0" applyProtection="0"/>
    <xf numFmtId="0" fontId="8" fillId="17" borderId="0" applyNumberFormat="0" applyBorder="0" applyAlignment="0" applyProtection="0"/>
    <xf numFmtId="0" fontId="8" fillId="18" borderId="0" applyNumberFormat="0" applyBorder="0" applyAlignment="0" applyProtection="0"/>
    <xf numFmtId="0" fontId="8" fillId="15" borderId="0" applyNumberFormat="0" applyBorder="0" applyAlignment="0" applyProtection="0"/>
    <xf numFmtId="0" fontId="8" fillId="12" borderId="0" applyNumberFormat="0" applyBorder="0" applyAlignment="0" applyProtection="0"/>
    <xf numFmtId="0" fontId="9" fillId="15" borderId="0" applyNumberFormat="0" applyBorder="0" applyAlignment="0" applyProtection="0"/>
    <xf numFmtId="0" fontId="9" fillId="19"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15" borderId="0" applyNumberFormat="0" applyBorder="0" applyAlignment="0" applyProtection="0"/>
    <xf numFmtId="0" fontId="9" fillId="12" borderId="0" applyNumberFormat="0" applyBorder="0" applyAlignment="0" applyProtection="0"/>
    <xf numFmtId="0" fontId="9" fillId="20" borderId="0" applyNumberFormat="0" applyBorder="0" applyAlignment="0" applyProtection="0"/>
    <xf numFmtId="0" fontId="9" fillId="19"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3" borderId="0" applyNumberFormat="0" applyBorder="0" applyAlignment="0" applyProtection="0"/>
    <xf numFmtId="0" fontId="9" fillId="24" borderId="0" applyNumberFormat="0" applyBorder="0" applyAlignment="0" applyProtection="0"/>
    <xf numFmtId="0" fontId="10" fillId="25" borderId="4" applyNumberFormat="0" applyAlignment="0" applyProtection="0"/>
    <xf numFmtId="0" fontId="11" fillId="25" borderId="5" applyNumberFormat="0" applyAlignment="0" applyProtection="0"/>
    <xf numFmtId="0" fontId="12" fillId="0" borderId="6" applyNumberFormat="0" applyFill="0" applyAlignment="0" applyProtection="0"/>
    <xf numFmtId="0" fontId="13" fillId="0" borderId="0" applyNumberFormat="0" applyFill="0" applyBorder="0" applyAlignment="0" applyProtection="0"/>
    <xf numFmtId="0" fontId="1" fillId="9" borderId="1">
      <alignment vertical="top" wrapText="1"/>
    </xf>
    <xf numFmtId="0" fontId="14" fillId="15" borderId="0" applyNumberFormat="0" applyBorder="0" applyAlignment="0" applyProtection="0"/>
    <xf numFmtId="167" fontId="4" fillId="3" borderId="1">
      <alignment vertical="top" wrapText="1" shrinkToFit="1"/>
      <protection locked="0"/>
    </xf>
    <xf numFmtId="0" fontId="15" fillId="0" borderId="0"/>
    <xf numFmtId="0" fontId="1" fillId="13" borderId="1" applyNumberFormat="0" applyFont="0" applyAlignment="0" applyProtection="0"/>
    <xf numFmtId="0" fontId="16" fillId="26" borderId="0" applyNumberFormat="0" applyBorder="0" applyAlignment="0" applyProtection="0"/>
    <xf numFmtId="0" fontId="17" fillId="0" borderId="0" applyNumberFormat="0" applyFill="0" applyBorder="0" applyAlignment="0" applyProtection="0"/>
    <xf numFmtId="0" fontId="18" fillId="0" borderId="7" applyNumberFormat="0" applyFill="0" applyAlignment="0" applyProtection="0"/>
    <xf numFmtId="0" fontId="19" fillId="0" borderId="8" applyNumberFormat="0" applyFill="0" applyAlignment="0" applyProtection="0"/>
    <xf numFmtId="0" fontId="20" fillId="0" borderId="9" applyNumberFormat="0" applyFill="0" applyAlignment="0" applyProtection="0"/>
    <xf numFmtId="0" fontId="20" fillId="0" borderId="0" applyNumberFormat="0" applyFill="0" applyBorder="0" applyAlignment="0" applyProtection="0"/>
    <xf numFmtId="0" fontId="21" fillId="0" borderId="10" applyNumberFormat="0" applyFill="0" applyAlignment="0" applyProtection="0"/>
    <xf numFmtId="0" fontId="22" fillId="0" borderId="0" applyNumberFormat="0" applyFill="0" applyBorder="0" applyAlignment="0" applyProtection="0"/>
    <xf numFmtId="0" fontId="23" fillId="27" borderId="11" applyNumberFormat="0" applyAlignment="0" applyProtection="0"/>
    <xf numFmtId="0" fontId="1" fillId="0" borderId="0">
      <alignment vertical="top"/>
    </xf>
    <xf numFmtId="0" fontId="1" fillId="5" borderId="1">
      <alignment horizontal="center" vertical="center"/>
    </xf>
    <xf numFmtId="0" fontId="1" fillId="5" borderId="1">
      <alignment vertical="top" wrapText="1"/>
    </xf>
    <xf numFmtId="0" fontId="4" fillId="7" borderId="1">
      <alignment vertical="top" wrapText="1"/>
      <protection locked="0"/>
    </xf>
    <xf numFmtId="0" fontId="4" fillId="3" borderId="1">
      <alignment vertical="top" wrapText="1" shrinkToFit="1"/>
      <protection locked="0"/>
    </xf>
    <xf numFmtId="0" fontId="6" fillId="0" borderId="0" applyNumberFormat="0" applyFill="0" applyBorder="0" applyAlignment="0" applyProtection="0">
      <alignment vertical="top"/>
    </xf>
  </cellStyleXfs>
  <cellXfs count="57">
    <xf numFmtId="0" fontId="0" fillId="0" borderId="0" xfId="0">
      <alignment vertical="center"/>
    </xf>
    <xf numFmtId="0" fontId="25" fillId="10" borderId="2" xfId="11" applyFont="1" applyFill="1">
      <alignment horizontal="left" vertical="top" wrapText="1"/>
    </xf>
    <xf numFmtId="0" fontId="25" fillId="10" borderId="2" xfId="11" applyFont="1" applyFill="1" applyAlignment="1">
      <alignment horizontal="left" vertical="top" wrapText="1"/>
    </xf>
    <xf numFmtId="0" fontId="24" fillId="10" borderId="0" xfId="59" applyFont="1" applyFill="1">
      <alignment vertical="top"/>
    </xf>
    <xf numFmtId="0" fontId="24" fillId="10" borderId="1" xfId="63" applyFont="1" applyFill="1">
      <alignment vertical="top" wrapText="1" shrinkToFit="1"/>
      <protection locked="0"/>
    </xf>
    <xf numFmtId="0" fontId="24" fillId="10" borderId="0" xfId="15" applyFont="1" applyFill="1">
      <alignment vertical="top"/>
    </xf>
    <xf numFmtId="164" fontId="0" fillId="0" borderId="0" xfId="0" applyNumberFormat="1">
      <alignment vertical="center"/>
    </xf>
    <xf numFmtId="0" fontId="24" fillId="0" borderId="0" xfId="59" applyFont="1" applyFill="1">
      <alignment vertical="top"/>
    </xf>
    <xf numFmtId="0" fontId="1" fillId="0" borderId="1" xfId="63" applyFont="1" applyFill="1">
      <alignment vertical="top" wrapText="1" shrinkToFit="1"/>
      <protection locked="0"/>
    </xf>
    <xf numFmtId="167" fontId="1" fillId="0" borderId="1" xfId="47" applyFont="1" applyFill="1">
      <alignment vertical="top" wrapText="1" shrinkToFit="1"/>
      <protection locked="0"/>
    </xf>
    <xf numFmtId="164" fontId="1" fillId="0" borderId="1" xfId="61" applyNumberFormat="1" applyFont="1" applyFill="1">
      <alignment vertical="top" wrapText="1"/>
    </xf>
    <xf numFmtId="0" fontId="1" fillId="0" borderId="1" xfId="62" applyFont="1" applyFill="1" applyAlignment="1">
      <alignment vertical="top" wrapText="1"/>
      <protection locked="0"/>
    </xf>
    <xf numFmtId="0" fontId="1" fillId="0" borderId="1" xfId="61" applyFont="1" applyFill="1">
      <alignment vertical="top" wrapText="1"/>
    </xf>
    <xf numFmtId="2" fontId="1" fillId="0" borderId="1" xfId="61" applyNumberFormat="1" applyFont="1" applyFill="1">
      <alignment vertical="top" wrapText="1"/>
    </xf>
    <xf numFmtId="2" fontId="1" fillId="0" borderId="1" xfId="63" applyNumberFormat="1" applyFont="1" applyFill="1">
      <alignment vertical="top" wrapText="1" shrinkToFit="1"/>
      <protection locked="0"/>
    </xf>
    <xf numFmtId="1" fontId="6" fillId="0" borderId="1" xfId="61" applyNumberFormat="1" applyFont="1" applyFill="1">
      <alignment vertical="top" wrapText="1"/>
    </xf>
    <xf numFmtId="1" fontId="1" fillId="0" borderId="1" xfId="61" applyNumberFormat="1" applyFont="1" applyFill="1">
      <alignment vertical="top" wrapText="1"/>
    </xf>
    <xf numFmtId="0" fontId="6" fillId="0" borderId="1" xfId="61" applyFont="1" applyFill="1">
      <alignment vertical="top" wrapText="1"/>
    </xf>
    <xf numFmtId="2" fontId="1" fillId="0" borderId="3" xfId="45" applyNumberFormat="1" applyFont="1" applyFill="1" applyBorder="1" applyAlignment="1">
      <alignment vertical="top"/>
    </xf>
    <xf numFmtId="2" fontId="1" fillId="0" borderId="1" xfId="12" applyNumberFormat="1" applyFont="1" applyFill="1" applyBorder="1" applyAlignment="1" applyProtection="1">
      <alignment vertical="top" wrapText="1" shrinkToFit="1"/>
      <protection locked="0"/>
    </xf>
    <xf numFmtId="2" fontId="1" fillId="0" borderId="1" xfId="61" applyNumberFormat="1" applyFont="1" applyFill="1" applyAlignment="1">
      <alignment vertical="top"/>
    </xf>
    <xf numFmtId="165" fontId="1" fillId="0" borderId="1" xfId="61" applyNumberFormat="1" applyFont="1" applyFill="1" applyAlignment="1">
      <alignment vertical="top"/>
    </xf>
    <xf numFmtId="2" fontId="1" fillId="0" borderId="1" xfId="61" applyNumberFormat="1" applyFont="1" applyFill="1" applyAlignment="1">
      <alignment vertical="top" wrapText="1"/>
    </xf>
    <xf numFmtId="1" fontId="1" fillId="0" borderId="1" xfId="61" applyNumberFormat="1" applyFont="1" applyFill="1" applyAlignment="1">
      <alignment vertical="top"/>
    </xf>
    <xf numFmtId="164" fontId="1" fillId="0" borderId="1" xfId="61" applyNumberFormat="1" applyFont="1" applyFill="1" applyAlignment="1">
      <alignment vertical="top"/>
    </xf>
    <xf numFmtId="0" fontId="1" fillId="0" borderId="0" xfId="59" applyFont="1" applyFill="1">
      <alignment vertical="top"/>
    </xf>
    <xf numFmtId="164" fontId="1" fillId="0" borderId="0" xfId="59" applyNumberFormat="1" applyFont="1" applyFill="1">
      <alignment vertical="top"/>
    </xf>
    <xf numFmtId="0" fontId="1" fillId="0" borderId="0" xfId="0" applyFont="1" applyFill="1" applyAlignment="1"/>
    <xf numFmtId="0" fontId="1" fillId="0" borderId="0" xfId="0" applyFont="1" applyFill="1">
      <alignment vertical="center"/>
    </xf>
    <xf numFmtId="0" fontId="4" fillId="0" borderId="1" xfId="63" applyFill="1">
      <alignment vertical="top" wrapText="1" shrinkToFit="1"/>
      <protection locked="0"/>
    </xf>
    <xf numFmtId="0" fontId="27" fillId="0" borderId="0" xfId="0" applyFont="1" applyFill="1" applyAlignment="1"/>
    <xf numFmtId="0" fontId="26" fillId="0" borderId="1" xfId="63" applyFont="1" applyFill="1">
      <alignment vertical="top" wrapText="1" shrinkToFit="1"/>
      <protection locked="0"/>
    </xf>
    <xf numFmtId="167" fontId="26" fillId="0" borderId="1" xfId="47" applyFont="1" applyFill="1">
      <alignment vertical="top" wrapText="1" shrinkToFit="1"/>
      <protection locked="0"/>
    </xf>
    <xf numFmtId="164" fontId="1" fillId="0" borderId="1" xfId="61" applyNumberFormat="1" applyFill="1">
      <alignment vertical="top" wrapText="1"/>
    </xf>
    <xf numFmtId="0" fontId="4" fillId="0" borderId="1" xfId="62" applyFill="1">
      <alignment vertical="top" wrapText="1"/>
      <protection locked="0"/>
    </xf>
    <xf numFmtId="0" fontId="1" fillId="0" borderId="1" xfId="61" applyFill="1">
      <alignment vertical="top" wrapText="1"/>
    </xf>
    <xf numFmtId="2" fontId="1" fillId="0" borderId="1" xfId="61" applyNumberFormat="1" applyFill="1">
      <alignment vertical="top" wrapText="1"/>
    </xf>
    <xf numFmtId="2" fontId="4" fillId="0" borderId="1" xfId="63" applyNumberFormat="1" applyFill="1">
      <alignment vertical="top" wrapText="1" shrinkToFit="1"/>
      <protection locked="0"/>
    </xf>
    <xf numFmtId="1" fontId="1" fillId="0" borderId="1" xfId="61" applyNumberFormat="1" applyFill="1">
      <alignment vertical="top" wrapText="1"/>
    </xf>
    <xf numFmtId="2" fontId="27" fillId="0" borderId="1" xfId="61" applyNumberFormat="1" applyFont="1" applyFill="1">
      <alignment vertical="top" wrapText="1"/>
    </xf>
    <xf numFmtId="2" fontId="1" fillId="0" borderId="3" xfId="45" applyNumberFormat="1" applyFill="1" applyBorder="1" applyAlignment="1">
      <alignment vertical="top"/>
    </xf>
    <xf numFmtId="2" fontId="27" fillId="0" borderId="3" xfId="45" applyNumberFormat="1" applyFont="1" applyFill="1" applyBorder="1" applyAlignment="1">
      <alignment vertical="top"/>
    </xf>
    <xf numFmtId="2" fontId="4" fillId="0" borderId="1" xfId="12" applyNumberFormat="1" applyFont="1" applyFill="1" applyBorder="1" applyAlignment="1" applyProtection="1">
      <alignment vertical="top" wrapText="1" shrinkToFit="1"/>
      <protection locked="0"/>
    </xf>
    <xf numFmtId="2" fontId="1" fillId="0" borderId="1" xfId="61" applyNumberFormat="1" applyFill="1" applyAlignment="1">
      <alignment vertical="top"/>
    </xf>
    <xf numFmtId="2" fontId="28" fillId="0" borderId="1" xfId="61" applyNumberFormat="1" applyFont="1" applyFill="1" applyAlignment="1">
      <alignment vertical="top"/>
    </xf>
    <xf numFmtId="2" fontId="27" fillId="0" borderId="1" xfId="61" applyNumberFormat="1" applyFont="1" applyFill="1" applyAlignment="1">
      <alignment vertical="top"/>
    </xf>
    <xf numFmtId="165" fontId="1" fillId="0" borderId="1" xfId="61" applyNumberFormat="1" applyFill="1" applyAlignment="1">
      <alignment vertical="top"/>
    </xf>
    <xf numFmtId="165" fontId="27" fillId="0" borderId="1" xfId="61" applyNumberFormat="1" applyFont="1" applyFill="1" applyAlignment="1">
      <alignment vertical="top"/>
    </xf>
    <xf numFmtId="1" fontId="1" fillId="0" borderId="1" xfId="61" applyNumberFormat="1" applyFill="1" applyAlignment="1">
      <alignment vertical="top"/>
    </xf>
    <xf numFmtId="1" fontId="28" fillId="0" borderId="1" xfId="61" applyNumberFormat="1" applyFont="1" applyFill="1" applyAlignment="1">
      <alignment vertical="top"/>
    </xf>
    <xf numFmtId="164" fontId="1" fillId="0" borderId="1" xfId="61" applyNumberFormat="1" applyFill="1" applyAlignment="1">
      <alignment vertical="top"/>
    </xf>
    <xf numFmtId="0" fontId="1" fillId="0" borderId="0" xfId="59" applyFill="1">
      <alignment vertical="top"/>
    </xf>
    <xf numFmtId="164" fontId="29" fillId="0" borderId="0" xfId="59" applyNumberFormat="1" applyFont="1" applyFill="1">
      <alignment vertical="top"/>
    </xf>
    <xf numFmtId="0" fontId="0" fillId="0" borderId="0" xfId="0" applyFill="1">
      <alignment vertical="center"/>
    </xf>
    <xf numFmtId="0" fontId="27" fillId="0" borderId="0" xfId="0" applyFont="1" applyFill="1">
      <alignment vertical="center"/>
    </xf>
    <xf numFmtId="0" fontId="4" fillId="0" borderId="1" xfId="62" applyFill="1" applyAlignment="1">
      <alignment vertical="top" wrapText="1"/>
      <protection locked="0"/>
    </xf>
    <xf numFmtId="2" fontId="1" fillId="0" borderId="1" xfId="61" applyNumberFormat="1" applyFill="1" applyAlignment="1">
      <alignment vertical="top" wrapText="1"/>
    </xf>
  </cellXfs>
  <cellStyles count="65">
    <cellStyle name="20% - Akzent1" xfId="17"/>
    <cellStyle name="20% - Akzent2" xfId="18"/>
    <cellStyle name="20% - Akzent3" xfId="19"/>
    <cellStyle name="20% - Akzent4" xfId="20"/>
    <cellStyle name="20% - Akzent5" xfId="21"/>
    <cellStyle name="20% - Akzent6" xfId="22"/>
    <cellStyle name="40% - Akzent1" xfId="23"/>
    <cellStyle name="40% - Akzent2" xfId="24"/>
    <cellStyle name="40% - Akzent3" xfId="25"/>
    <cellStyle name="40% - Akzent4" xfId="26"/>
    <cellStyle name="40% - Akzent5" xfId="27"/>
    <cellStyle name="40% - Akzent6" xfId="28"/>
    <cellStyle name="60% - Akzent1" xfId="29"/>
    <cellStyle name="60% - Akzent2" xfId="30"/>
    <cellStyle name="60% - Akzent3" xfId="31"/>
    <cellStyle name="60% - Akzent4" xfId="32"/>
    <cellStyle name="60% - Akzent5" xfId="33"/>
    <cellStyle name="60% - Akzent6" xfId="34"/>
    <cellStyle name="Akzent1" xfId="35"/>
    <cellStyle name="Akzent2" xfId="36"/>
    <cellStyle name="Akzent3" xfId="37"/>
    <cellStyle name="Akzent4" xfId="38"/>
    <cellStyle name="Akzent5" xfId="39"/>
    <cellStyle name="Akzent6" xfId="40"/>
    <cellStyle name="Ausgabe" xfId="41"/>
    <cellStyle name="Berechnung" xfId="42"/>
    <cellStyle name="ColLevel_1 2" xfId="64"/>
    <cellStyle name="Constant" xfId="1"/>
    <cellStyle name="Constant 2" xfId="16"/>
    <cellStyle name="DataSheet" xfId="2"/>
    <cellStyle name="Eingabe" xfId="3"/>
    <cellStyle name="Eingabe oder Formel" xfId="4"/>
    <cellStyle name="Eingabe1" xfId="5"/>
    <cellStyle name="Ergebnis" xfId="43"/>
    <cellStyle name="Erklärender Text" xfId="44"/>
    <cellStyle name="Euro" xfId="6"/>
    <cellStyle name="Formel" xfId="7"/>
    <cellStyle name="Formel 2" xfId="60"/>
    <cellStyle name="Formula" xfId="8"/>
    <cellStyle name="Formula 2" xfId="61"/>
    <cellStyle name="Formula_ExternalLink" xfId="45"/>
    <cellStyle name="Gut" xfId="46"/>
    <cellStyle name="Heading1" xfId="9"/>
    <cellStyle name="Input" xfId="10" builtinId="20" customBuiltin="1"/>
    <cellStyle name="Input 2" xfId="63"/>
    <cellStyle name="Input_Date" xfId="47"/>
    <cellStyle name="Input_InCellDropDown 2" xfId="62"/>
    <cellStyle name="Label" xfId="11"/>
    <cellStyle name="Normal" xfId="0" builtinId="0"/>
    <cellStyle name="Normal 2" xfId="48"/>
    <cellStyle name="Normal 3" xfId="59"/>
    <cellStyle name="Notiz" xfId="49"/>
    <cellStyle name="Percent" xfId="12" builtinId="5"/>
    <cellStyle name="Schlecht" xfId="50"/>
    <cellStyle name="Standard_dena Energiepass Arbeitshilfe - Berechnung und Tabellen" xfId="13"/>
    <cellStyle name="Standard_Standard TL1 2" xfId="15"/>
    <cellStyle name="Überschrift" xfId="51"/>
    <cellStyle name="Überschrift 1" xfId="52"/>
    <cellStyle name="Überschrift 2" xfId="53"/>
    <cellStyle name="Überschrift 3" xfId="54"/>
    <cellStyle name="Überschrift 4" xfId="55"/>
    <cellStyle name="Ueberschrift" xfId="14"/>
    <cellStyle name="Verknüpfte Zelle" xfId="56"/>
    <cellStyle name="Warnender Text" xfId="57"/>
    <cellStyle name="Zelle überprüfen" xfId="58"/>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AEAEA"/>
      <rgbColor rgb="00993366"/>
      <rgbColor rgb="00FFFFCC"/>
      <rgbColor rgb="00DDDDDD"/>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FFFCC"/>
      <color rgb="FFFFCCCC"/>
      <color rgb="FF99CCFF"/>
      <color rgb="FFFF00FF"/>
      <color rgb="FF339933"/>
      <color rgb="FFFFCC99"/>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112</xdr:col>
      <xdr:colOff>800100</xdr:colOff>
      <xdr:row>0</xdr:row>
      <xdr:rowOff>0</xdr:rowOff>
    </xdr:from>
    <xdr:to>
      <xdr:col>133</xdr:col>
      <xdr:colOff>0</xdr:colOff>
      <xdr:row>1</xdr:row>
      <xdr:rowOff>0</xdr:rowOff>
    </xdr:to>
    <xdr:sp macro="" textlink="">
      <xdr:nvSpPr>
        <xdr:cNvPr id="3" name="Text Box 578">
          <a:extLst>
            <a:ext uri="{FF2B5EF4-FFF2-40B4-BE49-F238E27FC236}">
              <a16:creationId xmlns:a16="http://schemas.microsoft.com/office/drawing/2014/main" id="{00000000-0008-0000-0100-000003000000}"/>
            </a:ext>
          </a:extLst>
        </xdr:cNvPr>
        <xdr:cNvSpPr txBox="1">
          <a:spLocks noChangeArrowheads="1"/>
        </xdr:cNvSpPr>
      </xdr:nvSpPr>
      <xdr:spPr bwMode="auto">
        <a:xfrm>
          <a:off x="59740800" y="0"/>
          <a:ext cx="10668000" cy="800100"/>
        </a:xfrm>
        <a:prstGeom prst="rect">
          <a:avLst/>
        </a:prstGeom>
        <a:solidFill>
          <a:srgbClr val="99CC00">
            <a:alpha val="20000"/>
          </a:srgbClr>
        </a:solidFill>
        <a:ln w="15875" algn="ctr">
          <a:noFill/>
          <a:miter lim="800000"/>
          <a:headEnd/>
          <a:tailEnd/>
        </a:ln>
        <a:effectLst/>
      </xdr:spPr>
      <xdr:txBody>
        <a:bodyPr vertOverflow="clip" vert="vert270" wrap="square" lIns="0" tIns="0" rIns="0" bIns="0" anchor="t" upright="1"/>
        <a:lstStyle/>
        <a:p>
          <a:pPr algn="ctr" rtl="0">
            <a:defRPr sz="1000"/>
          </a:pPr>
          <a:r>
            <a:rPr lang="de-DE" sz="800" b="1" i="0" u="none" strike="noStrike" baseline="0">
              <a:solidFill>
                <a:srgbClr val="993300"/>
              </a:solidFill>
              <a:latin typeface="Tahoma"/>
              <a:cs typeface="Tahoma"/>
            </a:rPr>
            <a:t>Comment Columns</a:t>
          </a:r>
        </a:p>
      </xdr:txBody>
    </xdr:sp>
    <xdr:clientData/>
  </xdr:twoCellAnchor>
  <xdr:twoCellAnchor>
    <xdr:from>
      <xdr:col>168</xdr:col>
      <xdr:colOff>809625</xdr:colOff>
      <xdr:row>0</xdr:row>
      <xdr:rowOff>0</xdr:rowOff>
    </xdr:from>
    <xdr:to>
      <xdr:col>179</xdr:col>
      <xdr:colOff>1</xdr:colOff>
      <xdr:row>1</xdr:row>
      <xdr:rowOff>0</xdr:rowOff>
    </xdr:to>
    <xdr:sp macro="" textlink="">
      <xdr:nvSpPr>
        <xdr:cNvPr id="4" name="Text Box 578">
          <a:extLst>
            <a:ext uri="{FF2B5EF4-FFF2-40B4-BE49-F238E27FC236}">
              <a16:creationId xmlns:a16="http://schemas.microsoft.com/office/drawing/2014/main" id="{00000000-0008-0000-0100-000004000000}"/>
            </a:ext>
          </a:extLst>
        </xdr:cNvPr>
        <xdr:cNvSpPr txBox="1">
          <a:spLocks noChangeArrowheads="1"/>
        </xdr:cNvSpPr>
      </xdr:nvSpPr>
      <xdr:spPr bwMode="auto">
        <a:xfrm>
          <a:off x="89611200" y="0"/>
          <a:ext cx="5334001" cy="800099"/>
        </a:xfrm>
        <a:prstGeom prst="rect">
          <a:avLst/>
        </a:prstGeom>
        <a:solidFill>
          <a:srgbClr val="99CC00">
            <a:alpha val="20000"/>
          </a:srgbClr>
        </a:solidFill>
        <a:ln w="15875" algn="ctr">
          <a:noFill/>
          <a:miter lim="800000"/>
          <a:headEnd/>
          <a:tailEnd/>
        </a:ln>
        <a:effectLst/>
      </xdr:spPr>
      <xdr:txBody>
        <a:bodyPr vertOverflow="clip" vert="vert270" wrap="square" lIns="0" tIns="0" rIns="0" bIns="0" anchor="t" upright="1"/>
        <a:lstStyle/>
        <a:p>
          <a:pPr algn="ctr" rtl="0">
            <a:defRPr sz="1000"/>
          </a:pPr>
          <a:r>
            <a:rPr lang="de-DE" sz="800" b="1" i="0" u="none" strike="noStrike" baseline="0">
              <a:solidFill>
                <a:srgbClr val="993300"/>
              </a:solidFill>
              <a:latin typeface="Tahoma"/>
              <a:cs typeface="Tahoma"/>
            </a:rPr>
            <a:t>Comment Columns</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15875" cap="flat" cmpd="sng" algn="ctr">
          <a:solidFill>
            <a:srgbClr val="0000FF"/>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15875" cap="flat" cmpd="sng" algn="ctr">
          <a:solidFill>
            <a:srgbClr val="0000FF"/>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outlinePr summaryBelow="0" summaryRight="0"/>
  </sheetPr>
  <dimension ref="A1:LU3"/>
  <sheetViews>
    <sheetView showGridLines="0" zoomScale="90" zoomScaleNormal="90" workbookViewId="0">
      <pane xSplit="1" ySplit="1" topLeftCell="B2" activePane="bottomRight" state="frozen"/>
      <selection activeCell="AX35" sqref="AX35"/>
      <selection pane="topRight" activeCell="AX35" sqref="AX35"/>
      <selection pane="bottomLeft" activeCell="AX35" sqref="AX35"/>
      <selection pane="bottomRight" activeCell="A2" sqref="A2:XFD3"/>
    </sheetView>
  </sheetViews>
  <sheetFormatPr defaultColWidth="9.33203125" defaultRowHeight="10.5" outlineLevelCol="1" x14ac:dyDescent="0.15"/>
  <cols>
    <col min="1" max="1" width="41.6640625" style="3" customWidth="1"/>
    <col min="2" max="2" width="25" style="3" customWidth="1"/>
    <col min="3" max="4" width="16.6640625" style="3" customWidth="1"/>
    <col min="5" max="5" width="16.6640625" style="3" customWidth="1" collapsed="1"/>
    <col min="6" max="6" width="16.6640625" style="5" hidden="1" customWidth="1" outlineLevel="1"/>
    <col min="7" max="7" width="16.6640625" style="3" hidden="1" customWidth="1" outlineLevel="1"/>
    <col min="8" max="8" width="16.6640625" style="5" hidden="1" customWidth="1" outlineLevel="1"/>
    <col min="9" max="15" width="16.6640625" style="3" hidden="1" customWidth="1" outlineLevel="1"/>
    <col min="16" max="16" width="8.1640625" style="3" customWidth="1" outlineLevel="1"/>
    <col min="17" max="17" width="15.33203125" style="3" customWidth="1" outlineLevel="1"/>
    <col min="18" max="18" width="25.83203125" style="3" customWidth="1" outlineLevel="1"/>
    <col min="19" max="19" width="33" style="3" customWidth="1" outlineLevel="1"/>
    <col min="20" max="112" width="16.6640625" style="3" customWidth="1"/>
    <col min="113" max="113" width="16.6640625" style="3" customWidth="1" collapsed="1"/>
    <col min="114" max="133" width="16.6640625" style="3" hidden="1" customWidth="1" outlineLevel="1"/>
    <col min="134" max="168" width="16.6640625" style="3" customWidth="1"/>
    <col min="169" max="169" width="16.6640625" style="3" customWidth="1" collapsed="1"/>
    <col min="170" max="179" width="16.6640625" style="3" hidden="1" customWidth="1" outlineLevel="1"/>
    <col min="180" max="331" width="16.6640625" style="3" customWidth="1"/>
    <col min="332" max="16384" width="9.33203125" style="3"/>
  </cols>
  <sheetData>
    <row r="1" spans="1:333" ht="54" customHeight="1" x14ac:dyDescent="0.15">
      <c r="A1" s="1" t="s">
        <v>16</v>
      </c>
      <c r="B1" s="1" t="s">
        <v>19</v>
      </c>
      <c r="C1" s="1" t="s">
        <v>20</v>
      </c>
      <c r="D1" s="1" t="s">
        <v>146</v>
      </c>
      <c r="E1" s="1" t="s">
        <v>145</v>
      </c>
      <c r="F1" s="2" t="s">
        <v>100</v>
      </c>
      <c r="G1" s="1" t="s">
        <v>76</v>
      </c>
      <c r="H1" s="1" t="s">
        <v>51</v>
      </c>
      <c r="I1" s="2" t="s">
        <v>231</v>
      </c>
      <c r="J1" s="1" t="s">
        <v>98</v>
      </c>
      <c r="K1" s="1" t="s">
        <v>17</v>
      </c>
      <c r="L1" s="1" t="s">
        <v>18</v>
      </c>
      <c r="M1" s="2" t="s">
        <v>2</v>
      </c>
      <c r="N1" s="2" t="s">
        <v>336</v>
      </c>
      <c r="O1" s="2" t="s">
        <v>0</v>
      </c>
      <c r="P1" s="2" t="s">
        <v>102</v>
      </c>
      <c r="Q1" s="2" t="s">
        <v>147</v>
      </c>
      <c r="R1" s="2" t="s">
        <v>148</v>
      </c>
      <c r="S1" s="2" t="s">
        <v>335</v>
      </c>
      <c r="T1" s="2" t="s">
        <v>249</v>
      </c>
      <c r="U1" s="2" t="s">
        <v>248</v>
      </c>
      <c r="V1" s="2" t="s">
        <v>247</v>
      </c>
      <c r="W1" s="2" t="s">
        <v>246</v>
      </c>
      <c r="X1" s="2" t="s">
        <v>245</v>
      </c>
      <c r="Y1" s="2" t="s">
        <v>232</v>
      </c>
      <c r="Z1" s="2" t="s">
        <v>334</v>
      </c>
      <c r="AA1" s="2" t="s">
        <v>333</v>
      </c>
      <c r="AB1" s="2" t="s">
        <v>21</v>
      </c>
      <c r="AC1" s="2" t="s">
        <v>244</v>
      </c>
      <c r="AD1" s="2" t="s">
        <v>272</v>
      </c>
      <c r="AE1" s="2" t="s">
        <v>332</v>
      </c>
      <c r="AF1" s="2" t="s">
        <v>270</v>
      </c>
      <c r="AG1" s="2" t="s">
        <v>269</v>
      </c>
      <c r="AH1" s="2" t="s">
        <v>271</v>
      </c>
      <c r="AI1" s="2" t="s">
        <v>238</v>
      </c>
      <c r="AJ1" s="2" t="s">
        <v>237</v>
      </c>
      <c r="AK1" s="2" t="s">
        <v>236</v>
      </c>
      <c r="AL1" s="2" t="s">
        <v>235</v>
      </c>
      <c r="AM1" s="2" t="s">
        <v>234</v>
      </c>
      <c r="AN1" s="2" t="s">
        <v>233</v>
      </c>
      <c r="AO1" s="2" t="s">
        <v>268</v>
      </c>
      <c r="AP1" s="2" t="s">
        <v>267</v>
      </c>
      <c r="AQ1" s="2" t="s">
        <v>266</v>
      </c>
      <c r="AR1" s="1" t="s">
        <v>181</v>
      </c>
      <c r="AS1" s="1" t="s">
        <v>182</v>
      </c>
      <c r="AT1" s="1" t="s">
        <v>113</v>
      </c>
      <c r="AU1" s="1" t="s">
        <v>117</v>
      </c>
      <c r="AV1" s="1" t="s">
        <v>121</v>
      </c>
      <c r="AW1" s="1" t="s">
        <v>125</v>
      </c>
      <c r="AX1" s="1" t="s">
        <v>129</v>
      </c>
      <c r="AY1" s="1" t="s">
        <v>132</v>
      </c>
      <c r="AZ1" s="1" t="s">
        <v>135</v>
      </c>
      <c r="BA1" s="1" t="s">
        <v>143</v>
      </c>
      <c r="BB1" s="1" t="s">
        <v>136</v>
      </c>
      <c r="BC1" s="1" t="s">
        <v>137</v>
      </c>
      <c r="BD1" s="1" t="s">
        <v>138</v>
      </c>
      <c r="BE1" s="1" t="s">
        <v>139</v>
      </c>
      <c r="BF1" s="1" t="s">
        <v>140</v>
      </c>
      <c r="BG1" s="2" t="s">
        <v>265</v>
      </c>
      <c r="BH1" s="1" t="s">
        <v>331</v>
      </c>
      <c r="BI1" s="1" t="s">
        <v>330</v>
      </c>
      <c r="BJ1" s="1" t="s">
        <v>329</v>
      </c>
      <c r="BK1" s="1" t="s">
        <v>328</v>
      </c>
      <c r="BL1" s="1" t="s">
        <v>264</v>
      </c>
      <c r="BM1" s="1" t="s">
        <v>263</v>
      </c>
      <c r="BN1" s="1" t="s">
        <v>262</v>
      </c>
      <c r="BO1" s="1" t="s">
        <v>261</v>
      </c>
      <c r="BP1" s="1" t="s">
        <v>327</v>
      </c>
      <c r="BQ1" s="1" t="s">
        <v>260</v>
      </c>
      <c r="BR1" s="1" t="s">
        <v>259</v>
      </c>
      <c r="BS1" s="1" t="s">
        <v>258</v>
      </c>
      <c r="BT1" s="1" t="s">
        <v>257</v>
      </c>
      <c r="BU1" s="1" t="s">
        <v>256</v>
      </c>
      <c r="BV1" s="1" t="s">
        <v>326</v>
      </c>
      <c r="BW1" s="1" t="s">
        <v>325</v>
      </c>
      <c r="BX1" s="1" t="s">
        <v>324</v>
      </c>
      <c r="BY1" s="1" t="s">
        <v>323</v>
      </c>
      <c r="BZ1" s="1" t="s">
        <v>322</v>
      </c>
      <c r="CA1" s="1" t="s">
        <v>321</v>
      </c>
      <c r="CB1" s="1" t="s">
        <v>320</v>
      </c>
      <c r="CC1" s="1" t="s">
        <v>319</v>
      </c>
      <c r="CD1" s="1" t="s">
        <v>318</v>
      </c>
      <c r="CE1" s="1" t="s">
        <v>317</v>
      </c>
      <c r="CF1" s="1" t="s">
        <v>316</v>
      </c>
      <c r="CG1" s="1" t="s">
        <v>255</v>
      </c>
      <c r="CH1" s="1" t="s">
        <v>278</v>
      </c>
      <c r="CI1" s="1" t="s">
        <v>277</v>
      </c>
      <c r="CJ1" s="1" t="s">
        <v>315</v>
      </c>
      <c r="CK1" s="1" t="s">
        <v>254</v>
      </c>
      <c r="CL1" s="1" t="s">
        <v>276</v>
      </c>
      <c r="CM1" s="1" t="s">
        <v>275</v>
      </c>
      <c r="CN1" s="1" t="s">
        <v>314</v>
      </c>
      <c r="CO1" s="1" t="s">
        <v>313</v>
      </c>
      <c r="CP1" s="1" t="s">
        <v>253</v>
      </c>
      <c r="CQ1" s="1" t="s">
        <v>274</v>
      </c>
      <c r="CR1" s="1" t="s">
        <v>273</v>
      </c>
      <c r="CS1" s="1" t="s">
        <v>312</v>
      </c>
      <c r="CT1" s="1" t="s">
        <v>252</v>
      </c>
      <c r="CU1" s="1" t="s">
        <v>198</v>
      </c>
      <c r="CV1" s="1" t="s">
        <v>197</v>
      </c>
      <c r="CW1" s="1" t="s">
        <v>196</v>
      </c>
      <c r="CX1" s="1" t="s">
        <v>195</v>
      </c>
      <c r="CY1" s="1" t="s">
        <v>194</v>
      </c>
      <c r="CZ1" s="1" t="s">
        <v>193</v>
      </c>
      <c r="DA1" s="1" t="s">
        <v>192</v>
      </c>
      <c r="DB1" s="1" t="s">
        <v>191</v>
      </c>
      <c r="DC1" s="1" t="s">
        <v>190</v>
      </c>
      <c r="DD1" s="1" t="s">
        <v>189</v>
      </c>
      <c r="DE1" s="1" t="s">
        <v>243</v>
      </c>
      <c r="DF1" s="1" t="s">
        <v>242</v>
      </c>
      <c r="DG1" s="1" t="s">
        <v>241</v>
      </c>
      <c r="DH1" s="1" t="s">
        <v>240</v>
      </c>
      <c r="DI1" s="1" t="s">
        <v>239</v>
      </c>
      <c r="DJ1" s="1" t="s">
        <v>311</v>
      </c>
      <c r="DK1" s="1" t="s">
        <v>310</v>
      </c>
      <c r="DL1" s="1" t="s">
        <v>50</v>
      </c>
      <c r="DM1" s="1" t="s">
        <v>106</v>
      </c>
      <c r="DN1" s="1" t="s">
        <v>108</v>
      </c>
      <c r="DO1" s="1" t="s">
        <v>110</v>
      </c>
      <c r="DP1" s="1" t="s">
        <v>114</v>
      </c>
      <c r="DQ1" s="1" t="s">
        <v>118</v>
      </c>
      <c r="DR1" s="1" t="s">
        <v>122</v>
      </c>
      <c r="DS1" s="1" t="s">
        <v>126</v>
      </c>
      <c r="DT1" s="1" t="s">
        <v>130</v>
      </c>
      <c r="DU1" s="1" t="s">
        <v>133</v>
      </c>
      <c r="DV1" s="1" t="s">
        <v>141</v>
      </c>
      <c r="DW1" s="1" t="s">
        <v>107</v>
      </c>
      <c r="DX1" s="1" t="s">
        <v>109</v>
      </c>
      <c r="DY1" s="1" t="s">
        <v>112</v>
      </c>
      <c r="DZ1" s="1" t="s">
        <v>116</v>
      </c>
      <c r="EA1" s="1" t="s">
        <v>120</v>
      </c>
      <c r="EB1" s="1" t="s">
        <v>124</v>
      </c>
      <c r="EC1" s="1" t="s">
        <v>128</v>
      </c>
      <c r="ED1" s="1" t="s">
        <v>309</v>
      </c>
      <c r="EE1" s="1" t="s">
        <v>308</v>
      </c>
      <c r="EF1" s="1" t="s">
        <v>26</v>
      </c>
      <c r="EG1" s="1" t="s">
        <v>183</v>
      </c>
      <c r="EH1" s="1" t="s">
        <v>184</v>
      </c>
      <c r="EI1" s="1" t="s">
        <v>111</v>
      </c>
      <c r="EJ1" s="1" t="s">
        <v>115</v>
      </c>
      <c r="EK1" s="1" t="s">
        <v>119</v>
      </c>
      <c r="EL1" s="1" t="s">
        <v>123</v>
      </c>
      <c r="EM1" s="1" t="s">
        <v>127</v>
      </c>
      <c r="EN1" s="1" t="s">
        <v>131</v>
      </c>
      <c r="EO1" s="1" t="s">
        <v>134</v>
      </c>
      <c r="EP1" s="1" t="s">
        <v>142</v>
      </c>
      <c r="EQ1" s="1" t="s">
        <v>307</v>
      </c>
      <c r="ER1" s="1" t="s">
        <v>306</v>
      </c>
      <c r="ES1" s="1" t="s">
        <v>162</v>
      </c>
      <c r="ET1" s="1" t="s">
        <v>163</v>
      </c>
      <c r="EU1" s="1" t="s">
        <v>172</v>
      </c>
      <c r="EV1" s="1" t="s">
        <v>173</v>
      </c>
      <c r="EW1" s="1" t="s">
        <v>174</v>
      </c>
      <c r="EX1" s="1" t="s">
        <v>175</v>
      </c>
      <c r="EY1" s="1" t="s">
        <v>176</v>
      </c>
      <c r="EZ1" s="1" t="s">
        <v>149</v>
      </c>
      <c r="FA1" s="1" t="s">
        <v>151</v>
      </c>
      <c r="FB1" s="1" t="s">
        <v>153</v>
      </c>
      <c r="FC1" s="1" t="s">
        <v>66</v>
      </c>
      <c r="FD1" s="1" t="s">
        <v>68</v>
      </c>
      <c r="FE1" s="1" t="s">
        <v>70</v>
      </c>
      <c r="FF1" s="1" t="s">
        <v>72</v>
      </c>
      <c r="FG1" s="1" t="s">
        <v>150</v>
      </c>
      <c r="FH1" s="1" t="s">
        <v>152</v>
      </c>
      <c r="FI1" s="1" t="s">
        <v>154</v>
      </c>
      <c r="FJ1" s="1" t="s">
        <v>67</v>
      </c>
      <c r="FK1" s="1" t="s">
        <v>69</v>
      </c>
      <c r="FL1" s="1" t="s">
        <v>71</v>
      </c>
      <c r="FM1" s="1" t="s">
        <v>73</v>
      </c>
      <c r="FN1" s="1" t="s">
        <v>185</v>
      </c>
      <c r="FO1" s="1" t="s">
        <v>75</v>
      </c>
      <c r="FP1" s="1" t="s">
        <v>179</v>
      </c>
      <c r="FQ1" s="1" t="s">
        <v>41</v>
      </c>
      <c r="FR1" s="1" t="s">
        <v>42</v>
      </c>
      <c r="FS1" s="1" t="s">
        <v>43</v>
      </c>
      <c r="FT1" s="1" t="s">
        <v>44</v>
      </c>
      <c r="FU1" s="1" t="s">
        <v>45</v>
      </c>
      <c r="FV1" s="1" t="s">
        <v>46</v>
      </c>
      <c r="FW1" s="1" t="s">
        <v>47</v>
      </c>
      <c r="FX1" s="1" t="s">
        <v>213</v>
      </c>
      <c r="FY1" s="1" t="s">
        <v>212</v>
      </c>
      <c r="FZ1" s="1" t="s">
        <v>211</v>
      </c>
      <c r="GA1" s="1" t="s">
        <v>210</v>
      </c>
      <c r="GB1" s="1" t="s">
        <v>209</v>
      </c>
      <c r="GC1" s="1" t="s">
        <v>208</v>
      </c>
      <c r="GD1" s="1" t="s">
        <v>207</v>
      </c>
      <c r="GE1" s="1" t="s">
        <v>305</v>
      </c>
      <c r="GF1" s="1" t="s">
        <v>304</v>
      </c>
      <c r="GG1" s="1" t="s">
        <v>303</v>
      </c>
      <c r="GH1" s="1" t="s">
        <v>302</v>
      </c>
      <c r="GI1" s="1" t="s">
        <v>301</v>
      </c>
      <c r="GJ1" s="1" t="s">
        <v>206</v>
      </c>
      <c r="GK1" s="1" t="s">
        <v>205</v>
      </c>
      <c r="GL1" s="1" t="s">
        <v>204</v>
      </c>
      <c r="GM1" s="1" t="s">
        <v>203</v>
      </c>
      <c r="GN1" s="1" t="s">
        <v>202</v>
      </c>
      <c r="GO1" s="1" t="s">
        <v>201</v>
      </c>
      <c r="GP1" s="1" t="s">
        <v>200</v>
      </c>
      <c r="GQ1" s="1" t="s">
        <v>300</v>
      </c>
      <c r="GR1" s="1" t="s">
        <v>299</v>
      </c>
      <c r="GS1" s="1" t="s">
        <v>298</v>
      </c>
      <c r="GT1" s="1" t="s">
        <v>297</v>
      </c>
      <c r="GU1" s="1" t="s">
        <v>296</v>
      </c>
      <c r="GV1" s="1" t="s">
        <v>295</v>
      </c>
      <c r="GW1" s="1" t="s">
        <v>294</v>
      </c>
      <c r="GX1" s="1" t="s">
        <v>230</v>
      </c>
      <c r="GY1" s="1" t="s">
        <v>229</v>
      </c>
      <c r="GZ1" s="1" t="s">
        <v>228</v>
      </c>
      <c r="HA1" s="1" t="s">
        <v>227</v>
      </c>
      <c r="HB1" s="1" t="s">
        <v>226</v>
      </c>
      <c r="HC1" s="1" t="s">
        <v>225</v>
      </c>
      <c r="HD1" s="1" t="s">
        <v>224</v>
      </c>
      <c r="HE1" s="1" t="s">
        <v>186</v>
      </c>
      <c r="HF1" s="1" t="s">
        <v>3</v>
      </c>
      <c r="HG1" s="1" t="s">
        <v>155</v>
      </c>
      <c r="HH1" s="1" t="s">
        <v>156</v>
      </c>
      <c r="HI1" s="1" t="s">
        <v>157</v>
      </c>
      <c r="HJ1" s="1" t="s">
        <v>158</v>
      </c>
      <c r="HK1" s="1" t="s">
        <v>159</v>
      </c>
      <c r="HL1" s="1" t="s">
        <v>104</v>
      </c>
      <c r="HM1" s="1" t="s">
        <v>160</v>
      </c>
      <c r="HN1" s="1" t="s">
        <v>161</v>
      </c>
      <c r="HO1" s="1" t="s">
        <v>293</v>
      </c>
      <c r="HP1" s="1" t="s">
        <v>292</v>
      </c>
      <c r="HQ1" s="1" t="s">
        <v>74</v>
      </c>
      <c r="HR1" s="1" t="s">
        <v>4</v>
      </c>
      <c r="HS1" s="1" t="s">
        <v>164</v>
      </c>
      <c r="HT1" s="1" t="s">
        <v>165</v>
      </c>
      <c r="HU1" s="1" t="s">
        <v>166</v>
      </c>
      <c r="HV1" s="1" t="s">
        <v>167</v>
      </c>
      <c r="HW1" s="1" t="s">
        <v>168</v>
      </c>
      <c r="HX1" s="1" t="s">
        <v>169</v>
      </c>
      <c r="HY1" s="1" t="s">
        <v>177</v>
      </c>
      <c r="HZ1" s="1" t="s">
        <v>178</v>
      </c>
      <c r="IA1" s="1" t="s">
        <v>223</v>
      </c>
      <c r="IB1" s="1" t="s">
        <v>222</v>
      </c>
      <c r="IC1" s="1" t="s">
        <v>221</v>
      </c>
      <c r="ID1" s="1" t="s">
        <v>220</v>
      </c>
      <c r="IE1" s="1" t="s">
        <v>219</v>
      </c>
      <c r="IF1" s="1" t="s">
        <v>218</v>
      </c>
      <c r="IG1" s="1" t="s">
        <v>217</v>
      </c>
      <c r="IH1" s="1" t="s">
        <v>216</v>
      </c>
      <c r="II1" s="1" t="s">
        <v>215</v>
      </c>
      <c r="IJ1" s="1" t="s">
        <v>214</v>
      </c>
      <c r="IK1" s="2" t="s">
        <v>180</v>
      </c>
      <c r="IL1" s="2" t="s">
        <v>188</v>
      </c>
      <c r="IM1" s="1" t="s">
        <v>48</v>
      </c>
      <c r="IN1" s="1" t="s">
        <v>7</v>
      </c>
      <c r="IO1" s="1" t="s">
        <v>49</v>
      </c>
      <c r="IP1" s="1" t="s">
        <v>27</v>
      </c>
      <c r="IQ1" s="1" t="s">
        <v>12</v>
      </c>
      <c r="IR1" s="1" t="s">
        <v>13</v>
      </c>
      <c r="IS1" s="1" t="s">
        <v>14</v>
      </c>
      <c r="IT1" s="1" t="s">
        <v>15</v>
      </c>
      <c r="IU1" s="2" t="s">
        <v>22</v>
      </c>
      <c r="IV1" s="1" t="s">
        <v>23</v>
      </c>
      <c r="IW1" s="1" t="s">
        <v>10</v>
      </c>
      <c r="IX1" s="1" t="s">
        <v>11</v>
      </c>
      <c r="IY1" s="1" t="s">
        <v>9</v>
      </c>
      <c r="IZ1" s="1" t="s">
        <v>187</v>
      </c>
      <c r="JA1" s="1" t="s">
        <v>8</v>
      </c>
      <c r="JB1" s="1" t="s">
        <v>99</v>
      </c>
      <c r="JC1" s="1" t="s">
        <v>24</v>
      </c>
      <c r="JD1" s="1" t="s">
        <v>25</v>
      </c>
      <c r="JE1" s="1" t="s">
        <v>101</v>
      </c>
      <c r="JF1" s="1" t="s">
        <v>39</v>
      </c>
      <c r="JG1" s="1" t="s">
        <v>170</v>
      </c>
      <c r="JH1" s="1" t="s">
        <v>28</v>
      </c>
      <c r="JI1" s="1" t="s">
        <v>29</v>
      </c>
      <c r="JJ1" s="1" t="s">
        <v>30</v>
      </c>
      <c r="JK1" s="1" t="s">
        <v>31</v>
      </c>
      <c r="JL1" s="1" t="s">
        <v>32</v>
      </c>
      <c r="JM1" s="1" t="s">
        <v>33</v>
      </c>
      <c r="JN1" s="1" t="s">
        <v>34</v>
      </c>
      <c r="JO1" s="1" t="s">
        <v>35</v>
      </c>
      <c r="JP1" s="1" t="s">
        <v>36</v>
      </c>
      <c r="JQ1" s="1" t="s">
        <v>37</v>
      </c>
      <c r="JR1" s="1" t="s">
        <v>291</v>
      </c>
      <c r="JS1" s="1" t="s">
        <v>290</v>
      </c>
      <c r="JT1" s="1" t="s">
        <v>289</v>
      </c>
      <c r="JU1" s="1" t="s">
        <v>288</v>
      </c>
      <c r="JV1" s="1" t="s">
        <v>287</v>
      </c>
      <c r="JW1" s="1" t="s">
        <v>286</v>
      </c>
      <c r="JX1" s="1" t="s">
        <v>285</v>
      </c>
      <c r="JY1" s="1" t="s">
        <v>284</v>
      </c>
      <c r="JZ1" s="1" t="s">
        <v>283</v>
      </c>
      <c r="KA1" s="1" t="s">
        <v>282</v>
      </c>
      <c r="KB1" s="1" t="s">
        <v>38</v>
      </c>
      <c r="KC1" s="1" t="s">
        <v>80</v>
      </c>
      <c r="KD1" s="1" t="s">
        <v>81</v>
      </c>
      <c r="KE1" s="1" t="s">
        <v>82</v>
      </c>
      <c r="KF1" s="1" t="s">
        <v>83</v>
      </c>
      <c r="KG1" s="1" t="s">
        <v>84</v>
      </c>
      <c r="KH1" s="1" t="s">
        <v>85</v>
      </c>
      <c r="KI1" s="1" t="s">
        <v>86</v>
      </c>
      <c r="KJ1" s="1" t="s">
        <v>87</v>
      </c>
      <c r="KK1" s="1" t="s">
        <v>88</v>
      </c>
      <c r="KL1" s="1" t="s">
        <v>281</v>
      </c>
      <c r="KM1" s="1" t="s">
        <v>250</v>
      </c>
      <c r="KN1" s="1" t="s">
        <v>105</v>
      </c>
      <c r="KO1" s="1" t="s">
        <v>89</v>
      </c>
      <c r="KP1" s="1" t="s">
        <v>90</v>
      </c>
      <c r="KQ1" s="1" t="s">
        <v>91</v>
      </c>
      <c r="KR1" s="1" t="s">
        <v>92</v>
      </c>
      <c r="KS1" s="1" t="s">
        <v>93</v>
      </c>
      <c r="KT1" s="1" t="s">
        <v>94</v>
      </c>
      <c r="KU1" s="1" t="s">
        <v>52</v>
      </c>
      <c r="KV1" s="1" t="s">
        <v>53</v>
      </c>
      <c r="KW1" s="1" t="s">
        <v>54</v>
      </c>
      <c r="KX1" s="1" t="s">
        <v>55</v>
      </c>
      <c r="KY1" s="1" t="s">
        <v>56</v>
      </c>
      <c r="KZ1" s="1" t="s">
        <v>57</v>
      </c>
      <c r="LA1" s="1" t="s">
        <v>58</v>
      </c>
      <c r="LB1" s="1" t="s">
        <v>103</v>
      </c>
      <c r="LC1" s="1" t="s">
        <v>171</v>
      </c>
      <c r="LD1" s="1" t="s">
        <v>5</v>
      </c>
      <c r="LE1" s="1" t="s">
        <v>6</v>
      </c>
      <c r="LF1" s="1" t="s">
        <v>59</v>
      </c>
      <c r="LG1" s="1" t="s">
        <v>40</v>
      </c>
      <c r="LH1" s="1" t="s">
        <v>60</v>
      </c>
      <c r="LI1" s="1" t="s">
        <v>61</v>
      </c>
      <c r="LJ1" s="1" t="s">
        <v>62</v>
      </c>
      <c r="LK1" s="1" t="s">
        <v>63</v>
      </c>
      <c r="LL1" s="1" t="s">
        <v>64</v>
      </c>
      <c r="LM1" s="1" t="s">
        <v>77</v>
      </c>
      <c r="LN1" s="1" t="s">
        <v>78</v>
      </c>
      <c r="LO1" s="1" t="s">
        <v>95</v>
      </c>
      <c r="LP1" s="1" t="s">
        <v>96</v>
      </c>
      <c r="LQ1" s="1" t="s">
        <v>97</v>
      </c>
      <c r="LR1" s="1" t="s">
        <v>79</v>
      </c>
      <c r="LS1" s="1" t="s">
        <v>65</v>
      </c>
    </row>
    <row r="2" spans="1:333" s="51" customFormat="1" ht="22.5" customHeight="1" x14ac:dyDescent="0.15">
      <c r="A2" s="29" t="s">
        <v>350</v>
      </c>
      <c r="B2" s="31">
        <v>0</v>
      </c>
      <c r="C2" s="31">
        <v>0</v>
      </c>
      <c r="D2" s="32">
        <v>41625</v>
      </c>
      <c r="E2" s="32">
        <v>0</v>
      </c>
      <c r="F2" s="31" t="s">
        <v>144</v>
      </c>
      <c r="G2" s="31" t="s">
        <v>351</v>
      </c>
      <c r="H2" s="31">
        <v>1</v>
      </c>
      <c r="I2" s="31" t="s">
        <v>199</v>
      </c>
      <c r="J2" s="31" t="s">
        <v>352</v>
      </c>
      <c r="K2" s="31" t="s">
        <v>353</v>
      </c>
      <c r="L2" s="31" t="s">
        <v>353</v>
      </c>
      <c r="M2" s="31" t="s">
        <v>354</v>
      </c>
      <c r="N2" s="31" t="s">
        <v>337</v>
      </c>
      <c r="O2" s="31" t="s">
        <v>348</v>
      </c>
      <c r="P2" s="31" t="s">
        <v>355</v>
      </c>
      <c r="Q2" s="31">
        <v>1945</v>
      </c>
      <c r="R2" s="31">
        <v>1964</v>
      </c>
      <c r="S2" s="31" t="s">
        <v>356</v>
      </c>
      <c r="T2" s="29">
        <v>8110.5</v>
      </c>
      <c r="U2" s="29">
        <v>0</v>
      </c>
      <c r="V2" s="29">
        <v>0</v>
      </c>
      <c r="W2" s="29">
        <v>3361.7</v>
      </c>
      <c r="X2" s="29">
        <v>0</v>
      </c>
      <c r="Y2" s="29">
        <v>0</v>
      </c>
      <c r="Z2" s="33">
        <f t="shared" ref="Z2:Z3" si="0">IF(W2&gt;0,W2,IF(V2&gt;0,0.85*V2,IF(Y2&gt;0,1.1*Y2,IF(X2&gt;0,1.4*X2,0.85/3*T2))))</f>
        <v>3361.7</v>
      </c>
      <c r="AA2" s="29">
        <v>0</v>
      </c>
      <c r="AB2" s="33">
        <f t="shared" ref="AB2:AB3" si="1">IF(AA2&gt;0,AA2,Z2)</f>
        <v>3361.7</v>
      </c>
      <c r="AC2" s="29">
        <v>59</v>
      </c>
      <c r="AD2" s="29">
        <v>11</v>
      </c>
      <c r="AE2" s="55" t="s">
        <v>347</v>
      </c>
      <c r="AF2" s="55" t="s">
        <v>1</v>
      </c>
      <c r="AG2" s="55" t="s">
        <v>1</v>
      </c>
      <c r="AH2" s="55" t="s">
        <v>251</v>
      </c>
      <c r="AI2" s="29">
        <v>0</v>
      </c>
      <c r="AJ2" s="29">
        <v>0</v>
      </c>
      <c r="AK2" s="29">
        <v>0</v>
      </c>
      <c r="AL2" s="29">
        <v>0</v>
      </c>
      <c r="AM2" s="29">
        <v>0</v>
      </c>
      <c r="AN2" s="29">
        <v>0</v>
      </c>
      <c r="AO2" s="55" t="s">
        <v>357</v>
      </c>
      <c r="AP2" s="55" t="s">
        <v>357</v>
      </c>
      <c r="AQ2" s="29">
        <v>0</v>
      </c>
      <c r="AR2" s="29">
        <v>316.5</v>
      </c>
      <c r="AS2" s="29">
        <v>0</v>
      </c>
      <c r="AT2" s="29">
        <v>2027.58</v>
      </c>
      <c r="AU2" s="29">
        <v>0</v>
      </c>
      <c r="AV2" s="29">
        <v>0</v>
      </c>
      <c r="AW2" s="29">
        <v>316.5</v>
      </c>
      <c r="AX2" s="29">
        <v>0</v>
      </c>
      <c r="AY2" s="29">
        <v>714.3</v>
      </c>
      <c r="AZ2" s="29">
        <v>0</v>
      </c>
      <c r="BA2" s="29">
        <v>7.6</v>
      </c>
      <c r="BB2" s="29">
        <v>0</v>
      </c>
      <c r="BC2" s="29">
        <v>361.61</v>
      </c>
      <c r="BD2" s="29">
        <v>0</v>
      </c>
      <c r="BE2" s="29">
        <v>352.69</v>
      </c>
      <c r="BF2" s="29">
        <v>0</v>
      </c>
      <c r="BG2" s="55" t="s">
        <v>280</v>
      </c>
      <c r="BH2" s="35">
        <f t="shared" ref="BH2:BH3" si="2">IF(OR($AF2="C",$AF2="PI",$AF2="NI"),1.6,IF($AF2="P",0.8,IF($AF2="-",1.2,0)))</f>
        <v>0</v>
      </c>
      <c r="BI2" s="35">
        <f t="shared" ref="BI2:BI3" si="3">IF(OR($AF2="C",$AF2="PI",$AF2="NI"),15,IF($AF2="P",7,IF($AF2="-",5,0)))</f>
        <v>0</v>
      </c>
      <c r="BJ2" s="35">
        <f t="shared" ref="BJ2:BJ3" si="4">IF(OR($AF2="C",$AF2="PI",$AF2="NI"),0,IF($AF2="P",0.6,IF($AF2="-",0,1.2)))</f>
        <v>1.2</v>
      </c>
      <c r="BK2" s="35">
        <f t="shared" ref="BK2:BK3" si="5">IF(OR($AF2="C",$AF2="PI",$AF2="NI"),0,IF($AF2="P",3,IF($AF2="-",0,5)))</f>
        <v>5</v>
      </c>
      <c r="BL2" s="35">
        <f t="shared" ref="BL2:BL3" si="6">IF(LEFT($AF2,1)="C",1,IF(LEFT($AF2,1)="P",0.5,0))</f>
        <v>0</v>
      </c>
      <c r="BM2" s="35">
        <f t="shared" ref="BM2:BM3" si="7">IF(LEFT($AG2,1)="C",1,IF(LEFT($AG2,1)="P",0.5,0))</f>
        <v>0</v>
      </c>
      <c r="BN2" s="35">
        <f t="shared" ref="BN2:BN3" si="8">0.7*BL2+AD2+BM2</f>
        <v>11</v>
      </c>
      <c r="BO2" s="33">
        <f t="shared" ref="BO2:BO3" si="9">IFERROR(AB2/BN2,0)</f>
        <v>305.60909090909087</v>
      </c>
      <c r="BP2" s="35">
        <f t="shared" ref="BP2:BP3" si="10">IF(RIGHT($AF2,1)="I",1,BL2)*0.7+AD2+IF(RIGHT($AG2,1)="I",1,BM2)</f>
        <v>11</v>
      </c>
      <c r="BQ2" s="33">
        <f>IF(ISNUMBER(#REF!),#REF!/2.5,1)</f>
        <v>1</v>
      </c>
      <c r="BR2" s="33">
        <f t="shared" ref="BR2:BR3" si="11">IF(AP2="Simple",0.9,IF(AP2="Complex",1.3,1))</f>
        <v>1</v>
      </c>
      <c r="BS2" s="33">
        <f t="shared" ref="BS2:BS3" si="12">IF(AO2="Simple",0.9,IF(AO2="Complex",1.2,1))</f>
        <v>1</v>
      </c>
      <c r="BT2" s="33">
        <f t="shared" ref="BT2:BT3" si="13">BQ2*BS2*(0.7*BO2+IF(AH2="B_N2",5,IF(AH2="B_N1",25,50)))</f>
        <v>263.92636363636359</v>
      </c>
      <c r="BU2" s="33">
        <f t="shared" ref="BU2:BU3" si="14">ROUND(3/0.85,1)*BQ2*AB2</f>
        <v>11765.949999999999</v>
      </c>
      <c r="BV2" s="33">
        <f t="shared" ref="BV2:BV3" si="15">$BR2*($BH2*$BO2+$BI2)</f>
        <v>0</v>
      </c>
      <c r="BW2" s="33">
        <f t="shared" ref="BW2:BW3" si="16">($BJ2*$BO2+$BK2)</f>
        <v>371.73090909090905</v>
      </c>
      <c r="BX2" s="33">
        <f t="shared" ref="BX2:BX3" si="17">BP2*BT2-BY2-CC2-CD2</f>
        <v>2298.0839999999994</v>
      </c>
      <c r="BY2" s="33">
        <f t="shared" ref="BY2:BY3" si="18">0.5*IF(RIGHT(AG2,1)="I",1,BM2)*BT2</f>
        <v>0</v>
      </c>
      <c r="BZ2" s="13" t="str">
        <f t="shared" ref="BZ2:BZ3" si="19">IF($AG2="P","Unh","Soil")</f>
        <v>Soil</v>
      </c>
      <c r="CA2" s="33">
        <f t="shared" ref="CA2:CA3" si="20">1.2*BO2+5</f>
        <v>371.73090909090905</v>
      </c>
      <c r="CB2" s="13" t="str">
        <f t="shared" ref="CB2:CB3" si="21">IF($AG2="-","Soil","Cellar")</f>
        <v>Cellar</v>
      </c>
      <c r="CC2" s="33">
        <f t="shared" ref="CC2:CC3" si="22">(0.18*$AB2)-CD2</f>
        <v>569.98900000000003</v>
      </c>
      <c r="CD2" s="33">
        <f t="shared" ref="CD2:CD3" si="23">0.01*$AB2+1.5</f>
        <v>35.116999999999997</v>
      </c>
      <c r="CE2" s="33">
        <f t="shared" ref="CE2:CE3" si="24">SUM(BV2:CD2)</f>
        <v>3646.6518181818174</v>
      </c>
      <c r="CF2" s="33">
        <f t="shared" ref="CF2:CF3" si="25">SUM(AR2:BA2)</f>
        <v>3382.48</v>
      </c>
      <c r="CG2" s="36">
        <f t="shared" ref="CG2:CG3" si="26">IFERROR(CF2/CE2,0)</f>
        <v>0.92755770735646192</v>
      </c>
      <c r="CH2" s="37">
        <v>0.8</v>
      </c>
      <c r="CI2" s="37">
        <v>1.25</v>
      </c>
      <c r="CJ2" s="15">
        <f t="shared" ref="CJ2:CJ3" si="27">IF(AND(CG2&gt;=CH2,CG2&lt;=CI2),1,0)</f>
        <v>1</v>
      </c>
      <c r="CK2" s="36">
        <f t="shared" ref="CK2:CK3" si="28">IFERROR((AW2+AX2)/(CA2),0)</f>
        <v>0.85142233873965534</v>
      </c>
      <c r="CL2" s="37">
        <v>0.9</v>
      </c>
      <c r="CM2" s="37">
        <v>1.3</v>
      </c>
      <c r="CN2" s="15">
        <f t="shared" ref="CN2:CN3" si="29">IF(AND(CK2&gt;=CL2,CK2&lt;=CM2),1,0)</f>
        <v>0</v>
      </c>
      <c r="CO2" s="38">
        <f t="shared" ref="CO2:CO3" si="30">IF(BL2+BM2=0,1,0)</f>
        <v>1</v>
      </c>
      <c r="CP2" s="36">
        <f t="shared" ref="CP2:CP3" si="31">IFERROR((AY2+AZ2+BA2)/(CC2+CD2),0)</f>
        <v>1.1930141165349541</v>
      </c>
      <c r="CQ2" s="37">
        <v>0.67</v>
      </c>
      <c r="CR2" s="37">
        <v>1.5</v>
      </c>
      <c r="CS2" s="17">
        <f t="shared" ref="CS2:CS3" si="32">IF(AND(CP2&gt;=CQ2,CP2&lt;=CR2),1,0)</f>
        <v>1</v>
      </c>
      <c r="CT2" s="17">
        <f t="shared" ref="CT2:CT3" si="33">CJ2*IF(CO2=1,CN2,1)*CS2</f>
        <v>0</v>
      </c>
      <c r="CU2" s="33">
        <f t="shared" ref="CU2:CW3" si="34">IF($BG2="Estimation",BV2,AR2)</f>
        <v>316.5</v>
      </c>
      <c r="CV2" s="33">
        <f t="shared" si="34"/>
        <v>0</v>
      </c>
      <c r="CW2" s="33">
        <f t="shared" si="34"/>
        <v>2027.58</v>
      </c>
      <c r="CX2" s="33">
        <f t="shared" ref="CX2:CX3" si="35">IF($BG2="Estimation",IF(BZ2="Soil",0,BY2),AU2)</f>
        <v>0</v>
      </c>
      <c r="CY2" s="33">
        <f t="shared" ref="CY2:CY3" si="36">IF($BG2="Estimation",BY2-CX2,AV2)</f>
        <v>0</v>
      </c>
      <c r="CZ2" s="33">
        <f t="shared" ref="CZ2:CZ3" si="37">IF($BG2="Estimation",IF(CB2="Soil",0,CA2),AW2)</f>
        <v>316.5</v>
      </c>
      <c r="DA2" s="10">
        <f t="shared" ref="DA2:DA3" si="38">IF($BG2="Estimation",CA2-CZ2,AX2)</f>
        <v>0</v>
      </c>
      <c r="DB2" s="33">
        <f t="shared" ref="DB2:DB3" si="39">IF($BG2="Estimation",CC2,AY2)</f>
        <v>714.3</v>
      </c>
      <c r="DC2" s="33">
        <f t="shared" ref="DC2:DC3" si="40">IF($BG2="Estimation",0,AZ2)</f>
        <v>0</v>
      </c>
      <c r="DD2" s="33">
        <f t="shared" ref="DD2:DD3" si="41">IF($BG2="Estimation",CD2,BA2)</f>
        <v>7.6</v>
      </c>
      <c r="DE2" s="39">
        <f t="shared" ref="DE2:DE3" si="42">IF($BG2="Estimation",0,BB2)</f>
        <v>0</v>
      </c>
      <c r="DF2" s="39">
        <f t="shared" ref="DF2:DF3" si="43">IF($BG2="Estimation",0.5*SUM($DB2:$DC2),BC2)</f>
        <v>361.61</v>
      </c>
      <c r="DG2" s="39">
        <f t="shared" ref="DG2:DG3" si="44">IF($BG2="Estimation",0,BD2)</f>
        <v>0</v>
      </c>
      <c r="DH2" s="39">
        <f t="shared" ref="DH2:DH3" si="45">IF($BG2="Estimation",0.5*SUM($DB2:$DC2),BE2)</f>
        <v>352.69</v>
      </c>
      <c r="DI2" s="39">
        <f t="shared" ref="DI2:DI3" si="46">IF($BG2="Estimation",0,BF2)</f>
        <v>0</v>
      </c>
      <c r="DJ2" s="31" t="s">
        <v>279</v>
      </c>
      <c r="DK2" s="31" t="s">
        <v>279</v>
      </c>
      <c r="DL2" s="31" t="s">
        <v>279</v>
      </c>
      <c r="DM2" s="31" t="s">
        <v>358</v>
      </c>
      <c r="DN2" s="31">
        <v>0</v>
      </c>
      <c r="DO2" s="31" t="s">
        <v>359</v>
      </c>
      <c r="DP2" s="31">
        <v>0</v>
      </c>
      <c r="DQ2" s="31">
        <v>0</v>
      </c>
      <c r="DR2" s="31" t="s">
        <v>360</v>
      </c>
      <c r="DS2" s="31">
        <v>0</v>
      </c>
      <c r="DT2" s="31" t="s">
        <v>361</v>
      </c>
      <c r="DU2" s="31">
        <v>0</v>
      </c>
      <c r="DV2" s="31" t="s">
        <v>362</v>
      </c>
      <c r="DW2" s="31"/>
      <c r="DX2" s="31"/>
      <c r="DY2" s="31"/>
      <c r="DZ2" s="31"/>
      <c r="EA2" s="31"/>
      <c r="EB2" s="31"/>
      <c r="EC2" s="31"/>
      <c r="ED2" s="29">
        <v>0.1</v>
      </c>
      <c r="EE2" s="29">
        <v>0.1</v>
      </c>
      <c r="EF2" s="29">
        <v>0.2</v>
      </c>
      <c r="EG2" s="29">
        <v>2.2999999999999998</v>
      </c>
      <c r="EH2" s="29">
        <v>0</v>
      </c>
      <c r="EI2" s="29">
        <v>2.1</v>
      </c>
      <c r="EJ2" s="29">
        <v>0</v>
      </c>
      <c r="EK2" s="29">
        <v>0</v>
      </c>
      <c r="EL2" s="29">
        <v>0.45</v>
      </c>
      <c r="EM2" s="29">
        <v>0</v>
      </c>
      <c r="EN2" s="29">
        <v>4.8</v>
      </c>
      <c r="EO2" s="29">
        <v>0</v>
      </c>
      <c r="EP2" s="29">
        <v>3</v>
      </c>
      <c r="EQ2" s="29">
        <v>0.85</v>
      </c>
      <c r="ER2" s="29">
        <v>0</v>
      </c>
      <c r="ES2" s="29">
        <v>0</v>
      </c>
      <c r="ET2" s="29">
        <v>0</v>
      </c>
      <c r="EU2" s="29">
        <v>0</v>
      </c>
      <c r="EV2" s="29">
        <v>0</v>
      </c>
      <c r="EW2" s="29">
        <v>0</v>
      </c>
      <c r="EX2" s="29">
        <v>0</v>
      </c>
      <c r="EY2" s="29">
        <v>0</v>
      </c>
      <c r="EZ2" s="29">
        <v>0</v>
      </c>
      <c r="FA2" s="29">
        <v>0</v>
      </c>
      <c r="FB2" s="29">
        <v>0</v>
      </c>
      <c r="FC2" s="29">
        <v>0</v>
      </c>
      <c r="FD2" s="29">
        <v>0</v>
      </c>
      <c r="FE2" s="29">
        <v>0.3</v>
      </c>
      <c r="FF2" s="29">
        <v>0</v>
      </c>
      <c r="FG2" s="29">
        <v>1</v>
      </c>
      <c r="FH2" s="29">
        <v>1</v>
      </c>
      <c r="FI2" s="29">
        <v>1</v>
      </c>
      <c r="FJ2" s="29">
        <v>0.5</v>
      </c>
      <c r="FK2" s="29">
        <v>0</v>
      </c>
      <c r="FL2" s="29">
        <v>1</v>
      </c>
      <c r="FM2" s="29">
        <v>0</v>
      </c>
      <c r="FN2" s="31">
        <v>0</v>
      </c>
      <c r="FO2" s="31">
        <v>0</v>
      </c>
      <c r="FP2" s="31">
        <v>0</v>
      </c>
      <c r="FQ2" s="31">
        <v>0</v>
      </c>
      <c r="FR2" s="31">
        <v>0</v>
      </c>
      <c r="FS2" s="31">
        <v>0</v>
      </c>
      <c r="FT2" s="31">
        <v>0</v>
      </c>
      <c r="FU2" s="31">
        <v>0</v>
      </c>
      <c r="FV2" s="31">
        <v>0</v>
      </c>
      <c r="FW2" s="31">
        <v>0</v>
      </c>
      <c r="FX2" s="29">
        <v>0</v>
      </c>
      <c r="FY2" s="29">
        <v>0</v>
      </c>
      <c r="FZ2" s="29">
        <v>0</v>
      </c>
      <c r="GA2" s="29">
        <v>0</v>
      </c>
      <c r="GB2" s="29">
        <v>0</v>
      </c>
      <c r="GC2" s="29">
        <v>0</v>
      </c>
      <c r="GD2" s="29">
        <v>0</v>
      </c>
      <c r="GE2" s="29">
        <v>0</v>
      </c>
      <c r="GF2" s="29">
        <v>0</v>
      </c>
      <c r="GG2" s="29">
        <v>0</v>
      </c>
      <c r="GH2" s="29">
        <v>0</v>
      </c>
      <c r="GI2" s="29">
        <v>0</v>
      </c>
      <c r="GJ2" s="29">
        <v>0</v>
      </c>
      <c r="GK2" s="29">
        <v>0</v>
      </c>
      <c r="GL2" s="29">
        <v>0</v>
      </c>
      <c r="GM2" s="29">
        <v>0</v>
      </c>
      <c r="GN2" s="29">
        <v>0</v>
      </c>
      <c r="GO2" s="29">
        <v>0</v>
      </c>
      <c r="GP2" s="29">
        <v>0</v>
      </c>
      <c r="GQ2" s="29">
        <v>0</v>
      </c>
      <c r="GR2" s="29">
        <v>0</v>
      </c>
      <c r="GS2" s="29">
        <v>0</v>
      </c>
      <c r="GT2" s="29">
        <v>0</v>
      </c>
      <c r="GU2" s="29">
        <v>0</v>
      </c>
      <c r="GV2" s="29">
        <v>0</v>
      </c>
      <c r="GW2" s="29">
        <v>0</v>
      </c>
      <c r="GX2" s="18">
        <f t="shared" ref="GX2:HD3" si="47">IF(GQ2&lt;&gt;0,GQ2,GJ2)</f>
        <v>0</v>
      </c>
      <c r="GY2" s="18">
        <f t="shared" si="47"/>
        <v>0</v>
      </c>
      <c r="GZ2" s="18">
        <f t="shared" si="47"/>
        <v>0</v>
      </c>
      <c r="HA2" s="18">
        <f t="shared" si="47"/>
        <v>0</v>
      </c>
      <c r="HB2" s="18">
        <f t="shared" si="47"/>
        <v>0</v>
      </c>
      <c r="HC2" s="18">
        <f t="shared" si="47"/>
        <v>0</v>
      </c>
      <c r="HD2" s="18">
        <f t="shared" si="47"/>
        <v>0</v>
      </c>
      <c r="HE2" s="18">
        <f t="shared" ref="HE2:HK3" si="48">IFERROR(IF(GJ2&lt;&gt;0,GX2/GJ2,1)*FX2,0)</f>
        <v>0</v>
      </c>
      <c r="HF2" s="18">
        <f t="shared" si="48"/>
        <v>0</v>
      </c>
      <c r="HG2" s="18">
        <f t="shared" si="48"/>
        <v>0</v>
      </c>
      <c r="HH2" s="18">
        <f t="shared" si="48"/>
        <v>0</v>
      </c>
      <c r="HI2" s="18">
        <f t="shared" si="48"/>
        <v>0</v>
      </c>
      <c r="HJ2" s="18">
        <f t="shared" si="48"/>
        <v>0</v>
      </c>
      <c r="HK2" s="18">
        <f t="shared" si="48"/>
        <v>0</v>
      </c>
      <c r="HL2" s="41">
        <f t="shared" ref="HL2:HP3" si="49">GE2</f>
        <v>0</v>
      </c>
      <c r="HM2" s="41">
        <f t="shared" si="49"/>
        <v>0</v>
      </c>
      <c r="HN2" s="41">
        <f t="shared" si="49"/>
        <v>0</v>
      </c>
      <c r="HO2" s="41">
        <f t="shared" si="49"/>
        <v>0</v>
      </c>
      <c r="HP2" s="41">
        <f t="shared" si="49"/>
        <v>0</v>
      </c>
      <c r="HQ2" s="55">
        <v>0</v>
      </c>
      <c r="HR2" s="55">
        <v>0</v>
      </c>
      <c r="HS2" s="55">
        <v>0</v>
      </c>
      <c r="HT2" s="55">
        <v>0</v>
      </c>
      <c r="HU2" s="55">
        <v>0</v>
      </c>
      <c r="HV2" s="55">
        <v>0</v>
      </c>
      <c r="HW2" s="55">
        <v>0</v>
      </c>
      <c r="HX2" s="55">
        <v>0</v>
      </c>
      <c r="HY2" s="55">
        <v>0</v>
      </c>
      <c r="HZ2" s="55">
        <v>0</v>
      </c>
      <c r="IA2" s="42">
        <v>1</v>
      </c>
      <c r="IB2" s="42">
        <v>1</v>
      </c>
      <c r="IC2" s="42">
        <v>1</v>
      </c>
      <c r="ID2" s="42">
        <v>1</v>
      </c>
      <c r="IE2" s="42">
        <v>1</v>
      </c>
      <c r="IF2" s="42">
        <v>1</v>
      </c>
      <c r="IG2" s="42">
        <v>1</v>
      </c>
      <c r="IH2" s="42">
        <v>1</v>
      </c>
      <c r="II2" s="42">
        <v>1</v>
      </c>
      <c r="IJ2" s="42">
        <v>1</v>
      </c>
      <c r="IK2" s="31" t="s">
        <v>363</v>
      </c>
      <c r="IL2" s="31" t="s">
        <v>364</v>
      </c>
      <c r="IM2" s="29">
        <v>243</v>
      </c>
      <c r="IN2" s="29">
        <v>12</v>
      </c>
      <c r="IO2" s="29">
        <v>7.4</v>
      </c>
      <c r="IP2" s="29">
        <v>392</v>
      </c>
      <c r="IQ2" s="29">
        <v>257</v>
      </c>
      <c r="IR2" s="29">
        <v>403</v>
      </c>
      <c r="IS2" s="29">
        <v>257</v>
      </c>
      <c r="IT2" s="29">
        <v>149</v>
      </c>
      <c r="IU2" s="31" t="s">
        <v>349</v>
      </c>
      <c r="IV2" s="29">
        <v>20</v>
      </c>
      <c r="IW2" s="29">
        <v>0.95</v>
      </c>
      <c r="IX2" s="29">
        <v>0.85</v>
      </c>
      <c r="IY2" s="29">
        <v>0.4</v>
      </c>
      <c r="IZ2" s="29">
        <v>2.5</v>
      </c>
      <c r="JA2" s="29">
        <v>3</v>
      </c>
      <c r="JB2" s="29">
        <v>15</v>
      </c>
      <c r="JC2" s="37">
        <v>0.8</v>
      </c>
      <c r="JD2" s="37">
        <v>0.6</v>
      </c>
      <c r="JE2" s="37">
        <v>0.3</v>
      </c>
      <c r="JF2" s="37">
        <v>0.9</v>
      </c>
      <c r="JG2" s="29">
        <v>45</v>
      </c>
      <c r="JH2" s="43">
        <f t="shared" ref="JH2:JN3" si="50">IFERROR(IF(ISNUMBER(EZ2),EZ2,0)+IF(ISNUMBER(EG2),1/EG2-IF(AND(HQ2="ReplaceInsulation",NOT(ISERROR(HE2))),ES2/0.04,0),0),0)</f>
        <v>0.43478260869565222</v>
      </c>
      <c r="JI2" s="43">
        <f t="shared" si="50"/>
        <v>0</v>
      </c>
      <c r="JJ2" s="43">
        <f t="shared" si="50"/>
        <v>0.47619047619047616</v>
      </c>
      <c r="JK2" s="43">
        <f t="shared" si="50"/>
        <v>0</v>
      </c>
      <c r="JL2" s="43">
        <f t="shared" si="50"/>
        <v>0</v>
      </c>
      <c r="JM2" s="43">
        <f t="shared" si="50"/>
        <v>2.5222222222222221</v>
      </c>
      <c r="JN2" s="43">
        <f t="shared" si="50"/>
        <v>0</v>
      </c>
      <c r="JO2" s="44">
        <f t="shared" ref="JO2:JQ3" si="51">IFERROR(IF(ISNUMBER(EN2),1/EN2,0),0)</f>
        <v>0.20833333333333334</v>
      </c>
      <c r="JP2" s="44">
        <f t="shared" si="51"/>
        <v>0</v>
      </c>
      <c r="JQ2" s="44">
        <f t="shared" si="51"/>
        <v>0.33333333333333331</v>
      </c>
      <c r="JR2" s="43">
        <f t="shared" ref="JR2:JX3" si="52">IFERROR(1/(IF(HQ2="Replace",IF(ISNUMBER(EZ2),EZ2,0),JH2)+IF(ISNUMBER(HE2),HE2,0)),0)</f>
        <v>2.2999999999999998</v>
      </c>
      <c r="JS2" s="43">
        <f t="shared" si="52"/>
        <v>0</v>
      </c>
      <c r="JT2" s="43">
        <f t="shared" si="52"/>
        <v>2.1</v>
      </c>
      <c r="JU2" s="43">
        <f t="shared" si="52"/>
        <v>0</v>
      </c>
      <c r="JV2" s="43">
        <f t="shared" si="52"/>
        <v>0</v>
      </c>
      <c r="JW2" s="43">
        <f t="shared" si="52"/>
        <v>0.39647577092511016</v>
      </c>
      <c r="JX2" s="43">
        <f t="shared" si="52"/>
        <v>0</v>
      </c>
      <c r="JY2" s="45">
        <f t="shared" ref="JY2:KA3" si="53">IFERROR(1/(IF(HX2="Replace",0,JO2)+IF(ISNUMBER(HL2),HL2,0)),0)</f>
        <v>4.8</v>
      </c>
      <c r="JZ2" s="45">
        <f t="shared" si="53"/>
        <v>0</v>
      </c>
      <c r="KA2" s="45">
        <f t="shared" si="53"/>
        <v>3</v>
      </c>
      <c r="KB2" s="46">
        <f t="shared" ref="KB2:KH3" si="54">IF(EG2&gt;0,(1-IA2)*1/(1/EG2+EZ2),0)+IA2*JR2</f>
        <v>2.2999999999999998</v>
      </c>
      <c r="KC2" s="46">
        <f t="shared" si="54"/>
        <v>0</v>
      </c>
      <c r="KD2" s="46">
        <f t="shared" si="54"/>
        <v>2.1</v>
      </c>
      <c r="KE2" s="46">
        <f t="shared" si="54"/>
        <v>0</v>
      </c>
      <c r="KF2" s="46">
        <f t="shared" si="54"/>
        <v>0</v>
      </c>
      <c r="KG2" s="46">
        <f t="shared" si="54"/>
        <v>0.39647577092511016</v>
      </c>
      <c r="KH2" s="46">
        <f t="shared" si="54"/>
        <v>0</v>
      </c>
      <c r="KI2" s="47">
        <f t="shared" ref="KI2:KK3" si="55">(1-IH2)*EN2+IH2*JY2</f>
        <v>4.8</v>
      </c>
      <c r="KJ2" s="47">
        <f t="shared" si="55"/>
        <v>0</v>
      </c>
      <c r="KK2" s="47">
        <f t="shared" si="55"/>
        <v>3</v>
      </c>
      <c r="KL2" s="43">
        <f t="shared" ref="KL2:KL3" si="56">IFERROR((IF(HE2&gt;0,IA2*CU2,0)+IF(HF2&gt;0,IB2*CV2,0)+IF(HG2&gt;0,IC2*CW2,0)+IF(HH2&gt;0,ID2*CX2,0)+IF(HI2&gt;0,IE2*CY2,0)+IF(HJ2&gt;0,IF2*CZ2,0)+IF(HK2&gt;0,IG2*DA2,0)+IF(HL2&gt;0,IH2*DB2,0)+IF(HM2&gt;0,II2*DC2,0)+IF(HN2&gt;0,IJ2*DD2,0))/SUM(CU2:DD2),0)</f>
        <v>0</v>
      </c>
      <c r="KM2" s="56" t="str">
        <f t="shared" ref="KM2:KM3" si="57">IF(OR(DK2="",DJ2=DK2),DJ2,IF(I2="Variation",DK2,IF(KL2=0,DJ2,IF(KL2=1,DK2,DJ2&amp;"("&amp;TEXT(1-KL2,"##0%")&amp;")."&amp;DK2&amp;"("&amp;TEXT(KL2,"##0%")&amp;")"))))</f>
        <v>Medium</v>
      </c>
      <c r="KN2" s="43">
        <f t="shared" ref="KN2:KN3" si="58">IFERROR(IF(DK2&lt;&gt;"",IF(I2="Variation",EE2,(1-KL2)*ED2+KL2*EE2),ED2),0)</f>
        <v>0.1</v>
      </c>
      <c r="KO2" s="43">
        <f t="shared" ref="KO2:KU3" si="59">IF(ISERROR(KB2*CU2*FG2),0,KB2*CU2*FG2)</f>
        <v>727.94999999999993</v>
      </c>
      <c r="KP2" s="43">
        <f t="shared" si="59"/>
        <v>0</v>
      </c>
      <c r="KQ2" s="43">
        <f t="shared" si="59"/>
        <v>4257.9179999999997</v>
      </c>
      <c r="KR2" s="43">
        <f t="shared" si="59"/>
        <v>0</v>
      </c>
      <c r="KS2" s="43">
        <f t="shared" si="59"/>
        <v>0</v>
      </c>
      <c r="KT2" s="43">
        <f t="shared" si="59"/>
        <v>125.48458149779736</v>
      </c>
      <c r="KU2" s="43">
        <f t="shared" si="59"/>
        <v>0</v>
      </c>
      <c r="KV2" s="44">
        <f t="shared" ref="KV2:KX3" si="60">IF(ISERROR(KI2*DB2*1),0,KI2*DB2*1)</f>
        <v>3428.64</v>
      </c>
      <c r="KW2" s="44">
        <f t="shared" si="60"/>
        <v>0</v>
      </c>
      <c r="KX2" s="44">
        <f t="shared" si="60"/>
        <v>22.799999999999997</v>
      </c>
      <c r="KY2" s="43">
        <f t="shared" ref="KY2:KY3" si="61">SUM(CU2:DD2)*KN2</f>
        <v>338.24800000000005</v>
      </c>
      <c r="KZ2" s="43">
        <f t="shared" ref="KZ2:KZ3" si="62">IFERROR(SUM(KO2:KY2)/AB2,0)</f>
        <v>2.6477795703060343</v>
      </c>
      <c r="LA2" s="43">
        <f t="shared" ref="LA2:LA3" si="63">0.34*(IY2+EF2)*IZ2</f>
        <v>0.51000000000000012</v>
      </c>
      <c r="LB2" s="48">
        <f t="shared" ref="LB2:LB3" si="64">(IV2-IO2)*IM2</f>
        <v>3061.7999999999997</v>
      </c>
      <c r="LC2" s="43">
        <f t="shared" ref="LC2:LC3" si="65">IF(KZ2&lt;=1,IW2+(1-KZ2)/0.5*(1-IW2),IF(KZ2&gt;=4,IX2,IW2+(KZ2-1)*(IX2-IW2)/(4-1)))</f>
        <v>0.89507401432313216</v>
      </c>
      <c r="LD2" s="48">
        <f t="shared" ref="LD2:LD3" si="66">KZ2*0.024*LB2*LC2</f>
        <v>174.15214833821429</v>
      </c>
      <c r="LE2" s="48">
        <f t="shared" ref="LE2:LE3" si="67">LA2*0.024*LB2*LC2</f>
        <v>33.544180432747893</v>
      </c>
      <c r="LF2" s="48">
        <f t="shared" ref="LF2:LF3" si="68">LD2+LE2</f>
        <v>207.69632877096217</v>
      </c>
      <c r="LG2" s="43">
        <f t="shared" ref="LG2:LG3" si="69">IFERROR((IF(LEN(FU2)&gt;1,IF(ISERROR(HO2),0,HO2),IF(ISERROR(EQ2),0,EQ2))*DB2+IF(LEN(FV2)&gt;1,IF(ISERROR(HP2),0,HP2),IF(ISERROR(ER2),0,ER2))*DC2)/(DB2+DC2),0)</f>
        <v>0.85</v>
      </c>
      <c r="LH2" s="49">
        <f t="shared" ref="LH2:LH3" si="70">DE2*IP2*JC2*(1-JE2)*JF2*LG2</f>
        <v>0</v>
      </c>
      <c r="LI2" s="48">
        <f t="shared" ref="LI2:LL3" si="71">DF2*IQ2*$JD2*(1-$JE2)*$JF2*$LG2</f>
        <v>29859.620301000003</v>
      </c>
      <c r="LJ2" s="48">
        <f t="shared" si="71"/>
        <v>0</v>
      </c>
      <c r="LK2" s="48">
        <f t="shared" si="71"/>
        <v>29123.059329</v>
      </c>
      <c r="LL2" s="48">
        <f t="shared" si="71"/>
        <v>0</v>
      </c>
      <c r="LM2" s="48">
        <f t="shared" ref="LM2:LM3" si="72">IFERROR(SUM(LH2:LL2)/AB2,0)</f>
        <v>17.545491754171998</v>
      </c>
      <c r="LN2" s="48">
        <f t="shared" ref="LN2:LN3" si="73">JA2*0.024*IM2</f>
        <v>17.496000000000002</v>
      </c>
      <c r="LO2" s="48">
        <f t="shared" ref="LO2:LO3" si="74">JG2/(KZ2+LA2)</f>
        <v>14.250519707947458</v>
      </c>
      <c r="LP2" s="43">
        <f t="shared" ref="LP2:LP3" si="75">0.8+LO2/30</f>
        <v>1.2750173235982487</v>
      </c>
      <c r="LQ2" s="46">
        <f t="shared" ref="LQ2:LQ3" si="76">IFERROR((LM2+LN2)/LF2,0)</f>
        <v>0.16871502718189171</v>
      </c>
      <c r="LR2" s="20">
        <f t="shared" ref="LR2:LR3" si="77">(1-LQ2^LP2)/(1-LQ2^(LP2+1))</f>
        <v>0.91250115315439506</v>
      </c>
      <c r="LS2" s="50">
        <f t="shared" ref="LS2:LS3" si="78">LF2-LR2*(LM2+LN2)</f>
        <v>175.72092713703</v>
      </c>
      <c r="LU2" s="52">
        <v>175.72092713703</v>
      </c>
    </row>
    <row r="3" spans="1:333" s="51" customFormat="1" ht="22.5" customHeight="1" x14ac:dyDescent="0.15">
      <c r="A3" s="29" t="s">
        <v>365</v>
      </c>
      <c r="B3" s="31">
        <v>0</v>
      </c>
      <c r="C3" s="31">
        <v>0</v>
      </c>
      <c r="D3" s="32">
        <v>41625</v>
      </c>
      <c r="E3" s="32">
        <v>0</v>
      </c>
      <c r="F3" s="31" t="s">
        <v>144</v>
      </c>
      <c r="G3" s="31" t="s">
        <v>351</v>
      </c>
      <c r="H3" s="31">
        <v>2</v>
      </c>
      <c r="I3" s="31" t="s">
        <v>199</v>
      </c>
      <c r="J3" s="31" t="s">
        <v>352</v>
      </c>
      <c r="K3" s="31" t="s">
        <v>366</v>
      </c>
      <c r="L3" s="31" t="s">
        <v>367</v>
      </c>
      <c r="M3" s="31" t="s">
        <v>354</v>
      </c>
      <c r="N3" s="31" t="s">
        <v>337</v>
      </c>
      <c r="O3" s="31" t="s">
        <v>348</v>
      </c>
      <c r="P3" s="31" t="s">
        <v>355</v>
      </c>
      <c r="Q3" s="31">
        <v>1945</v>
      </c>
      <c r="R3" s="31">
        <v>1964</v>
      </c>
      <c r="S3" s="31" t="s">
        <v>356</v>
      </c>
      <c r="T3" s="29">
        <v>8110.5</v>
      </c>
      <c r="U3" s="29">
        <v>0</v>
      </c>
      <c r="V3" s="29">
        <v>0</v>
      </c>
      <c r="W3" s="29">
        <v>3361.7</v>
      </c>
      <c r="X3" s="29">
        <v>0</v>
      </c>
      <c r="Y3" s="29">
        <v>0</v>
      </c>
      <c r="Z3" s="33">
        <f t="shared" si="0"/>
        <v>3361.7</v>
      </c>
      <c r="AA3" s="29">
        <v>0</v>
      </c>
      <c r="AB3" s="33">
        <f t="shared" si="1"/>
        <v>3361.7</v>
      </c>
      <c r="AC3" s="29">
        <v>59</v>
      </c>
      <c r="AD3" s="29">
        <v>11</v>
      </c>
      <c r="AE3" s="55" t="s">
        <v>347</v>
      </c>
      <c r="AF3" s="55" t="s">
        <v>1</v>
      </c>
      <c r="AG3" s="55" t="s">
        <v>1</v>
      </c>
      <c r="AH3" s="55" t="s">
        <v>251</v>
      </c>
      <c r="AI3" s="29">
        <v>0</v>
      </c>
      <c r="AJ3" s="29">
        <v>0</v>
      </c>
      <c r="AK3" s="29">
        <v>0</v>
      </c>
      <c r="AL3" s="29">
        <v>0</v>
      </c>
      <c r="AM3" s="29">
        <v>0</v>
      </c>
      <c r="AN3" s="29">
        <v>0</v>
      </c>
      <c r="AO3" s="55" t="s">
        <v>357</v>
      </c>
      <c r="AP3" s="55" t="s">
        <v>357</v>
      </c>
      <c r="AQ3" s="29">
        <v>0</v>
      </c>
      <c r="AR3" s="29">
        <v>316.5</v>
      </c>
      <c r="AS3" s="29">
        <v>0</v>
      </c>
      <c r="AT3" s="29">
        <v>2027.58</v>
      </c>
      <c r="AU3" s="29">
        <v>0</v>
      </c>
      <c r="AV3" s="29">
        <v>0</v>
      </c>
      <c r="AW3" s="29">
        <v>316.5</v>
      </c>
      <c r="AX3" s="29">
        <v>0</v>
      </c>
      <c r="AY3" s="29">
        <v>714.3</v>
      </c>
      <c r="AZ3" s="29">
        <v>0</v>
      </c>
      <c r="BA3" s="29">
        <v>7.6</v>
      </c>
      <c r="BB3" s="29">
        <v>0</v>
      </c>
      <c r="BC3" s="29">
        <v>361.61</v>
      </c>
      <c r="BD3" s="29">
        <v>0</v>
      </c>
      <c r="BE3" s="29">
        <v>352.69</v>
      </c>
      <c r="BF3" s="29">
        <v>0</v>
      </c>
      <c r="BG3" s="55" t="s">
        <v>280</v>
      </c>
      <c r="BH3" s="35">
        <f t="shared" si="2"/>
        <v>0</v>
      </c>
      <c r="BI3" s="35">
        <f t="shared" si="3"/>
        <v>0</v>
      </c>
      <c r="BJ3" s="35">
        <f t="shared" si="4"/>
        <v>1.2</v>
      </c>
      <c r="BK3" s="35">
        <f t="shared" si="5"/>
        <v>5</v>
      </c>
      <c r="BL3" s="35">
        <f t="shared" si="6"/>
        <v>0</v>
      </c>
      <c r="BM3" s="35">
        <f t="shared" si="7"/>
        <v>0</v>
      </c>
      <c r="BN3" s="35">
        <f t="shared" si="8"/>
        <v>11</v>
      </c>
      <c r="BO3" s="33">
        <f t="shared" si="9"/>
        <v>305.60909090909087</v>
      </c>
      <c r="BP3" s="35">
        <f t="shared" si="10"/>
        <v>11</v>
      </c>
      <c r="BQ3" s="33">
        <f>IF(ISNUMBER(#REF!),#REF!/2.5,1)</f>
        <v>1</v>
      </c>
      <c r="BR3" s="33">
        <f t="shared" si="11"/>
        <v>1</v>
      </c>
      <c r="BS3" s="33">
        <f t="shared" si="12"/>
        <v>1</v>
      </c>
      <c r="BT3" s="33">
        <f t="shared" si="13"/>
        <v>263.92636363636359</v>
      </c>
      <c r="BU3" s="33">
        <f t="shared" si="14"/>
        <v>11765.949999999999</v>
      </c>
      <c r="BV3" s="33">
        <f t="shared" si="15"/>
        <v>0</v>
      </c>
      <c r="BW3" s="33">
        <f t="shared" si="16"/>
        <v>371.73090909090905</v>
      </c>
      <c r="BX3" s="33">
        <f t="shared" si="17"/>
        <v>2298.0839999999994</v>
      </c>
      <c r="BY3" s="33">
        <f t="shared" si="18"/>
        <v>0</v>
      </c>
      <c r="BZ3" s="13" t="str">
        <f t="shared" si="19"/>
        <v>Soil</v>
      </c>
      <c r="CA3" s="33">
        <f t="shared" si="20"/>
        <v>371.73090909090905</v>
      </c>
      <c r="CB3" s="13" t="str">
        <f t="shared" si="21"/>
        <v>Cellar</v>
      </c>
      <c r="CC3" s="33">
        <f t="shared" si="22"/>
        <v>569.98900000000003</v>
      </c>
      <c r="CD3" s="33">
        <f t="shared" si="23"/>
        <v>35.116999999999997</v>
      </c>
      <c r="CE3" s="33">
        <f t="shared" si="24"/>
        <v>3646.6518181818174</v>
      </c>
      <c r="CF3" s="33">
        <f t="shared" si="25"/>
        <v>3382.48</v>
      </c>
      <c r="CG3" s="36">
        <f t="shared" si="26"/>
        <v>0.92755770735646192</v>
      </c>
      <c r="CH3" s="37">
        <v>0.8</v>
      </c>
      <c r="CI3" s="37">
        <v>1.25</v>
      </c>
      <c r="CJ3" s="15">
        <f t="shared" si="27"/>
        <v>1</v>
      </c>
      <c r="CK3" s="36">
        <f t="shared" si="28"/>
        <v>0.85142233873965534</v>
      </c>
      <c r="CL3" s="37">
        <v>0.9</v>
      </c>
      <c r="CM3" s="37">
        <v>1.3</v>
      </c>
      <c r="CN3" s="15">
        <f t="shared" si="29"/>
        <v>0</v>
      </c>
      <c r="CO3" s="38">
        <f t="shared" si="30"/>
        <v>1</v>
      </c>
      <c r="CP3" s="36">
        <f t="shared" si="31"/>
        <v>1.1930141165349541</v>
      </c>
      <c r="CQ3" s="37">
        <v>0.67</v>
      </c>
      <c r="CR3" s="37">
        <v>1.5</v>
      </c>
      <c r="CS3" s="17">
        <f t="shared" si="32"/>
        <v>1</v>
      </c>
      <c r="CT3" s="17">
        <f t="shared" si="33"/>
        <v>0</v>
      </c>
      <c r="CU3" s="33">
        <f t="shared" si="34"/>
        <v>316.5</v>
      </c>
      <c r="CV3" s="33">
        <f t="shared" si="34"/>
        <v>0</v>
      </c>
      <c r="CW3" s="33">
        <f t="shared" si="34"/>
        <v>2027.58</v>
      </c>
      <c r="CX3" s="33">
        <f t="shared" si="35"/>
        <v>0</v>
      </c>
      <c r="CY3" s="33">
        <f t="shared" si="36"/>
        <v>0</v>
      </c>
      <c r="CZ3" s="33">
        <f t="shared" si="37"/>
        <v>316.5</v>
      </c>
      <c r="DA3" s="10">
        <f t="shared" si="38"/>
        <v>0</v>
      </c>
      <c r="DB3" s="33">
        <f t="shared" si="39"/>
        <v>714.3</v>
      </c>
      <c r="DC3" s="33">
        <f t="shared" si="40"/>
        <v>0</v>
      </c>
      <c r="DD3" s="33">
        <f t="shared" si="41"/>
        <v>7.6</v>
      </c>
      <c r="DE3" s="39">
        <f t="shared" si="42"/>
        <v>0</v>
      </c>
      <c r="DF3" s="39">
        <f t="shared" si="43"/>
        <v>361.61</v>
      </c>
      <c r="DG3" s="39">
        <f t="shared" si="44"/>
        <v>0</v>
      </c>
      <c r="DH3" s="39">
        <f t="shared" si="45"/>
        <v>352.69</v>
      </c>
      <c r="DI3" s="39">
        <f t="shared" si="46"/>
        <v>0</v>
      </c>
      <c r="DJ3" s="31" t="s">
        <v>279</v>
      </c>
      <c r="DK3" s="31" t="s">
        <v>279</v>
      </c>
      <c r="DL3" s="31" t="s">
        <v>368</v>
      </c>
      <c r="DM3" s="31" t="s">
        <v>358</v>
      </c>
      <c r="DN3" s="31">
        <v>0</v>
      </c>
      <c r="DO3" s="31" t="s">
        <v>359</v>
      </c>
      <c r="DP3" s="31">
        <v>0</v>
      </c>
      <c r="DQ3" s="31">
        <v>0</v>
      </c>
      <c r="DR3" s="31" t="s">
        <v>360</v>
      </c>
      <c r="DS3" s="31">
        <v>0</v>
      </c>
      <c r="DT3" s="31" t="s">
        <v>361</v>
      </c>
      <c r="DU3" s="31">
        <v>0</v>
      </c>
      <c r="DV3" s="31" t="s">
        <v>362</v>
      </c>
      <c r="DW3" s="31"/>
      <c r="DX3" s="31"/>
      <c r="DY3" s="31"/>
      <c r="DZ3" s="31"/>
      <c r="EA3" s="31"/>
      <c r="EB3" s="31"/>
      <c r="EC3" s="31"/>
      <c r="ED3" s="29">
        <v>0.1</v>
      </c>
      <c r="EE3" s="29">
        <v>0.1</v>
      </c>
      <c r="EF3" s="29">
        <v>0.1</v>
      </c>
      <c r="EG3" s="29">
        <v>2.2999999999999998</v>
      </c>
      <c r="EH3" s="29">
        <v>0</v>
      </c>
      <c r="EI3" s="29">
        <v>2.1</v>
      </c>
      <c r="EJ3" s="29">
        <v>0</v>
      </c>
      <c r="EK3" s="29">
        <v>0</v>
      </c>
      <c r="EL3" s="29">
        <v>0.45</v>
      </c>
      <c r="EM3" s="29">
        <v>0</v>
      </c>
      <c r="EN3" s="29">
        <v>4.8</v>
      </c>
      <c r="EO3" s="29">
        <v>0</v>
      </c>
      <c r="EP3" s="29">
        <v>3</v>
      </c>
      <c r="EQ3" s="29">
        <v>0.85</v>
      </c>
      <c r="ER3" s="29">
        <v>0</v>
      </c>
      <c r="ES3" s="29">
        <v>0</v>
      </c>
      <c r="ET3" s="29">
        <v>0</v>
      </c>
      <c r="EU3" s="29">
        <v>0</v>
      </c>
      <c r="EV3" s="29">
        <v>0</v>
      </c>
      <c r="EW3" s="29">
        <v>0</v>
      </c>
      <c r="EX3" s="29">
        <v>0</v>
      </c>
      <c r="EY3" s="29">
        <v>0</v>
      </c>
      <c r="EZ3" s="29">
        <v>0</v>
      </c>
      <c r="FA3" s="29">
        <v>0</v>
      </c>
      <c r="FB3" s="29">
        <v>0</v>
      </c>
      <c r="FC3" s="29">
        <v>0</v>
      </c>
      <c r="FD3" s="29">
        <v>0</v>
      </c>
      <c r="FE3" s="29">
        <v>0.3</v>
      </c>
      <c r="FF3" s="29">
        <v>0</v>
      </c>
      <c r="FG3" s="29">
        <v>1</v>
      </c>
      <c r="FH3" s="29">
        <v>1</v>
      </c>
      <c r="FI3" s="29">
        <v>1</v>
      </c>
      <c r="FJ3" s="29">
        <v>0.5</v>
      </c>
      <c r="FK3" s="29">
        <v>0</v>
      </c>
      <c r="FL3" s="29">
        <v>1</v>
      </c>
      <c r="FM3" s="29">
        <v>0</v>
      </c>
      <c r="FN3" s="31" t="s">
        <v>369</v>
      </c>
      <c r="FO3" s="31">
        <v>0</v>
      </c>
      <c r="FP3" s="31" t="s">
        <v>370</v>
      </c>
      <c r="FQ3" s="31">
        <v>0</v>
      </c>
      <c r="FR3" s="31">
        <v>0</v>
      </c>
      <c r="FS3" s="31">
        <v>0</v>
      </c>
      <c r="FT3" s="31">
        <v>0</v>
      </c>
      <c r="FU3" s="31" t="s">
        <v>371</v>
      </c>
      <c r="FV3" s="31">
        <v>0</v>
      </c>
      <c r="FW3" s="31" t="s">
        <v>372</v>
      </c>
      <c r="FX3" s="29">
        <v>7.6923076923076916</v>
      </c>
      <c r="FY3" s="29">
        <v>0</v>
      </c>
      <c r="FZ3" s="29">
        <v>3.3333333333333335</v>
      </c>
      <c r="GA3" s="29">
        <v>0</v>
      </c>
      <c r="GB3" s="29">
        <v>0</v>
      </c>
      <c r="GC3" s="29">
        <v>0</v>
      </c>
      <c r="GD3" s="29">
        <v>0</v>
      </c>
      <c r="GE3" s="29">
        <v>0.45454545454545453</v>
      </c>
      <c r="GF3" s="29">
        <v>0</v>
      </c>
      <c r="GG3" s="29">
        <v>0.55555555555555558</v>
      </c>
      <c r="GH3" s="29">
        <v>0.72</v>
      </c>
      <c r="GI3" s="29">
        <v>0</v>
      </c>
      <c r="GJ3" s="29">
        <v>0.25</v>
      </c>
      <c r="GK3" s="29">
        <v>0</v>
      </c>
      <c r="GL3" s="29">
        <v>0</v>
      </c>
      <c r="GM3" s="29">
        <v>0</v>
      </c>
      <c r="GN3" s="29">
        <v>0</v>
      </c>
      <c r="GO3" s="29">
        <v>0</v>
      </c>
      <c r="GP3" s="29">
        <v>0</v>
      </c>
      <c r="GQ3" s="29">
        <v>0</v>
      </c>
      <c r="GR3" s="29">
        <v>0</v>
      </c>
      <c r="GS3" s="29">
        <v>0</v>
      </c>
      <c r="GT3" s="29">
        <v>0</v>
      </c>
      <c r="GU3" s="29">
        <v>0</v>
      </c>
      <c r="GV3" s="29">
        <v>0</v>
      </c>
      <c r="GW3" s="29">
        <v>0</v>
      </c>
      <c r="GX3" s="18">
        <f t="shared" si="47"/>
        <v>0.25</v>
      </c>
      <c r="GY3" s="18">
        <f t="shared" si="47"/>
        <v>0</v>
      </c>
      <c r="GZ3" s="18">
        <f t="shared" si="47"/>
        <v>0</v>
      </c>
      <c r="HA3" s="18">
        <f t="shared" si="47"/>
        <v>0</v>
      </c>
      <c r="HB3" s="18">
        <f t="shared" si="47"/>
        <v>0</v>
      </c>
      <c r="HC3" s="18">
        <f t="shared" si="47"/>
        <v>0</v>
      </c>
      <c r="HD3" s="18">
        <f t="shared" si="47"/>
        <v>0</v>
      </c>
      <c r="HE3" s="18">
        <f t="shared" si="48"/>
        <v>7.6923076923076916</v>
      </c>
      <c r="HF3" s="18">
        <f t="shared" si="48"/>
        <v>0</v>
      </c>
      <c r="HG3" s="18">
        <f t="shared" si="48"/>
        <v>3.3333333333333335</v>
      </c>
      <c r="HH3" s="18">
        <f t="shared" si="48"/>
        <v>0</v>
      </c>
      <c r="HI3" s="18">
        <f t="shared" si="48"/>
        <v>0</v>
      </c>
      <c r="HJ3" s="18">
        <f t="shared" si="48"/>
        <v>0</v>
      </c>
      <c r="HK3" s="18">
        <f t="shared" si="48"/>
        <v>0</v>
      </c>
      <c r="HL3" s="41">
        <f t="shared" si="49"/>
        <v>0.45454545454545453</v>
      </c>
      <c r="HM3" s="41">
        <f t="shared" si="49"/>
        <v>0</v>
      </c>
      <c r="HN3" s="41">
        <f t="shared" si="49"/>
        <v>0.55555555555555558</v>
      </c>
      <c r="HO3" s="41">
        <f t="shared" si="49"/>
        <v>0.72</v>
      </c>
      <c r="HP3" s="41">
        <f t="shared" si="49"/>
        <v>0</v>
      </c>
      <c r="HQ3" s="55" t="s">
        <v>373</v>
      </c>
      <c r="HR3" s="55">
        <v>0</v>
      </c>
      <c r="HS3" s="55" t="s">
        <v>373</v>
      </c>
      <c r="HT3" s="55">
        <v>0</v>
      </c>
      <c r="HU3" s="55">
        <v>0</v>
      </c>
      <c r="HV3" s="55">
        <v>0</v>
      </c>
      <c r="HW3" s="55">
        <v>0</v>
      </c>
      <c r="HX3" s="55" t="s">
        <v>374</v>
      </c>
      <c r="HY3" s="55">
        <v>0</v>
      </c>
      <c r="HZ3" s="55">
        <v>0</v>
      </c>
      <c r="IA3" s="42">
        <v>1</v>
      </c>
      <c r="IB3" s="42">
        <v>1</v>
      </c>
      <c r="IC3" s="42">
        <v>1</v>
      </c>
      <c r="ID3" s="42">
        <v>1</v>
      </c>
      <c r="IE3" s="42">
        <v>1</v>
      </c>
      <c r="IF3" s="42">
        <v>1</v>
      </c>
      <c r="IG3" s="42">
        <v>1</v>
      </c>
      <c r="IH3" s="42">
        <v>1</v>
      </c>
      <c r="II3" s="42">
        <v>1</v>
      </c>
      <c r="IJ3" s="42">
        <v>1</v>
      </c>
      <c r="IK3" s="31" t="s">
        <v>363</v>
      </c>
      <c r="IL3" s="31" t="s">
        <v>364</v>
      </c>
      <c r="IM3" s="29">
        <v>243</v>
      </c>
      <c r="IN3" s="29">
        <v>12</v>
      </c>
      <c r="IO3" s="29">
        <v>7.4</v>
      </c>
      <c r="IP3" s="29">
        <v>392</v>
      </c>
      <c r="IQ3" s="29">
        <v>257</v>
      </c>
      <c r="IR3" s="29">
        <v>403</v>
      </c>
      <c r="IS3" s="29">
        <v>257</v>
      </c>
      <c r="IT3" s="29">
        <v>149</v>
      </c>
      <c r="IU3" s="31" t="s">
        <v>349</v>
      </c>
      <c r="IV3" s="29">
        <v>20</v>
      </c>
      <c r="IW3" s="29">
        <v>0.95</v>
      </c>
      <c r="IX3" s="29">
        <v>0.85</v>
      </c>
      <c r="IY3" s="29">
        <v>0.4</v>
      </c>
      <c r="IZ3" s="29">
        <v>2.5</v>
      </c>
      <c r="JA3" s="29">
        <v>3</v>
      </c>
      <c r="JB3" s="29">
        <v>15</v>
      </c>
      <c r="JC3" s="37">
        <v>0.8</v>
      </c>
      <c r="JD3" s="37">
        <v>0.6</v>
      </c>
      <c r="JE3" s="37">
        <v>0.3</v>
      </c>
      <c r="JF3" s="37">
        <v>0.9</v>
      </c>
      <c r="JG3" s="29">
        <v>45</v>
      </c>
      <c r="JH3" s="43">
        <f t="shared" si="50"/>
        <v>0.43478260869565222</v>
      </c>
      <c r="JI3" s="43">
        <f t="shared" si="50"/>
        <v>0</v>
      </c>
      <c r="JJ3" s="43">
        <f t="shared" si="50"/>
        <v>0.47619047619047616</v>
      </c>
      <c r="JK3" s="43">
        <f t="shared" si="50"/>
        <v>0</v>
      </c>
      <c r="JL3" s="43">
        <f t="shared" si="50"/>
        <v>0</v>
      </c>
      <c r="JM3" s="43">
        <f t="shared" si="50"/>
        <v>2.5222222222222221</v>
      </c>
      <c r="JN3" s="43">
        <f t="shared" si="50"/>
        <v>0</v>
      </c>
      <c r="JO3" s="44">
        <f t="shared" si="51"/>
        <v>0.20833333333333334</v>
      </c>
      <c r="JP3" s="44">
        <f t="shared" si="51"/>
        <v>0</v>
      </c>
      <c r="JQ3" s="44">
        <f t="shared" si="51"/>
        <v>0.33333333333333331</v>
      </c>
      <c r="JR3" s="43">
        <f t="shared" si="52"/>
        <v>0.12304526748971194</v>
      </c>
      <c r="JS3" s="43">
        <f t="shared" si="52"/>
        <v>0</v>
      </c>
      <c r="JT3" s="43">
        <f t="shared" si="52"/>
        <v>0.26250000000000001</v>
      </c>
      <c r="JU3" s="43">
        <f t="shared" si="52"/>
        <v>0</v>
      </c>
      <c r="JV3" s="43">
        <f t="shared" si="52"/>
        <v>0</v>
      </c>
      <c r="JW3" s="43">
        <f t="shared" si="52"/>
        <v>0.39647577092511016</v>
      </c>
      <c r="JX3" s="43">
        <f t="shared" si="52"/>
        <v>0</v>
      </c>
      <c r="JY3" s="45">
        <f t="shared" si="53"/>
        <v>2.2000000000000002</v>
      </c>
      <c r="JZ3" s="45">
        <f t="shared" si="53"/>
        <v>0</v>
      </c>
      <c r="KA3" s="45">
        <f t="shared" si="53"/>
        <v>1.125</v>
      </c>
      <c r="KB3" s="46">
        <f t="shared" si="54"/>
        <v>0.12304526748971194</v>
      </c>
      <c r="KC3" s="46">
        <f t="shared" si="54"/>
        <v>0</v>
      </c>
      <c r="KD3" s="46">
        <f t="shared" si="54"/>
        <v>0.26250000000000001</v>
      </c>
      <c r="KE3" s="46">
        <f t="shared" si="54"/>
        <v>0</v>
      </c>
      <c r="KF3" s="46">
        <f t="shared" si="54"/>
        <v>0</v>
      </c>
      <c r="KG3" s="46">
        <f t="shared" si="54"/>
        <v>0.39647577092511016</v>
      </c>
      <c r="KH3" s="46">
        <f t="shared" si="54"/>
        <v>0</v>
      </c>
      <c r="KI3" s="47">
        <f t="shared" si="55"/>
        <v>2.2000000000000002</v>
      </c>
      <c r="KJ3" s="47">
        <f t="shared" si="55"/>
        <v>0</v>
      </c>
      <c r="KK3" s="47">
        <f t="shared" si="55"/>
        <v>1.125</v>
      </c>
      <c r="KL3" s="43">
        <f t="shared" si="56"/>
        <v>0.9064296019488659</v>
      </c>
      <c r="KM3" s="56" t="str">
        <f t="shared" si="57"/>
        <v>Medium</v>
      </c>
      <c r="KN3" s="43">
        <f t="shared" si="58"/>
        <v>0.1</v>
      </c>
      <c r="KO3" s="43">
        <f t="shared" si="59"/>
        <v>38.943827160493825</v>
      </c>
      <c r="KP3" s="43">
        <f t="shared" si="59"/>
        <v>0</v>
      </c>
      <c r="KQ3" s="43">
        <f t="shared" si="59"/>
        <v>532.23974999999996</v>
      </c>
      <c r="KR3" s="43">
        <f t="shared" si="59"/>
        <v>0</v>
      </c>
      <c r="KS3" s="43">
        <f t="shared" si="59"/>
        <v>0</v>
      </c>
      <c r="KT3" s="43">
        <f t="shared" si="59"/>
        <v>125.48458149779736</v>
      </c>
      <c r="KU3" s="43">
        <f t="shared" si="59"/>
        <v>0</v>
      </c>
      <c r="KV3" s="44">
        <f t="shared" si="60"/>
        <v>1571.46</v>
      </c>
      <c r="KW3" s="44">
        <f t="shared" si="60"/>
        <v>0</v>
      </c>
      <c r="KX3" s="44">
        <f t="shared" si="60"/>
        <v>8.5499999999999989</v>
      </c>
      <c r="KY3" s="43">
        <f t="shared" si="61"/>
        <v>338.24800000000005</v>
      </c>
      <c r="KZ3" s="43">
        <f t="shared" si="62"/>
        <v>0.7778582736883991</v>
      </c>
      <c r="LA3" s="43">
        <f t="shared" si="63"/>
        <v>0.42500000000000004</v>
      </c>
      <c r="LB3" s="48">
        <f t="shared" si="64"/>
        <v>3061.7999999999997</v>
      </c>
      <c r="LC3" s="43">
        <f t="shared" si="65"/>
        <v>0.97221417263116006</v>
      </c>
      <c r="LD3" s="48">
        <f t="shared" si="66"/>
        <v>55.571290678124761</v>
      </c>
      <c r="LE3" s="48">
        <f t="shared" si="67"/>
        <v>30.362598608373276</v>
      </c>
      <c r="LF3" s="48">
        <f t="shared" si="68"/>
        <v>85.933889286498044</v>
      </c>
      <c r="LG3" s="43">
        <f t="shared" si="69"/>
        <v>0.72</v>
      </c>
      <c r="LH3" s="49">
        <f t="shared" si="70"/>
        <v>0</v>
      </c>
      <c r="LI3" s="48">
        <f t="shared" si="71"/>
        <v>25292.854843200003</v>
      </c>
      <c r="LJ3" s="48">
        <f t="shared" si="71"/>
        <v>0</v>
      </c>
      <c r="LK3" s="48">
        <f t="shared" si="71"/>
        <v>24668.944372800001</v>
      </c>
      <c r="LL3" s="48">
        <f t="shared" si="71"/>
        <v>0</v>
      </c>
      <c r="LM3" s="48">
        <f t="shared" si="72"/>
        <v>14.862063603533928</v>
      </c>
      <c r="LN3" s="48">
        <f t="shared" si="73"/>
        <v>17.496000000000002</v>
      </c>
      <c r="LO3" s="48">
        <f t="shared" si="74"/>
        <v>37.410891195031404</v>
      </c>
      <c r="LP3" s="43">
        <f t="shared" si="75"/>
        <v>2.0470297065010468</v>
      </c>
      <c r="LQ3" s="46">
        <f t="shared" si="76"/>
        <v>0.37654601545676852</v>
      </c>
      <c r="LR3" s="20">
        <f t="shared" si="77"/>
        <v>0.91103449437032569</v>
      </c>
      <c r="LS3" s="50">
        <f t="shared" si="78"/>
        <v>56.454577172649671</v>
      </c>
      <c r="LU3" s="52">
        <v>56.454577172649671</v>
      </c>
    </row>
  </sheetData>
  <sortState ref="A2:LU2">
    <sortCondition ref="N2"/>
  </sortState>
  <dataValidations count="6">
    <dataValidation type="list" allowBlank="1" showInputMessage="1" showErrorMessage="1" sqref="HQ2:HZ3">
      <formula1>"Add,Replace,ReplaceInsulation"</formula1>
    </dataValidation>
    <dataValidation type="list" allowBlank="1" showInputMessage="1" showErrorMessage="1" sqref="AO2:AP3">
      <formula1>"Simple,Standard,Complex"</formula1>
    </dataValidation>
    <dataValidation type="list" allowBlank="1" showInputMessage="1" showErrorMessage="1" sqref="BG2:BG3">
      <formula1>"Manual,Estimation"</formula1>
    </dataValidation>
    <dataValidation type="list" allowBlank="1" showInputMessage="1" showErrorMessage="1" sqref="AH2:AH3">
      <formula1>"B_Alone,B_N1,B_N2"</formula1>
    </dataValidation>
    <dataValidation type="list" allowBlank="1" showInputMessage="1" showErrorMessage="1" sqref="AF2:AG3">
      <formula1>"-,N,P,C,NI,PI"</formula1>
    </dataValidation>
    <dataValidation type="list" allowBlank="1" showInputMessage="1" showErrorMessage="1" sqref="AE2:AE3">
      <formula1>"TR,FR,UC"</formula1>
    </dataValidation>
  </dataValidations>
  <pageMargins left="0.7" right="0.7" top="0.78740157499999996" bottom="0.78740157499999996"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32525"/>
  <sheetViews>
    <sheetView topLeftCell="A130" workbookViewId="0">
      <selection activeCell="C1" sqref="C1:C16384"/>
    </sheetView>
  </sheetViews>
  <sheetFormatPr defaultRowHeight="10.5" x14ac:dyDescent="0.15"/>
  <cols>
    <col min="1" max="1" width="29.83203125" customWidth="1"/>
    <col min="2" max="2" width="33.1640625" style="53" customWidth="1"/>
    <col min="3" max="3" width="28.1640625" style="51" customWidth="1"/>
    <col min="4" max="4" width="38" style="54" customWidth="1"/>
    <col min="5" max="5" width="36.33203125" style="28" customWidth="1"/>
  </cols>
  <sheetData>
    <row r="1" spans="1:5" ht="21" x14ac:dyDescent="0.15">
      <c r="A1" s="1" t="s">
        <v>16</v>
      </c>
      <c r="B1" s="29" t="s">
        <v>350</v>
      </c>
      <c r="C1" s="29" t="s">
        <v>365</v>
      </c>
      <c r="D1" s="30"/>
      <c r="E1" s="8"/>
    </row>
    <row r="2" spans="1:5" x14ac:dyDescent="0.15">
      <c r="A2" s="1" t="s">
        <v>19</v>
      </c>
      <c r="B2" s="31">
        <v>0</v>
      </c>
      <c r="C2" s="31">
        <v>0</v>
      </c>
      <c r="D2" s="30"/>
      <c r="E2" s="8"/>
    </row>
    <row r="3" spans="1:5" x14ac:dyDescent="0.15">
      <c r="A3" s="1" t="s">
        <v>20</v>
      </c>
      <c r="B3" s="31">
        <v>0</v>
      </c>
      <c r="C3" s="31">
        <v>0</v>
      </c>
      <c r="D3" s="30"/>
      <c r="E3" s="8"/>
    </row>
    <row r="4" spans="1:5" x14ac:dyDescent="0.15">
      <c r="A4" s="1" t="s">
        <v>146</v>
      </c>
      <c r="B4" s="32">
        <v>41625</v>
      </c>
      <c r="C4" s="32">
        <v>41625</v>
      </c>
      <c r="D4" s="30"/>
      <c r="E4" s="9"/>
    </row>
    <row r="5" spans="1:5" x14ac:dyDescent="0.15">
      <c r="A5" s="1" t="s">
        <v>145</v>
      </c>
      <c r="B5" s="32">
        <v>0</v>
      </c>
      <c r="C5" s="32">
        <v>0</v>
      </c>
      <c r="D5" s="30"/>
      <c r="E5" s="9"/>
    </row>
    <row r="6" spans="1:5" x14ac:dyDescent="0.15">
      <c r="A6" s="2" t="s">
        <v>100</v>
      </c>
      <c r="B6" s="31" t="s">
        <v>144</v>
      </c>
      <c r="C6" s="31" t="s">
        <v>144</v>
      </c>
      <c r="D6" s="30"/>
      <c r="E6" s="8"/>
    </row>
    <row r="7" spans="1:5" x14ac:dyDescent="0.15">
      <c r="A7" s="1" t="s">
        <v>76</v>
      </c>
      <c r="B7" s="31" t="s">
        <v>351</v>
      </c>
      <c r="C7" s="31" t="s">
        <v>351</v>
      </c>
      <c r="D7" s="30"/>
      <c r="E7" s="8"/>
    </row>
    <row r="8" spans="1:5" x14ac:dyDescent="0.15">
      <c r="A8" s="1" t="s">
        <v>51</v>
      </c>
      <c r="B8" s="31">
        <v>1</v>
      </c>
      <c r="C8" s="31">
        <v>2</v>
      </c>
      <c r="D8" s="30"/>
      <c r="E8" s="8"/>
    </row>
    <row r="9" spans="1:5" x14ac:dyDescent="0.15">
      <c r="A9" s="2" t="s">
        <v>231</v>
      </c>
      <c r="B9" s="31" t="s">
        <v>199</v>
      </c>
      <c r="C9" s="31" t="s">
        <v>199</v>
      </c>
      <c r="D9" s="30"/>
      <c r="E9" s="8"/>
    </row>
    <row r="10" spans="1:5" x14ac:dyDescent="0.15">
      <c r="A10" s="1" t="s">
        <v>98</v>
      </c>
      <c r="B10" s="31" t="s">
        <v>352</v>
      </c>
      <c r="C10" s="31" t="s">
        <v>352</v>
      </c>
      <c r="D10" s="30"/>
      <c r="E10" s="8"/>
    </row>
    <row r="11" spans="1:5" x14ac:dyDescent="0.15">
      <c r="A11" s="1" t="s">
        <v>17</v>
      </c>
      <c r="B11" s="31" t="s">
        <v>353</v>
      </c>
      <c r="C11" s="31" t="s">
        <v>366</v>
      </c>
      <c r="D11" s="30"/>
      <c r="E11" s="8"/>
    </row>
    <row r="12" spans="1:5" ht="21" x14ac:dyDescent="0.15">
      <c r="A12" s="1" t="s">
        <v>18</v>
      </c>
      <c r="B12" s="31" t="s">
        <v>353</v>
      </c>
      <c r="C12" s="31" t="s">
        <v>367</v>
      </c>
      <c r="D12" s="30"/>
      <c r="E12" s="8"/>
    </row>
    <row r="13" spans="1:5" x14ac:dyDescent="0.15">
      <c r="A13" s="2" t="s">
        <v>2</v>
      </c>
      <c r="B13" s="31" t="s">
        <v>354</v>
      </c>
      <c r="C13" s="31" t="s">
        <v>354</v>
      </c>
      <c r="D13" s="30"/>
      <c r="E13" s="8"/>
    </row>
    <row r="14" spans="1:5" x14ac:dyDescent="0.15">
      <c r="A14" s="2" t="s">
        <v>336</v>
      </c>
      <c r="B14" s="31" t="s">
        <v>337</v>
      </c>
      <c r="C14" s="31" t="s">
        <v>337</v>
      </c>
      <c r="D14" s="30"/>
      <c r="E14" s="8"/>
    </row>
    <row r="15" spans="1:5" x14ac:dyDescent="0.15">
      <c r="A15" s="2" t="s">
        <v>0</v>
      </c>
      <c r="B15" s="31" t="s">
        <v>348</v>
      </c>
      <c r="C15" s="31" t="s">
        <v>348</v>
      </c>
      <c r="D15" s="30"/>
      <c r="E15" s="8"/>
    </row>
    <row r="16" spans="1:5" x14ac:dyDescent="0.15">
      <c r="A16" s="2" t="s">
        <v>102</v>
      </c>
      <c r="B16" s="31" t="s">
        <v>355</v>
      </c>
      <c r="C16" s="31" t="s">
        <v>355</v>
      </c>
      <c r="D16" s="30"/>
      <c r="E16" s="8"/>
    </row>
    <row r="17" spans="1:5" x14ac:dyDescent="0.15">
      <c r="A17" s="2" t="s">
        <v>147</v>
      </c>
      <c r="B17" s="31">
        <v>1945</v>
      </c>
      <c r="C17" s="31">
        <v>1945</v>
      </c>
      <c r="D17" s="30"/>
      <c r="E17" s="8"/>
    </row>
    <row r="18" spans="1:5" x14ac:dyDescent="0.15">
      <c r="A18" s="2" t="s">
        <v>148</v>
      </c>
      <c r="B18" s="31">
        <v>1964</v>
      </c>
      <c r="C18" s="31">
        <v>1964</v>
      </c>
      <c r="D18" s="30"/>
      <c r="E18" s="8"/>
    </row>
    <row r="19" spans="1:5" x14ac:dyDescent="0.15">
      <c r="A19" s="2" t="s">
        <v>335</v>
      </c>
      <c r="B19" s="31" t="s">
        <v>356</v>
      </c>
      <c r="C19" s="31" t="s">
        <v>356</v>
      </c>
      <c r="D19" s="30"/>
      <c r="E19" s="8"/>
    </row>
    <row r="20" spans="1:5" x14ac:dyDescent="0.15">
      <c r="A20" s="2" t="s">
        <v>249</v>
      </c>
      <c r="B20" s="29">
        <v>8110.5</v>
      </c>
      <c r="C20" s="29">
        <v>8110.5</v>
      </c>
      <c r="D20" s="30"/>
      <c r="E20" s="8"/>
    </row>
    <row r="21" spans="1:5" x14ac:dyDescent="0.15">
      <c r="A21" s="2" t="s">
        <v>248</v>
      </c>
      <c r="B21" s="29">
        <v>0</v>
      </c>
      <c r="C21" s="29">
        <v>0</v>
      </c>
      <c r="D21" s="30"/>
      <c r="E21" s="8"/>
    </row>
    <row r="22" spans="1:5" x14ac:dyDescent="0.15">
      <c r="A22" s="2" t="s">
        <v>247</v>
      </c>
      <c r="B22" s="29">
        <v>0</v>
      </c>
      <c r="C22" s="29">
        <v>0</v>
      </c>
      <c r="D22" s="30"/>
      <c r="E22" s="8"/>
    </row>
    <row r="23" spans="1:5" x14ac:dyDescent="0.15">
      <c r="A23" s="2" t="s">
        <v>246</v>
      </c>
      <c r="B23" s="29">
        <v>3361.7</v>
      </c>
      <c r="C23" s="29">
        <v>3361.7</v>
      </c>
      <c r="D23" s="30"/>
      <c r="E23" s="8"/>
    </row>
    <row r="24" spans="1:5" x14ac:dyDescent="0.15">
      <c r="A24" s="2" t="s">
        <v>245</v>
      </c>
      <c r="B24" s="29">
        <v>0</v>
      </c>
      <c r="C24" s="29">
        <v>0</v>
      </c>
      <c r="D24" s="30"/>
      <c r="E24" s="8"/>
    </row>
    <row r="25" spans="1:5" x14ac:dyDescent="0.15">
      <c r="A25" s="2" t="s">
        <v>232</v>
      </c>
      <c r="B25" s="29">
        <v>0</v>
      </c>
      <c r="C25" s="29">
        <v>0</v>
      </c>
      <c r="D25" s="30"/>
      <c r="E25" s="8"/>
    </row>
    <row r="26" spans="1:5" x14ac:dyDescent="0.15">
      <c r="A26" s="2" t="s">
        <v>334</v>
      </c>
      <c r="B26" s="33">
        <f>IF(B23&gt;0,B23,IF(B22&gt;0,0.85*B22,IF(B25&gt;0,1.1*B25,IF(B24&gt;0,1.4*B24,0.85/3*B20))))</f>
        <v>3361.7</v>
      </c>
      <c r="C26" s="33">
        <f>IF(C23&gt;0,C23,IF(C22&gt;0,0.85*C22,IF(C25&gt;0,1.1*C25,IF(C24&gt;0,1.4*C24,0.85/3*C20))))</f>
        <v>3361.7</v>
      </c>
      <c r="D26" s="30"/>
      <c r="E26" s="10"/>
    </row>
    <row r="27" spans="1:5" x14ac:dyDescent="0.15">
      <c r="A27" s="2" t="s">
        <v>333</v>
      </c>
      <c r="B27" s="29">
        <v>0</v>
      </c>
      <c r="C27" s="29">
        <v>0</v>
      </c>
      <c r="D27" s="30"/>
      <c r="E27" s="8"/>
    </row>
    <row r="28" spans="1:5" x14ac:dyDescent="0.15">
      <c r="A28" s="2" t="s">
        <v>21</v>
      </c>
      <c r="B28" s="33">
        <f>IF(B27&gt;0,B27,B26)</f>
        <v>3361.7</v>
      </c>
      <c r="C28" s="33">
        <f>IF(C27&gt;0,C27,C26)</f>
        <v>3361.7</v>
      </c>
      <c r="D28" s="30"/>
      <c r="E28" s="10"/>
    </row>
    <row r="29" spans="1:5" x14ac:dyDescent="0.15">
      <c r="A29" s="2" t="s">
        <v>244</v>
      </c>
      <c r="B29" s="29">
        <v>59</v>
      </c>
      <c r="C29" s="29">
        <v>59</v>
      </c>
      <c r="D29" s="30"/>
      <c r="E29" s="8"/>
    </row>
    <row r="30" spans="1:5" x14ac:dyDescent="0.15">
      <c r="A30" s="2" t="s">
        <v>272</v>
      </c>
      <c r="B30" s="29">
        <v>11</v>
      </c>
      <c r="C30" s="29">
        <v>11</v>
      </c>
      <c r="D30" s="30"/>
      <c r="E30" s="8"/>
    </row>
    <row r="31" spans="1:5" x14ac:dyDescent="0.15">
      <c r="A31" s="2" t="s">
        <v>332</v>
      </c>
      <c r="B31" s="55" t="s">
        <v>347</v>
      </c>
      <c r="C31" s="55" t="s">
        <v>347</v>
      </c>
      <c r="D31" s="30"/>
      <c r="E31" s="11"/>
    </row>
    <row r="32" spans="1:5" x14ac:dyDescent="0.15">
      <c r="A32" s="2" t="s">
        <v>270</v>
      </c>
      <c r="B32" s="55" t="s">
        <v>1</v>
      </c>
      <c r="C32" s="55" t="s">
        <v>1</v>
      </c>
      <c r="D32" s="30"/>
      <c r="E32" s="11"/>
    </row>
    <row r="33" spans="1:5" x14ac:dyDescent="0.15">
      <c r="A33" s="2" t="s">
        <v>269</v>
      </c>
      <c r="B33" s="55" t="s">
        <v>1</v>
      </c>
      <c r="C33" s="55" t="s">
        <v>1</v>
      </c>
      <c r="D33" s="30"/>
      <c r="E33" s="11"/>
    </row>
    <row r="34" spans="1:5" x14ac:dyDescent="0.15">
      <c r="A34" s="2" t="s">
        <v>271</v>
      </c>
      <c r="B34" s="55" t="s">
        <v>251</v>
      </c>
      <c r="C34" s="55" t="s">
        <v>251</v>
      </c>
      <c r="D34" s="30"/>
      <c r="E34" s="11"/>
    </row>
    <row r="35" spans="1:5" x14ac:dyDescent="0.15">
      <c r="A35" s="2" t="s">
        <v>238</v>
      </c>
      <c r="B35" s="29">
        <v>0</v>
      </c>
      <c r="C35" s="29">
        <v>0</v>
      </c>
      <c r="D35" s="30"/>
      <c r="E35" s="8"/>
    </row>
    <row r="36" spans="1:5" ht="21" x14ac:dyDescent="0.15">
      <c r="A36" s="2" t="s">
        <v>237</v>
      </c>
      <c r="B36" s="29">
        <v>0</v>
      </c>
      <c r="C36" s="29">
        <v>0</v>
      </c>
      <c r="D36" s="30"/>
      <c r="E36" s="8"/>
    </row>
    <row r="37" spans="1:5" x14ac:dyDescent="0.15">
      <c r="A37" s="2" t="s">
        <v>236</v>
      </c>
      <c r="B37" s="29">
        <v>0</v>
      </c>
      <c r="C37" s="29">
        <v>0</v>
      </c>
      <c r="D37" s="30"/>
      <c r="E37" s="8"/>
    </row>
    <row r="38" spans="1:5" x14ac:dyDescent="0.15">
      <c r="A38" s="2" t="s">
        <v>235</v>
      </c>
      <c r="B38" s="29">
        <v>0</v>
      </c>
      <c r="C38" s="29">
        <v>0</v>
      </c>
      <c r="D38" s="30"/>
      <c r="E38" s="8"/>
    </row>
    <row r="39" spans="1:5" ht="21" x14ac:dyDescent="0.15">
      <c r="A39" s="2" t="s">
        <v>234</v>
      </c>
      <c r="B39" s="29">
        <v>0</v>
      </c>
      <c r="C39" s="29">
        <v>0</v>
      </c>
      <c r="D39" s="30"/>
      <c r="E39" s="8"/>
    </row>
    <row r="40" spans="1:5" x14ac:dyDescent="0.15">
      <c r="A40" s="2" t="s">
        <v>233</v>
      </c>
      <c r="B40" s="29">
        <v>0</v>
      </c>
      <c r="C40" s="29">
        <v>0</v>
      </c>
      <c r="D40" s="30"/>
      <c r="E40" s="8"/>
    </row>
    <row r="41" spans="1:5" x14ac:dyDescent="0.15">
      <c r="A41" s="2" t="s">
        <v>268</v>
      </c>
      <c r="B41" s="55" t="s">
        <v>357</v>
      </c>
      <c r="C41" s="55" t="s">
        <v>357</v>
      </c>
      <c r="D41" s="30"/>
      <c r="E41" s="11"/>
    </row>
    <row r="42" spans="1:5" x14ac:dyDescent="0.15">
      <c r="A42" s="2" t="s">
        <v>267</v>
      </c>
      <c r="B42" s="55" t="s">
        <v>357</v>
      </c>
      <c r="C42" s="55" t="s">
        <v>357</v>
      </c>
      <c r="D42" s="30"/>
      <c r="E42" s="11"/>
    </row>
    <row r="43" spans="1:5" x14ac:dyDescent="0.15">
      <c r="A43" s="2" t="s">
        <v>266</v>
      </c>
      <c r="B43" s="29">
        <v>0</v>
      </c>
      <c r="C43" s="29">
        <v>0</v>
      </c>
      <c r="D43" s="30"/>
      <c r="E43" s="8"/>
    </row>
    <row r="44" spans="1:5" x14ac:dyDescent="0.15">
      <c r="A44" s="1" t="s">
        <v>338</v>
      </c>
      <c r="B44" s="29">
        <v>316.5</v>
      </c>
      <c r="C44" s="29">
        <v>316.5</v>
      </c>
      <c r="D44" s="30"/>
      <c r="E44" s="8"/>
    </row>
    <row r="45" spans="1:5" x14ac:dyDescent="0.15">
      <c r="A45" s="1" t="s">
        <v>182</v>
      </c>
      <c r="B45" s="29">
        <v>0</v>
      </c>
      <c r="C45" s="29">
        <v>0</v>
      </c>
      <c r="D45" s="30"/>
      <c r="E45" s="8"/>
    </row>
    <row r="46" spans="1:5" x14ac:dyDescent="0.15">
      <c r="A46" s="1" t="s">
        <v>113</v>
      </c>
      <c r="B46" s="29">
        <v>2027.58</v>
      </c>
      <c r="C46" s="29">
        <v>2027.58</v>
      </c>
      <c r="D46" s="30"/>
      <c r="E46" s="8"/>
    </row>
    <row r="47" spans="1:5" x14ac:dyDescent="0.15">
      <c r="A47" s="1" t="s">
        <v>117</v>
      </c>
      <c r="B47" s="29">
        <v>0</v>
      </c>
      <c r="C47" s="29">
        <v>0</v>
      </c>
      <c r="D47" s="30"/>
      <c r="E47" s="8"/>
    </row>
    <row r="48" spans="1:5" x14ac:dyDescent="0.15">
      <c r="A48" s="1" t="s">
        <v>121</v>
      </c>
      <c r="B48" s="29">
        <v>0</v>
      </c>
      <c r="C48" s="29">
        <v>0</v>
      </c>
      <c r="D48" s="30"/>
      <c r="E48" s="8"/>
    </row>
    <row r="49" spans="1:5" x14ac:dyDescent="0.15">
      <c r="A49" s="1" t="s">
        <v>125</v>
      </c>
      <c r="B49" s="29">
        <v>316.5</v>
      </c>
      <c r="C49" s="29">
        <v>316.5</v>
      </c>
      <c r="D49" s="30"/>
      <c r="E49" s="8"/>
    </row>
    <row r="50" spans="1:5" x14ac:dyDescent="0.15">
      <c r="A50" s="1" t="s">
        <v>129</v>
      </c>
      <c r="B50" s="29">
        <v>0</v>
      </c>
      <c r="C50" s="29">
        <v>0</v>
      </c>
      <c r="D50" s="30"/>
      <c r="E50" s="8"/>
    </row>
    <row r="51" spans="1:5" x14ac:dyDescent="0.15">
      <c r="A51" s="1" t="s">
        <v>132</v>
      </c>
      <c r="B51" s="29">
        <v>714.3</v>
      </c>
      <c r="C51" s="29">
        <v>714.3</v>
      </c>
      <c r="D51" s="30"/>
      <c r="E51" s="8"/>
    </row>
    <row r="52" spans="1:5" x14ac:dyDescent="0.15">
      <c r="A52" s="1" t="s">
        <v>135</v>
      </c>
      <c r="B52" s="29">
        <v>0</v>
      </c>
      <c r="C52" s="29">
        <v>0</v>
      </c>
      <c r="D52" s="30"/>
      <c r="E52" s="8"/>
    </row>
    <row r="53" spans="1:5" x14ac:dyDescent="0.15">
      <c r="A53" s="1" t="s">
        <v>143</v>
      </c>
      <c r="B53" s="29">
        <v>7.6</v>
      </c>
      <c r="C53" s="29">
        <v>7.6</v>
      </c>
      <c r="D53" s="30"/>
      <c r="E53" s="8"/>
    </row>
    <row r="54" spans="1:5" x14ac:dyDescent="0.15">
      <c r="A54" s="1" t="s">
        <v>136</v>
      </c>
      <c r="B54" s="29">
        <v>0</v>
      </c>
      <c r="C54" s="29">
        <v>0</v>
      </c>
      <c r="D54" s="30"/>
      <c r="E54" s="8"/>
    </row>
    <row r="55" spans="1:5" x14ac:dyDescent="0.15">
      <c r="A55" s="1" t="s">
        <v>137</v>
      </c>
      <c r="B55" s="29">
        <v>361.61</v>
      </c>
      <c r="C55" s="29">
        <v>361.61</v>
      </c>
      <c r="D55" s="30"/>
      <c r="E55" s="8"/>
    </row>
    <row r="56" spans="1:5" x14ac:dyDescent="0.15">
      <c r="A56" s="1" t="s">
        <v>138</v>
      </c>
      <c r="B56" s="29">
        <v>0</v>
      </c>
      <c r="C56" s="29">
        <v>0</v>
      </c>
      <c r="D56" s="30"/>
      <c r="E56" s="8"/>
    </row>
    <row r="57" spans="1:5" x14ac:dyDescent="0.15">
      <c r="A57" s="1" t="s">
        <v>139</v>
      </c>
      <c r="B57" s="29">
        <v>352.69</v>
      </c>
      <c r="C57" s="29">
        <v>352.69</v>
      </c>
      <c r="D57" s="30"/>
      <c r="E57" s="8"/>
    </row>
    <row r="58" spans="1:5" x14ac:dyDescent="0.15">
      <c r="A58" s="1" t="s">
        <v>140</v>
      </c>
      <c r="B58" s="29">
        <v>0</v>
      </c>
      <c r="C58" s="29">
        <v>0</v>
      </c>
      <c r="D58" s="30"/>
      <c r="E58" s="8"/>
    </row>
    <row r="59" spans="1:5" ht="21" x14ac:dyDescent="0.15">
      <c r="A59" s="2" t="s">
        <v>265</v>
      </c>
      <c r="B59" s="55" t="s">
        <v>280</v>
      </c>
      <c r="C59" s="55" t="s">
        <v>280</v>
      </c>
      <c r="D59" s="30"/>
      <c r="E59" s="11"/>
    </row>
    <row r="60" spans="1:5" x14ac:dyDescent="0.15">
      <c r="A60" s="1" t="s">
        <v>331</v>
      </c>
      <c r="B60" s="35">
        <f>IF(OR(B$32="C",B$32="PI",B$32="NI"),1.6,IF(B$32="P",0.8,IF(B$32="-",1.2,0)))</f>
        <v>0</v>
      </c>
      <c r="C60" s="35">
        <f>IF(OR(C$32="C",C$32="PI",C$32="NI"),1.6,IF(C$32="P",0.8,IF(C$32="-",1.2,0)))</f>
        <v>0</v>
      </c>
      <c r="D60" s="30"/>
      <c r="E60" s="12"/>
    </row>
    <row r="61" spans="1:5" x14ac:dyDescent="0.15">
      <c r="A61" s="1" t="s">
        <v>330</v>
      </c>
      <c r="B61" s="35">
        <f>IF(OR(B$32="C",B$32="PI",B$32="NI"),15,IF(B$32="P",7,IF(B$32="-",5,0)))</f>
        <v>0</v>
      </c>
      <c r="C61" s="35">
        <f>IF(OR(C$32="C",C$32="PI",C$32="NI"),15,IF(C$32="P",7,IF(C$32="-",5,0)))</f>
        <v>0</v>
      </c>
      <c r="D61" s="30"/>
      <c r="E61" s="12"/>
    </row>
    <row r="62" spans="1:5" x14ac:dyDescent="0.15">
      <c r="A62" s="1" t="s">
        <v>329</v>
      </c>
      <c r="B62" s="35">
        <f>IF(OR(B$32="C",B$32="PI",B$32="NI"),0,IF(B$32="P",0.6,IF(B$32="-",0,1.2)))</f>
        <v>1.2</v>
      </c>
      <c r="C62" s="35">
        <f>IF(OR(C$32="C",C$32="PI",C$32="NI"),0,IF(C$32="P",0.6,IF(C$32="-",0,1.2)))</f>
        <v>1.2</v>
      </c>
      <c r="D62" s="30"/>
      <c r="E62" s="12"/>
    </row>
    <row r="63" spans="1:5" x14ac:dyDescent="0.15">
      <c r="A63" s="1" t="s">
        <v>328</v>
      </c>
      <c r="B63" s="35">
        <f>IF(OR(B$32="C",B$32="PI",B$32="NI"),0,IF(B$32="P",3,IF(B$32="-",0,5)))</f>
        <v>5</v>
      </c>
      <c r="C63" s="35">
        <f>IF(OR(C$32="C",C$32="PI",C$32="NI"),0,IF(C$32="P",3,IF(C$32="-",0,5)))</f>
        <v>5</v>
      </c>
      <c r="D63" s="30"/>
      <c r="E63" s="12"/>
    </row>
    <row r="64" spans="1:5" x14ac:dyDescent="0.15">
      <c r="A64" s="1" t="s">
        <v>264</v>
      </c>
      <c r="B64" s="35">
        <f>IF(LEFT(B$32,1)="C",1,IF(LEFT(B$32,1)="P",0.5,0))</f>
        <v>0</v>
      </c>
      <c r="C64" s="35">
        <f>IF(LEFT(C$32,1)="C",1,IF(LEFT(C$32,1)="P",0.5,0))</f>
        <v>0</v>
      </c>
      <c r="D64" s="30"/>
      <c r="E64" s="12"/>
    </row>
    <row r="65" spans="1:5" x14ac:dyDescent="0.15">
      <c r="A65" s="1" t="s">
        <v>263</v>
      </c>
      <c r="B65" s="35">
        <f>IF(LEFT(B$33,1)="C",1,IF(LEFT(B$33,1)="P",0.5,0))</f>
        <v>0</v>
      </c>
      <c r="C65" s="35">
        <f>IF(LEFT(C$33,1)="C",1,IF(LEFT(C$33,1)="P",0.5,0))</f>
        <v>0</v>
      </c>
      <c r="D65" s="30"/>
      <c r="E65" s="12"/>
    </row>
    <row r="66" spans="1:5" x14ac:dyDescent="0.15">
      <c r="A66" s="1" t="s">
        <v>262</v>
      </c>
      <c r="B66" s="35">
        <f>0.7*B64+B30+B65</f>
        <v>11</v>
      </c>
      <c r="C66" s="35">
        <f>0.7*C64+C30+C65</f>
        <v>11</v>
      </c>
      <c r="D66" s="30"/>
      <c r="E66" s="12"/>
    </row>
    <row r="67" spans="1:5" x14ac:dyDescent="0.15">
      <c r="A67" s="1" t="s">
        <v>261</v>
      </c>
      <c r="B67" s="33">
        <f>IFERROR(B28/B66,0)</f>
        <v>305.60909090909087</v>
      </c>
      <c r="C67" s="33">
        <f>IFERROR(C28/C66,0)</f>
        <v>305.60909090909087</v>
      </c>
      <c r="D67" s="30"/>
      <c r="E67" s="10"/>
    </row>
    <row r="68" spans="1:5" x14ac:dyDescent="0.15">
      <c r="A68" s="1" t="s">
        <v>327</v>
      </c>
      <c r="B68" s="35">
        <f>IF(RIGHT(B$32,1)="I",1,B64)*0.7+B30+IF(RIGHT(B$33,1)="I",1,B65)</f>
        <v>11</v>
      </c>
      <c r="C68" s="35">
        <f>IF(RIGHT(C$32,1)="I",1,C64)*0.7+C30+IF(RIGHT(C$33,1)="I",1,C65)</f>
        <v>11</v>
      </c>
      <c r="D68" s="30"/>
      <c r="E68" s="12"/>
    </row>
    <row r="69" spans="1:5" x14ac:dyDescent="0.15">
      <c r="A69" s="1" t="s">
        <v>260</v>
      </c>
      <c r="B69" s="33">
        <f>IF(ISNUMBER(#REF!),#REF!/2.5,1)</f>
        <v>1</v>
      </c>
      <c r="C69" s="33">
        <f>IF(ISNUMBER(#REF!),#REF!/2.5,1)</f>
        <v>1</v>
      </c>
      <c r="D69" s="30"/>
      <c r="E69" s="10"/>
    </row>
    <row r="70" spans="1:5" x14ac:dyDescent="0.15">
      <c r="A70" s="1" t="s">
        <v>259</v>
      </c>
      <c r="B70" s="33">
        <f>IF(B42="Simple",0.9,IF(B42="Complex",1.3,1))</f>
        <v>1</v>
      </c>
      <c r="C70" s="33">
        <f>IF(C42="Simple",0.9,IF(C42="Complex",1.3,1))</f>
        <v>1</v>
      </c>
      <c r="D70" s="30"/>
      <c r="E70" s="10"/>
    </row>
    <row r="71" spans="1:5" x14ac:dyDescent="0.15">
      <c r="A71" s="1" t="s">
        <v>258</v>
      </c>
      <c r="B71" s="33">
        <f>IF(B41="Simple",0.9,IF(B41="Complex",1.2,1))</f>
        <v>1</v>
      </c>
      <c r="C71" s="33">
        <f>IF(C41="Simple",0.9,IF(C41="Complex",1.2,1))</f>
        <v>1</v>
      </c>
      <c r="D71" s="30"/>
      <c r="E71" s="10"/>
    </row>
    <row r="72" spans="1:5" x14ac:dyDescent="0.15">
      <c r="A72" s="1" t="s">
        <v>257</v>
      </c>
      <c r="B72" s="33">
        <f>B69*B71*(0.7*B67+IF(B34="B_N2",5,IF(B34="B_N1",25,50)))</f>
        <v>263.92636363636359</v>
      </c>
      <c r="C72" s="33">
        <f>C69*C71*(0.7*C67+IF(C34="B_N2",5,IF(C34="B_N1",25,50)))</f>
        <v>263.92636363636359</v>
      </c>
      <c r="D72" s="30"/>
      <c r="E72" s="10"/>
    </row>
    <row r="73" spans="1:5" x14ac:dyDescent="0.15">
      <c r="A73" s="1" t="s">
        <v>256</v>
      </c>
      <c r="B73" s="33">
        <f>ROUND(3/0.85,1)*B69*B28</f>
        <v>11765.949999999999</v>
      </c>
      <c r="C73" s="33">
        <f>ROUND(3/0.85,1)*C69*C28</f>
        <v>11765.949999999999</v>
      </c>
      <c r="D73" s="30"/>
      <c r="E73" s="10"/>
    </row>
    <row r="74" spans="1:5" x14ac:dyDescent="0.15">
      <c r="A74" s="1" t="s">
        <v>326</v>
      </c>
      <c r="B74" s="33">
        <f>B$70*(B$60*B$67+B$61)</f>
        <v>0</v>
      </c>
      <c r="C74" s="33">
        <f>C$70*(C$60*C$67+C$61)</f>
        <v>0</v>
      </c>
      <c r="D74" s="30"/>
      <c r="E74" s="10"/>
    </row>
    <row r="75" spans="1:5" x14ac:dyDescent="0.15">
      <c r="A75" s="1" t="s">
        <v>325</v>
      </c>
      <c r="B75" s="33">
        <f>(B$62*B$67+B$63)</f>
        <v>371.73090909090905</v>
      </c>
      <c r="C75" s="33">
        <f>(C$62*C$67+C$63)</f>
        <v>371.73090909090905</v>
      </c>
      <c r="D75" s="30"/>
      <c r="E75" s="10"/>
    </row>
    <row r="76" spans="1:5" x14ac:dyDescent="0.15">
      <c r="A76" s="1" t="s">
        <v>324</v>
      </c>
      <c r="B76" s="33">
        <f>B68*B72-B77-B81-B82</f>
        <v>2298.0839999999994</v>
      </c>
      <c r="C76" s="33">
        <f>C68*C72-C77-C81-C82</f>
        <v>2298.0839999999994</v>
      </c>
      <c r="D76" s="30"/>
      <c r="E76" s="10"/>
    </row>
    <row r="77" spans="1:5" x14ac:dyDescent="0.15">
      <c r="A77" s="1" t="s">
        <v>323</v>
      </c>
      <c r="B77" s="33">
        <f>0.5*IF(RIGHT(B33,1)="I",1,B65)*B72</f>
        <v>0</v>
      </c>
      <c r="C77" s="33">
        <f>0.5*IF(RIGHT(C33,1)="I",1,C65)*C72</f>
        <v>0</v>
      </c>
      <c r="D77" s="30"/>
      <c r="E77" s="10"/>
    </row>
    <row r="78" spans="1:5" ht="21" x14ac:dyDescent="0.15">
      <c r="A78" s="1" t="s">
        <v>322</v>
      </c>
      <c r="B78" s="13" t="str">
        <f>IF(B$33="P","Unh","Soil")</f>
        <v>Soil</v>
      </c>
      <c r="C78" s="13" t="str">
        <f>IF(C$33="P","Unh","Soil")</f>
        <v>Soil</v>
      </c>
      <c r="D78" s="30"/>
      <c r="E78" s="13"/>
    </row>
    <row r="79" spans="1:5" x14ac:dyDescent="0.15">
      <c r="A79" s="1" t="s">
        <v>321</v>
      </c>
      <c r="B79" s="33">
        <f>1.2*B67+5</f>
        <v>371.73090909090905</v>
      </c>
      <c r="C79" s="33">
        <f>1.2*C67+5</f>
        <v>371.73090909090905</v>
      </c>
      <c r="D79" s="30"/>
      <c r="E79" s="10"/>
    </row>
    <row r="80" spans="1:5" ht="21" x14ac:dyDescent="0.15">
      <c r="A80" s="1" t="s">
        <v>320</v>
      </c>
      <c r="B80" s="13" t="str">
        <f>IF(B$33="-","Soil","Cellar")</f>
        <v>Cellar</v>
      </c>
      <c r="C80" s="13" t="str">
        <f>IF(C$33="-","Soil","Cellar")</f>
        <v>Cellar</v>
      </c>
      <c r="D80" s="30"/>
      <c r="E80" s="13"/>
    </row>
    <row r="81" spans="1:5" x14ac:dyDescent="0.15">
      <c r="A81" s="1" t="s">
        <v>319</v>
      </c>
      <c r="B81" s="33">
        <f>(0.18*B$28)-B82</f>
        <v>569.98900000000003</v>
      </c>
      <c r="C81" s="33">
        <f>(0.18*C$28)-C82</f>
        <v>569.98900000000003</v>
      </c>
      <c r="D81" s="30"/>
      <c r="E81" s="10"/>
    </row>
    <row r="82" spans="1:5" x14ac:dyDescent="0.15">
      <c r="A82" s="1" t="s">
        <v>318</v>
      </c>
      <c r="B82" s="33">
        <f>0.01*B$28+1.5</f>
        <v>35.116999999999997</v>
      </c>
      <c r="C82" s="33">
        <f>0.01*C$28+1.5</f>
        <v>35.116999999999997</v>
      </c>
      <c r="D82" s="30"/>
      <c r="E82" s="10"/>
    </row>
    <row r="83" spans="1:5" x14ac:dyDescent="0.15">
      <c r="A83" s="1" t="s">
        <v>317</v>
      </c>
      <c r="B83" s="33">
        <f>SUM(B74:B82)</f>
        <v>3646.6518181818174</v>
      </c>
      <c r="C83" s="33">
        <f>SUM(C74:C82)</f>
        <v>3646.6518181818174</v>
      </c>
      <c r="D83" s="30"/>
      <c r="E83" s="10"/>
    </row>
    <row r="84" spans="1:5" x14ac:dyDescent="0.15">
      <c r="A84" s="1" t="s">
        <v>316</v>
      </c>
      <c r="B84" s="33">
        <f>SUM(B44:B53)</f>
        <v>3382.48</v>
      </c>
      <c r="C84" s="33">
        <f>SUM(C44:C53)</f>
        <v>3382.48</v>
      </c>
      <c r="D84" s="30"/>
      <c r="E84" s="10"/>
    </row>
    <row r="85" spans="1:5" x14ac:dyDescent="0.15">
      <c r="A85" s="1" t="s">
        <v>255</v>
      </c>
      <c r="B85" s="36">
        <f>IFERROR(B84/B83,0)</f>
        <v>0.92755770735646192</v>
      </c>
      <c r="C85" s="36">
        <f>IFERROR(C84/C83,0)</f>
        <v>0.92755770735646192</v>
      </c>
      <c r="D85" s="30"/>
      <c r="E85" s="13"/>
    </row>
    <row r="86" spans="1:5" ht="21" x14ac:dyDescent="0.15">
      <c r="A86" s="1" t="s">
        <v>278</v>
      </c>
      <c r="B86" s="37">
        <v>0.8</v>
      </c>
      <c r="C86" s="37">
        <v>0.8</v>
      </c>
      <c r="D86" s="30"/>
      <c r="E86" s="14"/>
    </row>
    <row r="87" spans="1:5" ht="21" x14ac:dyDescent="0.15">
      <c r="A87" s="1" t="s">
        <v>277</v>
      </c>
      <c r="B87" s="37">
        <v>1.25</v>
      </c>
      <c r="C87" s="37">
        <v>1.25</v>
      </c>
      <c r="D87" s="30"/>
      <c r="E87" s="14"/>
    </row>
    <row r="88" spans="1:5" ht="21" x14ac:dyDescent="0.15">
      <c r="A88" s="1" t="s">
        <v>315</v>
      </c>
      <c r="B88" s="15">
        <f>IF(AND(B85&gt;=B86,B85&lt;=B87),1,0)</f>
        <v>1</v>
      </c>
      <c r="C88" s="15">
        <f>IF(AND(C85&gt;=C86,C85&lt;=C87),1,0)</f>
        <v>1</v>
      </c>
      <c r="D88" s="30"/>
      <c r="E88" s="15"/>
    </row>
    <row r="89" spans="1:5" x14ac:dyDescent="0.15">
      <c r="A89" s="1" t="s">
        <v>254</v>
      </c>
      <c r="B89" s="36">
        <f>IFERROR((B49+B50)/(B79),0)</f>
        <v>0.85142233873965534</v>
      </c>
      <c r="C89" s="36">
        <f>IFERROR((C49+C50)/(C79),0)</f>
        <v>0.85142233873965534</v>
      </c>
      <c r="D89" s="30"/>
      <c r="E89" s="13"/>
    </row>
    <row r="90" spans="1:5" ht="21" x14ac:dyDescent="0.15">
      <c r="A90" s="1" t="s">
        <v>276</v>
      </c>
      <c r="B90" s="37">
        <v>0.9</v>
      </c>
      <c r="C90" s="37">
        <v>0.9</v>
      </c>
      <c r="D90" s="30"/>
      <c r="E90" s="14"/>
    </row>
    <row r="91" spans="1:5" ht="21" x14ac:dyDescent="0.15">
      <c r="A91" s="1" t="s">
        <v>275</v>
      </c>
      <c r="B91" s="37">
        <v>1.3</v>
      </c>
      <c r="C91" s="37">
        <v>1.3</v>
      </c>
      <c r="D91" s="30"/>
      <c r="E91" s="14"/>
    </row>
    <row r="92" spans="1:5" ht="21" x14ac:dyDescent="0.15">
      <c r="A92" s="1" t="s">
        <v>314</v>
      </c>
      <c r="B92" s="15">
        <f>IF(AND(B89&gt;=B90,B89&lt;=B91),1,0)</f>
        <v>0</v>
      </c>
      <c r="C92" s="15">
        <f>IF(AND(C89&gt;=C90,C89&lt;=C91),1,0)</f>
        <v>0</v>
      </c>
      <c r="D92" s="30"/>
      <c r="E92" s="15"/>
    </row>
    <row r="93" spans="1:5" ht="21" x14ac:dyDescent="0.15">
      <c r="A93" s="1" t="s">
        <v>313</v>
      </c>
      <c r="B93" s="38">
        <f>IF(B64+B65=0,1,0)</f>
        <v>1</v>
      </c>
      <c r="C93" s="38">
        <f>IF(C64+C65=0,1,0)</f>
        <v>1</v>
      </c>
      <c r="D93" s="30"/>
      <c r="E93" s="16"/>
    </row>
    <row r="94" spans="1:5" x14ac:dyDescent="0.15">
      <c r="A94" s="1" t="s">
        <v>253</v>
      </c>
      <c r="B94" s="36">
        <f>IFERROR((B51+B52+B53)/(B81+B82),0)</f>
        <v>1.1930141165349541</v>
      </c>
      <c r="C94" s="36">
        <f>IFERROR((C51+C52+C53)/(C81+C82),0)</f>
        <v>1.1930141165349541</v>
      </c>
      <c r="D94" s="30"/>
      <c r="E94" s="13"/>
    </row>
    <row r="95" spans="1:5" ht="21" x14ac:dyDescent="0.15">
      <c r="A95" s="1" t="s">
        <v>274</v>
      </c>
      <c r="B95" s="37">
        <v>0.67</v>
      </c>
      <c r="C95" s="37">
        <v>0.67</v>
      </c>
      <c r="D95" s="30"/>
      <c r="E95" s="14"/>
    </row>
    <row r="96" spans="1:5" ht="21" x14ac:dyDescent="0.15">
      <c r="A96" s="1" t="s">
        <v>273</v>
      </c>
      <c r="B96" s="37">
        <v>1.5</v>
      </c>
      <c r="C96" s="37">
        <v>1.5</v>
      </c>
      <c r="D96" s="30"/>
      <c r="E96" s="14"/>
    </row>
    <row r="97" spans="1:5" ht="21" x14ac:dyDescent="0.15">
      <c r="A97" s="1" t="s">
        <v>312</v>
      </c>
      <c r="B97" s="17">
        <f>IF(AND(B94&gt;=B95,B94&lt;=B96),1,0)</f>
        <v>1</v>
      </c>
      <c r="C97" s="17">
        <f>IF(AND(C94&gt;=C95,C94&lt;=C96),1,0)</f>
        <v>1</v>
      </c>
      <c r="D97" s="30"/>
      <c r="E97" s="17"/>
    </row>
    <row r="98" spans="1:5" ht="21" x14ac:dyDescent="0.15">
      <c r="A98" s="1" t="s">
        <v>252</v>
      </c>
      <c r="B98" s="17">
        <f>B88*IF(B93=1,B92,1)*B97</f>
        <v>0</v>
      </c>
      <c r="C98" s="17">
        <f>C88*IF(C93=1,C92,1)*C97</f>
        <v>0</v>
      </c>
      <c r="D98" s="30"/>
      <c r="E98" s="17"/>
    </row>
    <row r="99" spans="1:5" x14ac:dyDescent="0.15">
      <c r="A99" s="1" t="s">
        <v>198</v>
      </c>
      <c r="B99" s="33">
        <f>IF(B$59="Estimation",B74,B44)</f>
        <v>316.5</v>
      </c>
      <c r="C99" s="33">
        <f>IF(C$59="Estimation",C74,C44)</f>
        <v>316.5</v>
      </c>
      <c r="D99" s="30"/>
      <c r="E99" s="10"/>
    </row>
    <row r="100" spans="1:5" x14ac:dyDescent="0.15">
      <c r="A100" s="1" t="s">
        <v>197</v>
      </c>
      <c r="B100" s="33">
        <f>IF(B$59="Estimation",B75,B45)</f>
        <v>0</v>
      </c>
      <c r="C100" s="33">
        <f>IF(C$59="Estimation",C75,C45)</f>
        <v>0</v>
      </c>
      <c r="D100" s="30"/>
      <c r="E100" s="10"/>
    </row>
    <row r="101" spans="1:5" x14ac:dyDescent="0.15">
      <c r="A101" s="1" t="s">
        <v>196</v>
      </c>
      <c r="B101" s="33">
        <f>IF(B$59="Estimation",B76,B46)</f>
        <v>2027.58</v>
      </c>
      <c r="C101" s="33">
        <f>IF(C$59="Estimation",C76,C46)</f>
        <v>2027.58</v>
      </c>
      <c r="D101" s="30"/>
      <c r="E101" s="10"/>
    </row>
    <row r="102" spans="1:5" x14ac:dyDescent="0.15">
      <c r="A102" s="1" t="s">
        <v>195</v>
      </c>
      <c r="B102" s="33">
        <f>IF(B$59="Estimation",IF(B78="Soil",0,B77),B47)</f>
        <v>0</v>
      </c>
      <c r="C102" s="33">
        <f>IF(C$59="Estimation",IF(C78="Soil",0,C77),C47)</f>
        <v>0</v>
      </c>
      <c r="D102" s="30"/>
      <c r="E102" s="10"/>
    </row>
    <row r="103" spans="1:5" x14ac:dyDescent="0.15">
      <c r="A103" s="1" t="s">
        <v>194</v>
      </c>
      <c r="B103" s="33">
        <f>IF(B$59="Estimation",B77-B102,B48)</f>
        <v>0</v>
      </c>
      <c r="C103" s="33">
        <f>IF(C$59="Estimation",C77-C102,C48)</f>
        <v>0</v>
      </c>
      <c r="D103" s="30"/>
      <c r="E103" s="10"/>
    </row>
    <row r="104" spans="1:5" x14ac:dyDescent="0.15">
      <c r="A104" s="1" t="s">
        <v>193</v>
      </c>
      <c r="B104" s="33">
        <f>IF(B$59="Estimation",IF(B80="Soil",0,B79),B49)</f>
        <v>316.5</v>
      </c>
      <c r="C104" s="33">
        <f>IF(C$59="Estimation",IF(C80="Soil",0,C79),C49)</f>
        <v>316.5</v>
      </c>
      <c r="D104" s="30"/>
      <c r="E104" s="10"/>
    </row>
    <row r="105" spans="1:5" x14ac:dyDescent="0.15">
      <c r="A105" s="1" t="s">
        <v>192</v>
      </c>
      <c r="B105" s="10">
        <f>IF(B$59="Estimation",B79-B104,B50)</f>
        <v>0</v>
      </c>
      <c r="C105" s="10">
        <f>IF(C$59="Estimation",C79-C104,C50)</f>
        <v>0</v>
      </c>
      <c r="D105" s="30"/>
      <c r="E105" s="10"/>
    </row>
    <row r="106" spans="1:5" x14ac:dyDescent="0.15">
      <c r="A106" s="1" t="s">
        <v>191</v>
      </c>
      <c r="B106" s="33">
        <f>IF(B$59="Estimation",B81,B51)</f>
        <v>714.3</v>
      </c>
      <c r="C106" s="33">
        <f>IF(C$59="Estimation",C81,C51)</f>
        <v>714.3</v>
      </c>
      <c r="D106" s="30"/>
      <c r="E106" s="10"/>
    </row>
    <row r="107" spans="1:5" x14ac:dyDescent="0.15">
      <c r="A107" s="1" t="s">
        <v>190</v>
      </c>
      <c r="B107" s="33">
        <f>IF(B$59="Estimation",0,B52)</f>
        <v>0</v>
      </c>
      <c r="C107" s="33">
        <f>IF(C$59="Estimation",0,C52)</f>
        <v>0</v>
      </c>
      <c r="D107" s="30"/>
      <c r="E107" s="10"/>
    </row>
    <row r="108" spans="1:5" x14ac:dyDescent="0.15">
      <c r="A108" s="1" t="s">
        <v>189</v>
      </c>
      <c r="B108" s="33">
        <f>IF(B$59="Estimation",B82,B53)</f>
        <v>7.6</v>
      </c>
      <c r="C108" s="33">
        <f>IF(C$59="Estimation",C82,C53)</f>
        <v>7.6</v>
      </c>
      <c r="D108" s="30"/>
      <c r="E108" s="10"/>
    </row>
    <row r="109" spans="1:5" x14ac:dyDescent="0.15">
      <c r="A109" s="1" t="s">
        <v>243</v>
      </c>
      <c r="B109" s="39">
        <f>IF(B$59="Estimation",0,B54)</f>
        <v>0</v>
      </c>
      <c r="C109" s="39">
        <f>IF(C$59="Estimation",0,C54)</f>
        <v>0</v>
      </c>
      <c r="D109" s="30"/>
      <c r="E109" s="13"/>
    </row>
    <row r="110" spans="1:5" x14ac:dyDescent="0.15">
      <c r="A110" s="1" t="s">
        <v>242</v>
      </c>
      <c r="B110" s="39">
        <f>IF(B$59="Estimation",0.5*SUM(B$106:B$107),B55)</f>
        <v>361.61</v>
      </c>
      <c r="C110" s="39">
        <f>IF(C$59="Estimation",0.5*SUM(C$106:C$107),C55)</f>
        <v>361.61</v>
      </c>
      <c r="D110" s="30"/>
      <c r="E110" s="13"/>
    </row>
    <row r="111" spans="1:5" x14ac:dyDescent="0.15">
      <c r="A111" s="1" t="s">
        <v>241</v>
      </c>
      <c r="B111" s="39">
        <f>IF(B$59="Estimation",0,B56)</f>
        <v>0</v>
      </c>
      <c r="C111" s="39">
        <f>IF(C$59="Estimation",0,C56)</f>
        <v>0</v>
      </c>
      <c r="D111" s="30"/>
      <c r="E111" s="13"/>
    </row>
    <row r="112" spans="1:5" x14ac:dyDescent="0.15">
      <c r="A112" s="1" t="s">
        <v>240</v>
      </c>
      <c r="B112" s="39">
        <f>IF(B$59="Estimation",0.5*SUM(B$106:B$107),B57)</f>
        <v>352.69</v>
      </c>
      <c r="C112" s="39">
        <f>IF(C$59="Estimation",0.5*SUM(C$106:C$107),C57)</f>
        <v>352.69</v>
      </c>
      <c r="D112" s="30"/>
      <c r="E112" s="13"/>
    </row>
    <row r="113" spans="1:5" x14ac:dyDescent="0.15">
      <c r="A113" s="1" t="s">
        <v>239</v>
      </c>
      <c r="B113" s="39">
        <f>IF(B$59="Estimation",0,B58)</f>
        <v>0</v>
      </c>
      <c r="C113" s="39">
        <f>IF(C$59="Estimation",0,C58)</f>
        <v>0</v>
      </c>
      <c r="D113" s="30"/>
      <c r="E113" s="13"/>
    </row>
    <row r="114" spans="1:5" ht="21" x14ac:dyDescent="0.15">
      <c r="A114" s="1" t="s">
        <v>311</v>
      </c>
      <c r="B114" s="31" t="s">
        <v>279</v>
      </c>
      <c r="C114" s="31" t="s">
        <v>279</v>
      </c>
      <c r="D114" s="30"/>
      <c r="E114" s="8"/>
    </row>
    <row r="115" spans="1:5" ht="21" x14ac:dyDescent="0.15">
      <c r="A115" s="1" t="s">
        <v>310</v>
      </c>
      <c r="B115" s="31" t="s">
        <v>279</v>
      </c>
      <c r="C115" s="31" t="s">
        <v>279</v>
      </c>
      <c r="D115" s="30"/>
      <c r="E115" s="8"/>
    </row>
    <row r="116" spans="1:5" x14ac:dyDescent="0.15">
      <c r="A116" s="1" t="s">
        <v>50</v>
      </c>
      <c r="B116" s="31" t="s">
        <v>279</v>
      </c>
      <c r="C116" s="31" t="s">
        <v>368</v>
      </c>
      <c r="D116" s="30"/>
      <c r="E116" s="8"/>
    </row>
    <row r="117" spans="1:5" x14ac:dyDescent="0.15">
      <c r="A117" s="1" t="s">
        <v>106</v>
      </c>
      <c r="B117" s="31" t="s">
        <v>358</v>
      </c>
      <c r="C117" s="31" t="s">
        <v>358</v>
      </c>
      <c r="D117" s="30"/>
      <c r="E117" s="8"/>
    </row>
    <row r="118" spans="1:5" x14ac:dyDescent="0.15">
      <c r="A118" s="1" t="s">
        <v>108</v>
      </c>
      <c r="B118" s="31">
        <v>0</v>
      </c>
      <c r="C118" s="31">
        <v>0</v>
      </c>
      <c r="D118" s="30"/>
      <c r="E118" s="8"/>
    </row>
    <row r="119" spans="1:5" x14ac:dyDescent="0.15">
      <c r="A119" s="1" t="s">
        <v>110</v>
      </c>
      <c r="B119" s="31" t="s">
        <v>359</v>
      </c>
      <c r="C119" s="31" t="s">
        <v>359</v>
      </c>
      <c r="D119" s="30"/>
      <c r="E119" s="8"/>
    </row>
    <row r="120" spans="1:5" x14ac:dyDescent="0.15">
      <c r="A120" s="1" t="s">
        <v>114</v>
      </c>
      <c r="B120" s="31">
        <v>0</v>
      </c>
      <c r="C120" s="31">
        <v>0</v>
      </c>
      <c r="D120" s="30"/>
      <c r="E120" s="8"/>
    </row>
    <row r="121" spans="1:5" x14ac:dyDescent="0.15">
      <c r="A121" s="1" t="s">
        <v>118</v>
      </c>
      <c r="B121" s="31">
        <v>0</v>
      </c>
      <c r="C121" s="31">
        <v>0</v>
      </c>
      <c r="D121" s="30"/>
      <c r="E121" s="8"/>
    </row>
    <row r="122" spans="1:5" x14ac:dyDescent="0.15">
      <c r="A122" s="1" t="s">
        <v>122</v>
      </c>
      <c r="B122" s="31" t="s">
        <v>360</v>
      </c>
      <c r="C122" s="31" t="s">
        <v>360</v>
      </c>
      <c r="D122" s="30"/>
      <c r="E122" s="8"/>
    </row>
    <row r="123" spans="1:5" x14ac:dyDescent="0.15">
      <c r="A123" s="1" t="s">
        <v>126</v>
      </c>
      <c r="B123" s="31">
        <v>0</v>
      </c>
      <c r="C123" s="31">
        <v>0</v>
      </c>
      <c r="D123" s="30"/>
      <c r="E123" s="8"/>
    </row>
    <row r="124" spans="1:5" x14ac:dyDescent="0.15">
      <c r="A124" s="1" t="s">
        <v>130</v>
      </c>
      <c r="B124" s="31" t="s">
        <v>361</v>
      </c>
      <c r="C124" s="31" t="s">
        <v>361</v>
      </c>
      <c r="D124" s="30"/>
      <c r="E124" s="8"/>
    </row>
    <row r="125" spans="1:5" x14ac:dyDescent="0.15">
      <c r="A125" s="1" t="s">
        <v>133</v>
      </c>
      <c r="B125" s="31">
        <v>0</v>
      </c>
      <c r="C125" s="31">
        <v>0</v>
      </c>
      <c r="D125" s="30"/>
      <c r="E125" s="8"/>
    </row>
    <row r="126" spans="1:5" x14ac:dyDescent="0.15">
      <c r="A126" s="1" t="s">
        <v>141</v>
      </c>
      <c r="B126" s="31" t="s">
        <v>362</v>
      </c>
      <c r="C126" s="31" t="s">
        <v>362</v>
      </c>
      <c r="D126" s="30"/>
      <c r="E126" s="8"/>
    </row>
    <row r="127" spans="1:5" ht="21" x14ac:dyDescent="0.15">
      <c r="A127" s="1" t="s">
        <v>107</v>
      </c>
      <c r="B127" s="31"/>
      <c r="C127" s="31"/>
      <c r="D127" s="30"/>
      <c r="E127" s="8"/>
    </row>
    <row r="128" spans="1:5" ht="21" x14ac:dyDescent="0.15">
      <c r="A128" s="1" t="s">
        <v>109</v>
      </c>
      <c r="B128" s="31"/>
      <c r="C128" s="31"/>
      <c r="D128" s="30"/>
      <c r="E128" s="8"/>
    </row>
    <row r="129" spans="1:5" ht="21" x14ac:dyDescent="0.15">
      <c r="A129" s="1" t="s">
        <v>112</v>
      </c>
      <c r="B129" s="31"/>
      <c r="C129" s="31"/>
      <c r="D129" s="30"/>
      <c r="E129" s="8"/>
    </row>
    <row r="130" spans="1:5" ht="21" x14ac:dyDescent="0.15">
      <c r="A130" s="1" t="s">
        <v>116</v>
      </c>
      <c r="B130" s="31"/>
      <c r="C130" s="31"/>
      <c r="D130" s="30"/>
      <c r="E130" s="8"/>
    </row>
    <row r="131" spans="1:5" ht="21" x14ac:dyDescent="0.15">
      <c r="A131" s="1" t="s">
        <v>120</v>
      </c>
      <c r="B131" s="31"/>
      <c r="C131" s="31"/>
      <c r="D131" s="30"/>
      <c r="E131" s="8"/>
    </row>
    <row r="132" spans="1:5" ht="21" x14ac:dyDescent="0.15">
      <c r="A132" s="1" t="s">
        <v>124</v>
      </c>
      <c r="B132" s="31"/>
      <c r="C132" s="31"/>
      <c r="D132" s="30"/>
      <c r="E132" s="8"/>
    </row>
    <row r="133" spans="1:5" ht="21" x14ac:dyDescent="0.15">
      <c r="A133" s="1" t="s">
        <v>128</v>
      </c>
      <c r="B133" s="31"/>
      <c r="C133" s="31"/>
      <c r="D133" s="30"/>
      <c r="E133" s="8"/>
    </row>
    <row r="134" spans="1:5" ht="21" x14ac:dyDescent="0.15">
      <c r="A134" s="1" t="s">
        <v>309</v>
      </c>
      <c r="B134" s="29">
        <v>0.1</v>
      </c>
      <c r="C134" s="29">
        <v>0.1</v>
      </c>
      <c r="D134" s="30"/>
      <c r="E134" s="8"/>
    </row>
    <row r="135" spans="1:5" ht="21" x14ac:dyDescent="0.15">
      <c r="A135" s="1" t="s">
        <v>308</v>
      </c>
      <c r="B135" s="29">
        <v>0.1</v>
      </c>
      <c r="C135" s="29">
        <v>0.1</v>
      </c>
      <c r="D135" s="30"/>
      <c r="E135" s="8"/>
    </row>
    <row r="136" spans="1:5" x14ac:dyDescent="0.15">
      <c r="A136" s="1" t="s">
        <v>26</v>
      </c>
      <c r="B136" s="29">
        <v>0.2</v>
      </c>
      <c r="C136" s="29">
        <v>0.1</v>
      </c>
      <c r="D136" s="30"/>
      <c r="E136" s="8"/>
    </row>
    <row r="137" spans="1:5" x14ac:dyDescent="0.15">
      <c r="A137" s="1" t="s">
        <v>183</v>
      </c>
      <c r="B137" s="29">
        <v>2.2999999999999998</v>
      </c>
      <c r="C137" s="29">
        <v>2.2999999999999998</v>
      </c>
      <c r="D137" s="30"/>
      <c r="E137" s="8"/>
    </row>
    <row r="138" spans="1:5" x14ac:dyDescent="0.15">
      <c r="A138" s="1" t="s">
        <v>184</v>
      </c>
      <c r="B138" s="29">
        <v>0</v>
      </c>
      <c r="C138" s="29">
        <v>0</v>
      </c>
      <c r="D138" s="30"/>
      <c r="E138" s="8"/>
    </row>
    <row r="139" spans="1:5" x14ac:dyDescent="0.15">
      <c r="A139" s="1" t="s">
        <v>111</v>
      </c>
      <c r="B139" s="29">
        <v>2.1</v>
      </c>
      <c r="C139" s="29">
        <v>2.1</v>
      </c>
      <c r="D139" s="30"/>
      <c r="E139" s="8"/>
    </row>
    <row r="140" spans="1:5" x14ac:dyDescent="0.15">
      <c r="A140" s="1" t="s">
        <v>115</v>
      </c>
      <c r="B140" s="29">
        <v>0</v>
      </c>
      <c r="C140" s="29">
        <v>0</v>
      </c>
      <c r="D140" s="30"/>
      <c r="E140" s="8"/>
    </row>
    <row r="141" spans="1:5" x14ac:dyDescent="0.15">
      <c r="A141" s="1" t="s">
        <v>119</v>
      </c>
      <c r="B141" s="29">
        <v>0</v>
      </c>
      <c r="C141" s="29">
        <v>0</v>
      </c>
      <c r="D141" s="30"/>
      <c r="E141" s="8"/>
    </row>
    <row r="142" spans="1:5" x14ac:dyDescent="0.15">
      <c r="A142" s="1" t="s">
        <v>123</v>
      </c>
      <c r="B142" s="29">
        <v>0.45</v>
      </c>
      <c r="C142" s="29">
        <v>0.45</v>
      </c>
      <c r="D142" s="30"/>
      <c r="E142" s="8"/>
    </row>
    <row r="143" spans="1:5" x14ac:dyDescent="0.15">
      <c r="A143" s="1" t="s">
        <v>127</v>
      </c>
      <c r="B143" s="29">
        <v>0</v>
      </c>
      <c r="C143" s="29">
        <v>0</v>
      </c>
      <c r="D143" s="30"/>
      <c r="E143" s="8"/>
    </row>
    <row r="144" spans="1:5" x14ac:dyDescent="0.15">
      <c r="A144" s="1" t="s">
        <v>131</v>
      </c>
      <c r="B144" s="29">
        <v>4.8</v>
      </c>
      <c r="C144" s="29">
        <v>4.8</v>
      </c>
      <c r="D144" s="30"/>
      <c r="E144" s="8"/>
    </row>
    <row r="145" spans="1:5" x14ac:dyDescent="0.15">
      <c r="A145" s="1" t="s">
        <v>134</v>
      </c>
      <c r="B145" s="29">
        <v>0</v>
      </c>
      <c r="C145" s="29">
        <v>0</v>
      </c>
      <c r="D145" s="30"/>
      <c r="E145" s="8"/>
    </row>
    <row r="146" spans="1:5" x14ac:dyDescent="0.15">
      <c r="A146" s="1" t="s">
        <v>142</v>
      </c>
      <c r="B146" s="29">
        <v>3</v>
      </c>
      <c r="C146" s="29">
        <v>3</v>
      </c>
      <c r="D146" s="30"/>
      <c r="E146" s="8"/>
    </row>
    <row r="147" spans="1:5" x14ac:dyDescent="0.15">
      <c r="A147" s="1" t="s">
        <v>307</v>
      </c>
      <c r="B147" s="29">
        <v>0.85</v>
      </c>
      <c r="C147" s="29">
        <v>0.85</v>
      </c>
      <c r="D147" s="30"/>
      <c r="E147" s="8"/>
    </row>
    <row r="148" spans="1:5" x14ac:dyDescent="0.15">
      <c r="A148" s="1" t="s">
        <v>306</v>
      </c>
      <c r="B148" s="29">
        <v>0</v>
      </c>
      <c r="C148" s="29">
        <v>0</v>
      </c>
      <c r="D148" s="30"/>
      <c r="E148" s="8"/>
    </row>
    <row r="149" spans="1:5" x14ac:dyDescent="0.15">
      <c r="A149" s="1" t="s">
        <v>162</v>
      </c>
      <c r="B149" s="29">
        <v>0</v>
      </c>
      <c r="C149" s="29">
        <v>0</v>
      </c>
      <c r="D149" s="30"/>
      <c r="E149" s="8"/>
    </row>
    <row r="150" spans="1:5" x14ac:dyDescent="0.15">
      <c r="A150" s="1" t="s">
        <v>163</v>
      </c>
      <c r="B150" s="29">
        <v>0</v>
      </c>
      <c r="C150" s="29">
        <v>0</v>
      </c>
      <c r="D150" s="30"/>
      <c r="E150" s="8"/>
    </row>
    <row r="151" spans="1:5" x14ac:dyDescent="0.15">
      <c r="A151" s="1" t="s">
        <v>172</v>
      </c>
      <c r="B151" s="29">
        <v>0</v>
      </c>
      <c r="C151" s="29">
        <v>0</v>
      </c>
      <c r="D151" s="30"/>
      <c r="E151" s="8"/>
    </row>
    <row r="152" spans="1:5" x14ac:dyDescent="0.15">
      <c r="A152" s="1" t="s">
        <v>173</v>
      </c>
      <c r="B152" s="29">
        <v>0</v>
      </c>
      <c r="C152" s="29">
        <v>0</v>
      </c>
      <c r="D152" s="30"/>
      <c r="E152" s="8"/>
    </row>
    <row r="153" spans="1:5" x14ac:dyDescent="0.15">
      <c r="A153" s="1" t="s">
        <v>174</v>
      </c>
      <c r="B153" s="29">
        <v>0</v>
      </c>
      <c r="C153" s="29">
        <v>0</v>
      </c>
      <c r="D153" s="30"/>
      <c r="E153" s="8"/>
    </row>
    <row r="154" spans="1:5" x14ac:dyDescent="0.15">
      <c r="A154" s="1" t="s">
        <v>175</v>
      </c>
      <c r="B154" s="29">
        <v>0</v>
      </c>
      <c r="C154" s="29">
        <v>0</v>
      </c>
      <c r="D154" s="30"/>
      <c r="E154" s="8"/>
    </row>
    <row r="155" spans="1:5" x14ac:dyDescent="0.15">
      <c r="A155" s="1" t="s">
        <v>176</v>
      </c>
      <c r="B155" s="29">
        <v>0</v>
      </c>
      <c r="C155" s="29">
        <v>0</v>
      </c>
      <c r="D155" s="30"/>
      <c r="E155" s="8"/>
    </row>
    <row r="156" spans="1:5" ht="21" x14ac:dyDescent="0.15">
      <c r="A156" s="1" t="s">
        <v>149</v>
      </c>
      <c r="B156" s="29">
        <v>0</v>
      </c>
      <c r="C156" s="29">
        <v>0</v>
      </c>
      <c r="D156" s="30"/>
      <c r="E156" s="8"/>
    </row>
    <row r="157" spans="1:5" ht="21" x14ac:dyDescent="0.15">
      <c r="A157" s="1" t="s">
        <v>151</v>
      </c>
      <c r="B157" s="29">
        <v>0</v>
      </c>
      <c r="C157" s="29">
        <v>0</v>
      </c>
      <c r="D157" s="30"/>
      <c r="E157" s="8"/>
    </row>
    <row r="158" spans="1:5" ht="21" x14ac:dyDescent="0.15">
      <c r="A158" s="1" t="s">
        <v>153</v>
      </c>
      <c r="B158" s="29">
        <v>0</v>
      </c>
      <c r="C158" s="29">
        <v>0</v>
      </c>
      <c r="D158" s="30"/>
      <c r="E158" s="8"/>
    </row>
    <row r="159" spans="1:5" ht="21" x14ac:dyDescent="0.15">
      <c r="A159" s="1" t="s">
        <v>66</v>
      </c>
      <c r="B159" s="29">
        <v>0</v>
      </c>
      <c r="C159" s="29">
        <v>0</v>
      </c>
      <c r="D159" s="30"/>
      <c r="E159" s="8"/>
    </row>
    <row r="160" spans="1:5" ht="21" x14ac:dyDescent="0.15">
      <c r="A160" s="1" t="s">
        <v>68</v>
      </c>
      <c r="B160" s="29">
        <v>0</v>
      </c>
      <c r="C160" s="29">
        <v>0</v>
      </c>
      <c r="D160" s="30"/>
      <c r="E160" s="8"/>
    </row>
    <row r="161" spans="1:5" ht="21" x14ac:dyDescent="0.15">
      <c r="A161" s="1" t="s">
        <v>70</v>
      </c>
      <c r="B161" s="29">
        <v>0.3</v>
      </c>
      <c r="C161" s="29">
        <v>0.3</v>
      </c>
      <c r="D161" s="30"/>
      <c r="E161" s="8"/>
    </row>
    <row r="162" spans="1:5" ht="21" x14ac:dyDescent="0.15">
      <c r="A162" s="1" t="s">
        <v>72</v>
      </c>
      <c r="B162" s="29">
        <v>0</v>
      </c>
      <c r="C162" s="29">
        <v>0</v>
      </c>
      <c r="D162" s="30"/>
      <c r="E162" s="8"/>
    </row>
    <row r="163" spans="1:5" x14ac:dyDescent="0.15">
      <c r="A163" s="1" t="s">
        <v>150</v>
      </c>
      <c r="B163" s="29">
        <v>1</v>
      </c>
      <c r="C163" s="29">
        <v>1</v>
      </c>
      <c r="D163" s="30"/>
      <c r="E163" s="8"/>
    </row>
    <row r="164" spans="1:5" x14ac:dyDescent="0.15">
      <c r="A164" s="1" t="s">
        <v>152</v>
      </c>
      <c r="B164" s="29">
        <v>1</v>
      </c>
      <c r="C164" s="29">
        <v>1</v>
      </c>
      <c r="D164" s="30"/>
      <c r="E164" s="8"/>
    </row>
    <row r="165" spans="1:5" x14ac:dyDescent="0.15">
      <c r="A165" s="1" t="s">
        <v>154</v>
      </c>
      <c r="B165" s="29">
        <v>1</v>
      </c>
      <c r="C165" s="29">
        <v>1</v>
      </c>
      <c r="D165" s="30"/>
      <c r="E165" s="8"/>
    </row>
    <row r="166" spans="1:5" x14ac:dyDescent="0.15">
      <c r="A166" s="1" t="s">
        <v>67</v>
      </c>
      <c r="B166" s="29">
        <v>0.5</v>
      </c>
      <c r="C166" s="29">
        <v>0.5</v>
      </c>
      <c r="D166" s="30"/>
      <c r="E166" s="8"/>
    </row>
    <row r="167" spans="1:5" x14ac:dyDescent="0.15">
      <c r="A167" s="1" t="s">
        <v>69</v>
      </c>
      <c r="B167" s="29">
        <v>0</v>
      </c>
      <c r="C167" s="29">
        <v>0</v>
      </c>
      <c r="D167" s="30"/>
      <c r="E167" s="8"/>
    </row>
    <row r="168" spans="1:5" x14ac:dyDescent="0.15">
      <c r="A168" s="1" t="s">
        <v>71</v>
      </c>
      <c r="B168" s="29">
        <v>1</v>
      </c>
      <c r="C168" s="29">
        <v>1</v>
      </c>
      <c r="D168" s="30"/>
      <c r="E168" s="8"/>
    </row>
    <row r="169" spans="1:5" x14ac:dyDescent="0.15">
      <c r="A169" s="1" t="s">
        <v>73</v>
      </c>
      <c r="B169" s="29">
        <v>0</v>
      </c>
      <c r="C169" s="29">
        <v>0</v>
      </c>
      <c r="D169" s="30"/>
      <c r="E169" s="8"/>
    </row>
    <row r="170" spans="1:5" ht="21" x14ac:dyDescent="0.15">
      <c r="A170" s="1" t="s">
        <v>185</v>
      </c>
      <c r="B170" s="31">
        <v>0</v>
      </c>
      <c r="C170" s="31" t="s">
        <v>369</v>
      </c>
      <c r="D170" s="30"/>
      <c r="E170" s="8"/>
    </row>
    <row r="171" spans="1:5" x14ac:dyDescent="0.15">
      <c r="A171" s="1" t="s">
        <v>75</v>
      </c>
      <c r="B171" s="31">
        <v>0</v>
      </c>
      <c r="C171" s="31">
        <v>0</v>
      </c>
      <c r="D171" s="30"/>
      <c r="E171" s="8"/>
    </row>
    <row r="172" spans="1:5" x14ac:dyDescent="0.15">
      <c r="A172" s="1" t="s">
        <v>179</v>
      </c>
      <c r="B172" s="31">
        <v>0</v>
      </c>
      <c r="C172" s="31" t="s">
        <v>370</v>
      </c>
      <c r="D172" s="30"/>
      <c r="E172" s="8"/>
    </row>
    <row r="173" spans="1:5" x14ac:dyDescent="0.15">
      <c r="A173" s="1" t="s">
        <v>41</v>
      </c>
      <c r="B173" s="31">
        <v>0</v>
      </c>
      <c r="C173" s="31">
        <v>0</v>
      </c>
      <c r="D173" s="30"/>
      <c r="E173" s="8"/>
    </row>
    <row r="174" spans="1:5" x14ac:dyDescent="0.15">
      <c r="A174" s="1" t="s">
        <v>42</v>
      </c>
      <c r="B174" s="31">
        <v>0</v>
      </c>
      <c r="C174" s="31">
        <v>0</v>
      </c>
      <c r="D174" s="30"/>
      <c r="E174" s="8"/>
    </row>
    <row r="175" spans="1:5" x14ac:dyDescent="0.15">
      <c r="A175" s="1" t="s">
        <v>43</v>
      </c>
      <c r="B175" s="31">
        <v>0</v>
      </c>
      <c r="C175" s="31">
        <v>0</v>
      </c>
      <c r="D175" s="30"/>
      <c r="E175" s="8"/>
    </row>
    <row r="176" spans="1:5" x14ac:dyDescent="0.15">
      <c r="A176" s="1" t="s">
        <v>44</v>
      </c>
      <c r="B176" s="31">
        <v>0</v>
      </c>
      <c r="C176" s="31">
        <v>0</v>
      </c>
      <c r="D176" s="30"/>
      <c r="E176" s="8"/>
    </row>
    <row r="177" spans="1:5" x14ac:dyDescent="0.15">
      <c r="A177" s="1" t="s">
        <v>45</v>
      </c>
      <c r="B177" s="31">
        <v>0</v>
      </c>
      <c r="C177" s="31" t="s">
        <v>371</v>
      </c>
      <c r="D177" s="30"/>
      <c r="E177" s="8"/>
    </row>
    <row r="178" spans="1:5" x14ac:dyDescent="0.15">
      <c r="A178" s="1" t="s">
        <v>46</v>
      </c>
      <c r="B178" s="31">
        <v>0</v>
      </c>
      <c r="C178" s="31">
        <v>0</v>
      </c>
      <c r="D178" s="30"/>
      <c r="E178" s="8"/>
    </row>
    <row r="179" spans="1:5" x14ac:dyDescent="0.15">
      <c r="A179" s="1" t="s">
        <v>47</v>
      </c>
      <c r="B179" s="31">
        <v>0</v>
      </c>
      <c r="C179" s="31" t="s">
        <v>372</v>
      </c>
      <c r="D179" s="30"/>
      <c r="E179" s="8"/>
    </row>
    <row r="180" spans="1:5" ht="21" x14ac:dyDescent="0.15">
      <c r="A180" s="1" t="s">
        <v>213</v>
      </c>
      <c r="B180" s="29">
        <v>0</v>
      </c>
      <c r="C180" s="29">
        <v>7.6923076923076916</v>
      </c>
      <c r="D180" s="30"/>
      <c r="E180" s="8"/>
    </row>
    <row r="181" spans="1:5" ht="21" x14ac:dyDescent="0.15">
      <c r="A181" s="1" t="s">
        <v>212</v>
      </c>
      <c r="B181" s="29">
        <v>0</v>
      </c>
      <c r="C181" s="29">
        <v>0</v>
      </c>
      <c r="D181" s="30"/>
      <c r="E181" s="8"/>
    </row>
    <row r="182" spans="1:5" ht="21" x14ac:dyDescent="0.15">
      <c r="A182" s="1" t="s">
        <v>211</v>
      </c>
      <c r="B182" s="29">
        <v>0</v>
      </c>
      <c r="C182" s="29">
        <v>3.3333333333333335</v>
      </c>
      <c r="D182" s="30"/>
      <c r="E182" s="8"/>
    </row>
    <row r="183" spans="1:5" ht="21" x14ac:dyDescent="0.15">
      <c r="A183" s="1" t="s">
        <v>210</v>
      </c>
      <c r="B183" s="29">
        <v>0</v>
      </c>
      <c r="C183" s="29">
        <v>0</v>
      </c>
      <c r="D183" s="30"/>
      <c r="E183" s="8"/>
    </row>
    <row r="184" spans="1:5" ht="21" x14ac:dyDescent="0.15">
      <c r="A184" s="1" t="s">
        <v>209</v>
      </c>
      <c r="B184" s="29">
        <v>0</v>
      </c>
      <c r="C184" s="29">
        <v>0</v>
      </c>
      <c r="D184" s="30"/>
      <c r="E184" s="8"/>
    </row>
    <row r="185" spans="1:5" ht="21" x14ac:dyDescent="0.15">
      <c r="A185" s="1" t="s">
        <v>208</v>
      </c>
      <c r="B185" s="29">
        <v>0</v>
      </c>
      <c r="C185" s="29">
        <v>0</v>
      </c>
      <c r="D185" s="30"/>
      <c r="E185" s="8"/>
    </row>
    <row r="186" spans="1:5" ht="21" x14ac:dyDescent="0.15">
      <c r="A186" s="1" t="s">
        <v>207</v>
      </c>
      <c r="B186" s="29">
        <v>0</v>
      </c>
      <c r="C186" s="29">
        <v>0</v>
      </c>
      <c r="D186" s="30"/>
      <c r="E186" s="8"/>
    </row>
    <row r="187" spans="1:5" ht="21" x14ac:dyDescent="0.15">
      <c r="A187" s="1" t="s">
        <v>305</v>
      </c>
      <c r="B187" s="29">
        <v>0</v>
      </c>
      <c r="C187" s="29">
        <v>0.45454545454545453</v>
      </c>
      <c r="D187" s="30"/>
      <c r="E187" s="8"/>
    </row>
    <row r="188" spans="1:5" ht="21" x14ac:dyDescent="0.15">
      <c r="A188" s="1" t="s">
        <v>304</v>
      </c>
      <c r="B188" s="29">
        <v>0</v>
      </c>
      <c r="C188" s="29">
        <v>0</v>
      </c>
      <c r="D188" s="30"/>
      <c r="E188" s="8"/>
    </row>
    <row r="189" spans="1:5" ht="21" x14ac:dyDescent="0.15">
      <c r="A189" s="1" t="s">
        <v>303</v>
      </c>
      <c r="B189" s="29">
        <v>0</v>
      </c>
      <c r="C189" s="29">
        <v>0.55555555555555558</v>
      </c>
      <c r="D189" s="30"/>
      <c r="E189" s="8"/>
    </row>
    <row r="190" spans="1:5" ht="21" x14ac:dyDescent="0.15">
      <c r="A190" s="1" t="s">
        <v>302</v>
      </c>
      <c r="B190" s="29">
        <v>0</v>
      </c>
      <c r="C190" s="29">
        <v>0.72</v>
      </c>
      <c r="D190" s="30"/>
      <c r="E190" s="8"/>
    </row>
    <row r="191" spans="1:5" ht="21" x14ac:dyDescent="0.15">
      <c r="A191" s="1" t="s">
        <v>301</v>
      </c>
      <c r="B191" s="29">
        <v>0</v>
      </c>
      <c r="C191" s="29">
        <v>0</v>
      </c>
      <c r="D191" s="30"/>
      <c r="E191" s="8"/>
    </row>
    <row r="192" spans="1:5" ht="21" x14ac:dyDescent="0.15">
      <c r="A192" s="1" t="s">
        <v>206</v>
      </c>
      <c r="B192" s="29">
        <v>0</v>
      </c>
      <c r="C192" s="29">
        <v>0.25</v>
      </c>
      <c r="D192" s="30"/>
      <c r="E192" s="8"/>
    </row>
    <row r="193" spans="1:5" ht="21" x14ac:dyDescent="0.15">
      <c r="A193" s="1" t="s">
        <v>205</v>
      </c>
      <c r="B193" s="29">
        <v>0</v>
      </c>
      <c r="C193" s="29">
        <v>0</v>
      </c>
      <c r="D193" s="30"/>
      <c r="E193" s="8"/>
    </row>
    <row r="194" spans="1:5" ht="21" x14ac:dyDescent="0.15">
      <c r="A194" s="1" t="s">
        <v>204</v>
      </c>
      <c r="B194" s="29">
        <v>0</v>
      </c>
      <c r="C194" s="29">
        <v>0</v>
      </c>
      <c r="D194" s="30"/>
      <c r="E194" s="8"/>
    </row>
    <row r="195" spans="1:5" ht="21" x14ac:dyDescent="0.15">
      <c r="A195" s="1" t="s">
        <v>203</v>
      </c>
      <c r="B195" s="29">
        <v>0</v>
      </c>
      <c r="C195" s="29">
        <v>0</v>
      </c>
      <c r="D195" s="30"/>
      <c r="E195" s="8"/>
    </row>
    <row r="196" spans="1:5" ht="21" x14ac:dyDescent="0.15">
      <c r="A196" s="1" t="s">
        <v>202</v>
      </c>
      <c r="B196" s="29">
        <v>0</v>
      </c>
      <c r="C196" s="29">
        <v>0</v>
      </c>
      <c r="D196" s="30"/>
      <c r="E196" s="8"/>
    </row>
    <row r="197" spans="1:5" ht="21" x14ac:dyDescent="0.15">
      <c r="A197" s="1" t="s">
        <v>201</v>
      </c>
      <c r="B197" s="29">
        <v>0</v>
      </c>
      <c r="C197" s="29">
        <v>0</v>
      </c>
      <c r="D197" s="30"/>
      <c r="E197" s="8"/>
    </row>
    <row r="198" spans="1:5" ht="21" x14ac:dyDescent="0.15">
      <c r="A198" s="1" t="s">
        <v>200</v>
      </c>
      <c r="B198" s="29">
        <v>0</v>
      </c>
      <c r="C198" s="29">
        <v>0</v>
      </c>
      <c r="D198" s="30"/>
      <c r="E198" s="8"/>
    </row>
    <row r="199" spans="1:5" ht="21" x14ac:dyDescent="0.15">
      <c r="A199" s="1" t="s">
        <v>300</v>
      </c>
      <c r="B199" s="29">
        <v>0</v>
      </c>
      <c r="C199" s="29">
        <v>0</v>
      </c>
      <c r="D199" s="30"/>
      <c r="E199" s="8"/>
    </row>
    <row r="200" spans="1:5" ht="21" x14ac:dyDescent="0.15">
      <c r="A200" s="1" t="s">
        <v>299</v>
      </c>
      <c r="B200" s="29">
        <v>0</v>
      </c>
      <c r="C200" s="29">
        <v>0</v>
      </c>
      <c r="D200" s="30"/>
      <c r="E200" s="8"/>
    </row>
    <row r="201" spans="1:5" ht="21" x14ac:dyDescent="0.15">
      <c r="A201" s="1" t="s">
        <v>298</v>
      </c>
      <c r="B201" s="29">
        <v>0</v>
      </c>
      <c r="C201" s="29">
        <v>0</v>
      </c>
      <c r="D201" s="30"/>
      <c r="E201" s="8"/>
    </row>
    <row r="202" spans="1:5" ht="21" x14ac:dyDescent="0.15">
      <c r="A202" s="1" t="s">
        <v>297</v>
      </c>
      <c r="B202" s="29">
        <v>0</v>
      </c>
      <c r="C202" s="29">
        <v>0</v>
      </c>
      <c r="D202" s="30"/>
      <c r="E202" s="8"/>
    </row>
    <row r="203" spans="1:5" ht="21" x14ac:dyDescent="0.15">
      <c r="A203" s="1" t="s">
        <v>296</v>
      </c>
      <c r="B203" s="29">
        <v>0</v>
      </c>
      <c r="C203" s="29">
        <v>0</v>
      </c>
      <c r="D203" s="30"/>
      <c r="E203" s="8"/>
    </row>
    <row r="204" spans="1:5" ht="21" x14ac:dyDescent="0.15">
      <c r="A204" s="1" t="s">
        <v>295</v>
      </c>
      <c r="B204" s="29">
        <v>0</v>
      </c>
      <c r="C204" s="29">
        <v>0</v>
      </c>
      <c r="D204" s="30"/>
      <c r="E204" s="8"/>
    </row>
    <row r="205" spans="1:5" ht="21" x14ac:dyDescent="0.15">
      <c r="A205" s="1" t="s">
        <v>294</v>
      </c>
      <c r="B205" s="29">
        <v>0</v>
      </c>
      <c r="C205" s="29">
        <v>0</v>
      </c>
      <c r="D205" s="30"/>
      <c r="E205" s="8"/>
    </row>
    <row r="206" spans="1:5" ht="21" x14ac:dyDescent="0.15">
      <c r="A206" s="1" t="s">
        <v>230</v>
      </c>
      <c r="B206" s="18">
        <f>IF(B199&lt;&gt;0,B199,B192)</f>
        <v>0</v>
      </c>
      <c r="C206" s="18">
        <f>IF(C199&lt;&gt;0,C199,C192)</f>
        <v>0.25</v>
      </c>
      <c r="D206" s="30"/>
      <c r="E206" s="18"/>
    </row>
    <row r="207" spans="1:5" ht="21" x14ac:dyDescent="0.15">
      <c r="A207" s="1" t="s">
        <v>229</v>
      </c>
      <c r="B207" s="18">
        <f>IF(B200&lt;&gt;0,B200,B193)</f>
        <v>0</v>
      </c>
      <c r="C207" s="18">
        <f>IF(C200&lt;&gt;0,C200,C193)</f>
        <v>0</v>
      </c>
      <c r="D207" s="30"/>
      <c r="E207" s="18"/>
    </row>
    <row r="208" spans="1:5" ht="21" x14ac:dyDescent="0.15">
      <c r="A208" s="1" t="s">
        <v>228</v>
      </c>
      <c r="B208" s="18">
        <f>IF(B201&lt;&gt;0,B201,B194)</f>
        <v>0</v>
      </c>
      <c r="C208" s="18">
        <f>IF(C201&lt;&gt;0,C201,C194)</f>
        <v>0</v>
      </c>
      <c r="D208" s="30"/>
      <c r="E208" s="18"/>
    </row>
    <row r="209" spans="1:5" ht="21" x14ac:dyDescent="0.15">
      <c r="A209" s="1" t="s">
        <v>227</v>
      </c>
      <c r="B209" s="18">
        <f>IF(B202&lt;&gt;0,B202,B195)</f>
        <v>0</v>
      </c>
      <c r="C209" s="18">
        <f>IF(C202&lt;&gt;0,C202,C195)</f>
        <v>0</v>
      </c>
      <c r="D209" s="30"/>
      <c r="E209" s="18"/>
    </row>
    <row r="210" spans="1:5" ht="21" x14ac:dyDescent="0.15">
      <c r="A210" s="1" t="s">
        <v>226</v>
      </c>
      <c r="B210" s="18">
        <f>IF(B203&lt;&gt;0,B203,B196)</f>
        <v>0</v>
      </c>
      <c r="C210" s="18">
        <f>IF(C203&lt;&gt;0,C203,C196)</f>
        <v>0</v>
      </c>
      <c r="D210" s="30"/>
      <c r="E210" s="18"/>
    </row>
    <row r="211" spans="1:5" ht="21" x14ac:dyDescent="0.15">
      <c r="A211" s="1" t="s">
        <v>225</v>
      </c>
      <c r="B211" s="18">
        <f>IF(B204&lt;&gt;0,B204,B197)</f>
        <v>0</v>
      </c>
      <c r="C211" s="18">
        <f>IF(C204&lt;&gt;0,C204,C197)</f>
        <v>0</v>
      </c>
      <c r="D211" s="30"/>
      <c r="E211" s="18"/>
    </row>
    <row r="212" spans="1:5" ht="21" x14ac:dyDescent="0.15">
      <c r="A212" s="1" t="s">
        <v>224</v>
      </c>
      <c r="B212" s="18">
        <f>IF(B205&lt;&gt;0,B205,B198)</f>
        <v>0</v>
      </c>
      <c r="C212" s="18">
        <f>IF(C205&lt;&gt;0,C205,C198)</f>
        <v>0</v>
      </c>
      <c r="D212" s="30"/>
      <c r="E212" s="18"/>
    </row>
    <row r="213" spans="1:5" x14ac:dyDescent="0.15">
      <c r="A213" s="1" t="s">
        <v>186</v>
      </c>
      <c r="B213" s="18">
        <f>IFERROR(IF(B192&lt;&gt;0,B206/B192,1)*B180,0)</f>
        <v>0</v>
      </c>
      <c r="C213" s="18">
        <f>IFERROR(IF(C192&lt;&gt;0,C206/C192,1)*C180,0)</f>
        <v>7.6923076923076916</v>
      </c>
      <c r="D213" s="30"/>
      <c r="E213" s="18"/>
    </row>
    <row r="214" spans="1:5" x14ac:dyDescent="0.15">
      <c r="A214" s="1" t="s">
        <v>3</v>
      </c>
      <c r="B214" s="18">
        <f>IFERROR(IF(B193&lt;&gt;0,B207/B193,1)*B181,0)</f>
        <v>0</v>
      </c>
      <c r="C214" s="18">
        <f>IFERROR(IF(C193&lt;&gt;0,C207/C193,1)*C181,0)</f>
        <v>0</v>
      </c>
      <c r="D214" s="30"/>
      <c r="E214" s="18"/>
    </row>
    <row r="215" spans="1:5" x14ac:dyDescent="0.15">
      <c r="A215" s="1" t="s">
        <v>155</v>
      </c>
      <c r="B215" s="18">
        <f>IFERROR(IF(B194&lt;&gt;0,B208/B194,1)*B182,0)</f>
        <v>0</v>
      </c>
      <c r="C215" s="18">
        <f>IFERROR(IF(C194&lt;&gt;0,C208/C194,1)*C182,0)</f>
        <v>3.3333333333333335</v>
      </c>
      <c r="D215" s="30"/>
      <c r="E215" s="18"/>
    </row>
    <row r="216" spans="1:5" x14ac:dyDescent="0.15">
      <c r="A216" s="1" t="s">
        <v>156</v>
      </c>
      <c r="B216" s="18">
        <f>IFERROR(IF(B195&lt;&gt;0,B209/B195,1)*B183,0)</f>
        <v>0</v>
      </c>
      <c r="C216" s="18">
        <f>IFERROR(IF(C195&lt;&gt;0,C209/C195,1)*C183,0)</f>
        <v>0</v>
      </c>
      <c r="D216" s="30"/>
      <c r="E216" s="18"/>
    </row>
    <row r="217" spans="1:5" x14ac:dyDescent="0.15">
      <c r="A217" s="1" t="s">
        <v>157</v>
      </c>
      <c r="B217" s="18">
        <f>IFERROR(IF(B196&lt;&gt;0,B210/B196,1)*B184,0)</f>
        <v>0</v>
      </c>
      <c r="C217" s="18">
        <f>IFERROR(IF(C196&lt;&gt;0,C210/C196,1)*C184,0)</f>
        <v>0</v>
      </c>
      <c r="D217" s="30"/>
      <c r="E217" s="18"/>
    </row>
    <row r="218" spans="1:5" x14ac:dyDescent="0.15">
      <c r="A218" s="1" t="s">
        <v>158</v>
      </c>
      <c r="B218" s="18">
        <f>IFERROR(IF(B197&lt;&gt;0,B211/B197,1)*B185,0)</f>
        <v>0</v>
      </c>
      <c r="C218" s="18">
        <f>IFERROR(IF(C197&lt;&gt;0,C211/C197,1)*C185,0)</f>
        <v>0</v>
      </c>
      <c r="D218" s="30"/>
      <c r="E218" s="18"/>
    </row>
    <row r="219" spans="1:5" x14ac:dyDescent="0.15">
      <c r="A219" s="1" t="s">
        <v>159</v>
      </c>
      <c r="B219" s="18">
        <f>IFERROR(IF(B198&lt;&gt;0,B212/B198,1)*B186,0)</f>
        <v>0</v>
      </c>
      <c r="C219" s="18">
        <f>IFERROR(IF(C198&lt;&gt;0,C212/C198,1)*C186,0)</f>
        <v>0</v>
      </c>
      <c r="D219" s="30"/>
      <c r="E219" s="18"/>
    </row>
    <row r="220" spans="1:5" x14ac:dyDescent="0.15">
      <c r="A220" s="1" t="s">
        <v>104</v>
      </c>
      <c r="B220" s="41">
        <f>B187</f>
        <v>0</v>
      </c>
      <c r="C220" s="41">
        <f>C187</f>
        <v>0.45454545454545453</v>
      </c>
      <c r="D220" s="30"/>
      <c r="E220" s="18"/>
    </row>
    <row r="221" spans="1:5" x14ac:dyDescent="0.15">
      <c r="A221" s="1" t="s">
        <v>160</v>
      </c>
      <c r="B221" s="41">
        <f>B188</f>
        <v>0</v>
      </c>
      <c r="C221" s="41">
        <f>C188</f>
        <v>0</v>
      </c>
      <c r="D221" s="30"/>
      <c r="E221" s="18"/>
    </row>
    <row r="222" spans="1:5" x14ac:dyDescent="0.15">
      <c r="A222" s="1" t="s">
        <v>161</v>
      </c>
      <c r="B222" s="41">
        <f>B189</f>
        <v>0</v>
      </c>
      <c r="C222" s="41">
        <f>C189</f>
        <v>0.55555555555555558</v>
      </c>
      <c r="D222" s="30"/>
      <c r="E222" s="18"/>
    </row>
    <row r="223" spans="1:5" x14ac:dyDescent="0.15">
      <c r="A223" s="1" t="s">
        <v>293</v>
      </c>
      <c r="B223" s="41">
        <f>B190</f>
        <v>0</v>
      </c>
      <c r="C223" s="41">
        <f>C190</f>
        <v>0.72</v>
      </c>
      <c r="D223" s="30"/>
      <c r="E223" s="18"/>
    </row>
    <row r="224" spans="1:5" x14ac:dyDescent="0.15">
      <c r="A224" s="1" t="s">
        <v>292</v>
      </c>
      <c r="B224" s="41">
        <f>B191</f>
        <v>0</v>
      </c>
      <c r="C224" s="41">
        <f>C191</f>
        <v>0</v>
      </c>
      <c r="D224" s="30"/>
      <c r="E224" s="18"/>
    </row>
    <row r="225" spans="1:5" x14ac:dyDescent="0.15">
      <c r="A225" s="1" t="s">
        <v>74</v>
      </c>
      <c r="B225" s="55">
        <v>0</v>
      </c>
      <c r="C225" s="55" t="s">
        <v>373</v>
      </c>
      <c r="D225" s="30"/>
      <c r="E225" s="11"/>
    </row>
    <row r="226" spans="1:5" x14ac:dyDescent="0.15">
      <c r="A226" s="1" t="s">
        <v>4</v>
      </c>
      <c r="B226" s="55">
        <v>0</v>
      </c>
      <c r="C226" s="55">
        <v>0</v>
      </c>
      <c r="D226" s="30"/>
      <c r="E226" s="11"/>
    </row>
    <row r="227" spans="1:5" x14ac:dyDescent="0.15">
      <c r="A227" s="1" t="s">
        <v>164</v>
      </c>
      <c r="B227" s="55">
        <v>0</v>
      </c>
      <c r="C227" s="55" t="s">
        <v>373</v>
      </c>
      <c r="D227" s="30"/>
      <c r="E227" s="11"/>
    </row>
    <row r="228" spans="1:5" x14ac:dyDescent="0.15">
      <c r="A228" s="1" t="s">
        <v>165</v>
      </c>
      <c r="B228" s="55">
        <v>0</v>
      </c>
      <c r="C228" s="55">
        <v>0</v>
      </c>
      <c r="D228" s="30"/>
      <c r="E228" s="11"/>
    </row>
    <row r="229" spans="1:5" x14ac:dyDescent="0.15">
      <c r="A229" s="1" t="s">
        <v>166</v>
      </c>
      <c r="B229" s="55">
        <v>0</v>
      </c>
      <c r="C229" s="55">
        <v>0</v>
      </c>
      <c r="D229" s="30"/>
      <c r="E229" s="11"/>
    </row>
    <row r="230" spans="1:5" x14ac:dyDescent="0.15">
      <c r="A230" s="1" t="s">
        <v>167</v>
      </c>
      <c r="B230" s="55">
        <v>0</v>
      </c>
      <c r="C230" s="55">
        <v>0</v>
      </c>
      <c r="D230" s="30"/>
      <c r="E230" s="11"/>
    </row>
    <row r="231" spans="1:5" x14ac:dyDescent="0.15">
      <c r="A231" s="1" t="s">
        <v>168</v>
      </c>
      <c r="B231" s="55">
        <v>0</v>
      </c>
      <c r="C231" s="55">
        <v>0</v>
      </c>
      <c r="D231" s="30"/>
      <c r="E231" s="11"/>
    </row>
    <row r="232" spans="1:5" ht="21" x14ac:dyDescent="0.15">
      <c r="A232" s="1" t="s">
        <v>169</v>
      </c>
      <c r="B232" s="55">
        <v>0</v>
      </c>
      <c r="C232" s="55" t="s">
        <v>374</v>
      </c>
      <c r="D232" s="30"/>
      <c r="E232" s="11"/>
    </row>
    <row r="233" spans="1:5" ht="21" x14ac:dyDescent="0.15">
      <c r="A233" s="1" t="s">
        <v>177</v>
      </c>
      <c r="B233" s="55">
        <v>0</v>
      </c>
      <c r="C233" s="55">
        <v>0</v>
      </c>
      <c r="D233" s="30"/>
      <c r="E233" s="11"/>
    </row>
    <row r="234" spans="1:5" x14ac:dyDescent="0.15">
      <c r="A234" s="1" t="s">
        <v>178</v>
      </c>
      <c r="B234" s="55">
        <v>0</v>
      </c>
      <c r="C234" s="55">
        <v>0</v>
      </c>
      <c r="D234" s="30"/>
      <c r="E234" s="11"/>
    </row>
    <row r="235" spans="1:5" x14ac:dyDescent="0.15">
      <c r="A235" s="1" t="s">
        <v>223</v>
      </c>
      <c r="B235" s="42">
        <v>1</v>
      </c>
      <c r="C235" s="42">
        <v>1</v>
      </c>
      <c r="D235" s="30"/>
      <c r="E235" s="19"/>
    </row>
    <row r="236" spans="1:5" x14ac:dyDescent="0.15">
      <c r="A236" s="1" t="s">
        <v>222</v>
      </c>
      <c r="B236" s="42">
        <v>1</v>
      </c>
      <c r="C236" s="42">
        <v>1</v>
      </c>
      <c r="D236" s="30"/>
      <c r="E236" s="19"/>
    </row>
    <row r="237" spans="1:5" x14ac:dyDescent="0.15">
      <c r="A237" s="1" t="s">
        <v>221</v>
      </c>
      <c r="B237" s="42">
        <v>1</v>
      </c>
      <c r="C237" s="42">
        <v>1</v>
      </c>
      <c r="D237" s="30"/>
      <c r="E237" s="19"/>
    </row>
    <row r="238" spans="1:5" x14ac:dyDescent="0.15">
      <c r="A238" s="1" t="s">
        <v>220</v>
      </c>
      <c r="B238" s="42">
        <v>1</v>
      </c>
      <c r="C238" s="42">
        <v>1</v>
      </c>
      <c r="D238" s="30"/>
      <c r="E238" s="19"/>
    </row>
    <row r="239" spans="1:5" x14ac:dyDescent="0.15">
      <c r="A239" s="1" t="s">
        <v>219</v>
      </c>
      <c r="B239" s="42">
        <v>1</v>
      </c>
      <c r="C239" s="42">
        <v>1</v>
      </c>
      <c r="D239" s="30"/>
      <c r="E239" s="19"/>
    </row>
    <row r="240" spans="1:5" x14ac:dyDescent="0.15">
      <c r="A240" s="1" t="s">
        <v>218</v>
      </c>
      <c r="B240" s="42">
        <v>1</v>
      </c>
      <c r="C240" s="42">
        <v>1</v>
      </c>
      <c r="D240" s="30"/>
      <c r="E240" s="19"/>
    </row>
    <row r="241" spans="1:5" x14ac:dyDescent="0.15">
      <c r="A241" s="1" t="s">
        <v>217</v>
      </c>
      <c r="B241" s="42">
        <v>1</v>
      </c>
      <c r="C241" s="42">
        <v>1</v>
      </c>
      <c r="D241" s="30"/>
      <c r="E241" s="19"/>
    </row>
    <row r="242" spans="1:5" x14ac:dyDescent="0.15">
      <c r="A242" s="1" t="s">
        <v>216</v>
      </c>
      <c r="B242" s="42">
        <v>1</v>
      </c>
      <c r="C242" s="42">
        <v>1</v>
      </c>
      <c r="D242" s="30"/>
      <c r="E242" s="19"/>
    </row>
    <row r="243" spans="1:5" x14ac:dyDescent="0.15">
      <c r="A243" s="1" t="s">
        <v>215</v>
      </c>
      <c r="B243" s="42">
        <v>1</v>
      </c>
      <c r="C243" s="42">
        <v>1</v>
      </c>
      <c r="D243" s="30"/>
      <c r="E243" s="19"/>
    </row>
    <row r="244" spans="1:5" x14ac:dyDescent="0.15">
      <c r="A244" s="1" t="s">
        <v>214</v>
      </c>
      <c r="B244" s="42">
        <v>1</v>
      </c>
      <c r="C244" s="42">
        <v>1</v>
      </c>
      <c r="D244" s="30"/>
      <c r="E244" s="19"/>
    </row>
    <row r="245" spans="1:5" x14ac:dyDescent="0.15">
      <c r="A245" s="2" t="s">
        <v>180</v>
      </c>
      <c r="B245" s="31" t="s">
        <v>363</v>
      </c>
      <c r="C245" s="31" t="s">
        <v>363</v>
      </c>
      <c r="D245" s="30"/>
      <c r="E245" s="8"/>
    </row>
    <row r="246" spans="1:5" x14ac:dyDescent="0.15">
      <c r="A246" s="2" t="s">
        <v>188</v>
      </c>
      <c r="B246" s="31" t="s">
        <v>364</v>
      </c>
      <c r="C246" s="31" t="s">
        <v>364</v>
      </c>
      <c r="D246" s="30"/>
      <c r="E246" s="8"/>
    </row>
    <row r="247" spans="1:5" x14ac:dyDescent="0.15">
      <c r="A247" s="1" t="s">
        <v>48</v>
      </c>
      <c r="B247" s="29">
        <v>243</v>
      </c>
      <c r="C247" s="29">
        <v>243</v>
      </c>
      <c r="D247" s="30"/>
      <c r="E247" s="8"/>
    </row>
    <row r="248" spans="1:5" x14ac:dyDescent="0.15">
      <c r="A248" s="1" t="s">
        <v>7</v>
      </c>
      <c r="B248" s="29">
        <v>12</v>
      </c>
      <c r="C248" s="29">
        <v>12</v>
      </c>
      <c r="D248" s="30"/>
      <c r="E248" s="8"/>
    </row>
    <row r="249" spans="1:5" x14ac:dyDescent="0.15">
      <c r="A249" s="1" t="s">
        <v>49</v>
      </c>
      <c r="B249" s="29">
        <v>7.4</v>
      </c>
      <c r="C249" s="29">
        <v>7.4</v>
      </c>
      <c r="D249" s="30"/>
      <c r="E249" s="8"/>
    </row>
    <row r="250" spans="1:5" x14ac:dyDescent="0.15">
      <c r="A250" s="1" t="s">
        <v>27</v>
      </c>
      <c r="B250" s="29">
        <v>392</v>
      </c>
      <c r="C250" s="29">
        <v>392</v>
      </c>
      <c r="D250" s="30"/>
      <c r="E250" s="8"/>
    </row>
    <row r="251" spans="1:5" x14ac:dyDescent="0.15">
      <c r="A251" s="1" t="s">
        <v>12</v>
      </c>
      <c r="B251" s="29">
        <v>257</v>
      </c>
      <c r="C251" s="29">
        <v>257</v>
      </c>
      <c r="D251" s="30"/>
      <c r="E251" s="8"/>
    </row>
    <row r="252" spans="1:5" x14ac:dyDescent="0.15">
      <c r="A252" s="1" t="s">
        <v>13</v>
      </c>
      <c r="B252" s="29">
        <v>403</v>
      </c>
      <c r="C252" s="29">
        <v>403</v>
      </c>
      <c r="D252" s="30"/>
      <c r="E252" s="8"/>
    </row>
    <row r="253" spans="1:5" x14ac:dyDescent="0.15">
      <c r="A253" s="1" t="s">
        <v>14</v>
      </c>
      <c r="B253" s="29">
        <v>257</v>
      </c>
      <c r="C253" s="29">
        <v>257</v>
      </c>
      <c r="D253" s="30"/>
      <c r="E253" s="8"/>
    </row>
    <row r="254" spans="1:5" x14ac:dyDescent="0.15">
      <c r="A254" s="1" t="s">
        <v>15</v>
      </c>
      <c r="B254" s="29">
        <v>149</v>
      </c>
      <c r="C254" s="29">
        <v>149</v>
      </c>
      <c r="D254" s="30"/>
      <c r="E254" s="8"/>
    </row>
    <row r="255" spans="1:5" x14ac:dyDescent="0.15">
      <c r="A255" s="2" t="s">
        <v>22</v>
      </c>
      <c r="B255" s="31" t="s">
        <v>349</v>
      </c>
      <c r="C255" s="31" t="s">
        <v>349</v>
      </c>
      <c r="D255" s="30"/>
      <c r="E255" s="8"/>
    </row>
    <row r="256" spans="1:5" x14ac:dyDescent="0.15">
      <c r="A256" s="1" t="s">
        <v>23</v>
      </c>
      <c r="B256" s="29">
        <v>20</v>
      </c>
      <c r="C256" s="29">
        <v>20</v>
      </c>
      <c r="D256" s="30"/>
      <c r="E256" s="8"/>
    </row>
    <row r="257" spans="1:5" x14ac:dyDescent="0.15">
      <c r="A257" s="1" t="s">
        <v>10</v>
      </c>
      <c r="B257" s="29">
        <v>0.95</v>
      </c>
      <c r="C257" s="29">
        <v>0.95</v>
      </c>
      <c r="D257" s="30"/>
      <c r="E257" s="8"/>
    </row>
    <row r="258" spans="1:5" x14ac:dyDescent="0.15">
      <c r="A258" s="1" t="s">
        <v>11</v>
      </c>
      <c r="B258" s="29">
        <v>0.85</v>
      </c>
      <c r="C258" s="29">
        <v>0.85</v>
      </c>
      <c r="D258" s="30"/>
      <c r="E258" s="8"/>
    </row>
    <row r="259" spans="1:5" x14ac:dyDescent="0.15">
      <c r="A259" s="1" t="s">
        <v>9</v>
      </c>
      <c r="B259" s="29">
        <v>0.4</v>
      </c>
      <c r="C259" s="29">
        <v>0.4</v>
      </c>
      <c r="D259" s="30"/>
      <c r="E259" s="8"/>
    </row>
    <row r="260" spans="1:5" x14ac:dyDescent="0.15">
      <c r="A260" s="1" t="s">
        <v>187</v>
      </c>
      <c r="B260" s="29">
        <v>2.5</v>
      </c>
      <c r="C260" s="29">
        <v>2.5</v>
      </c>
      <c r="D260" s="30"/>
      <c r="E260" s="8"/>
    </row>
    <row r="261" spans="1:5" x14ac:dyDescent="0.15">
      <c r="A261" s="1" t="s">
        <v>8</v>
      </c>
      <c r="B261" s="29">
        <v>3</v>
      </c>
      <c r="C261" s="29">
        <v>3</v>
      </c>
      <c r="D261" s="30"/>
      <c r="E261" s="8"/>
    </row>
    <row r="262" spans="1:5" x14ac:dyDescent="0.15">
      <c r="A262" s="1" t="s">
        <v>99</v>
      </c>
      <c r="B262" s="29">
        <v>15</v>
      </c>
      <c r="C262" s="29">
        <v>15</v>
      </c>
      <c r="D262" s="30"/>
      <c r="E262" s="8"/>
    </row>
    <row r="263" spans="1:5" x14ac:dyDescent="0.15">
      <c r="A263" s="1" t="s">
        <v>24</v>
      </c>
      <c r="B263" s="37">
        <v>0.8</v>
      </c>
      <c r="C263" s="37">
        <v>0.8</v>
      </c>
      <c r="D263" s="30"/>
      <c r="E263" s="14"/>
    </row>
    <row r="264" spans="1:5" x14ac:dyDescent="0.15">
      <c r="A264" s="1" t="s">
        <v>25</v>
      </c>
      <c r="B264" s="37">
        <v>0.6</v>
      </c>
      <c r="C264" s="37">
        <v>0.6</v>
      </c>
      <c r="D264" s="30"/>
      <c r="E264" s="14"/>
    </row>
    <row r="265" spans="1:5" x14ac:dyDescent="0.15">
      <c r="A265" s="1" t="s">
        <v>101</v>
      </c>
      <c r="B265" s="37">
        <v>0.3</v>
      </c>
      <c r="C265" s="37">
        <v>0.3</v>
      </c>
      <c r="D265" s="30"/>
      <c r="E265" s="14"/>
    </row>
    <row r="266" spans="1:5" x14ac:dyDescent="0.15">
      <c r="A266" s="1" t="s">
        <v>39</v>
      </c>
      <c r="B266" s="37">
        <v>0.9</v>
      </c>
      <c r="C266" s="37">
        <v>0.9</v>
      </c>
      <c r="D266" s="30"/>
      <c r="E266" s="14"/>
    </row>
    <row r="267" spans="1:5" x14ac:dyDescent="0.15">
      <c r="A267" s="1" t="s">
        <v>170</v>
      </c>
      <c r="B267" s="29">
        <v>45</v>
      </c>
      <c r="C267" s="29">
        <v>45</v>
      </c>
      <c r="D267" s="30"/>
      <c r="E267" s="8"/>
    </row>
    <row r="268" spans="1:5" x14ac:dyDescent="0.15">
      <c r="A268" s="1" t="s">
        <v>28</v>
      </c>
      <c r="B268" s="43">
        <f>IFERROR(IF(ISNUMBER(B156),B156,0)+IF(ISNUMBER(B137),1/B137-IF(AND(B225="ReplaceInsulation",NOT(ISERROR(B213))),B149/0.04,0),0),0)</f>
        <v>0.43478260869565222</v>
      </c>
      <c r="C268" s="43">
        <f>IFERROR(IF(ISNUMBER(C156),C156,0)+IF(ISNUMBER(C137),1/C137-IF(AND(C225="ReplaceInsulation",NOT(ISERROR(C213))),C149/0.04,0),0),0)</f>
        <v>0.43478260869565222</v>
      </c>
      <c r="D268" s="30"/>
      <c r="E268" s="20"/>
    </row>
    <row r="269" spans="1:5" x14ac:dyDescent="0.15">
      <c r="A269" s="1" t="s">
        <v>29</v>
      </c>
      <c r="B269" s="43">
        <f>IFERROR(IF(ISNUMBER(B157),B157,0)+IF(ISNUMBER(B138),1/B138-IF(AND(B226="ReplaceInsulation",NOT(ISERROR(B214))),B150/0.04,0),0),0)</f>
        <v>0</v>
      </c>
      <c r="C269" s="43">
        <f>IFERROR(IF(ISNUMBER(C157),C157,0)+IF(ISNUMBER(C138),1/C138-IF(AND(C226="ReplaceInsulation",NOT(ISERROR(C214))),C150/0.04,0),0),0)</f>
        <v>0</v>
      </c>
      <c r="D269" s="30"/>
      <c r="E269" s="20"/>
    </row>
    <row r="270" spans="1:5" x14ac:dyDescent="0.15">
      <c r="A270" s="1" t="s">
        <v>30</v>
      </c>
      <c r="B270" s="43">
        <f>IFERROR(IF(ISNUMBER(B158),B158,0)+IF(ISNUMBER(B139),1/B139-IF(AND(B227="ReplaceInsulation",NOT(ISERROR(B215))),B151/0.04,0),0),0)</f>
        <v>0.47619047619047616</v>
      </c>
      <c r="C270" s="43">
        <f>IFERROR(IF(ISNUMBER(C158),C158,0)+IF(ISNUMBER(C139),1/C139-IF(AND(C227="ReplaceInsulation",NOT(ISERROR(C215))),C151/0.04,0),0),0)</f>
        <v>0.47619047619047616</v>
      </c>
      <c r="D270" s="30"/>
      <c r="E270" s="20"/>
    </row>
    <row r="271" spans="1:5" x14ac:dyDescent="0.15">
      <c r="A271" s="1" t="s">
        <v>31</v>
      </c>
      <c r="B271" s="43">
        <f>IFERROR(IF(ISNUMBER(B159),B159,0)+IF(ISNUMBER(B140),1/B140-IF(AND(B228="ReplaceInsulation",NOT(ISERROR(B216))),B152/0.04,0),0),0)</f>
        <v>0</v>
      </c>
      <c r="C271" s="43">
        <f>IFERROR(IF(ISNUMBER(C159),C159,0)+IF(ISNUMBER(C140),1/C140-IF(AND(C228="ReplaceInsulation",NOT(ISERROR(C216))),C152/0.04,0),0),0)</f>
        <v>0</v>
      </c>
      <c r="D271" s="30"/>
      <c r="E271" s="20"/>
    </row>
    <row r="272" spans="1:5" x14ac:dyDescent="0.15">
      <c r="A272" s="1" t="s">
        <v>32</v>
      </c>
      <c r="B272" s="43">
        <f>IFERROR(IF(ISNUMBER(B160),B160,0)+IF(ISNUMBER(B141),1/B141-IF(AND(B229="ReplaceInsulation",NOT(ISERROR(B217))),B153/0.04,0),0),0)</f>
        <v>0</v>
      </c>
      <c r="C272" s="43">
        <f>IFERROR(IF(ISNUMBER(C160),C160,0)+IF(ISNUMBER(C141),1/C141-IF(AND(C229="ReplaceInsulation",NOT(ISERROR(C217))),C153/0.04,0),0),0)</f>
        <v>0</v>
      </c>
      <c r="D272" s="30"/>
      <c r="E272" s="20"/>
    </row>
    <row r="273" spans="1:5" x14ac:dyDescent="0.15">
      <c r="A273" s="1" t="s">
        <v>33</v>
      </c>
      <c r="B273" s="43">
        <f>IFERROR(IF(ISNUMBER(B161),B161,0)+IF(ISNUMBER(B142),1/B142-IF(AND(B230="ReplaceInsulation",NOT(ISERROR(B218))),B154/0.04,0),0),0)</f>
        <v>2.5222222222222221</v>
      </c>
      <c r="C273" s="43">
        <f>IFERROR(IF(ISNUMBER(C161),C161,0)+IF(ISNUMBER(C142),1/C142-IF(AND(C230="ReplaceInsulation",NOT(ISERROR(C218))),C154/0.04,0),0),0)</f>
        <v>2.5222222222222221</v>
      </c>
      <c r="D273" s="30"/>
      <c r="E273" s="20"/>
    </row>
    <row r="274" spans="1:5" x14ac:dyDescent="0.15">
      <c r="A274" s="1" t="s">
        <v>34</v>
      </c>
      <c r="B274" s="43">
        <f>IFERROR(IF(ISNUMBER(B162),B162,0)+IF(ISNUMBER(B143),1/B143-IF(AND(B231="ReplaceInsulation",NOT(ISERROR(B219))),B155/0.04,0),0),0)</f>
        <v>0</v>
      </c>
      <c r="C274" s="43">
        <f>IFERROR(IF(ISNUMBER(C162),C162,0)+IF(ISNUMBER(C143),1/C143-IF(AND(C231="ReplaceInsulation",NOT(ISERROR(C219))),C155/0.04,0),0),0)</f>
        <v>0</v>
      </c>
      <c r="D274" s="30"/>
      <c r="E274" s="20"/>
    </row>
    <row r="275" spans="1:5" x14ac:dyDescent="0.15">
      <c r="A275" s="1" t="s">
        <v>35</v>
      </c>
      <c r="B275" s="44">
        <f>IFERROR(IF(ISNUMBER(B144),1/B144,0),0)</f>
        <v>0.20833333333333334</v>
      </c>
      <c r="C275" s="44">
        <f>IFERROR(IF(ISNUMBER(C144),1/C144,0),0)</f>
        <v>0.20833333333333334</v>
      </c>
      <c r="D275" s="30"/>
      <c r="E275" s="20"/>
    </row>
    <row r="276" spans="1:5" x14ac:dyDescent="0.15">
      <c r="A276" s="1" t="s">
        <v>36</v>
      </c>
      <c r="B276" s="44">
        <f>IFERROR(IF(ISNUMBER(B145),1/B145,0),0)</f>
        <v>0</v>
      </c>
      <c r="C276" s="44">
        <f>IFERROR(IF(ISNUMBER(C145),1/C145,0),0)</f>
        <v>0</v>
      </c>
      <c r="D276" s="30"/>
      <c r="E276" s="20"/>
    </row>
    <row r="277" spans="1:5" x14ac:dyDescent="0.15">
      <c r="A277" s="1" t="s">
        <v>37</v>
      </c>
      <c r="B277" s="44">
        <f>IFERROR(IF(ISNUMBER(B146),1/B146,0),0)</f>
        <v>0.33333333333333331</v>
      </c>
      <c r="C277" s="44">
        <f>IFERROR(IF(ISNUMBER(C146),1/C146,0),0)</f>
        <v>0.33333333333333331</v>
      </c>
      <c r="D277" s="30"/>
      <c r="E277" s="20"/>
    </row>
    <row r="278" spans="1:5" x14ac:dyDescent="0.15">
      <c r="A278" s="1" t="s">
        <v>291</v>
      </c>
      <c r="B278" s="43">
        <f>IFERROR(1/(IF(B225="Replace",IF(ISNUMBER(B156),B156,0),B268)+IF(ISNUMBER(B213),B213,0)),0)</f>
        <v>2.2999999999999998</v>
      </c>
      <c r="C278" s="43">
        <f>IFERROR(1/(IF(C225="Replace",IF(ISNUMBER(C156),C156,0),C268)+IF(ISNUMBER(C213),C213,0)),0)</f>
        <v>0.12304526748971194</v>
      </c>
      <c r="D278" s="30"/>
      <c r="E278" s="20"/>
    </row>
    <row r="279" spans="1:5" x14ac:dyDescent="0.15">
      <c r="A279" s="1" t="s">
        <v>290</v>
      </c>
      <c r="B279" s="43">
        <f>IFERROR(1/(IF(B226="Replace",IF(ISNUMBER(B157),B157,0),B269)+IF(ISNUMBER(B214),B214,0)),0)</f>
        <v>0</v>
      </c>
      <c r="C279" s="43">
        <f>IFERROR(1/(IF(C226="Replace",IF(ISNUMBER(C157),C157,0),C269)+IF(ISNUMBER(C214),C214,0)),0)</f>
        <v>0</v>
      </c>
      <c r="D279" s="30"/>
      <c r="E279" s="20"/>
    </row>
    <row r="280" spans="1:5" x14ac:dyDescent="0.15">
      <c r="A280" s="1" t="s">
        <v>289</v>
      </c>
      <c r="B280" s="43">
        <f>IFERROR(1/(IF(B227="Replace",IF(ISNUMBER(B158),B158,0),B270)+IF(ISNUMBER(B215),B215,0)),0)</f>
        <v>2.1</v>
      </c>
      <c r="C280" s="43">
        <f>IFERROR(1/(IF(C227="Replace",IF(ISNUMBER(C158),C158,0),C270)+IF(ISNUMBER(C215),C215,0)),0)</f>
        <v>0.26250000000000001</v>
      </c>
      <c r="D280" s="30"/>
      <c r="E280" s="20"/>
    </row>
    <row r="281" spans="1:5" x14ac:dyDescent="0.15">
      <c r="A281" s="1" t="s">
        <v>288</v>
      </c>
      <c r="B281" s="43">
        <f>IFERROR(1/(IF(B228="Replace",IF(ISNUMBER(B159),B159,0),B271)+IF(ISNUMBER(B216),B216,0)),0)</f>
        <v>0</v>
      </c>
      <c r="C281" s="43">
        <f>IFERROR(1/(IF(C228="Replace",IF(ISNUMBER(C159),C159,0),C271)+IF(ISNUMBER(C216),C216,0)),0)</f>
        <v>0</v>
      </c>
      <c r="D281" s="30"/>
      <c r="E281" s="20"/>
    </row>
    <row r="282" spans="1:5" x14ac:dyDescent="0.15">
      <c r="A282" s="1" t="s">
        <v>287</v>
      </c>
      <c r="B282" s="43">
        <f>IFERROR(1/(IF(B229="Replace",IF(ISNUMBER(B160),B160,0),B272)+IF(ISNUMBER(B217),B217,0)),0)</f>
        <v>0</v>
      </c>
      <c r="C282" s="43">
        <f>IFERROR(1/(IF(C229="Replace",IF(ISNUMBER(C160),C160,0),C272)+IF(ISNUMBER(C217),C217,0)),0)</f>
        <v>0</v>
      </c>
      <c r="D282" s="30"/>
      <c r="E282" s="20"/>
    </row>
    <row r="283" spans="1:5" x14ac:dyDescent="0.15">
      <c r="A283" s="1" t="s">
        <v>286</v>
      </c>
      <c r="B283" s="43">
        <f>IFERROR(1/(IF(B230="Replace",IF(ISNUMBER(B161),B161,0),B273)+IF(ISNUMBER(B218),B218,0)),0)</f>
        <v>0.39647577092511016</v>
      </c>
      <c r="C283" s="43">
        <f>IFERROR(1/(IF(C230="Replace",IF(ISNUMBER(C161),C161,0),C273)+IF(ISNUMBER(C218),C218,0)),0)</f>
        <v>0.39647577092511016</v>
      </c>
      <c r="D283" s="30"/>
      <c r="E283" s="20"/>
    </row>
    <row r="284" spans="1:5" x14ac:dyDescent="0.15">
      <c r="A284" s="1" t="s">
        <v>285</v>
      </c>
      <c r="B284" s="43">
        <f>IFERROR(1/(IF(B231="Replace",IF(ISNUMBER(B162),B162,0),B274)+IF(ISNUMBER(B219),B219,0)),0)</f>
        <v>0</v>
      </c>
      <c r="C284" s="43">
        <f>IFERROR(1/(IF(C231="Replace",IF(ISNUMBER(C162),C162,0),C274)+IF(ISNUMBER(C219),C219,0)),0)</f>
        <v>0</v>
      </c>
      <c r="D284" s="30"/>
      <c r="E284" s="20"/>
    </row>
    <row r="285" spans="1:5" x14ac:dyDescent="0.15">
      <c r="A285" s="1" t="s">
        <v>284</v>
      </c>
      <c r="B285" s="45">
        <f>IFERROR(1/(IF(B232="Replace",0,B275)+IF(ISNUMBER(B220),B220,0)),0)</f>
        <v>4.8</v>
      </c>
      <c r="C285" s="45">
        <f>IFERROR(1/(IF(C232="Replace",0,C275)+IF(ISNUMBER(C220),C220,0)),0)</f>
        <v>2.2000000000000002</v>
      </c>
      <c r="D285" s="30"/>
      <c r="E285" s="20"/>
    </row>
    <row r="286" spans="1:5" x14ac:dyDescent="0.15">
      <c r="A286" s="1" t="s">
        <v>283</v>
      </c>
      <c r="B286" s="45">
        <f>IFERROR(1/(IF(B233="Replace",0,B276)+IF(ISNUMBER(B221),B221,0)),0)</f>
        <v>0</v>
      </c>
      <c r="C286" s="45">
        <f>IFERROR(1/(IF(C233="Replace",0,C276)+IF(ISNUMBER(C221),C221,0)),0)</f>
        <v>0</v>
      </c>
      <c r="D286" s="30"/>
      <c r="E286" s="20"/>
    </row>
    <row r="287" spans="1:5" x14ac:dyDescent="0.15">
      <c r="A287" s="1" t="s">
        <v>282</v>
      </c>
      <c r="B287" s="45">
        <f>IFERROR(1/(IF(B234="Replace",0,B277)+IF(ISNUMBER(B222),B222,0)),0)</f>
        <v>3</v>
      </c>
      <c r="C287" s="45">
        <f>IFERROR(1/(IF(C234="Replace",0,C277)+IF(ISNUMBER(C222),C222,0)),0)</f>
        <v>1.125</v>
      </c>
      <c r="D287" s="30"/>
      <c r="E287" s="20"/>
    </row>
    <row r="288" spans="1:5" x14ac:dyDescent="0.15">
      <c r="A288" s="1" t="s">
        <v>38</v>
      </c>
      <c r="B288" s="46">
        <f>IF(B137&gt;0,(1-B235)*1/(1/B137+B156),0)+B235*B278</f>
        <v>2.2999999999999998</v>
      </c>
      <c r="C288" s="46">
        <f>IF(C137&gt;0,(1-C235)*1/(1/C137+C156),0)+C235*C278</f>
        <v>0.12304526748971194</v>
      </c>
      <c r="D288" s="30"/>
      <c r="E288" s="21"/>
    </row>
    <row r="289" spans="1:5" x14ac:dyDescent="0.15">
      <c r="A289" s="1" t="s">
        <v>80</v>
      </c>
      <c r="B289" s="46">
        <f>IF(B138&gt;0,(1-B236)*1/(1/B138+B157),0)+B236*B279</f>
        <v>0</v>
      </c>
      <c r="C289" s="46">
        <f>IF(C138&gt;0,(1-C236)*1/(1/C138+C157),0)+C236*C279</f>
        <v>0</v>
      </c>
      <c r="D289" s="30"/>
      <c r="E289" s="21"/>
    </row>
    <row r="290" spans="1:5" x14ac:dyDescent="0.15">
      <c r="A290" s="1" t="s">
        <v>81</v>
      </c>
      <c r="B290" s="46">
        <f>IF(B139&gt;0,(1-B237)*1/(1/B139+B158),0)+B237*B280</f>
        <v>2.1</v>
      </c>
      <c r="C290" s="46">
        <f>IF(C139&gt;0,(1-C237)*1/(1/C139+C158),0)+C237*C280</f>
        <v>0.26250000000000001</v>
      </c>
      <c r="D290" s="30"/>
      <c r="E290" s="21"/>
    </row>
    <row r="291" spans="1:5" x14ac:dyDescent="0.15">
      <c r="A291" s="1" t="s">
        <v>82</v>
      </c>
      <c r="B291" s="46">
        <f>IF(B140&gt;0,(1-B238)*1/(1/B140+B159),0)+B238*B281</f>
        <v>0</v>
      </c>
      <c r="C291" s="46">
        <f>IF(C140&gt;0,(1-C238)*1/(1/C140+C159),0)+C238*C281</f>
        <v>0</v>
      </c>
      <c r="D291" s="30"/>
      <c r="E291" s="21"/>
    </row>
    <row r="292" spans="1:5" x14ac:dyDescent="0.15">
      <c r="A292" s="1" t="s">
        <v>83</v>
      </c>
      <c r="B292" s="46">
        <f>IF(B141&gt;0,(1-B239)*1/(1/B141+B160),0)+B239*B282</f>
        <v>0</v>
      </c>
      <c r="C292" s="46">
        <f>IF(C141&gt;0,(1-C239)*1/(1/C141+C160),0)+C239*C282</f>
        <v>0</v>
      </c>
      <c r="D292" s="30"/>
      <c r="E292" s="21"/>
    </row>
    <row r="293" spans="1:5" x14ac:dyDescent="0.15">
      <c r="A293" s="1" t="s">
        <v>84</v>
      </c>
      <c r="B293" s="46">
        <f>IF(B142&gt;0,(1-B240)*1/(1/B142+B161),0)+B240*B283</f>
        <v>0.39647577092511016</v>
      </c>
      <c r="C293" s="46">
        <f>IF(C142&gt;0,(1-C240)*1/(1/C142+C161),0)+C240*C283</f>
        <v>0.39647577092511016</v>
      </c>
      <c r="D293" s="30"/>
      <c r="E293" s="21"/>
    </row>
    <row r="294" spans="1:5" x14ac:dyDescent="0.15">
      <c r="A294" s="1" t="s">
        <v>85</v>
      </c>
      <c r="B294" s="46">
        <f>IF(B143&gt;0,(1-B241)*1/(1/B143+B162),0)+B241*B284</f>
        <v>0</v>
      </c>
      <c r="C294" s="46">
        <f>IF(C143&gt;0,(1-C241)*1/(1/C143+C162),0)+C241*C284</f>
        <v>0</v>
      </c>
      <c r="D294" s="30"/>
      <c r="E294" s="21"/>
    </row>
    <row r="295" spans="1:5" x14ac:dyDescent="0.15">
      <c r="A295" s="1" t="s">
        <v>86</v>
      </c>
      <c r="B295" s="47">
        <f>(1-B242)*B144+B242*B285</f>
        <v>4.8</v>
      </c>
      <c r="C295" s="47">
        <f>(1-C242)*C144+C242*C285</f>
        <v>2.2000000000000002</v>
      </c>
      <c r="D295" s="30"/>
      <c r="E295" s="21"/>
    </row>
    <row r="296" spans="1:5" x14ac:dyDescent="0.15">
      <c r="A296" s="1" t="s">
        <v>87</v>
      </c>
      <c r="B296" s="47">
        <f>(1-B243)*B145+B243*B286</f>
        <v>0</v>
      </c>
      <c r="C296" s="47">
        <f>(1-C243)*C145+C243*C286</f>
        <v>0</v>
      </c>
      <c r="D296" s="30"/>
      <c r="E296" s="21"/>
    </row>
    <row r="297" spans="1:5" x14ac:dyDescent="0.15">
      <c r="A297" s="1" t="s">
        <v>88</v>
      </c>
      <c r="B297" s="47">
        <f>(1-B244)*B146+B244*B287</f>
        <v>3</v>
      </c>
      <c r="C297" s="47">
        <f>(1-C244)*C146+C244*C287</f>
        <v>1.125</v>
      </c>
      <c r="D297" s="30"/>
      <c r="E297" s="21"/>
    </row>
    <row r="298" spans="1:5" ht="21" x14ac:dyDescent="0.15">
      <c r="A298" s="1" t="s">
        <v>281</v>
      </c>
      <c r="B298" s="43">
        <f>IFERROR((IF(B213&gt;0,B235*B99,0)+IF(B214&gt;0,B236*B100,0)+IF(B215&gt;0,B237*B101,0)+IF(B216&gt;0,B238*B102,0)+IF(B217&gt;0,B239*B103,0)+IF(B218&gt;0,B240*B104,0)+IF(B219&gt;0,B241*B105,0)+IF(B220&gt;0,B242*B106,0)+IF(B221&gt;0,B243*B107,0)+IF(B222&gt;0,B244*B108,0))/SUM(B99:B108),0)</f>
        <v>0</v>
      </c>
      <c r="C298" s="43">
        <f>IFERROR((IF(C213&gt;0,C235*C99,0)+IF(C214&gt;0,C236*C100,0)+IF(C215&gt;0,C237*C101,0)+IF(C216&gt;0,C238*C102,0)+IF(C217&gt;0,C239*C103,0)+IF(C218&gt;0,C240*C104,0)+IF(C219&gt;0,C241*C105,0)+IF(C220&gt;0,C242*C106,0)+IF(C221&gt;0,C243*C107,0)+IF(C222&gt;0,C244*C108,0))/SUM(C99:C108),0)</f>
        <v>0.9064296019488659</v>
      </c>
      <c r="D298" s="30"/>
      <c r="E298" s="20"/>
    </row>
    <row r="299" spans="1:5" ht="21" x14ac:dyDescent="0.15">
      <c r="A299" s="1" t="s">
        <v>250</v>
      </c>
      <c r="B299" s="56" t="str">
        <f>IF(OR(B115="",B114=B115),B114,IF(B9="Variation",B115,IF(B298=0,B114,IF(B298=1,B115,B114&amp;"("&amp;TEXT(1-B298,"##0%")&amp;")."&amp;B115&amp;"("&amp;TEXT(B298,"##0%")&amp;")"))))</f>
        <v>Medium</v>
      </c>
      <c r="C299" s="56" t="str">
        <f>IF(OR(C115="",C114=C115),C114,IF(C9="Variation",C115,IF(C298=0,C114,IF(C298=1,C115,C114&amp;"("&amp;TEXT(1-C298,"##0%")&amp;")."&amp;C115&amp;"("&amp;TEXT(C298,"##0%")&amp;")"))))</f>
        <v>Medium</v>
      </c>
      <c r="D299" s="30"/>
      <c r="E299" s="22"/>
    </row>
    <row r="300" spans="1:5" x14ac:dyDescent="0.15">
      <c r="A300" s="1" t="s">
        <v>105</v>
      </c>
      <c r="B300" s="43">
        <f>IFERROR(IF(B115&lt;&gt;"",IF(B9="Variation",B135,(1-B298)*B134+B298*B135),B134),0)</f>
        <v>0.1</v>
      </c>
      <c r="C300" s="43">
        <f>IFERROR(IF(C115&lt;&gt;"",IF(C9="Variation",C135,(1-C298)*C134+C298*C135),C134),0)</f>
        <v>0.1</v>
      </c>
      <c r="D300" s="30"/>
      <c r="E300" s="20"/>
    </row>
    <row r="301" spans="1:5" x14ac:dyDescent="0.15">
      <c r="A301" s="1" t="s">
        <v>89</v>
      </c>
      <c r="B301" s="43">
        <f>IF(ISERROR(B288*B99*B163),0,B288*B99*B163)</f>
        <v>727.94999999999993</v>
      </c>
      <c r="C301" s="43">
        <f>IF(ISERROR(C288*C99*C163),0,C288*C99*C163)</f>
        <v>38.943827160493825</v>
      </c>
      <c r="D301" s="30"/>
      <c r="E301" s="20"/>
    </row>
    <row r="302" spans="1:5" x14ac:dyDescent="0.15">
      <c r="A302" s="1" t="s">
        <v>90</v>
      </c>
      <c r="B302" s="43">
        <f>IF(ISERROR(B289*B100*B164),0,B289*B100*B164)</f>
        <v>0</v>
      </c>
      <c r="C302" s="43">
        <f>IF(ISERROR(C289*C100*C164),0,C289*C100*C164)</f>
        <v>0</v>
      </c>
      <c r="D302" s="30"/>
      <c r="E302" s="20"/>
    </row>
    <row r="303" spans="1:5" x14ac:dyDescent="0.15">
      <c r="A303" s="1" t="s">
        <v>91</v>
      </c>
      <c r="B303" s="43">
        <f>IF(ISERROR(B290*B101*B165),0,B290*B101*B165)</f>
        <v>4257.9179999999997</v>
      </c>
      <c r="C303" s="43">
        <f>IF(ISERROR(C290*C101*C165),0,C290*C101*C165)</f>
        <v>532.23974999999996</v>
      </c>
      <c r="D303" s="30"/>
      <c r="E303" s="20"/>
    </row>
    <row r="304" spans="1:5" x14ac:dyDescent="0.15">
      <c r="A304" s="1" t="s">
        <v>92</v>
      </c>
      <c r="B304" s="43">
        <f>IF(ISERROR(B291*B102*B166),0,B291*B102*B166)</f>
        <v>0</v>
      </c>
      <c r="C304" s="43">
        <f>IF(ISERROR(C291*C102*C166),0,C291*C102*C166)</f>
        <v>0</v>
      </c>
      <c r="D304" s="30"/>
      <c r="E304" s="20"/>
    </row>
    <row r="305" spans="1:5" x14ac:dyDescent="0.15">
      <c r="A305" s="1" t="s">
        <v>93</v>
      </c>
      <c r="B305" s="43">
        <f>IF(ISERROR(B292*B103*B167),0,B292*B103*B167)</f>
        <v>0</v>
      </c>
      <c r="C305" s="43">
        <f>IF(ISERROR(C292*C103*C167),0,C292*C103*C167)</f>
        <v>0</v>
      </c>
      <c r="D305" s="30"/>
      <c r="E305" s="20"/>
    </row>
    <row r="306" spans="1:5" x14ac:dyDescent="0.15">
      <c r="A306" s="1" t="s">
        <v>94</v>
      </c>
      <c r="B306" s="43">
        <f>IF(ISERROR(B293*B104*B168),0,B293*B104*B168)</f>
        <v>125.48458149779736</v>
      </c>
      <c r="C306" s="43">
        <f>IF(ISERROR(C293*C104*C168),0,C293*C104*C168)</f>
        <v>125.48458149779736</v>
      </c>
      <c r="D306" s="30"/>
      <c r="E306" s="20"/>
    </row>
    <row r="307" spans="1:5" x14ac:dyDescent="0.15">
      <c r="A307" s="1" t="s">
        <v>52</v>
      </c>
      <c r="B307" s="43">
        <f>IF(ISERROR(B294*B105*B169),0,B294*B105*B169)</f>
        <v>0</v>
      </c>
      <c r="C307" s="43">
        <f>IF(ISERROR(C294*C105*C169),0,C294*C105*C169)</f>
        <v>0</v>
      </c>
      <c r="D307" s="30"/>
      <c r="E307" s="20"/>
    </row>
    <row r="308" spans="1:5" x14ac:dyDescent="0.15">
      <c r="A308" s="1" t="s">
        <v>53</v>
      </c>
      <c r="B308" s="44">
        <f>IF(ISERROR(B295*B106*1),0,B295*B106*1)</f>
        <v>3428.64</v>
      </c>
      <c r="C308" s="44">
        <f>IF(ISERROR(C295*C106*1),0,C295*C106*1)</f>
        <v>1571.46</v>
      </c>
      <c r="D308" s="30"/>
      <c r="E308" s="20"/>
    </row>
    <row r="309" spans="1:5" x14ac:dyDescent="0.15">
      <c r="A309" s="1" t="s">
        <v>54</v>
      </c>
      <c r="B309" s="44">
        <f>IF(ISERROR(B296*B107*1),0,B296*B107*1)</f>
        <v>0</v>
      </c>
      <c r="C309" s="44">
        <f>IF(ISERROR(C296*C107*1),0,C296*C107*1)</f>
        <v>0</v>
      </c>
      <c r="D309" s="30"/>
      <c r="E309" s="20"/>
    </row>
    <row r="310" spans="1:5" x14ac:dyDescent="0.15">
      <c r="A310" s="1" t="s">
        <v>55</v>
      </c>
      <c r="B310" s="44">
        <f>IF(ISERROR(B297*B108*1),0,B297*B108*1)</f>
        <v>22.799999999999997</v>
      </c>
      <c r="C310" s="44">
        <f>IF(ISERROR(C297*C108*1),0,C297*C108*1)</f>
        <v>8.5499999999999989</v>
      </c>
      <c r="D310" s="30"/>
      <c r="E310" s="20"/>
    </row>
    <row r="311" spans="1:5" ht="21" x14ac:dyDescent="0.15">
      <c r="A311" s="1" t="s">
        <v>56</v>
      </c>
      <c r="B311" s="43">
        <f>SUM(B99:B108)*B300</f>
        <v>338.24800000000005</v>
      </c>
      <c r="C311" s="43">
        <f>SUM(C99:C108)*C300</f>
        <v>338.24800000000005</v>
      </c>
      <c r="D311" s="30"/>
      <c r="E311" s="20"/>
    </row>
    <row r="312" spans="1:5" x14ac:dyDescent="0.15">
      <c r="A312" s="1" t="s">
        <v>57</v>
      </c>
      <c r="B312" s="43">
        <f>IFERROR(SUM(B301:B311)/B28,0)</f>
        <v>2.6477795703060343</v>
      </c>
      <c r="C312" s="43">
        <f>IFERROR(SUM(C301:C311)/C28,0)</f>
        <v>0.7778582736883991</v>
      </c>
      <c r="D312" s="30"/>
      <c r="E312" s="20"/>
    </row>
    <row r="313" spans="1:5" x14ac:dyDescent="0.15">
      <c r="A313" s="1" t="s">
        <v>339</v>
      </c>
      <c r="B313" s="43">
        <f>0.34*(B259+B136)*B260</f>
        <v>0.51000000000000012</v>
      </c>
      <c r="C313" s="43">
        <f>0.34*(C259+C136)*C260</f>
        <v>0.42500000000000004</v>
      </c>
      <c r="D313" s="30"/>
      <c r="E313" s="20"/>
    </row>
    <row r="314" spans="1:5" ht="21" x14ac:dyDescent="0.15">
      <c r="A314" s="1" t="s">
        <v>103</v>
      </c>
      <c r="B314" s="48">
        <f>(B256-B249)*B247</f>
        <v>3061.7999999999997</v>
      </c>
      <c r="C314" s="48">
        <f>(C256-C249)*C247</f>
        <v>3061.7999999999997</v>
      </c>
      <c r="D314" s="30"/>
      <c r="E314" s="23"/>
    </row>
    <row r="315" spans="1:5" x14ac:dyDescent="0.15">
      <c r="A315" s="1" t="s">
        <v>171</v>
      </c>
      <c r="B315" s="43">
        <f>IF(B312&lt;=1,B257+(1-B312)/0.5*(1-B257),IF(B312&gt;=4,B258,B257+(B312-1)*(B258-B257)/(4-1)))</f>
        <v>0.89507401432313216</v>
      </c>
      <c r="C315" s="43">
        <f>IF(C312&lt;=1,C257+(1-C312)/0.5*(1-C257),IF(C312&gt;=4,C258,C257+(C312-1)*(C258-C257)/(4-1)))</f>
        <v>0.97221417263116006</v>
      </c>
      <c r="D315" s="30"/>
      <c r="E315" s="20"/>
    </row>
    <row r="316" spans="1:5" x14ac:dyDescent="0.15">
      <c r="A316" s="1" t="s">
        <v>5</v>
      </c>
      <c r="B316" s="48">
        <f>B312*0.024*B314*B315</f>
        <v>174.15214833821429</v>
      </c>
      <c r="C316" s="48">
        <f>C312*0.024*C314*C315</f>
        <v>55.571290678124761</v>
      </c>
      <c r="D316" s="30"/>
      <c r="E316" s="23"/>
    </row>
    <row r="317" spans="1:5" x14ac:dyDescent="0.15">
      <c r="A317" s="1" t="s">
        <v>6</v>
      </c>
      <c r="B317" s="48">
        <f>B313*0.024*B314*B315</f>
        <v>33.544180432747893</v>
      </c>
      <c r="C317" s="48">
        <f>C313*0.024*C314*C315</f>
        <v>30.362598608373276</v>
      </c>
      <c r="D317" s="30"/>
      <c r="E317" s="23"/>
    </row>
    <row r="318" spans="1:5" x14ac:dyDescent="0.15">
      <c r="A318" s="1" t="s">
        <v>59</v>
      </c>
      <c r="B318" s="48">
        <f>B316+B317</f>
        <v>207.69632877096217</v>
      </c>
      <c r="C318" s="48">
        <f>C316+C317</f>
        <v>85.933889286498044</v>
      </c>
      <c r="D318" s="30"/>
      <c r="E318" s="23"/>
    </row>
    <row r="319" spans="1:5" x14ac:dyDescent="0.15">
      <c r="A319" s="1" t="s">
        <v>40</v>
      </c>
      <c r="B319" s="43">
        <f>IFERROR((IF(LEN(B177)&gt;1,IF(ISERROR(B223),0,B223),IF(ISERROR(B147),0,B147))*B106+IF(LEN(B178)&gt;1,IF(ISERROR(B224),0,B224),IF(ISERROR(B148),0,B148))*B107)/(B106+B107),0)</f>
        <v>0.85</v>
      </c>
      <c r="C319" s="43">
        <f>IFERROR((IF(LEN(C177)&gt;1,IF(ISERROR(C223),0,C223),IF(ISERROR(C147),0,C147))*C106+IF(LEN(C178)&gt;1,IF(ISERROR(C224),0,C224),IF(ISERROR(C148),0,C148))*C107)/(C106+C107),0)</f>
        <v>0.72</v>
      </c>
      <c r="D319" s="30"/>
      <c r="E319" s="20"/>
    </row>
    <row r="320" spans="1:5" x14ac:dyDescent="0.15">
      <c r="A320" s="1" t="s">
        <v>60</v>
      </c>
      <c r="B320" s="49">
        <f>B109*B250*B263*(1-B265)*B266*B319</f>
        <v>0</v>
      </c>
      <c r="C320" s="49">
        <f>C109*C250*C263*(1-C265)*C266*C319</f>
        <v>0</v>
      </c>
      <c r="D320" s="30"/>
      <c r="E320" s="23"/>
    </row>
    <row r="321" spans="1:5" x14ac:dyDescent="0.15">
      <c r="A321" s="1" t="s">
        <v>61</v>
      </c>
      <c r="B321" s="48">
        <f>B110*B251*B$264*(1-B$265)*B$266*B$319</f>
        <v>29859.620301000003</v>
      </c>
      <c r="C321" s="48">
        <f>C110*C251*C$264*(1-C$265)*C$266*C$319</f>
        <v>25292.854843200003</v>
      </c>
      <c r="D321" s="30"/>
      <c r="E321" s="23"/>
    </row>
    <row r="322" spans="1:5" x14ac:dyDescent="0.15">
      <c r="A322" s="1" t="s">
        <v>62</v>
      </c>
      <c r="B322" s="48">
        <f>B111*B252*B$264*(1-B$265)*B$266*B$319</f>
        <v>0</v>
      </c>
      <c r="C322" s="48">
        <f>C111*C252*C$264*(1-C$265)*C$266*C$319</f>
        <v>0</v>
      </c>
      <c r="D322" s="30"/>
      <c r="E322" s="23"/>
    </row>
    <row r="323" spans="1:5" x14ac:dyDescent="0.15">
      <c r="A323" s="1" t="s">
        <v>63</v>
      </c>
      <c r="B323" s="48">
        <f>B112*B253*B$264*(1-B$265)*B$266*B$319</f>
        <v>29123.059329</v>
      </c>
      <c r="C323" s="48">
        <f>C112*C253*C$264*(1-C$265)*C$266*C$319</f>
        <v>24668.944372800001</v>
      </c>
      <c r="D323" s="30"/>
      <c r="E323" s="23"/>
    </row>
    <row r="324" spans="1:5" x14ac:dyDescent="0.15">
      <c r="A324" s="1" t="s">
        <v>64</v>
      </c>
      <c r="B324" s="48">
        <f>B113*B254*B$264*(1-B$265)*B$266*B$319</f>
        <v>0</v>
      </c>
      <c r="C324" s="48">
        <f>C113*C254*C$264*(1-C$265)*C$266*C$319</f>
        <v>0</v>
      </c>
      <c r="D324" s="30"/>
      <c r="E324" s="23"/>
    </row>
    <row r="325" spans="1:5" x14ac:dyDescent="0.15">
      <c r="A325" s="1" t="s">
        <v>77</v>
      </c>
      <c r="B325" s="48">
        <f>IFERROR(SUM(B320:B324)/B28,0)</f>
        <v>17.545491754171998</v>
      </c>
      <c r="C325" s="48">
        <f>IFERROR(SUM(C320:C324)/C28,0)</f>
        <v>14.862063603533928</v>
      </c>
      <c r="D325" s="30"/>
      <c r="E325" s="23"/>
    </row>
    <row r="326" spans="1:5" x14ac:dyDescent="0.15">
      <c r="A326" s="1" t="s">
        <v>78</v>
      </c>
      <c r="B326" s="48">
        <f>B261*0.024*B247</f>
        <v>17.496000000000002</v>
      </c>
      <c r="C326" s="48">
        <f>C261*0.024*C247</f>
        <v>17.496000000000002</v>
      </c>
      <c r="D326" s="30"/>
      <c r="E326" s="23"/>
    </row>
    <row r="327" spans="1:5" x14ac:dyDescent="0.15">
      <c r="A327" s="1" t="s">
        <v>95</v>
      </c>
      <c r="B327" s="48">
        <f>B267/(B312+B313)</f>
        <v>14.250519707947458</v>
      </c>
      <c r="C327" s="48">
        <f>C267/(C312+C313)</f>
        <v>37.410891195031404</v>
      </c>
      <c r="D327" s="30"/>
      <c r="E327" s="23"/>
    </row>
    <row r="328" spans="1:5" x14ac:dyDescent="0.15">
      <c r="A328" s="1" t="s">
        <v>96</v>
      </c>
      <c r="B328" s="43">
        <f>0.8+B327/30</f>
        <v>1.2750173235982487</v>
      </c>
      <c r="C328" s="43">
        <f>0.8+C327/30</f>
        <v>2.0470297065010468</v>
      </c>
      <c r="D328" s="30"/>
      <c r="E328" s="20"/>
    </row>
    <row r="329" spans="1:5" x14ac:dyDescent="0.15">
      <c r="A329" s="1" t="s">
        <v>97</v>
      </c>
      <c r="B329" s="46">
        <f>IFERROR((B325+B326)/B318,0)</f>
        <v>0.16871502718189171</v>
      </c>
      <c r="C329" s="46">
        <f>IFERROR((C325+C326)/C318,0)</f>
        <v>0.37654601545676852</v>
      </c>
      <c r="D329" s="30"/>
      <c r="E329" s="21"/>
    </row>
    <row r="330" spans="1:5" x14ac:dyDescent="0.15">
      <c r="A330" s="1" t="s">
        <v>79</v>
      </c>
      <c r="B330" s="20">
        <f>(1-B329^B328)/(1-B329^(B328+1))</f>
        <v>0.91250115315439506</v>
      </c>
      <c r="C330" s="20">
        <f>(1-C329^C328)/(1-C329^(C328+1))</f>
        <v>0.91103449437032569</v>
      </c>
      <c r="D330" s="30"/>
      <c r="E330" s="20"/>
    </row>
    <row r="331" spans="1:5" x14ac:dyDescent="0.15">
      <c r="A331" s="1" t="s">
        <v>65</v>
      </c>
      <c r="B331" s="50">
        <f>B318-B330*(B325+B326)</f>
        <v>175.72092713703</v>
      </c>
      <c r="C331" s="50">
        <f>C318-C330*(C325+C326)</f>
        <v>56.454577172649671</v>
      </c>
      <c r="D331" s="30"/>
      <c r="E331" s="24"/>
    </row>
    <row r="332" spans="1:5" x14ac:dyDescent="0.15">
      <c r="A332" s="7"/>
      <c r="B332" s="51"/>
      <c r="D332" s="30"/>
      <c r="E332" s="25"/>
    </row>
    <row r="333" spans="1:5" x14ac:dyDescent="0.15">
      <c r="A333" s="7"/>
      <c r="B333" s="52">
        <v>175.72092713703</v>
      </c>
      <c r="C333" s="52">
        <v>56.454577172649671</v>
      </c>
      <c r="D333" s="30"/>
      <c r="E333" s="26"/>
    </row>
    <row r="334" spans="1:5" x14ac:dyDescent="0.15">
      <c r="A334" s="7"/>
      <c r="B334" s="51"/>
      <c r="D334" s="30"/>
      <c r="E334" s="25"/>
    </row>
    <row r="335" spans="1:5" x14ac:dyDescent="0.15">
      <c r="A335" s="7"/>
      <c r="B335" s="51"/>
      <c r="D335" s="30"/>
      <c r="E335" s="25"/>
    </row>
    <row r="336" spans="1:5" x14ac:dyDescent="0.15">
      <c r="A336" s="7"/>
      <c r="B336" s="51"/>
      <c r="D336" s="30"/>
      <c r="E336" s="25"/>
    </row>
    <row r="337" spans="1:5" x14ac:dyDescent="0.15">
      <c r="A337" s="7"/>
      <c r="B337" s="51"/>
      <c r="D337" s="30"/>
      <c r="E337" s="25"/>
    </row>
    <row r="338" spans="1:5" x14ac:dyDescent="0.15">
      <c r="A338" s="7"/>
      <c r="B338" s="51"/>
      <c r="D338" s="30"/>
      <c r="E338" s="25"/>
    </row>
    <row r="339" spans="1:5" x14ac:dyDescent="0.15">
      <c r="A339" s="7"/>
      <c r="B339" s="51"/>
      <c r="D339" s="30"/>
      <c r="E339" s="25"/>
    </row>
    <row r="340" spans="1:5" x14ac:dyDescent="0.15">
      <c r="A340" s="7"/>
      <c r="B340" s="51"/>
      <c r="D340" s="30"/>
      <c r="E340" s="25"/>
    </row>
    <row r="341" spans="1:5" x14ac:dyDescent="0.15">
      <c r="A341" s="7"/>
      <c r="B341" s="51"/>
      <c r="D341" s="30"/>
      <c r="E341" s="25"/>
    </row>
    <row r="342" spans="1:5" x14ac:dyDescent="0.15">
      <c r="A342" s="7"/>
      <c r="B342" s="51"/>
      <c r="D342" s="30"/>
      <c r="E342" s="25"/>
    </row>
    <row r="343" spans="1:5" x14ac:dyDescent="0.15">
      <c r="A343" s="7"/>
      <c r="B343" s="51"/>
      <c r="D343" s="30"/>
      <c r="E343" s="25"/>
    </row>
    <row r="344" spans="1:5" x14ac:dyDescent="0.15">
      <c r="A344" s="7"/>
      <c r="B344" s="51"/>
      <c r="D344" s="30"/>
      <c r="E344" s="25"/>
    </row>
    <row r="345" spans="1:5" x14ac:dyDescent="0.15">
      <c r="A345" s="7"/>
      <c r="B345" s="51"/>
      <c r="D345" s="30"/>
      <c r="E345" s="25"/>
    </row>
    <row r="346" spans="1:5" x14ac:dyDescent="0.15">
      <c r="A346" s="7"/>
      <c r="B346" s="51"/>
      <c r="D346" s="30"/>
      <c r="E346" s="25"/>
    </row>
    <row r="347" spans="1:5" x14ac:dyDescent="0.15">
      <c r="A347" s="7"/>
      <c r="B347" s="51"/>
      <c r="D347" s="30"/>
      <c r="E347" s="25"/>
    </row>
    <row r="348" spans="1:5" x14ac:dyDescent="0.15">
      <c r="A348" s="7"/>
      <c r="B348" s="51"/>
      <c r="D348" s="30"/>
      <c r="E348" s="25"/>
    </row>
    <row r="349" spans="1:5" x14ac:dyDescent="0.15">
      <c r="A349" s="7"/>
      <c r="B349" s="51"/>
      <c r="D349" s="30"/>
      <c r="E349" s="25"/>
    </row>
    <row r="350" spans="1:5" x14ac:dyDescent="0.15">
      <c r="A350" s="7"/>
      <c r="B350" s="51"/>
      <c r="D350" s="30"/>
      <c r="E350" s="25"/>
    </row>
    <row r="351" spans="1:5" x14ac:dyDescent="0.15">
      <c r="A351" s="7"/>
      <c r="B351" s="51"/>
      <c r="D351" s="30"/>
      <c r="E351" s="25"/>
    </row>
    <row r="352" spans="1:5" x14ac:dyDescent="0.15">
      <c r="A352" s="7"/>
      <c r="B352" s="51"/>
      <c r="D352" s="30"/>
      <c r="E352" s="25"/>
    </row>
    <row r="353" spans="1:5" x14ac:dyDescent="0.15">
      <c r="A353" s="7"/>
      <c r="B353" s="51"/>
      <c r="D353" s="30"/>
      <c r="E353" s="25"/>
    </row>
    <row r="354" spans="1:5" x14ac:dyDescent="0.15">
      <c r="A354" s="7"/>
      <c r="B354" s="51"/>
      <c r="D354" s="30"/>
      <c r="E354" s="25"/>
    </row>
    <row r="355" spans="1:5" x14ac:dyDescent="0.15">
      <c r="A355" s="7"/>
      <c r="B355" s="51"/>
      <c r="D355" s="30"/>
      <c r="E355" s="25"/>
    </row>
    <row r="356" spans="1:5" x14ac:dyDescent="0.15">
      <c r="A356" s="7"/>
      <c r="B356" s="51"/>
      <c r="D356" s="30"/>
      <c r="E356" s="25"/>
    </row>
    <row r="357" spans="1:5" x14ac:dyDescent="0.15">
      <c r="A357" s="7"/>
      <c r="B357" s="51"/>
      <c r="D357" s="30"/>
      <c r="E357" s="25"/>
    </row>
    <row r="358" spans="1:5" x14ac:dyDescent="0.15">
      <c r="A358" s="7"/>
      <c r="B358" s="51"/>
      <c r="D358" s="30"/>
      <c r="E358" s="25"/>
    </row>
    <row r="359" spans="1:5" x14ac:dyDescent="0.15">
      <c r="A359" s="7"/>
      <c r="B359" s="51"/>
      <c r="D359" s="30"/>
      <c r="E359" s="25"/>
    </row>
    <row r="360" spans="1:5" x14ac:dyDescent="0.15">
      <c r="A360" s="7"/>
      <c r="B360" s="51"/>
      <c r="D360" s="30"/>
      <c r="E360" s="25"/>
    </row>
    <row r="361" spans="1:5" x14ac:dyDescent="0.15">
      <c r="A361" s="7"/>
      <c r="B361" s="51"/>
      <c r="D361" s="30"/>
      <c r="E361" s="25"/>
    </row>
    <row r="362" spans="1:5" x14ac:dyDescent="0.15">
      <c r="A362" s="7"/>
      <c r="B362" s="51"/>
      <c r="D362" s="30"/>
      <c r="E362" s="25"/>
    </row>
    <row r="363" spans="1:5" x14ac:dyDescent="0.15">
      <c r="A363" s="7"/>
      <c r="B363" s="51"/>
      <c r="D363" s="30"/>
      <c r="E363" s="25"/>
    </row>
    <row r="364" spans="1:5" x14ac:dyDescent="0.15">
      <c r="A364" s="7"/>
      <c r="B364" s="51"/>
      <c r="D364" s="30"/>
      <c r="E364" s="25"/>
    </row>
    <row r="365" spans="1:5" x14ac:dyDescent="0.15">
      <c r="A365" s="7"/>
      <c r="B365" s="51"/>
      <c r="D365" s="30"/>
      <c r="E365" s="25"/>
    </row>
    <row r="366" spans="1:5" x14ac:dyDescent="0.15">
      <c r="A366" s="7"/>
      <c r="B366" s="51"/>
      <c r="D366" s="30"/>
      <c r="E366" s="25"/>
    </row>
    <row r="367" spans="1:5" x14ac:dyDescent="0.15">
      <c r="A367" s="7"/>
      <c r="B367" s="51"/>
      <c r="D367" s="30"/>
      <c r="E367" s="25"/>
    </row>
    <row r="368" spans="1:5" x14ac:dyDescent="0.15">
      <c r="A368" s="7"/>
      <c r="B368" s="51"/>
      <c r="D368" s="30"/>
      <c r="E368" s="25"/>
    </row>
    <row r="369" spans="1:5" x14ac:dyDescent="0.15">
      <c r="A369" s="7"/>
      <c r="B369" s="51"/>
      <c r="D369" s="30"/>
      <c r="E369" s="25"/>
    </row>
    <row r="370" spans="1:5" x14ac:dyDescent="0.15">
      <c r="A370" s="7"/>
      <c r="B370" s="51"/>
      <c r="D370" s="30"/>
      <c r="E370" s="25"/>
    </row>
    <row r="371" spans="1:5" x14ac:dyDescent="0.15">
      <c r="A371" s="7"/>
      <c r="B371" s="51"/>
      <c r="D371" s="30"/>
      <c r="E371" s="25"/>
    </row>
    <row r="372" spans="1:5" x14ac:dyDescent="0.15">
      <c r="A372" s="7"/>
      <c r="B372" s="51"/>
      <c r="D372" s="30"/>
      <c r="E372" s="25"/>
    </row>
    <row r="373" spans="1:5" x14ac:dyDescent="0.15">
      <c r="A373" s="7"/>
      <c r="B373" s="51"/>
      <c r="D373" s="30"/>
      <c r="E373" s="25"/>
    </row>
    <row r="374" spans="1:5" x14ac:dyDescent="0.15">
      <c r="A374" s="7"/>
      <c r="B374" s="51"/>
      <c r="D374" s="30"/>
      <c r="E374" s="25"/>
    </row>
    <row r="375" spans="1:5" x14ac:dyDescent="0.15">
      <c r="A375" s="7"/>
      <c r="B375" s="51"/>
      <c r="D375" s="30"/>
      <c r="E375" s="25"/>
    </row>
    <row r="376" spans="1:5" x14ac:dyDescent="0.15">
      <c r="A376" s="7"/>
      <c r="B376" s="51"/>
      <c r="D376" s="30"/>
      <c r="E376" s="25"/>
    </row>
    <row r="377" spans="1:5" x14ac:dyDescent="0.15">
      <c r="A377" s="7"/>
      <c r="B377" s="51"/>
      <c r="D377" s="30"/>
      <c r="E377" s="25"/>
    </row>
    <row r="378" spans="1:5" x14ac:dyDescent="0.15">
      <c r="A378" s="7"/>
      <c r="B378" s="51"/>
      <c r="D378" s="30"/>
      <c r="E378" s="25"/>
    </row>
    <row r="379" spans="1:5" x14ac:dyDescent="0.15">
      <c r="A379" s="7"/>
      <c r="B379" s="51"/>
      <c r="D379" s="30"/>
      <c r="E379" s="25"/>
    </row>
    <row r="380" spans="1:5" x14ac:dyDescent="0.15">
      <c r="A380" s="7"/>
      <c r="B380" s="51"/>
      <c r="D380" s="30"/>
      <c r="E380" s="25"/>
    </row>
    <row r="381" spans="1:5" x14ac:dyDescent="0.15">
      <c r="A381" s="7"/>
      <c r="B381" s="51"/>
      <c r="D381" s="30"/>
      <c r="E381" s="25"/>
    </row>
    <row r="382" spans="1:5" x14ac:dyDescent="0.15">
      <c r="A382" s="7"/>
      <c r="B382" s="51"/>
      <c r="D382" s="30"/>
      <c r="E382" s="25"/>
    </row>
    <row r="383" spans="1:5" x14ac:dyDescent="0.15">
      <c r="A383" s="7"/>
      <c r="B383" s="51"/>
      <c r="D383" s="30"/>
      <c r="E383" s="25"/>
    </row>
    <row r="384" spans="1:5" x14ac:dyDescent="0.15">
      <c r="A384" s="7"/>
      <c r="B384" s="51"/>
      <c r="D384" s="30"/>
      <c r="E384" s="25"/>
    </row>
    <row r="385" spans="1:5" x14ac:dyDescent="0.15">
      <c r="A385" s="7"/>
      <c r="B385" s="51"/>
      <c r="D385" s="30"/>
      <c r="E385" s="25"/>
    </row>
    <row r="386" spans="1:5" x14ac:dyDescent="0.15">
      <c r="A386" s="7"/>
      <c r="B386" s="51"/>
      <c r="D386" s="30"/>
      <c r="E386" s="25"/>
    </row>
    <row r="387" spans="1:5" x14ac:dyDescent="0.15">
      <c r="A387" s="7"/>
      <c r="B387" s="51"/>
      <c r="D387" s="30"/>
      <c r="E387" s="25"/>
    </row>
    <row r="388" spans="1:5" x14ac:dyDescent="0.15">
      <c r="A388" s="7"/>
      <c r="B388" s="51"/>
      <c r="D388" s="30"/>
      <c r="E388" s="25"/>
    </row>
    <row r="389" spans="1:5" x14ac:dyDescent="0.15">
      <c r="A389" s="7"/>
      <c r="B389" s="51"/>
      <c r="D389" s="30"/>
      <c r="E389" s="25"/>
    </row>
    <row r="390" spans="1:5" x14ac:dyDescent="0.15">
      <c r="A390" s="7"/>
      <c r="B390" s="51"/>
      <c r="D390" s="30"/>
      <c r="E390" s="25"/>
    </row>
    <row r="391" spans="1:5" x14ac:dyDescent="0.15">
      <c r="A391" s="7"/>
      <c r="B391" s="51"/>
      <c r="D391" s="30"/>
      <c r="E391" s="25"/>
    </row>
    <row r="392" spans="1:5" x14ac:dyDescent="0.15">
      <c r="A392" s="7"/>
      <c r="B392" s="51"/>
      <c r="D392" s="30"/>
      <c r="E392" s="25"/>
    </row>
    <row r="393" spans="1:5" x14ac:dyDescent="0.15">
      <c r="A393" s="7"/>
      <c r="B393" s="51"/>
      <c r="D393" s="30"/>
      <c r="E393" s="25"/>
    </row>
    <row r="394" spans="1:5" x14ac:dyDescent="0.15">
      <c r="A394" s="7"/>
      <c r="B394" s="51"/>
      <c r="D394" s="30"/>
      <c r="E394" s="25"/>
    </row>
    <row r="395" spans="1:5" x14ac:dyDescent="0.15">
      <c r="A395" s="7"/>
      <c r="B395" s="51"/>
      <c r="D395" s="30"/>
      <c r="E395" s="25"/>
    </row>
    <row r="396" spans="1:5" x14ac:dyDescent="0.15">
      <c r="A396" s="7"/>
      <c r="B396" s="51"/>
      <c r="D396" s="30"/>
      <c r="E396" s="25"/>
    </row>
    <row r="397" spans="1:5" x14ac:dyDescent="0.15">
      <c r="A397" s="7"/>
      <c r="B397" s="51"/>
      <c r="D397" s="30"/>
      <c r="E397" s="25"/>
    </row>
    <row r="398" spans="1:5" x14ac:dyDescent="0.15">
      <c r="A398" s="7"/>
      <c r="B398" s="51"/>
      <c r="D398" s="30"/>
      <c r="E398" s="25"/>
    </row>
    <row r="399" spans="1:5" x14ac:dyDescent="0.15">
      <c r="A399" s="7"/>
      <c r="B399" s="51"/>
      <c r="D399" s="30"/>
      <c r="E399" s="25"/>
    </row>
    <row r="400" spans="1:5" x14ac:dyDescent="0.15">
      <c r="A400" s="7"/>
      <c r="B400" s="51"/>
      <c r="D400" s="30"/>
      <c r="E400" s="25"/>
    </row>
    <row r="401" spans="1:5" x14ac:dyDescent="0.15">
      <c r="A401" s="7"/>
      <c r="B401" s="51"/>
      <c r="D401" s="30"/>
      <c r="E401" s="25"/>
    </row>
    <row r="402" spans="1:5" x14ac:dyDescent="0.15">
      <c r="A402" s="7"/>
      <c r="B402" s="51"/>
      <c r="D402" s="30"/>
      <c r="E402" s="25"/>
    </row>
    <row r="403" spans="1:5" x14ac:dyDescent="0.15">
      <c r="A403" s="7"/>
      <c r="B403" s="51"/>
      <c r="D403" s="30"/>
      <c r="E403" s="25"/>
    </row>
    <row r="404" spans="1:5" x14ac:dyDescent="0.15">
      <c r="A404" s="7"/>
      <c r="B404" s="51"/>
      <c r="D404" s="30"/>
      <c r="E404" s="25"/>
    </row>
    <row r="405" spans="1:5" x14ac:dyDescent="0.15">
      <c r="A405" s="7"/>
      <c r="B405" s="51"/>
      <c r="D405" s="30"/>
      <c r="E405" s="25"/>
    </row>
    <row r="406" spans="1:5" x14ac:dyDescent="0.15">
      <c r="A406" s="7"/>
      <c r="B406" s="51"/>
      <c r="D406" s="30"/>
      <c r="E406" s="25"/>
    </row>
    <row r="407" spans="1:5" x14ac:dyDescent="0.15">
      <c r="A407" s="7"/>
      <c r="B407" s="51"/>
      <c r="D407" s="30"/>
      <c r="E407" s="25"/>
    </row>
    <row r="408" spans="1:5" x14ac:dyDescent="0.15">
      <c r="A408" s="7"/>
      <c r="B408" s="51"/>
      <c r="D408" s="30"/>
      <c r="E408" s="25"/>
    </row>
    <row r="409" spans="1:5" x14ac:dyDescent="0.15">
      <c r="A409" s="7"/>
      <c r="B409" s="51"/>
      <c r="D409" s="30"/>
      <c r="E409" s="25"/>
    </row>
    <row r="410" spans="1:5" x14ac:dyDescent="0.15">
      <c r="A410" s="7"/>
      <c r="B410" s="51"/>
      <c r="D410" s="30"/>
      <c r="E410" s="25"/>
    </row>
    <row r="411" spans="1:5" x14ac:dyDescent="0.15">
      <c r="A411" s="7"/>
      <c r="B411" s="51"/>
      <c r="D411" s="30"/>
      <c r="E411" s="25"/>
    </row>
    <row r="412" spans="1:5" x14ac:dyDescent="0.15">
      <c r="A412" s="7"/>
      <c r="B412" s="51"/>
      <c r="D412" s="30"/>
      <c r="E412" s="25"/>
    </row>
    <row r="413" spans="1:5" x14ac:dyDescent="0.15">
      <c r="A413" s="7"/>
      <c r="B413" s="51"/>
      <c r="D413" s="30"/>
      <c r="E413" s="25"/>
    </row>
    <row r="414" spans="1:5" x14ac:dyDescent="0.15">
      <c r="A414" s="7"/>
      <c r="B414" s="51"/>
      <c r="D414" s="30"/>
      <c r="E414" s="25"/>
    </row>
    <row r="415" spans="1:5" x14ac:dyDescent="0.15">
      <c r="A415" s="7"/>
      <c r="B415" s="51"/>
      <c r="D415" s="30"/>
      <c r="E415" s="25"/>
    </row>
    <row r="416" spans="1:5" x14ac:dyDescent="0.15">
      <c r="A416" s="7"/>
      <c r="B416" s="51"/>
      <c r="D416" s="30"/>
      <c r="E416" s="25"/>
    </row>
    <row r="417" spans="1:5" x14ac:dyDescent="0.15">
      <c r="A417" s="7"/>
      <c r="B417" s="51"/>
      <c r="D417" s="30"/>
      <c r="E417" s="25"/>
    </row>
    <row r="418" spans="1:5" x14ac:dyDescent="0.15">
      <c r="A418" s="7"/>
      <c r="B418" s="51"/>
      <c r="D418" s="30"/>
      <c r="E418" s="25"/>
    </row>
    <row r="419" spans="1:5" x14ac:dyDescent="0.15">
      <c r="A419" s="7"/>
      <c r="B419" s="51"/>
      <c r="D419" s="30"/>
      <c r="E419" s="25"/>
    </row>
    <row r="420" spans="1:5" x14ac:dyDescent="0.15">
      <c r="A420" s="7"/>
      <c r="B420" s="51"/>
      <c r="D420" s="30"/>
      <c r="E420" s="25"/>
    </row>
    <row r="421" spans="1:5" x14ac:dyDescent="0.15">
      <c r="A421" s="7"/>
      <c r="B421" s="51"/>
      <c r="D421" s="30"/>
      <c r="E421" s="25"/>
    </row>
    <row r="422" spans="1:5" x14ac:dyDescent="0.15">
      <c r="A422" s="7"/>
      <c r="B422" s="51"/>
      <c r="D422" s="30"/>
      <c r="E422" s="25"/>
    </row>
    <row r="423" spans="1:5" x14ac:dyDescent="0.15">
      <c r="A423" s="7"/>
      <c r="B423" s="51"/>
      <c r="D423" s="30"/>
      <c r="E423" s="25"/>
    </row>
    <row r="424" spans="1:5" x14ac:dyDescent="0.15">
      <c r="A424" s="7"/>
      <c r="B424" s="51"/>
      <c r="D424" s="30"/>
      <c r="E424" s="25"/>
    </row>
    <row r="425" spans="1:5" x14ac:dyDescent="0.15">
      <c r="A425" s="7"/>
      <c r="B425" s="51"/>
      <c r="D425" s="30"/>
      <c r="E425" s="25"/>
    </row>
    <row r="426" spans="1:5" x14ac:dyDescent="0.15">
      <c r="A426" s="7"/>
      <c r="B426" s="51"/>
      <c r="D426" s="30"/>
      <c r="E426" s="25"/>
    </row>
    <row r="427" spans="1:5" x14ac:dyDescent="0.15">
      <c r="A427" s="7"/>
      <c r="B427" s="51"/>
      <c r="D427" s="30"/>
      <c r="E427" s="25"/>
    </row>
    <row r="428" spans="1:5" x14ac:dyDescent="0.15">
      <c r="A428" s="7"/>
      <c r="B428" s="51"/>
      <c r="D428" s="30"/>
      <c r="E428" s="25"/>
    </row>
    <row r="429" spans="1:5" x14ac:dyDescent="0.15">
      <c r="A429" s="7"/>
      <c r="B429" s="51"/>
      <c r="D429" s="30"/>
      <c r="E429" s="25"/>
    </row>
    <row r="430" spans="1:5" x14ac:dyDescent="0.15">
      <c r="A430" s="7"/>
      <c r="B430" s="51"/>
      <c r="D430" s="30"/>
      <c r="E430" s="25"/>
    </row>
    <row r="431" spans="1:5" x14ac:dyDescent="0.15">
      <c r="A431" s="7"/>
      <c r="B431" s="51"/>
      <c r="D431" s="30"/>
      <c r="E431" s="25"/>
    </row>
    <row r="432" spans="1:5" x14ac:dyDescent="0.15">
      <c r="A432" s="7"/>
      <c r="B432" s="51"/>
      <c r="D432" s="30"/>
      <c r="E432" s="25"/>
    </row>
    <row r="433" spans="1:5" x14ac:dyDescent="0.15">
      <c r="A433" s="7"/>
      <c r="B433" s="51"/>
      <c r="D433" s="30"/>
      <c r="E433" s="25"/>
    </row>
    <row r="434" spans="1:5" x14ac:dyDescent="0.15">
      <c r="A434" s="7"/>
      <c r="B434" s="51"/>
      <c r="D434" s="30"/>
      <c r="E434" s="25"/>
    </row>
    <row r="435" spans="1:5" x14ac:dyDescent="0.15">
      <c r="A435" s="7"/>
      <c r="B435" s="51"/>
      <c r="D435" s="30"/>
      <c r="E435" s="25"/>
    </row>
    <row r="436" spans="1:5" x14ac:dyDescent="0.15">
      <c r="A436" s="7"/>
      <c r="B436" s="51"/>
      <c r="D436" s="30"/>
      <c r="E436" s="25"/>
    </row>
    <row r="437" spans="1:5" x14ac:dyDescent="0.15">
      <c r="A437" s="7"/>
      <c r="B437" s="51"/>
      <c r="D437" s="30"/>
      <c r="E437" s="25"/>
    </row>
    <row r="438" spans="1:5" x14ac:dyDescent="0.15">
      <c r="A438" s="7"/>
      <c r="B438" s="51"/>
      <c r="D438" s="30"/>
      <c r="E438" s="25"/>
    </row>
    <row r="439" spans="1:5" x14ac:dyDescent="0.15">
      <c r="A439" s="7"/>
      <c r="B439" s="51"/>
      <c r="D439" s="30"/>
      <c r="E439" s="25"/>
    </row>
    <row r="440" spans="1:5" x14ac:dyDescent="0.15">
      <c r="A440" s="7"/>
      <c r="B440" s="51"/>
      <c r="D440" s="30"/>
      <c r="E440" s="25"/>
    </row>
    <row r="441" spans="1:5" x14ac:dyDescent="0.15">
      <c r="A441" s="7"/>
      <c r="B441" s="51"/>
      <c r="D441" s="30"/>
      <c r="E441" s="25"/>
    </row>
    <row r="442" spans="1:5" x14ac:dyDescent="0.15">
      <c r="A442" s="7"/>
      <c r="B442" s="51"/>
      <c r="D442" s="30"/>
      <c r="E442" s="25"/>
    </row>
    <row r="443" spans="1:5" x14ac:dyDescent="0.15">
      <c r="A443" s="7"/>
      <c r="B443" s="51"/>
      <c r="D443" s="30"/>
      <c r="E443" s="25"/>
    </row>
    <row r="444" spans="1:5" x14ac:dyDescent="0.15">
      <c r="A444" s="7"/>
      <c r="B444" s="51"/>
      <c r="D444" s="30"/>
      <c r="E444" s="25"/>
    </row>
    <row r="445" spans="1:5" x14ac:dyDescent="0.15">
      <c r="A445" s="7"/>
      <c r="B445" s="51"/>
      <c r="D445" s="30"/>
      <c r="E445" s="25"/>
    </row>
    <row r="446" spans="1:5" x14ac:dyDescent="0.15">
      <c r="A446" s="7"/>
      <c r="B446" s="51"/>
      <c r="D446" s="30"/>
      <c r="E446" s="25"/>
    </row>
    <row r="447" spans="1:5" x14ac:dyDescent="0.15">
      <c r="A447" s="7"/>
      <c r="B447" s="51"/>
      <c r="D447" s="30"/>
      <c r="E447" s="25"/>
    </row>
    <row r="448" spans="1:5" x14ac:dyDescent="0.15">
      <c r="A448" s="7"/>
      <c r="B448" s="51"/>
      <c r="D448" s="30"/>
      <c r="E448" s="25"/>
    </row>
    <row r="449" spans="1:5" x14ac:dyDescent="0.15">
      <c r="A449" s="7"/>
      <c r="B449" s="51"/>
      <c r="D449" s="30"/>
      <c r="E449" s="25"/>
    </row>
    <row r="450" spans="1:5" x14ac:dyDescent="0.15">
      <c r="A450" s="7"/>
      <c r="B450" s="51"/>
      <c r="D450" s="30"/>
      <c r="E450" s="25"/>
    </row>
    <row r="451" spans="1:5" x14ac:dyDescent="0.15">
      <c r="A451" s="7"/>
      <c r="B451" s="51"/>
      <c r="D451" s="30"/>
      <c r="E451" s="25"/>
    </row>
    <row r="452" spans="1:5" x14ac:dyDescent="0.15">
      <c r="A452" s="7"/>
      <c r="B452" s="51"/>
      <c r="D452" s="30"/>
      <c r="E452" s="25"/>
    </row>
    <row r="453" spans="1:5" x14ac:dyDescent="0.15">
      <c r="A453" s="7"/>
      <c r="B453" s="51"/>
      <c r="D453" s="30"/>
      <c r="E453" s="25"/>
    </row>
    <row r="454" spans="1:5" x14ac:dyDescent="0.15">
      <c r="A454" s="7"/>
      <c r="B454" s="51"/>
      <c r="D454" s="30"/>
      <c r="E454" s="25"/>
    </row>
    <row r="455" spans="1:5" x14ac:dyDescent="0.15">
      <c r="A455" s="7"/>
      <c r="B455" s="51"/>
      <c r="D455" s="30"/>
      <c r="E455" s="25"/>
    </row>
    <row r="456" spans="1:5" x14ac:dyDescent="0.15">
      <c r="A456" s="7"/>
      <c r="B456" s="51"/>
      <c r="D456" s="30"/>
      <c r="E456" s="25"/>
    </row>
    <row r="457" spans="1:5" x14ac:dyDescent="0.15">
      <c r="A457" s="7"/>
      <c r="B457" s="51"/>
      <c r="D457" s="30"/>
      <c r="E457" s="25"/>
    </row>
    <row r="458" spans="1:5" x14ac:dyDescent="0.15">
      <c r="A458" s="7"/>
      <c r="B458" s="51"/>
      <c r="D458" s="30"/>
      <c r="E458" s="25"/>
    </row>
    <row r="459" spans="1:5" x14ac:dyDescent="0.15">
      <c r="A459" s="7"/>
      <c r="B459" s="51"/>
      <c r="D459" s="30"/>
      <c r="E459" s="25"/>
    </row>
    <row r="460" spans="1:5" x14ac:dyDescent="0.15">
      <c r="A460" s="7"/>
      <c r="B460" s="51"/>
      <c r="D460" s="30"/>
      <c r="E460" s="25"/>
    </row>
    <row r="461" spans="1:5" x14ac:dyDescent="0.15">
      <c r="A461" s="7"/>
      <c r="B461" s="51"/>
      <c r="D461" s="30"/>
      <c r="E461" s="25"/>
    </row>
    <row r="462" spans="1:5" x14ac:dyDescent="0.15">
      <c r="A462" s="7"/>
      <c r="B462" s="51"/>
      <c r="D462" s="30"/>
      <c r="E462" s="25"/>
    </row>
    <row r="463" spans="1:5" x14ac:dyDescent="0.15">
      <c r="A463" s="7"/>
      <c r="B463" s="51"/>
      <c r="D463" s="30"/>
      <c r="E463" s="25"/>
    </row>
    <row r="464" spans="1:5" x14ac:dyDescent="0.15">
      <c r="A464" s="7"/>
      <c r="B464" s="51"/>
      <c r="D464" s="30"/>
      <c r="E464" s="25"/>
    </row>
    <row r="465" spans="1:5" x14ac:dyDescent="0.15">
      <c r="A465" s="7"/>
      <c r="B465" s="51"/>
      <c r="D465" s="30"/>
      <c r="E465" s="25"/>
    </row>
    <row r="466" spans="1:5" x14ac:dyDescent="0.15">
      <c r="A466" s="7"/>
      <c r="B466" s="51"/>
      <c r="D466" s="30"/>
      <c r="E466" s="25"/>
    </row>
    <row r="467" spans="1:5" x14ac:dyDescent="0.15">
      <c r="A467" s="7"/>
      <c r="B467" s="51"/>
      <c r="D467" s="30"/>
      <c r="E467" s="25"/>
    </row>
    <row r="468" spans="1:5" x14ac:dyDescent="0.15">
      <c r="A468" s="7"/>
      <c r="B468" s="51"/>
      <c r="D468" s="30"/>
      <c r="E468" s="25"/>
    </row>
    <row r="469" spans="1:5" x14ac:dyDescent="0.15">
      <c r="A469" s="7"/>
      <c r="B469" s="51"/>
      <c r="D469" s="30"/>
      <c r="E469" s="25"/>
    </row>
    <row r="470" spans="1:5" x14ac:dyDescent="0.15">
      <c r="A470" s="7"/>
      <c r="B470" s="51"/>
      <c r="D470" s="30"/>
      <c r="E470" s="25"/>
    </row>
    <row r="471" spans="1:5" x14ac:dyDescent="0.15">
      <c r="A471" s="7"/>
      <c r="B471" s="51"/>
      <c r="D471" s="30"/>
      <c r="E471" s="25"/>
    </row>
    <row r="472" spans="1:5" x14ac:dyDescent="0.15">
      <c r="A472" s="7"/>
      <c r="B472" s="51"/>
      <c r="D472" s="30"/>
      <c r="E472" s="25"/>
    </row>
    <row r="473" spans="1:5" x14ac:dyDescent="0.15">
      <c r="A473" s="7"/>
      <c r="B473" s="51"/>
      <c r="D473" s="30"/>
      <c r="E473" s="25"/>
    </row>
    <row r="474" spans="1:5" x14ac:dyDescent="0.15">
      <c r="A474" s="7"/>
      <c r="B474" s="51"/>
      <c r="D474" s="30"/>
      <c r="E474" s="25"/>
    </row>
    <row r="475" spans="1:5" x14ac:dyDescent="0.15">
      <c r="A475" s="7"/>
      <c r="B475" s="51"/>
      <c r="D475" s="30"/>
      <c r="E475" s="25"/>
    </row>
    <row r="476" spans="1:5" x14ac:dyDescent="0.15">
      <c r="A476" s="7"/>
      <c r="B476" s="51"/>
      <c r="D476" s="30"/>
      <c r="E476" s="25"/>
    </row>
    <row r="477" spans="1:5" x14ac:dyDescent="0.15">
      <c r="A477" s="7"/>
      <c r="B477" s="51"/>
      <c r="D477" s="30"/>
      <c r="E477" s="25"/>
    </row>
    <row r="478" spans="1:5" x14ac:dyDescent="0.15">
      <c r="A478" s="7"/>
      <c r="B478" s="51"/>
      <c r="D478" s="30"/>
      <c r="E478" s="25"/>
    </row>
    <row r="479" spans="1:5" x14ac:dyDescent="0.15">
      <c r="A479" s="7"/>
      <c r="B479" s="51"/>
      <c r="D479" s="30"/>
      <c r="E479" s="25"/>
    </row>
    <row r="480" spans="1:5" x14ac:dyDescent="0.15">
      <c r="A480" s="7"/>
      <c r="B480" s="51"/>
      <c r="D480" s="30"/>
      <c r="E480" s="25"/>
    </row>
    <row r="481" spans="1:5" x14ac:dyDescent="0.15">
      <c r="A481" s="7"/>
      <c r="B481" s="51"/>
      <c r="D481" s="30"/>
      <c r="E481" s="25"/>
    </row>
    <row r="482" spans="1:5" x14ac:dyDescent="0.15">
      <c r="A482" s="7"/>
      <c r="B482" s="51"/>
      <c r="D482" s="30"/>
      <c r="E482" s="25"/>
    </row>
    <row r="483" spans="1:5" x14ac:dyDescent="0.15">
      <c r="A483" s="7"/>
      <c r="B483" s="51"/>
      <c r="D483" s="30"/>
      <c r="E483" s="25"/>
    </row>
    <row r="484" spans="1:5" x14ac:dyDescent="0.15">
      <c r="A484" s="7"/>
      <c r="B484" s="51"/>
      <c r="D484" s="30"/>
      <c r="E484" s="25"/>
    </row>
    <row r="485" spans="1:5" x14ac:dyDescent="0.15">
      <c r="A485" s="7"/>
      <c r="B485" s="51"/>
      <c r="D485" s="30"/>
      <c r="E485" s="25"/>
    </row>
    <row r="486" spans="1:5" x14ac:dyDescent="0.15">
      <c r="A486" s="7"/>
      <c r="B486" s="51"/>
      <c r="D486" s="30"/>
      <c r="E486" s="25"/>
    </row>
    <row r="487" spans="1:5" x14ac:dyDescent="0.15">
      <c r="A487" s="7"/>
      <c r="B487" s="51"/>
      <c r="D487" s="30"/>
      <c r="E487" s="25"/>
    </row>
    <row r="488" spans="1:5" x14ac:dyDescent="0.15">
      <c r="A488" s="7"/>
      <c r="B488" s="51"/>
      <c r="D488" s="30"/>
      <c r="E488" s="25"/>
    </row>
    <row r="489" spans="1:5" x14ac:dyDescent="0.15">
      <c r="A489" s="7"/>
      <c r="B489" s="51"/>
      <c r="D489" s="30"/>
      <c r="E489" s="25"/>
    </row>
    <row r="490" spans="1:5" x14ac:dyDescent="0.15">
      <c r="A490" s="7"/>
      <c r="B490" s="51"/>
      <c r="D490" s="30"/>
      <c r="E490" s="25"/>
    </row>
    <row r="491" spans="1:5" x14ac:dyDescent="0.15">
      <c r="A491" s="7"/>
      <c r="B491" s="51"/>
      <c r="D491" s="30"/>
      <c r="E491" s="25"/>
    </row>
    <row r="492" spans="1:5" x14ac:dyDescent="0.15">
      <c r="A492" s="7"/>
      <c r="B492" s="51"/>
      <c r="D492" s="30"/>
      <c r="E492" s="25"/>
    </row>
    <row r="493" spans="1:5" x14ac:dyDescent="0.15">
      <c r="A493" s="7"/>
      <c r="B493" s="51"/>
      <c r="D493" s="30"/>
      <c r="E493" s="25"/>
    </row>
    <row r="494" spans="1:5" x14ac:dyDescent="0.15">
      <c r="A494" s="7"/>
      <c r="B494" s="51"/>
      <c r="D494" s="30"/>
      <c r="E494" s="25"/>
    </row>
    <row r="495" spans="1:5" x14ac:dyDescent="0.15">
      <c r="A495" s="7"/>
      <c r="B495" s="51"/>
      <c r="D495" s="30"/>
      <c r="E495" s="25"/>
    </row>
    <row r="496" spans="1:5" x14ac:dyDescent="0.15">
      <c r="A496" s="7"/>
      <c r="B496" s="51"/>
      <c r="D496" s="30"/>
      <c r="E496" s="25"/>
    </row>
    <row r="497" spans="1:5" x14ac:dyDescent="0.15">
      <c r="A497" s="7"/>
      <c r="B497" s="51"/>
      <c r="D497" s="30"/>
      <c r="E497" s="25"/>
    </row>
    <row r="498" spans="1:5" x14ac:dyDescent="0.15">
      <c r="A498" s="7"/>
      <c r="B498" s="51"/>
      <c r="D498" s="30"/>
      <c r="E498" s="25"/>
    </row>
    <row r="499" spans="1:5" x14ac:dyDescent="0.15">
      <c r="A499" s="7"/>
      <c r="B499" s="51"/>
      <c r="D499" s="30"/>
      <c r="E499" s="25"/>
    </row>
    <row r="500" spans="1:5" x14ac:dyDescent="0.15">
      <c r="A500" s="7"/>
      <c r="B500" s="51"/>
      <c r="D500" s="30"/>
      <c r="E500" s="25"/>
    </row>
    <row r="501" spans="1:5" x14ac:dyDescent="0.15">
      <c r="A501" s="7"/>
      <c r="B501" s="51"/>
      <c r="D501" s="30"/>
      <c r="E501" s="25"/>
    </row>
    <row r="502" spans="1:5" x14ac:dyDescent="0.15">
      <c r="A502" s="7"/>
      <c r="B502" s="51"/>
      <c r="D502" s="30"/>
      <c r="E502" s="25"/>
    </row>
    <row r="503" spans="1:5" x14ac:dyDescent="0.15">
      <c r="A503" s="7"/>
      <c r="B503" s="51"/>
      <c r="D503" s="30"/>
      <c r="E503" s="25"/>
    </row>
    <row r="504" spans="1:5" x14ac:dyDescent="0.15">
      <c r="A504" s="7"/>
      <c r="B504" s="51"/>
      <c r="D504" s="30"/>
      <c r="E504" s="25"/>
    </row>
    <row r="505" spans="1:5" x14ac:dyDescent="0.15">
      <c r="A505" s="7"/>
      <c r="B505" s="51"/>
      <c r="D505" s="30"/>
      <c r="E505" s="25"/>
    </row>
    <row r="506" spans="1:5" x14ac:dyDescent="0.15">
      <c r="A506" s="7"/>
      <c r="B506" s="51"/>
      <c r="D506" s="30"/>
      <c r="E506" s="25"/>
    </row>
    <row r="507" spans="1:5" x14ac:dyDescent="0.15">
      <c r="A507" s="7"/>
      <c r="B507" s="51"/>
      <c r="D507" s="30"/>
      <c r="E507" s="25"/>
    </row>
    <row r="508" spans="1:5" x14ac:dyDescent="0.15">
      <c r="A508" s="7"/>
      <c r="B508" s="51"/>
      <c r="D508" s="30"/>
      <c r="E508" s="25"/>
    </row>
    <row r="509" spans="1:5" x14ac:dyDescent="0.15">
      <c r="A509" s="7"/>
      <c r="B509" s="51"/>
      <c r="D509" s="30"/>
      <c r="E509" s="25"/>
    </row>
    <row r="510" spans="1:5" x14ac:dyDescent="0.15">
      <c r="A510" s="7"/>
      <c r="B510" s="51"/>
      <c r="D510" s="30"/>
      <c r="E510" s="25"/>
    </row>
    <row r="511" spans="1:5" x14ac:dyDescent="0.15">
      <c r="A511" s="7"/>
      <c r="B511" s="51"/>
      <c r="D511" s="30"/>
      <c r="E511" s="25"/>
    </row>
    <row r="512" spans="1:5" x14ac:dyDescent="0.15">
      <c r="A512" s="7"/>
      <c r="B512" s="51"/>
      <c r="D512" s="30"/>
      <c r="E512" s="25"/>
    </row>
    <row r="513" spans="1:5" x14ac:dyDescent="0.15">
      <c r="A513" s="7"/>
      <c r="B513" s="51"/>
      <c r="D513" s="30"/>
      <c r="E513" s="25"/>
    </row>
    <row r="514" spans="1:5" x14ac:dyDescent="0.15">
      <c r="A514" s="7"/>
      <c r="B514" s="51"/>
      <c r="D514" s="30"/>
      <c r="E514" s="25"/>
    </row>
    <row r="515" spans="1:5" x14ac:dyDescent="0.15">
      <c r="A515" s="7"/>
      <c r="B515" s="51"/>
      <c r="D515" s="30"/>
      <c r="E515" s="25"/>
    </row>
    <row r="516" spans="1:5" x14ac:dyDescent="0.15">
      <c r="A516" s="7"/>
      <c r="B516" s="51"/>
      <c r="D516" s="30"/>
      <c r="E516" s="25"/>
    </row>
    <row r="517" spans="1:5" x14ac:dyDescent="0.15">
      <c r="A517" s="7"/>
      <c r="B517" s="51"/>
      <c r="D517" s="30"/>
      <c r="E517" s="25"/>
    </row>
    <row r="518" spans="1:5" x14ac:dyDescent="0.15">
      <c r="A518" s="7"/>
      <c r="B518" s="51"/>
      <c r="D518" s="30"/>
      <c r="E518" s="25"/>
    </row>
    <row r="519" spans="1:5" x14ac:dyDescent="0.15">
      <c r="A519" s="7"/>
      <c r="B519" s="51"/>
      <c r="D519" s="30"/>
      <c r="E519" s="25"/>
    </row>
    <row r="520" spans="1:5" x14ac:dyDescent="0.15">
      <c r="A520" s="7"/>
      <c r="B520" s="51"/>
      <c r="D520" s="30"/>
      <c r="E520" s="25"/>
    </row>
    <row r="521" spans="1:5" x14ac:dyDescent="0.15">
      <c r="A521" s="7"/>
      <c r="B521" s="51"/>
      <c r="D521" s="30"/>
      <c r="E521" s="25"/>
    </row>
    <row r="522" spans="1:5" x14ac:dyDescent="0.15">
      <c r="A522" s="7"/>
      <c r="B522" s="51"/>
      <c r="D522" s="30"/>
      <c r="E522" s="25"/>
    </row>
    <row r="523" spans="1:5" x14ac:dyDescent="0.15">
      <c r="A523" s="7"/>
      <c r="B523" s="51"/>
      <c r="D523" s="30"/>
      <c r="E523" s="25"/>
    </row>
    <row r="524" spans="1:5" x14ac:dyDescent="0.15">
      <c r="A524" s="7"/>
      <c r="B524" s="51"/>
      <c r="D524" s="30"/>
      <c r="E524" s="25"/>
    </row>
    <row r="525" spans="1:5" x14ac:dyDescent="0.15">
      <c r="A525" s="7"/>
      <c r="B525" s="51"/>
      <c r="D525" s="30"/>
      <c r="E525" s="25"/>
    </row>
    <row r="526" spans="1:5" x14ac:dyDescent="0.15">
      <c r="A526" s="7"/>
      <c r="B526" s="51"/>
      <c r="D526" s="30"/>
      <c r="E526" s="25"/>
    </row>
    <row r="527" spans="1:5" x14ac:dyDescent="0.15">
      <c r="A527" s="7"/>
      <c r="B527" s="51"/>
      <c r="D527" s="30"/>
      <c r="E527" s="25"/>
    </row>
    <row r="528" spans="1:5" x14ac:dyDescent="0.15">
      <c r="A528" s="7"/>
      <c r="B528" s="51"/>
      <c r="D528" s="30"/>
      <c r="E528" s="25"/>
    </row>
    <row r="529" spans="1:5" x14ac:dyDescent="0.15">
      <c r="A529" s="7"/>
      <c r="B529" s="51"/>
      <c r="D529" s="30"/>
      <c r="E529" s="25"/>
    </row>
    <row r="530" spans="1:5" x14ac:dyDescent="0.15">
      <c r="A530" s="7"/>
      <c r="B530" s="51"/>
      <c r="D530" s="30"/>
      <c r="E530" s="25"/>
    </row>
    <row r="531" spans="1:5" x14ac:dyDescent="0.15">
      <c r="A531" s="7"/>
      <c r="B531" s="51"/>
      <c r="D531" s="30"/>
      <c r="E531" s="25"/>
    </row>
    <row r="532" spans="1:5" x14ac:dyDescent="0.15">
      <c r="A532" s="7"/>
      <c r="B532" s="51"/>
      <c r="D532" s="30"/>
      <c r="E532" s="25"/>
    </row>
    <row r="533" spans="1:5" x14ac:dyDescent="0.15">
      <c r="A533" s="7"/>
      <c r="B533" s="51"/>
      <c r="D533" s="30"/>
      <c r="E533" s="25"/>
    </row>
    <row r="534" spans="1:5" x14ac:dyDescent="0.15">
      <c r="A534" s="7"/>
      <c r="B534" s="51"/>
      <c r="D534" s="30"/>
      <c r="E534" s="25"/>
    </row>
    <row r="535" spans="1:5" x14ac:dyDescent="0.15">
      <c r="A535" s="7"/>
      <c r="B535" s="51"/>
      <c r="D535" s="30"/>
      <c r="E535" s="25"/>
    </row>
    <row r="536" spans="1:5" x14ac:dyDescent="0.15">
      <c r="A536" s="7"/>
      <c r="B536" s="51"/>
      <c r="D536" s="30"/>
      <c r="E536" s="25"/>
    </row>
    <row r="537" spans="1:5" x14ac:dyDescent="0.15">
      <c r="A537" s="7"/>
      <c r="B537" s="51"/>
      <c r="D537" s="30"/>
      <c r="E537" s="25"/>
    </row>
    <row r="538" spans="1:5" x14ac:dyDescent="0.15">
      <c r="A538" s="7"/>
      <c r="B538" s="51"/>
      <c r="D538" s="30"/>
      <c r="E538" s="25"/>
    </row>
    <row r="539" spans="1:5" x14ac:dyDescent="0.15">
      <c r="A539" s="7"/>
      <c r="B539" s="51"/>
      <c r="D539" s="30"/>
      <c r="E539" s="25"/>
    </row>
    <row r="540" spans="1:5" x14ac:dyDescent="0.15">
      <c r="A540" s="7"/>
      <c r="B540" s="51"/>
      <c r="D540" s="30"/>
      <c r="E540" s="25"/>
    </row>
    <row r="541" spans="1:5" x14ac:dyDescent="0.15">
      <c r="A541" s="7"/>
      <c r="B541" s="51"/>
      <c r="D541" s="30"/>
      <c r="E541" s="25"/>
    </row>
    <row r="542" spans="1:5" x14ac:dyDescent="0.15">
      <c r="A542" s="7"/>
      <c r="B542" s="51"/>
      <c r="D542" s="30"/>
      <c r="E542" s="25"/>
    </row>
    <row r="543" spans="1:5" x14ac:dyDescent="0.15">
      <c r="A543" s="7"/>
      <c r="B543" s="51"/>
      <c r="D543" s="30"/>
      <c r="E543" s="25"/>
    </row>
    <row r="544" spans="1:5" x14ac:dyDescent="0.15">
      <c r="A544" s="7"/>
      <c r="B544" s="51"/>
      <c r="D544" s="30"/>
      <c r="E544" s="25"/>
    </row>
    <row r="545" spans="1:5" x14ac:dyDescent="0.15">
      <c r="A545" s="7"/>
      <c r="B545" s="51"/>
      <c r="D545" s="30"/>
      <c r="E545" s="25"/>
    </row>
    <row r="546" spans="1:5" x14ac:dyDescent="0.15">
      <c r="A546" s="7"/>
      <c r="B546" s="51"/>
      <c r="D546" s="30"/>
      <c r="E546" s="25"/>
    </row>
    <row r="547" spans="1:5" x14ac:dyDescent="0.15">
      <c r="A547" s="7"/>
      <c r="B547" s="51"/>
      <c r="D547" s="30"/>
      <c r="E547" s="25"/>
    </row>
    <row r="548" spans="1:5" x14ac:dyDescent="0.15">
      <c r="A548" s="7"/>
      <c r="B548" s="51"/>
      <c r="D548" s="30"/>
      <c r="E548" s="25"/>
    </row>
    <row r="549" spans="1:5" x14ac:dyDescent="0.15">
      <c r="A549" s="7"/>
      <c r="B549" s="51"/>
      <c r="D549" s="30"/>
      <c r="E549" s="25"/>
    </row>
    <row r="550" spans="1:5" x14ac:dyDescent="0.15">
      <c r="A550" s="7"/>
      <c r="B550" s="51"/>
      <c r="D550" s="30"/>
      <c r="E550" s="25"/>
    </row>
    <row r="551" spans="1:5" x14ac:dyDescent="0.15">
      <c r="A551" s="7"/>
      <c r="B551" s="51"/>
      <c r="D551" s="30"/>
      <c r="E551" s="25"/>
    </row>
    <row r="552" spans="1:5" x14ac:dyDescent="0.15">
      <c r="A552" s="7"/>
      <c r="B552" s="51"/>
      <c r="D552" s="30"/>
      <c r="E552" s="25"/>
    </row>
    <row r="553" spans="1:5" x14ac:dyDescent="0.15">
      <c r="A553" s="7"/>
      <c r="B553" s="51"/>
      <c r="D553" s="30"/>
      <c r="E553" s="25"/>
    </row>
    <row r="554" spans="1:5" x14ac:dyDescent="0.15">
      <c r="A554" s="7"/>
      <c r="B554" s="51"/>
      <c r="D554" s="30"/>
      <c r="E554" s="25"/>
    </row>
    <row r="555" spans="1:5" x14ac:dyDescent="0.15">
      <c r="A555" s="7"/>
      <c r="B555" s="51"/>
      <c r="D555" s="30"/>
      <c r="E555" s="25"/>
    </row>
    <row r="556" spans="1:5" x14ac:dyDescent="0.15">
      <c r="A556" s="7"/>
      <c r="B556" s="51"/>
      <c r="D556" s="30"/>
      <c r="E556" s="25"/>
    </row>
    <row r="557" spans="1:5" x14ac:dyDescent="0.15">
      <c r="A557" s="7"/>
      <c r="B557" s="51"/>
      <c r="D557" s="30"/>
      <c r="E557" s="25"/>
    </row>
    <row r="558" spans="1:5" x14ac:dyDescent="0.15">
      <c r="A558" s="7"/>
      <c r="B558" s="51"/>
      <c r="D558" s="30"/>
      <c r="E558" s="25"/>
    </row>
    <row r="559" spans="1:5" x14ac:dyDescent="0.15">
      <c r="A559" s="7"/>
      <c r="B559" s="51"/>
      <c r="D559" s="30"/>
      <c r="E559" s="25"/>
    </row>
    <row r="560" spans="1:5" x14ac:dyDescent="0.15">
      <c r="A560" s="7"/>
      <c r="B560" s="51"/>
      <c r="D560" s="30"/>
      <c r="E560" s="25"/>
    </row>
    <row r="561" spans="1:5" x14ac:dyDescent="0.15">
      <c r="A561" s="7"/>
      <c r="B561" s="51"/>
      <c r="D561" s="30"/>
      <c r="E561" s="25"/>
    </row>
    <row r="562" spans="1:5" x14ac:dyDescent="0.15">
      <c r="A562" s="7"/>
      <c r="B562" s="51"/>
      <c r="D562" s="30"/>
      <c r="E562" s="25"/>
    </row>
    <row r="563" spans="1:5" x14ac:dyDescent="0.15">
      <c r="A563" s="7"/>
      <c r="B563" s="51"/>
      <c r="D563" s="30"/>
      <c r="E563" s="25"/>
    </row>
    <row r="564" spans="1:5" x14ac:dyDescent="0.15">
      <c r="A564" s="7"/>
      <c r="B564" s="51"/>
      <c r="D564" s="30"/>
      <c r="E564" s="25"/>
    </row>
    <row r="565" spans="1:5" x14ac:dyDescent="0.15">
      <c r="A565" s="7"/>
      <c r="B565" s="51"/>
      <c r="D565" s="30"/>
      <c r="E565" s="25"/>
    </row>
    <row r="566" spans="1:5" x14ac:dyDescent="0.15">
      <c r="A566" s="7"/>
      <c r="B566" s="51"/>
      <c r="D566" s="30"/>
      <c r="E566" s="25"/>
    </row>
    <row r="567" spans="1:5" x14ac:dyDescent="0.15">
      <c r="A567" s="7"/>
      <c r="B567" s="51"/>
      <c r="D567" s="30"/>
      <c r="E567" s="25"/>
    </row>
    <row r="568" spans="1:5" x14ac:dyDescent="0.15">
      <c r="A568" s="7"/>
      <c r="B568" s="51"/>
      <c r="D568" s="30"/>
      <c r="E568" s="25"/>
    </row>
    <row r="569" spans="1:5" x14ac:dyDescent="0.15">
      <c r="A569" s="7"/>
      <c r="B569" s="51"/>
      <c r="D569" s="30"/>
      <c r="E569" s="25"/>
    </row>
    <row r="570" spans="1:5" x14ac:dyDescent="0.15">
      <c r="A570" s="7"/>
      <c r="B570" s="51"/>
      <c r="D570" s="30"/>
      <c r="E570" s="25"/>
    </row>
    <row r="571" spans="1:5" x14ac:dyDescent="0.15">
      <c r="A571" s="7"/>
      <c r="B571" s="51"/>
      <c r="D571" s="30"/>
      <c r="E571" s="25"/>
    </row>
    <row r="572" spans="1:5" x14ac:dyDescent="0.15">
      <c r="A572" s="7"/>
      <c r="B572" s="51"/>
      <c r="D572" s="30"/>
      <c r="E572" s="25"/>
    </row>
    <row r="573" spans="1:5" x14ac:dyDescent="0.15">
      <c r="A573" s="7"/>
      <c r="B573" s="51"/>
      <c r="D573" s="30"/>
      <c r="E573" s="25"/>
    </row>
    <row r="574" spans="1:5" x14ac:dyDescent="0.15">
      <c r="A574" s="7"/>
      <c r="B574" s="51"/>
      <c r="D574" s="30"/>
      <c r="E574" s="25"/>
    </row>
    <row r="575" spans="1:5" x14ac:dyDescent="0.15">
      <c r="A575" s="7"/>
      <c r="B575" s="51"/>
      <c r="D575" s="30"/>
      <c r="E575" s="25"/>
    </row>
    <row r="576" spans="1:5" x14ac:dyDescent="0.15">
      <c r="A576" s="7"/>
      <c r="B576" s="51"/>
      <c r="D576" s="30"/>
      <c r="E576" s="25"/>
    </row>
    <row r="577" spans="1:5" x14ac:dyDescent="0.15">
      <c r="A577" s="7"/>
      <c r="B577" s="51"/>
      <c r="D577" s="30"/>
      <c r="E577" s="25"/>
    </row>
    <row r="578" spans="1:5" x14ac:dyDescent="0.15">
      <c r="A578" s="7"/>
      <c r="B578" s="51"/>
      <c r="D578" s="30"/>
      <c r="E578" s="25"/>
    </row>
    <row r="579" spans="1:5" x14ac:dyDescent="0.15">
      <c r="A579" s="7"/>
      <c r="B579" s="51"/>
      <c r="D579" s="30"/>
      <c r="E579" s="25"/>
    </row>
    <row r="580" spans="1:5" x14ac:dyDescent="0.15">
      <c r="A580" s="7"/>
      <c r="B580" s="51"/>
      <c r="D580" s="30"/>
      <c r="E580" s="25"/>
    </row>
    <row r="581" spans="1:5" x14ac:dyDescent="0.15">
      <c r="A581" s="7"/>
      <c r="B581" s="51"/>
      <c r="D581" s="30"/>
      <c r="E581" s="25"/>
    </row>
    <row r="582" spans="1:5" x14ac:dyDescent="0.15">
      <c r="A582" s="7"/>
      <c r="B582" s="51"/>
      <c r="D582" s="30"/>
      <c r="E582" s="25"/>
    </row>
    <row r="583" spans="1:5" x14ac:dyDescent="0.15">
      <c r="A583" s="7"/>
      <c r="B583" s="51"/>
      <c r="D583" s="30"/>
      <c r="E583" s="25"/>
    </row>
    <row r="584" spans="1:5" x14ac:dyDescent="0.15">
      <c r="A584" s="7"/>
      <c r="B584" s="51"/>
      <c r="D584" s="30"/>
      <c r="E584" s="25"/>
    </row>
    <row r="585" spans="1:5" x14ac:dyDescent="0.15">
      <c r="A585" s="7"/>
      <c r="B585" s="51"/>
      <c r="D585" s="30"/>
      <c r="E585" s="25"/>
    </row>
    <row r="586" spans="1:5" x14ac:dyDescent="0.15">
      <c r="A586" s="7"/>
      <c r="B586" s="51"/>
      <c r="D586" s="30"/>
      <c r="E586" s="25"/>
    </row>
    <row r="587" spans="1:5" x14ac:dyDescent="0.15">
      <c r="A587" s="7"/>
      <c r="B587" s="51"/>
      <c r="D587" s="30"/>
      <c r="E587" s="25"/>
    </row>
    <row r="588" spans="1:5" x14ac:dyDescent="0.15">
      <c r="A588" s="7"/>
      <c r="B588" s="51"/>
      <c r="D588" s="30"/>
      <c r="E588" s="25"/>
    </row>
    <row r="589" spans="1:5" x14ac:dyDescent="0.15">
      <c r="A589" s="7"/>
      <c r="B589" s="51"/>
      <c r="D589" s="30"/>
      <c r="E589" s="25"/>
    </row>
    <row r="590" spans="1:5" x14ac:dyDescent="0.15">
      <c r="A590" s="7"/>
      <c r="B590" s="51"/>
      <c r="D590" s="30"/>
      <c r="E590" s="25"/>
    </row>
    <row r="591" spans="1:5" x14ac:dyDescent="0.15">
      <c r="A591" s="7"/>
      <c r="B591" s="51"/>
      <c r="D591" s="30"/>
      <c r="E591" s="25"/>
    </row>
    <row r="592" spans="1:5" x14ac:dyDescent="0.15">
      <c r="A592" s="7"/>
      <c r="B592" s="51"/>
      <c r="D592" s="30"/>
      <c r="E592" s="25"/>
    </row>
    <row r="593" spans="1:5" x14ac:dyDescent="0.15">
      <c r="A593" s="7"/>
      <c r="B593" s="51"/>
      <c r="D593" s="30"/>
      <c r="E593" s="25"/>
    </row>
    <row r="594" spans="1:5" x14ac:dyDescent="0.15">
      <c r="A594" s="7"/>
      <c r="B594" s="51"/>
      <c r="D594" s="30"/>
      <c r="E594" s="25"/>
    </row>
    <row r="595" spans="1:5" x14ac:dyDescent="0.15">
      <c r="A595" s="7"/>
      <c r="B595" s="51"/>
      <c r="D595" s="30"/>
      <c r="E595" s="25"/>
    </row>
    <row r="596" spans="1:5" x14ac:dyDescent="0.15">
      <c r="A596" s="7"/>
      <c r="B596" s="51"/>
      <c r="D596" s="30"/>
      <c r="E596" s="25"/>
    </row>
    <row r="597" spans="1:5" x14ac:dyDescent="0.15">
      <c r="A597" s="7"/>
      <c r="B597" s="51"/>
      <c r="D597" s="30"/>
      <c r="E597" s="25"/>
    </row>
    <row r="598" spans="1:5" x14ac:dyDescent="0.15">
      <c r="A598" s="7"/>
      <c r="B598" s="51"/>
      <c r="D598" s="30"/>
      <c r="E598" s="25"/>
    </row>
    <row r="599" spans="1:5" x14ac:dyDescent="0.15">
      <c r="A599" s="7"/>
      <c r="B599" s="51"/>
      <c r="D599" s="30"/>
      <c r="E599" s="25"/>
    </row>
    <row r="600" spans="1:5" x14ac:dyDescent="0.15">
      <c r="A600" s="7"/>
      <c r="B600" s="51"/>
      <c r="D600" s="30"/>
      <c r="E600" s="25"/>
    </row>
    <row r="601" spans="1:5" x14ac:dyDescent="0.15">
      <c r="A601" s="7"/>
      <c r="B601" s="51"/>
      <c r="D601" s="30"/>
      <c r="E601" s="25"/>
    </row>
    <row r="602" spans="1:5" x14ac:dyDescent="0.15">
      <c r="A602" s="7"/>
      <c r="B602" s="51"/>
      <c r="D602" s="30"/>
      <c r="E602" s="25"/>
    </row>
    <row r="603" spans="1:5" x14ac:dyDescent="0.15">
      <c r="A603" s="7"/>
      <c r="B603" s="51"/>
      <c r="D603" s="30"/>
      <c r="E603" s="25"/>
    </row>
    <row r="604" spans="1:5" x14ac:dyDescent="0.15">
      <c r="A604" s="7"/>
      <c r="B604" s="51"/>
      <c r="D604" s="30"/>
      <c r="E604" s="25"/>
    </row>
    <row r="605" spans="1:5" x14ac:dyDescent="0.15">
      <c r="A605" s="7"/>
      <c r="B605" s="51"/>
      <c r="D605" s="30"/>
      <c r="E605" s="25"/>
    </row>
    <row r="606" spans="1:5" x14ac:dyDescent="0.15">
      <c r="A606" s="7"/>
      <c r="B606" s="51"/>
      <c r="D606" s="30"/>
      <c r="E606" s="25"/>
    </row>
    <row r="607" spans="1:5" x14ac:dyDescent="0.15">
      <c r="A607" s="7"/>
      <c r="B607" s="51"/>
      <c r="D607" s="30"/>
      <c r="E607" s="25"/>
    </row>
    <row r="608" spans="1:5" x14ac:dyDescent="0.15">
      <c r="A608" s="7"/>
      <c r="B608" s="51"/>
      <c r="D608" s="30"/>
      <c r="E608" s="25"/>
    </row>
    <row r="609" spans="1:5" x14ac:dyDescent="0.15">
      <c r="A609" s="7"/>
      <c r="B609" s="51"/>
      <c r="D609" s="30"/>
      <c r="E609" s="25"/>
    </row>
    <row r="610" spans="1:5" x14ac:dyDescent="0.15">
      <c r="A610" s="7"/>
      <c r="B610" s="51"/>
      <c r="D610" s="30"/>
      <c r="E610" s="25"/>
    </row>
    <row r="611" spans="1:5" x14ac:dyDescent="0.15">
      <c r="A611" s="7"/>
      <c r="B611" s="51"/>
      <c r="D611" s="30"/>
      <c r="E611" s="25"/>
    </row>
    <row r="612" spans="1:5" x14ac:dyDescent="0.15">
      <c r="A612" s="7"/>
      <c r="B612" s="51"/>
      <c r="D612" s="30"/>
      <c r="E612" s="25"/>
    </row>
    <row r="613" spans="1:5" x14ac:dyDescent="0.15">
      <c r="A613" s="7"/>
      <c r="B613" s="51"/>
      <c r="D613" s="30"/>
      <c r="E613" s="25"/>
    </row>
    <row r="614" spans="1:5" x14ac:dyDescent="0.15">
      <c r="A614" s="7"/>
      <c r="B614" s="51"/>
      <c r="D614" s="30"/>
      <c r="E614" s="25"/>
    </row>
    <row r="615" spans="1:5" x14ac:dyDescent="0.15">
      <c r="A615" s="7"/>
      <c r="B615" s="51"/>
      <c r="D615" s="30"/>
      <c r="E615" s="25"/>
    </row>
    <row r="616" spans="1:5" x14ac:dyDescent="0.15">
      <c r="A616" s="7"/>
      <c r="B616" s="51"/>
      <c r="D616" s="30"/>
      <c r="E616" s="25"/>
    </row>
    <row r="617" spans="1:5" x14ac:dyDescent="0.15">
      <c r="A617" s="7"/>
      <c r="B617" s="51"/>
      <c r="D617" s="30"/>
      <c r="E617" s="25"/>
    </row>
    <row r="618" spans="1:5" x14ac:dyDescent="0.15">
      <c r="A618" s="7"/>
      <c r="B618" s="51"/>
      <c r="D618" s="30"/>
      <c r="E618" s="25"/>
    </row>
    <row r="619" spans="1:5" x14ac:dyDescent="0.15">
      <c r="A619" s="7"/>
      <c r="B619" s="51"/>
      <c r="D619" s="30"/>
      <c r="E619" s="25"/>
    </row>
    <row r="620" spans="1:5" x14ac:dyDescent="0.15">
      <c r="A620" s="7"/>
      <c r="B620" s="51"/>
      <c r="D620" s="30"/>
      <c r="E620" s="25"/>
    </row>
    <row r="621" spans="1:5" x14ac:dyDescent="0.15">
      <c r="A621" s="7"/>
      <c r="B621" s="51"/>
      <c r="D621" s="30"/>
      <c r="E621" s="25"/>
    </row>
    <row r="622" spans="1:5" x14ac:dyDescent="0.15">
      <c r="A622" s="7"/>
      <c r="B622" s="51"/>
      <c r="D622" s="30"/>
      <c r="E622" s="25"/>
    </row>
    <row r="623" spans="1:5" x14ac:dyDescent="0.15">
      <c r="A623" s="7"/>
      <c r="B623" s="51"/>
      <c r="D623" s="30"/>
      <c r="E623" s="25"/>
    </row>
    <row r="624" spans="1:5" x14ac:dyDescent="0.15">
      <c r="A624" s="7"/>
      <c r="B624" s="51"/>
      <c r="D624" s="30"/>
      <c r="E624" s="25"/>
    </row>
    <row r="625" spans="1:5" x14ac:dyDescent="0.15">
      <c r="A625" s="7"/>
      <c r="B625" s="51"/>
      <c r="D625" s="30"/>
      <c r="E625" s="25"/>
    </row>
    <row r="626" spans="1:5" x14ac:dyDescent="0.15">
      <c r="A626" s="7"/>
      <c r="B626" s="51"/>
      <c r="D626" s="30"/>
      <c r="E626" s="25"/>
    </row>
    <row r="627" spans="1:5" x14ac:dyDescent="0.15">
      <c r="A627" s="7"/>
      <c r="B627" s="51"/>
      <c r="D627" s="30"/>
      <c r="E627" s="25"/>
    </row>
    <row r="628" spans="1:5" x14ac:dyDescent="0.15">
      <c r="A628" s="7"/>
      <c r="B628" s="51"/>
      <c r="D628" s="30"/>
      <c r="E628" s="25"/>
    </row>
    <row r="629" spans="1:5" x14ac:dyDescent="0.15">
      <c r="A629" s="7"/>
      <c r="B629" s="51"/>
      <c r="D629" s="30"/>
      <c r="E629" s="25"/>
    </row>
    <row r="630" spans="1:5" x14ac:dyDescent="0.15">
      <c r="A630" s="7"/>
      <c r="B630" s="51"/>
      <c r="D630" s="30"/>
      <c r="E630" s="25"/>
    </row>
    <row r="631" spans="1:5" x14ac:dyDescent="0.15">
      <c r="A631" s="7"/>
      <c r="B631" s="51"/>
      <c r="D631" s="30"/>
      <c r="E631" s="25"/>
    </row>
    <row r="632" spans="1:5" x14ac:dyDescent="0.15">
      <c r="A632" s="7"/>
      <c r="B632" s="51"/>
      <c r="D632" s="30"/>
      <c r="E632" s="25"/>
    </row>
    <row r="633" spans="1:5" x14ac:dyDescent="0.15">
      <c r="A633" s="7"/>
      <c r="B633" s="51"/>
      <c r="D633" s="30"/>
      <c r="E633" s="25"/>
    </row>
    <row r="634" spans="1:5" x14ac:dyDescent="0.15">
      <c r="A634" s="7"/>
      <c r="B634" s="51"/>
      <c r="D634" s="30"/>
      <c r="E634" s="25"/>
    </row>
    <row r="635" spans="1:5" x14ac:dyDescent="0.15">
      <c r="A635" s="7"/>
      <c r="B635" s="51"/>
      <c r="D635" s="30"/>
      <c r="E635" s="25"/>
    </row>
    <row r="636" spans="1:5" x14ac:dyDescent="0.15">
      <c r="A636" s="7"/>
      <c r="B636" s="51"/>
      <c r="D636" s="30"/>
      <c r="E636" s="25"/>
    </row>
    <row r="637" spans="1:5" x14ac:dyDescent="0.15">
      <c r="A637" s="7"/>
      <c r="B637" s="51"/>
      <c r="D637" s="30"/>
      <c r="E637" s="25"/>
    </row>
    <row r="638" spans="1:5" x14ac:dyDescent="0.15">
      <c r="A638" s="7"/>
      <c r="B638" s="51"/>
      <c r="D638" s="30"/>
      <c r="E638" s="25"/>
    </row>
    <row r="639" spans="1:5" x14ac:dyDescent="0.15">
      <c r="A639" s="7"/>
      <c r="B639" s="51"/>
      <c r="D639" s="30"/>
      <c r="E639" s="25"/>
    </row>
    <row r="640" spans="1:5" x14ac:dyDescent="0.15">
      <c r="A640" s="7"/>
      <c r="B640" s="51"/>
      <c r="D640" s="30"/>
      <c r="E640" s="25"/>
    </row>
    <row r="641" spans="1:5" x14ac:dyDescent="0.15">
      <c r="A641" s="7"/>
      <c r="B641" s="51"/>
      <c r="D641" s="30"/>
      <c r="E641" s="25"/>
    </row>
    <row r="642" spans="1:5" x14ac:dyDescent="0.15">
      <c r="A642" s="7"/>
      <c r="B642" s="51"/>
      <c r="D642" s="30"/>
      <c r="E642" s="25"/>
    </row>
    <row r="643" spans="1:5" x14ac:dyDescent="0.15">
      <c r="A643" s="7"/>
      <c r="B643" s="51"/>
      <c r="D643" s="30"/>
      <c r="E643" s="25"/>
    </row>
    <row r="644" spans="1:5" x14ac:dyDescent="0.15">
      <c r="A644" s="7"/>
      <c r="B644" s="51"/>
      <c r="D644" s="30"/>
      <c r="E644" s="25"/>
    </row>
    <row r="645" spans="1:5" x14ac:dyDescent="0.15">
      <c r="A645" s="7"/>
      <c r="B645" s="51"/>
      <c r="D645" s="30"/>
      <c r="E645" s="25"/>
    </row>
    <row r="646" spans="1:5" x14ac:dyDescent="0.15">
      <c r="A646" s="7"/>
      <c r="B646" s="51"/>
      <c r="D646" s="30"/>
      <c r="E646" s="25"/>
    </row>
    <row r="647" spans="1:5" x14ac:dyDescent="0.15">
      <c r="A647" s="7"/>
      <c r="B647" s="51"/>
      <c r="D647" s="30"/>
      <c r="E647" s="25"/>
    </row>
    <row r="648" spans="1:5" x14ac:dyDescent="0.15">
      <c r="A648" s="7"/>
      <c r="B648" s="51"/>
      <c r="D648" s="30"/>
      <c r="E648" s="25"/>
    </row>
    <row r="649" spans="1:5" x14ac:dyDescent="0.15">
      <c r="A649" s="7"/>
      <c r="B649" s="51"/>
      <c r="D649" s="30"/>
      <c r="E649" s="25"/>
    </row>
    <row r="650" spans="1:5" x14ac:dyDescent="0.15">
      <c r="A650" s="7"/>
      <c r="B650" s="51"/>
      <c r="D650" s="30"/>
      <c r="E650" s="25"/>
    </row>
    <row r="651" spans="1:5" x14ac:dyDescent="0.15">
      <c r="A651" s="7"/>
      <c r="B651" s="51"/>
      <c r="D651" s="30"/>
      <c r="E651" s="25"/>
    </row>
    <row r="652" spans="1:5" x14ac:dyDescent="0.15">
      <c r="A652" s="7"/>
      <c r="B652" s="51"/>
      <c r="D652" s="30"/>
      <c r="E652" s="25"/>
    </row>
    <row r="653" spans="1:5" x14ac:dyDescent="0.15">
      <c r="A653" s="7"/>
      <c r="B653" s="51"/>
      <c r="D653" s="30"/>
      <c r="E653" s="25"/>
    </row>
    <row r="654" spans="1:5" x14ac:dyDescent="0.15">
      <c r="A654" s="7"/>
      <c r="B654" s="51"/>
      <c r="D654" s="30"/>
      <c r="E654" s="25"/>
    </row>
    <row r="655" spans="1:5" x14ac:dyDescent="0.15">
      <c r="A655" s="7"/>
      <c r="B655" s="51"/>
      <c r="D655" s="30"/>
      <c r="E655" s="25"/>
    </row>
    <row r="656" spans="1:5" x14ac:dyDescent="0.15">
      <c r="A656" s="7"/>
      <c r="B656" s="51"/>
      <c r="D656" s="30"/>
      <c r="E656" s="25"/>
    </row>
    <row r="657" spans="1:5" x14ac:dyDescent="0.15">
      <c r="A657" s="7"/>
      <c r="B657" s="51"/>
      <c r="D657" s="30"/>
      <c r="E657" s="25"/>
    </row>
    <row r="658" spans="1:5" x14ac:dyDescent="0.15">
      <c r="A658" s="7"/>
      <c r="B658" s="51"/>
      <c r="D658" s="30"/>
      <c r="E658" s="25"/>
    </row>
    <row r="659" spans="1:5" x14ac:dyDescent="0.15">
      <c r="A659" s="7"/>
      <c r="B659" s="51"/>
      <c r="D659" s="30"/>
      <c r="E659" s="25"/>
    </row>
    <row r="660" spans="1:5" x14ac:dyDescent="0.15">
      <c r="A660" s="7"/>
      <c r="B660" s="51"/>
      <c r="D660" s="30"/>
      <c r="E660" s="25"/>
    </row>
    <row r="661" spans="1:5" x14ac:dyDescent="0.15">
      <c r="A661" s="7"/>
      <c r="B661" s="51"/>
      <c r="D661" s="30"/>
      <c r="E661" s="25"/>
    </row>
    <row r="662" spans="1:5" x14ac:dyDescent="0.15">
      <c r="A662" s="7"/>
      <c r="B662" s="51"/>
      <c r="D662" s="30"/>
      <c r="E662" s="25"/>
    </row>
    <row r="663" spans="1:5" x14ac:dyDescent="0.15">
      <c r="A663" s="7"/>
      <c r="B663" s="51"/>
      <c r="D663" s="30"/>
      <c r="E663" s="25"/>
    </row>
    <row r="664" spans="1:5" x14ac:dyDescent="0.15">
      <c r="A664" s="7"/>
      <c r="B664" s="51"/>
      <c r="D664" s="30"/>
      <c r="E664" s="25"/>
    </row>
    <row r="665" spans="1:5" x14ac:dyDescent="0.15">
      <c r="A665" s="7"/>
      <c r="B665" s="51"/>
      <c r="D665" s="30"/>
      <c r="E665" s="25"/>
    </row>
    <row r="666" spans="1:5" x14ac:dyDescent="0.15">
      <c r="A666" s="7"/>
      <c r="B666" s="51"/>
      <c r="D666" s="30"/>
      <c r="E666" s="25"/>
    </row>
    <row r="667" spans="1:5" x14ac:dyDescent="0.15">
      <c r="A667" s="7"/>
      <c r="B667" s="51"/>
      <c r="D667" s="30"/>
      <c r="E667" s="25"/>
    </row>
    <row r="668" spans="1:5" x14ac:dyDescent="0.15">
      <c r="A668" s="7"/>
      <c r="B668" s="51"/>
      <c r="D668" s="30"/>
      <c r="E668" s="25"/>
    </row>
    <row r="669" spans="1:5" x14ac:dyDescent="0.15">
      <c r="A669" s="7"/>
      <c r="B669" s="51"/>
      <c r="D669" s="30"/>
      <c r="E669" s="25"/>
    </row>
    <row r="670" spans="1:5" x14ac:dyDescent="0.15">
      <c r="A670" s="7"/>
      <c r="B670" s="51"/>
      <c r="D670" s="30"/>
      <c r="E670" s="25"/>
    </row>
    <row r="671" spans="1:5" x14ac:dyDescent="0.15">
      <c r="A671" s="7"/>
      <c r="B671" s="51"/>
      <c r="D671" s="30"/>
      <c r="E671" s="25"/>
    </row>
    <row r="672" spans="1:5" x14ac:dyDescent="0.15">
      <c r="A672" s="7"/>
      <c r="B672" s="51"/>
      <c r="D672" s="30"/>
      <c r="E672" s="25"/>
    </row>
    <row r="673" spans="1:5" x14ac:dyDescent="0.15">
      <c r="A673" s="7"/>
      <c r="B673" s="51"/>
      <c r="D673" s="30"/>
      <c r="E673" s="25"/>
    </row>
    <row r="674" spans="1:5" x14ac:dyDescent="0.15">
      <c r="A674" s="7"/>
      <c r="B674" s="51"/>
      <c r="D674" s="30"/>
      <c r="E674" s="25"/>
    </row>
    <row r="675" spans="1:5" x14ac:dyDescent="0.15">
      <c r="A675" s="7"/>
      <c r="B675" s="51"/>
      <c r="D675" s="30"/>
      <c r="E675" s="25"/>
    </row>
    <row r="676" spans="1:5" x14ac:dyDescent="0.15">
      <c r="A676" s="7"/>
      <c r="B676" s="51"/>
      <c r="D676" s="30"/>
      <c r="E676" s="25"/>
    </row>
    <row r="677" spans="1:5" x14ac:dyDescent="0.15">
      <c r="A677" s="7"/>
      <c r="B677" s="51"/>
      <c r="D677" s="30"/>
      <c r="E677" s="25"/>
    </row>
    <row r="678" spans="1:5" x14ac:dyDescent="0.15">
      <c r="A678" s="7"/>
      <c r="B678" s="51"/>
      <c r="D678" s="30"/>
      <c r="E678" s="25"/>
    </row>
    <row r="679" spans="1:5" x14ac:dyDescent="0.15">
      <c r="A679" s="7"/>
      <c r="B679" s="51"/>
      <c r="D679" s="30"/>
      <c r="E679" s="25"/>
    </row>
    <row r="680" spans="1:5" x14ac:dyDescent="0.15">
      <c r="A680" s="7"/>
      <c r="B680" s="51"/>
      <c r="D680" s="30"/>
      <c r="E680" s="25"/>
    </row>
    <row r="681" spans="1:5" x14ac:dyDescent="0.15">
      <c r="A681" s="7"/>
      <c r="B681" s="51"/>
      <c r="D681" s="30"/>
      <c r="E681" s="25"/>
    </row>
    <row r="682" spans="1:5" x14ac:dyDescent="0.15">
      <c r="A682" s="7"/>
      <c r="B682" s="51"/>
      <c r="D682" s="30"/>
      <c r="E682" s="25"/>
    </row>
    <row r="683" spans="1:5" x14ac:dyDescent="0.15">
      <c r="A683" s="7"/>
      <c r="B683" s="51"/>
      <c r="D683" s="30"/>
      <c r="E683" s="25"/>
    </row>
    <row r="684" spans="1:5" x14ac:dyDescent="0.15">
      <c r="A684" s="7"/>
      <c r="B684" s="51"/>
      <c r="D684" s="30"/>
      <c r="E684" s="25"/>
    </row>
    <row r="685" spans="1:5" x14ac:dyDescent="0.15">
      <c r="A685" s="7"/>
      <c r="B685" s="51"/>
      <c r="D685" s="30"/>
      <c r="E685" s="25"/>
    </row>
    <row r="686" spans="1:5" x14ac:dyDescent="0.15">
      <c r="A686" s="7"/>
      <c r="B686" s="51"/>
      <c r="D686" s="30"/>
      <c r="E686" s="25"/>
    </row>
    <row r="687" spans="1:5" x14ac:dyDescent="0.15">
      <c r="A687" s="7"/>
      <c r="B687" s="51"/>
      <c r="D687" s="30"/>
      <c r="E687" s="25"/>
    </row>
    <row r="688" spans="1:5" x14ac:dyDescent="0.15">
      <c r="A688" s="7"/>
      <c r="B688" s="51"/>
      <c r="D688" s="30"/>
      <c r="E688" s="25"/>
    </row>
    <row r="689" spans="1:5" x14ac:dyDescent="0.15">
      <c r="A689" s="7"/>
      <c r="B689" s="51"/>
      <c r="D689" s="30"/>
      <c r="E689" s="25"/>
    </row>
    <row r="690" spans="1:5" x14ac:dyDescent="0.15">
      <c r="A690" s="7"/>
      <c r="B690" s="51"/>
      <c r="D690" s="30"/>
      <c r="E690" s="25"/>
    </row>
    <row r="691" spans="1:5" x14ac:dyDescent="0.15">
      <c r="A691" s="7"/>
      <c r="B691" s="51"/>
      <c r="D691" s="30"/>
      <c r="E691" s="25"/>
    </row>
    <row r="692" spans="1:5" x14ac:dyDescent="0.15">
      <c r="A692" s="7"/>
      <c r="B692" s="51"/>
      <c r="D692" s="30"/>
      <c r="E692" s="25"/>
    </row>
    <row r="693" spans="1:5" x14ac:dyDescent="0.15">
      <c r="A693" s="7"/>
      <c r="B693" s="51"/>
      <c r="D693" s="30"/>
      <c r="E693" s="25"/>
    </row>
    <row r="694" spans="1:5" x14ac:dyDescent="0.15">
      <c r="A694" s="7"/>
      <c r="B694" s="51"/>
      <c r="D694" s="30"/>
      <c r="E694" s="25"/>
    </row>
    <row r="695" spans="1:5" x14ac:dyDescent="0.15">
      <c r="A695" s="7"/>
      <c r="B695" s="51"/>
      <c r="D695" s="30"/>
      <c r="E695" s="25"/>
    </row>
    <row r="696" spans="1:5" x14ac:dyDescent="0.15">
      <c r="A696" s="7"/>
      <c r="B696" s="51"/>
      <c r="D696" s="30"/>
      <c r="E696" s="25"/>
    </row>
    <row r="697" spans="1:5" x14ac:dyDescent="0.15">
      <c r="A697" s="7"/>
      <c r="B697" s="51"/>
      <c r="D697" s="30"/>
      <c r="E697" s="25"/>
    </row>
    <row r="698" spans="1:5" x14ac:dyDescent="0.15">
      <c r="A698" s="7"/>
      <c r="B698" s="51"/>
      <c r="D698" s="30"/>
      <c r="E698" s="25"/>
    </row>
    <row r="699" spans="1:5" x14ac:dyDescent="0.15">
      <c r="A699" s="7"/>
      <c r="B699" s="51"/>
      <c r="D699" s="30"/>
      <c r="E699" s="25"/>
    </row>
    <row r="700" spans="1:5" x14ac:dyDescent="0.15">
      <c r="A700" s="7"/>
      <c r="B700" s="51"/>
      <c r="D700" s="30"/>
      <c r="E700" s="25"/>
    </row>
    <row r="701" spans="1:5" x14ac:dyDescent="0.15">
      <c r="A701" s="7"/>
      <c r="B701" s="51"/>
      <c r="D701" s="30"/>
      <c r="E701" s="25"/>
    </row>
    <row r="702" spans="1:5" x14ac:dyDescent="0.15">
      <c r="A702" s="7"/>
      <c r="B702" s="51"/>
      <c r="D702" s="30"/>
      <c r="E702" s="25"/>
    </row>
    <row r="703" spans="1:5" x14ac:dyDescent="0.15">
      <c r="A703" s="7"/>
      <c r="B703" s="51"/>
      <c r="D703" s="30"/>
      <c r="E703" s="25"/>
    </row>
    <row r="704" spans="1:5" x14ac:dyDescent="0.15">
      <c r="A704" s="7"/>
      <c r="B704" s="51"/>
      <c r="D704" s="30"/>
      <c r="E704" s="25"/>
    </row>
    <row r="705" spans="1:5" x14ac:dyDescent="0.15">
      <c r="A705" s="7"/>
      <c r="B705" s="51"/>
      <c r="D705" s="30"/>
      <c r="E705" s="25"/>
    </row>
    <row r="706" spans="1:5" x14ac:dyDescent="0.15">
      <c r="A706" s="7"/>
      <c r="B706" s="51"/>
      <c r="D706" s="30"/>
      <c r="E706" s="25"/>
    </row>
    <row r="707" spans="1:5" x14ac:dyDescent="0.15">
      <c r="A707" s="7"/>
      <c r="B707" s="51"/>
      <c r="D707" s="30"/>
      <c r="E707" s="25"/>
    </row>
    <row r="708" spans="1:5" x14ac:dyDescent="0.15">
      <c r="A708" s="7"/>
      <c r="B708" s="51"/>
      <c r="D708" s="30"/>
      <c r="E708" s="25"/>
    </row>
    <row r="709" spans="1:5" x14ac:dyDescent="0.15">
      <c r="A709" s="7"/>
      <c r="B709" s="51"/>
      <c r="D709" s="30"/>
      <c r="E709" s="25"/>
    </row>
    <row r="710" spans="1:5" x14ac:dyDescent="0.15">
      <c r="A710" s="7"/>
      <c r="B710" s="51"/>
      <c r="D710" s="30"/>
      <c r="E710" s="25"/>
    </row>
    <row r="711" spans="1:5" x14ac:dyDescent="0.15">
      <c r="A711" s="7"/>
      <c r="B711" s="51"/>
      <c r="D711" s="30"/>
      <c r="E711" s="25"/>
    </row>
    <row r="712" spans="1:5" x14ac:dyDescent="0.15">
      <c r="A712" s="7"/>
      <c r="B712" s="51"/>
      <c r="D712" s="30"/>
      <c r="E712" s="25"/>
    </row>
    <row r="713" spans="1:5" x14ac:dyDescent="0.15">
      <c r="A713" s="7"/>
      <c r="B713" s="51"/>
      <c r="D713" s="30"/>
      <c r="E713" s="25"/>
    </row>
    <row r="714" spans="1:5" x14ac:dyDescent="0.15">
      <c r="A714" s="7"/>
      <c r="B714" s="51"/>
      <c r="D714" s="30"/>
      <c r="E714" s="25"/>
    </row>
    <row r="715" spans="1:5" x14ac:dyDescent="0.15">
      <c r="A715" s="7"/>
      <c r="B715" s="51"/>
      <c r="D715" s="30"/>
      <c r="E715" s="25"/>
    </row>
    <row r="716" spans="1:5" x14ac:dyDescent="0.15">
      <c r="A716" s="7"/>
      <c r="B716" s="51"/>
      <c r="D716" s="30"/>
      <c r="E716" s="25"/>
    </row>
    <row r="717" spans="1:5" x14ac:dyDescent="0.15">
      <c r="A717" s="7"/>
      <c r="B717" s="51"/>
      <c r="D717" s="30"/>
      <c r="E717" s="25"/>
    </row>
    <row r="718" spans="1:5" x14ac:dyDescent="0.15">
      <c r="A718" s="7"/>
      <c r="B718" s="51"/>
      <c r="D718" s="30"/>
      <c r="E718" s="25"/>
    </row>
    <row r="719" spans="1:5" x14ac:dyDescent="0.15">
      <c r="A719" s="7"/>
      <c r="B719" s="51"/>
      <c r="D719" s="30"/>
      <c r="E719" s="25"/>
    </row>
    <row r="720" spans="1:5" x14ac:dyDescent="0.15">
      <c r="A720" s="7"/>
      <c r="B720" s="51"/>
      <c r="D720" s="30"/>
      <c r="E720" s="25"/>
    </row>
    <row r="721" spans="1:5" x14ac:dyDescent="0.15">
      <c r="A721" s="7"/>
      <c r="B721" s="51"/>
      <c r="D721" s="30"/>
      <c r="E721" s="25"/>
    </row>
    <row r="722" spans="1:5" x14ac:dyDescent="0.15">
      <c r="A722" s="7"/>
      <c r="B722" s="51"/>
      <c r="D722" s="30"/>
      <c r="E722" s="25"/>
    </row>
    <row r="723" spans="1:5" x14ac:dyDescent="0.15">
      <c r="A723" s="7"/>
      <c r="B723" s="51"/>
      <c r="D723" s="30"/>
      <c r="E723" s="25"/>
    </row>
    <row r="724" spans="1:5" x14ac:dyDescent="0.15">
      <c r="A724" s="7"/>
      <c r="B724" s="51"/>
      <c r="D724" s="30"/>
      <c r="E724" s="25"/>
    </row>
    <row r="725" spans="1:5" x14ac:dyDescent="0.15">
      <c r="A725" s="7"/>
      <c r="B725" s="51"/>
      <c r="D725" s="30"/>
      <c r="E725" s="25"/>
    </row>
    <row r="726" spans="1:5" x14ac:dyDescent="0.15">
      <c r="A726" s="7"/>
      <c r="B726" s="51"/>
      <c r="D726" s="30"/>
      <c r="E726" s="25"/>
    </row>
    <row r="727" spans="1:5" x14ac:dyDescent="0.15">
      <c r="A727" s="7"/>
      <c r="B727" s="51"/>
      <c r="D727" s="30"/>
      <c r="E727" s="25"/>
    </row>
    <row r="728" spans="1:5" x14ac:dyDescent="0.15">
      <c r="A728" s="7"/>
      <c r="B728" s="51"/>
      <c r="D728" s="30"/>
      <c r="E728" s="25"/>
    </row>
    <row r="729" spans="1:5" x14ac:dyDescent="0.15">
      <c r="A729" s="7"/>
      <c r="B729" s="51"/>
      <c r="D729" s="30"/>
      <c r="E729" s="25"/>
    </row>
    <row r="730" spans="1:5" x14ac:dyDescent="0.15">
      <c r="A730" s="7"/>
      <c r="B730" s="51"/>
      <c r="D730" s="30"/>
      <c r="E730" s="25"/>
    </row>
    <row r="731" spans="1:5" x14ac:dyDescent="0.15">
      <c r="A731" s="7"/>
      <c r="B731" s="51"/>
      <c r="D731" s="30"/>
      <c r="E731" s="25"/>
    </row>
    <row r="732" spans="1:5" x14ac:dyDescent="0.15">
      <c r="A732" s="7"/>
      <c r="B732" s="51"/>
      <c r="D732" s="30"/>
      <c r="E732" s="25"/>
    </row>
    <row r="733" spans="1:5" x14ac:dyDescent="0.15">
      <c r="A733" s="7"/>
      <c r="B733" s="51"/>
      <c r="D733" s="30"/>
      <c r="E733" s="25"/>
    </row>
    <row r="734" spans="1:5" x14ac:dyDescent="0.15">
      <c r="A734" s="7"/>
      <c r="B734" s="51"/>
      <c r="D734" s="30"/>
      <c r="E734" s="25"/>
    </row>
    <row r="735" spans="1:5" x14ac:dyDescent="0.15">
      <c r="A735" s="7"/>
      <c r="B735" s="51"/>
      <c r="D735" s="30"/>
      <c r="E735" s="25"/>
    </row>
    <row r="736" spans="1:5" x14ac:dyDescent="0.15">
      <c r="A736" s="7"/>
      <c r="B736" s="51"/>
      <c r="D736" s="30"/>
      <c r="E736" s="25"/>
    </row>
    <row r="737" spans="1:5" x14ac:dyDescent="0.15">
      <c r="A737" s="7"/>
      <c r="B737" s="51"/>
      <c r="D737" s="30"/>
      <c r="E737" s="25"/>
    </row>
    <row r="738" spans="1:5" x14ac:dyDescent="0.15">
      <c r="A738" s="7"/>
      <c r="B738" s="51"/>
      <c r="D738" s="30"/>
      <c r="E738" s="25"/>
    </row>
    <row r="739" spans="1:5" x14ac:dyDescent="0.15">
      <c r="A739" s="7"/>
      <c r="B739" s="51"/>
      <c r="D739" s="30"/>
      <c r="E739" s="25"/>
    </row>
    <row r="740" spans="1:5" x14ac:dyDescent="0.15">
      <c r="A740" s="7"/>
      <c r="B740" s="51"/>
      <c r="D740" s="30"/>
      <c r="E740" s="25"/>
    </row>
    <row r="741" spans="1:5" x14ac:dyDescent="0.15">
      <c r="A741" s="7"/>
      <c r="B741" s="51"/>
      <c r="D741" s="30"/>
      <c r="E741" s="25"/>
    </row>
    <row r="742" spans="1:5" x14ac:dyDescent="0.15">
      <c r="A742" s="7"/>
      <c r="B742" s="51"/>
      <c r="D742" s="30"/>
      <c r="E742" s="25"/>
    </row>
    <row r="743" spans="1:5" x14ac:dyDescent="0.15">
      <c r="A743" s="7"/>
      <c r="B743" s="51"/>
      <c r="D743" s="30"/>
      <c r="E743" s="25"/>
    </row>
    <row r="744" spans="1:5" x14ac:dyDescent="0.15">
      <c r="A744" s="7"/>
      <c r="B744" s="51"/>
      <c r="D744" s="30"/>
      <c r="E744" s="25"/>
    </row>
    <row r="745" spans="1:5" x14ac:dyDescent="0.15">
      <c r="A745" s="7"/>
      <c r="B745" s="51"/>
      <c r="D745" s="30"/>
      <c r="E745" s="25"/>
    </row>
    <row r="746" spans="1:5" x14ac:dyDescent="0.15">
      <c r="A746" s="7"/>
      <c r="B746" s="51"/>
      <c r="D746" s="30"/>
      <c r="E746" s="25"/>
    </row>
    <row r="747" spans="1:5" x14ac:dyDescent="0.15">
      <c r="A747" s="7"/>
      <c r="B747" s="51"/>
      <c r="D747" s="30"/>
      <c r="E747" s="25"/>
    </row>
    <row r="748" spans="1:5" x14ac:dyDescent="0.15">
      <c r="A748" s="7"/>
      <c r="B748" s="51"/>
      <c r="D748" s="30"/>
      <c r="E748" s="25"/>
    </row>
    <row r="749" spans="1:5" x14ac:dyDescent="0.15">
      <c r="A749" s="7"/>
      <c r="B749" s="51"/>
      <c r="D749" s="30"/>
      <c r="E749" s="25"/>
    </row>
    <row r="750" spans="1:5" x14ac:dyDescent="0.15">
      <c r="A750" s="7"/>
      <c r="B750" s="51"/>
      <c r="D750" s="30"/>
      <c r="E750" s="25"/>
    </row>
    <row r="751" spans="1:5" x14ac:dyDescent="0.15">
      <c r="A751" s="7"/>
      <c r="B751" s="51"/>
      <c r="D751" s="30"/>
      <c r="E751" s="25"/>
    </row>
    <row r="752" spans="1:5" x14ac:dyDescent="0.15">
      <c r="A752" s="7"/>
      <c r="B752" s="51"/>
      <c r="D752" s="30"/>
      <c r="E752" s="25"/>
    </row>
    <row r="753" spans="1:5" x14ac:dyDescent="0.15">
      <c r="A753" s="7"/>
      <c r="B753" s="51"/>
      <c r="D753" s="30"/>
      <c r="E753" s="25"/>
    </row>
    <row r="754" spans="1:5" x14ac:dyDescent="0.15">
      <c r="A754" s="7"/>
      <c r="B754" s="51"/>
      <c r="D754" s="30"/>
      <c r="E754" s="25"/>
    </row>
    <row r="755" spans="1:5" x14ac:dyDescent="0.15">
      <c r="A755" s="7"/>
      <c r="B755" s="51"/>
      <c r="D755" s="30"/>
      <c r="E755" s="25"/>
    </row>
    <row r="756" spans="1:5" x14ac:dyDescent="0.15">
      <c r="A756" s="7"/>
      <c r="B756" s="51"/>
      <c r="D756" s="30"/>
      <c r="E756" s="25"/>
    </row>
    <row r="757" spans="1:5" x14ac:dyDescent="0.15">
      <c r="A757" s="7"/>
      <c r="B757" s="51"/>
      <c r="D757" s="30"/>
      <c r="E757" s="25"/>
    </row>
    <row r="758" spans="1:5" x14ac:dyDescent="0.15">
      <c r="A758" s="7"/>
      <c r="B758" s="51"/>
      <c r="D758" s="30"/>
      <c r="E758" s="25"/>
    </row>
    <row r="759" spans="1:5" x14ac:dyDescent="0.15">
      <c r="A759" s="7"/>
      <c r="B759" s="51"/>
      <c r="D759" s="30"/>
      <c r="E759" s="25"/>
    </row>
    <row r="760" spans="1:5" x14ac:dyDescent="0.15">
      <c r="A760" s="7"/>
      <c r="B760" s="51"/>
      <c r="D760" s="30"/>
      <c r="E760" s="25"/>
    </row>
    <row r="761" spans="1:5" x14ac:dyDescent="0.15">
      <c r="A761" s="7"/>
      <c r="B761" s="51"/>
      <c r="D761" s="30"/>
      <c r="E761" s="25"/>
    </row>
    <row r="762" spans="1:5" x14ac:dyDescent="0.15">
      <c r="A762" s="7"/>
      <c r="B762" s="51"/>
      <c r="D762" s="30"/>
      <c r="E762" s="25"/>
    </row>
    <row r="763" spans="1:5" x14ac:dyDescent="0.15">
      <c r="A763" s="7"/>
      <c r="B763" s="51"/>
      <c r="D763" s="30"/>
      <c r="E763" s="25"/>
    </row>
    <row r="764" spans="1:5" x14ac:dyDescent="0.15">
      <c r="A764" s="7"/>
      <c r="B764" s="51"/>
      <c r="D764" s="30"/>
      <c r="E764" s="25"/>
    </row>
    <row r="765" spans="1:5" x14ac:dyDescent="0.15">
      <c r="A765" s="7"/>
      <c r="B765" s="51"/>
      <c r="D765" s="30"/>
      <c r="E765" s="25"/>
    </row>
    <row r="766" spans="1:5" x14ac:dyDescent="0.15">
      <c r="A766" s="7"/>
      <c r="B766" s="51"/>
      <c r="D766" s="30"/>
      <c r="E766" s="25"/>
    </row>
    <row r="767" spans="1:5" x14ac:dyDescent="0.15">
      <c r="A767" s="7"/>
      <c r="B767" s="51"/>
      <c r="D767" s="30"/>
      <c r="E767" s="25"/>
    </row>
    <row r="768" spans="1:5" x14ac:dyDescent="0.15">
      <c r="A768" s="7"/>
      <c r="B768" s="51"/>
      <c r="D768" s="30"/>
      <c r="E768" s="25"/>
    </row>
    <row r="769" spans="1:5" x14ac:dyDescent="0.15">
      <c r="A769" s="7"/>
      <c r="B769" s="51"/>
      <c r="D769" s="30"/>
      <c r="E769" s="25"/>
    </row>
    <row r="770" spans="1:5" x14ac:dyDescent="0.15">
      <c r="A770" s="7"/>
      <c r="B770" s="51"/>
      <c r="D770" s="30"/>
      <c r="E770" s="25"/>
    </row>
    <row r="771" spans="1:5" x14ac:dyDescent="0.15">
      <c r="A771" s="7"/>
      <c r="B771" s="51"/>
      <c r="D771" s="30"/>
      <c r="E771" s="25"/>
    </row>
    <row r="772" spans="1:5" x14ac:dyDescent="0.15">
      <c r="A772" s="7"/>
      <c r="B772" s="51"/>
      <c r="D772" s="30"/>
      <c r="E772" s="25"/>
    </row>
    <row r="773" spans="1:5" x14ac:dyDescent="0.15">
      <c r="A773" s="7"/>
      <c r="B773" s="51"/>
      <c r="D773" s="30"/>
      <c r="E773" s="25"/>
    </row>
    <row r="774" spans="1:5" x14ac:dyDescent="0.15">
      <c r="A774" s="7"/>
      <c r="B774" s="51"/>
      <c r="D774" s="30"/>
      <c r="E774" s="25"/>
    </row>
    <row r="775" spans="1:5" x14ac:dyDescent="0.15">
      <c r="A775" s="7"/>
      <c r="B775" s="51"/>
      <c r="D775" s="30"/>
      <c r="E775" s="25"/>
    </row>
    <row r="776" spans="1:5" x14ac:dyDescent="0.15">
      <c r="A776" s="7"/>
      <c r="B776" s="51"/>
      <c r="D776" s="30"/>
      <c r="E776" s="25"/>
    </row>
    <row r="777" spans="1:5" x14ac:dyDescent="0.15">
      <c r="A777" s="7"/>
      <c r="B777" s="51"/>
      <c r="D777" s="30"/>
      <c r="E777" s="25"/>
    </row>
    <row r="778" spans="1:5" x14ac:dyDescent="0.15">
      <c r="A778" s="7"/>
      <c r="B778" s="51"/>
      <c r="D778" s="30"/>
      <c r="E778" s="25"/>
    </row>
    <row r="779" spans="1:5" x14ac:dyDescent="0.15">
      <c r="A779" s="7"/>
      <c r="B779" s="51"/>
      <c r="D779" s="30"/>
      <c r="E779" s="25"/>
    </row>
    <row r="780" spans="1:5" x14ac:dyDescent="0.15">
      <c r="A780" s="7"/>
      <c r="B780" s="51"/>
      <c r="D780" s="30"/>
      <c r="E780" s="25"/>
    </row>
    <row r="781" spans="1:5" x14ac:dyDescent="0.15">
      <c r="A781" s="7"/>
      <c r="B781" s="51"/>
      <c r="D781" s="30"/>
      <c r="E781" s="25"/>
    </row>
    <row r="782" spans="1:5" x14ac:dyDescent="0.15">
      <c r="A782" s="7"/>
      <c r="B782" s="51"/>
      <c r="D782" s="30"/>
      <c r="E782" s="25"/>
    </row>
    <row r="783" spans="1:5" x14ac:dyDescent="0.15">
      <c r="A783" s="7"/>
      <c r="B783" s="51"/>
      <c r="D783" s="30"/>
      <c r="E783" s="25"/>
    </row>
    <row r="784" spans="1:5" x14ac:dyDescent="0.15">
      <c r="A784" s="7"/>
      <c r="B784" s="51"/>
      <c r="D784" s="30"/>
      <c r="E784" s="25"/>
    </row>
    <row r="785" spans="1:5" x14ac:dyDescent="0.15">
      <c r="A785" s="7"/>
      <c r="B785" s="51"/>
      <c r="D785" s="30"/>
      <c r="E785" s="25"/>
    </row>
    <row r="786" spans="1:5" x14ac:dyDescent="0.15">
      <c r="A786" s="7"/>
      <c r="B786" s="51"/>
      <c r="D786" s="30"/>
      <c r="E786" s="25"/>
    </row>
    <row r="787" spans="1:5" x14ac:dyDescent="0.15">
      <c r="A787" s="7"/>
      <c r="B787" s="51"/>
      <c r="D787" s="30"/>
      <c r="E787" s="25"/>
    </row>
    <row r="788" spans="1:5" x14ac:dyDescent="0.15">
      <c r="A788" s="7"/>
      <c r="B788" s="51"/>
      <c r="D788" s="30"/>
      <c r="E788" s="25"/>
    </row>
    <row r="789" spans="1:5" x14ac:dyDescent="0.15">
      <c r="A789" s="7"/>
      <c r="B789" s="51"/>
      <c r="D789" s="30"/>
      <c r="E789" s="25"/>
    </row>
    <row r="790" spans="1:5" x14ac:dyDescent="0.15">
      <c r="A790" s="7"/>
      <c r="B790" s="51"/>
      <c r="D790" s="30"/>
      <c r="E790" s="25"/>
    </row>
    <row r="791" spans="1:5" x14ac:dyDescent="0.15">
      <c r="A791" s="7"/>
      <c r="B791" s="51"/>
      <c r="D791" s="30"/>
      <c r="E791" s="25"/>
    </row>
    <row r="792" spans="1:5" x14ac:dyDescent="0.15">
      <c r="A792" s="7"/>
      <c r="B792" s="51"/>
      <c r="D792" s="30"/>
      <c r="E792" s="25"/>
    </row>
    <row r="793" spans="1:5" x14ac:dyDescent="0.15">
      <c r="A793" s="7"/>
      <c r="B793" s="51"/>
      <c r="D793" s="30"/>
      <c r="E793" s="25"/>
    </row>
    <row r="794" spans="1:5" x14ac:dyDescent="0.15">
      <c r="A794" s="7"/>
      <c r="B794" s="51"/>
      <c r="D794" s="30"/>
      <c r="E794" s="25"/>
    </row>
    <row r="795" spans="1:5" x14ac:dyDescent="0.15">
      <c r="A795" s="7"/>
      <c r="B795" s="51"/>
      <c r="D795" s="30"/>
      <c r="E795" s="25"/>
    </row>
    <row r="796" spans="1:5" x14ac:dyDescent="0.15">
      <c r="A796" s="7"/>
      <c r="B796" s="51"/>
      <c r="D796" s="30"/>
      <c r="E796" s="25"/>
    </row>
    <row r="797" spans="1:5" x14ac:dyDescent="0.15">
      <c r="A797" s="7"/>
      <c r="B797" s="51"/>
      <c r="D797" s="30"/>
      <c r="E797" s="25"/>
    </row>
    <row r="798" spans="1:5" x14ac:dyDescent="0.15">
      <c r="A798" s="7"/>
      <c r="B798" s="51"/>
      <c r="D798" s="30"/>
      <c r="E798" s="25"/>
    </row>
    <row r="799" spans="1:5" x14ac:dyDescent="0.15">
      <c r="A799" s="7"/>
      <c r="B799" s="51"/>
      <c r="D799" s="30"/>
      <c r="E799" s="25"/>
    </row>
    <row r="800" spans="1:5" x14ac:dyDescent="0.15">
      <c r="A800" s="7"/>
      <c r="B800" s="51"/>
      <c r="D800" s="30"/>
      <c r="E800" s="25"/>
    </row>
    <row r="801" spans="1:5" x14ac:dyDescent="0.15">
      <c r="A801" s="7"/>
      <c r="B801" s="51"/>
      <c r="D801" s="30"/>
      <c r="E801" s="25"/>
    </row>
    <row r="802" spans="1:5" x14ac:dyDescent="0.15">
      <c r="A802" s="7"/>
      <c r="B802" s="51"/>
      <c r="D802" s="30"/>
      <c r="E802" s="25"/>
    </row>
    <row r="803" spans="1:5" x14ac:dyDescent="0.15">
      <c r="A803" s="7"/>
      <c r="B803" s="51"/>
      <c r="D803" s="30"/>
      <c r="E803" s="25"/>
    </row>
    <row r="804" spans="1:5" x14ac:dyDescent="0.15">
      <c r="A804" s="7"/>
      <c r="B804" s="51"/>
      <c r="D804" s="30"/>
      <c r="E804" s="25"/>
    </row>
    <row r="805" spans="1:5" x14ac:dyDescent="0.15">
      <c r="A805" s="7"/>
      <c r="B805" s="51"/>
      <c r="D805" s="30"/>
      <c r="E805" s="25"/>
    </row>
    <row r="806" spans="1:5" x14ac:dyDescent="0.15">
      <c r="A806" s="7"/>
      <c r="B806" s="51"/>
      <c r="D806" s="30"/>
      <c r="E806" s="25"/>
    </row>
    <row r="807" spans="1:5" x14ac:dyDescent="0.15">
      <c r="A807" s="7"/>
      <c r="B807" s="51"/>
      <c r="D807" s="30"/>
      <c r="E807" s="25"/>
    </row>
    <row r="808" spans="1:5" x14ac:dyDescent="0.15">
      <c r="A808" s="7"/>
      <c r="B808" s="51"/>
      <c r="D808" s="30"/>
      <c r="E808" s="25"/>
    </row>
    <row r="809" spans="1:5" x14ac:dyDescent="0.15">
      <c r="A809" s="7"/>
      <c r="B809" s="51"/>
      <c r="D809" s="30"/>
      <c r="E809" s="25"/>
    </row>
    <row r="810" spans="1:5" x14ac:dyDescent="0.15">
      <c r="A810" s="7"/>
      <c r="B810" s="51"/>
      <c r="D810" s="30"/>
      <c r="E810" s="25"/>
    </row>
    <row r="811" spans="1:5" x14ac:dyDescent="0.15">
      <c r="A811" s="7"/>
      <c r="B811" s="51"/>
      <c r="D811" s="30"/>
      <c r="E811" s="25"/>
    </row>
    <row r="812" spans="1:5" x14ac:dyDescent="0.15">
      <c r="A812" s="7"/>
      <c r="B812" s="51"/>
      <c r="D812" s="30"/>
      <c r="E812" s="25"/>
    </row>
    <row r="813" spans="1:5" x14ac:dyDescent="0.15">
      <c r="A813" s="7"/>
      <c r="B813" s="51"/>
      <c r="D813" s="30"/>
      <c r="E813" s="25"/>
    </row>
    <row r="814" spans="1:5" x14ac:dyDescent="0.15">
      <c r="A814" s="7"/>
      <c r="B814" s="51"/>
      <c r="D814" s="30"/>
      <c r="E814" s="25"/>
    </row>
    <row r="815" spans="1:5" x14ac:dyDescent="0.15">
      <c r="A815" s="7"/>
      <c r="B815" s="51"/>
      <c r="D815" s="30"/>
      <c r="E815" s="25"/>
    </row>
    <row r="816" spans="1:5" x14ac:dyDescent="0.15">
      <c r="A816" s="7"/>
      <c r="B816" s="51"/>
      <c r="D816" s="30"/>
      <c r="E816" s="25"/>
    </row>
    <row r="817" spans="1:5" x14ac:dyDescent="0.15">
      <c r="A817" s="7"/>
      <c r="B817" s="51"/>
      <c r="D817" s="30"/>
      <c r="E817" s="25"/>
    </row>
    <row r="818" spans="1:5" x14ac:dyDescent="0.15">
      <c r="A818" s="7"/>
      <c r="B818" s="51"/>
      <c r="D818" s="30"/>
      <c r="E818" s="25"/>
    </row>
    <row r="819" spans="1:5" x14ac:dyDescent="0.15">
      <c r="A819" s="7"/>
      <c r="B819" s="51"/>
      <c r="D819" s="30"/>
      <c r="E819" s="25"/>
    </row>
    <row r="820" spans="1:5" x14ac:dyDescent="0.15">
      <c r="A820" s="7"/>
      <c r="B820" s="51"/>
      <c r="D820" s="30"/>
      <c r="E820" s="25"/>
    </row>
    <row r="821" spans="1:5" x14ac:dyDescent="0.15">
      <c r="A821" s="7"/>
      <c r="B821" s="51"/>
      <c r="D821" s="30"/>
      <c r="E821" s="25"/>
    </row>
    <row r="822" spans="1:5" x14ac:dyDescent="0.15">
      <c r="A822" s="7"/>
      <c r="B822" s="51"/>
      <c r="D822" s="30"/>
      <c r="E822" s="25"/>
    </row>
    <row r="823" spans="1:5" x14ac:dyDescent="0.15">
      <c r="A823" s="7"/>
      <c r="B823" s="51"/>
      <c r="D823" s="30"/>
      <c r="E823" s="25"/>
    </row>
    <row r="824" spans="1:5" x14ac:dyDescent="0.15">
      <c r="A824" s="7"/>
      <c r="B824" s="51"/>
      <c r="D824" s="30"/>
      <c r="E824" s="25"/>
    </row>
    <row r="825" spans="1:5" x14ac:dyDescent="0.15">
      <c r="A825" s="7"/>
      <c r="B825" s="51"/>
      <c r="D825" s="30"/>
      <c r="E825" s="25"/>
    </row>
    <row r="826" spans="1:5" x14ac:dyDescent="0.15">
      <c r="A826" s="7"/>
      <c r="B826" s="51"/>
      <c r="D826" s="30"/>
      <c r="E826" s="25"/>
    </row>
    <row r="827" spans="1:5" x14ac:dyDescent="0.15">
      <c r="A827" s="7"/>
      <c r="B827" s="51"/>
      <c r="D827" s="30"/>
      <c r="E827" s="25"/>
    </row>
    <row r="828" spans="1:5" x14ac:dyDescent="0.15">
      <c r="A828" s="7"/>
      <c r="B828" s="51"/>
      <c r="D828" s="30"/>
      <c r="E828" s="25"/>
    </row>
    <row r="829" spans="1:5" x14ac:dyDescent="0.15">
      <c r="A829" s="7"/>
      <c r="B829" s="51"/>
      <c r="D829" s="30"/>
      <c r="E829" s="25"/>
    </row>
    <row r="830" spans="1:5" x14ac:dyDescent="0.15">
      <c r="A830" s="7"/>
      <c r="B830" s="51"/>
      <c r="D830" s="30"/>
      <c r="E830" s="25"/>
    </row>
    <row r="831" spans="1:5" x14ac:dyDescent="0.15">
      <c r="A831" s="7"/>
      <c r="B831" s="51"/>
      <c r="D831" s="30"/>
      <c r="E831" s="25"/>
    </row>
    <row r="832" spans="1:5" x14ac:dyDescent="0.15">
      <c r="A832" s="7"/>
      <c r="B832" s="51"/>
      <c r="D832" s="30"/>
      <c r="E832" s="25"/>
    </row>
    <row r="833" spans="1:5" x14ac:dyDescent="0.15">
      <c r="A833" s="7"/>
      <c r="B833" s="51"/>
      <c r="D833" s="30"/>
      <c r="E833" s="25"/>
    </row>
    <row r="834" spans="1:5" x14ac:dyDescent="0.15">
      <c r="A834" s="7"/>
      <c r="B834" s="51"/>
      <c r="D834" s="30"/>
      <c r="E834" s="25"/>
    </row>
    <row r="835" spans="1:5" x14ac:dyDescent="0.15">
      <c r="A835" s="7"/>
      <c r="B835" s="51"/>
      <c r="D835" s="30"/>
      <c r="E835" s="25"/>
    </row>
    <row r="836" spans="1:5" x14ac:dyDescent="0.15">
      <c r="A836" s="7"/>
      <c r="B836" s="51"/>
      <c r="D836" s="30"/>
      <c r="E836" s="25"/>
    </row>
    <row r="837" spans="1:5" x14ac:dyDescent="0.15">
      <c r="A837" s="7"/>
      <c r="B837" s="51"/>
      <c r="D837" s="30"/>
      <c r="E837" s="25"/>
    </row>
    <row r="838" spans="1:5" x14ac:dyDescent="0.15">
      <c r="A838" s="7"/>
      <c r="B838" s="51"/>
      <c r="D838" s="30"/>
      <c r="E838" s="25"/>
    </row>
    <row r="839" spans="1:5" x14ac:dyDescent="0.15">
      <c r="A839" s="7"/>
      <c r="B839" s="51"/>
      <c r="D839" s="30"/>
      <c r="E839" s="25"/>
    </row>
    <row r="840" spans="1:5" x14ac:dyDescent="0.15">
      <c r="A840" s="7"/>
      <c r="B840" s="51"/>
      <c r="D840" s="30"/>
      <c r="E840" s="25"/>
    </row>
    <row r="841" spans="1:5" x14ac:dyDescent="0.15">
      <c r="A841" s="7"/>
      <c r="B841" s="51"/>
      <c r="D841" s="30"/>
      <c r="E841" s="25"/>
    </row>
    <row r="842" spans="1:5" x14ac:dyDescent="0.15">
      <c r="A842" s="7"/>
      <c r="B842" s="51"/>
      <c r="D842" s="30"/>
      <c r="E842" s="25"/>
    </row>
    <row r="843" spans="1:5" x14ac:dyDescent="0.15">
      <c r="A843" s="7"/>
      <c r="B843" s="51"/>
      <c r="D843" s="30"/>
      <c r="E843" s="25"/>
    </row>
    <row r="844" spans="1:5" x14ac:dyDescent="0.15">
      <c r="A844" s="7"/>
      <c r="B844" s="51"/>
      <c r="D844" s="30"/>
      <c r="E844" s="25"/>
    </row>
    <row r="845" spans="1:5" x14ac:dyDescent="0.15">
      <c r="A845" s="7"/>
      <c r="B845" s="51"/>
      <c r="D845" s="30"/>
      <c r="E845" s="25"/>
    </row>
    <row r="846" spans="1:5" x14ac:dyDescent="0.15">
      <c r="A846" s="7"/>
      <c r="B846" s="51"/>
      <c r="D846" s="30"/>
      <c r="E846" s="25"/>
    </row>
    <row r="847" spans="1:5" x14ac:dyDescent="0.15">
      <c r="A847" s="7"/>
      <c r="B847" s="51"/>
      <c r="D847" s="30"/>
      <c r="E847" s="25"/>
    </row>
    <row r="848" spans="1:5" x14ac:dyDescent="0.15">
      <c r="A848" s="7"/>
      <c r="B848" s="51"/>
      <c r="D848" s="30"/>
      <c r="E848" s="25"/>
    </row>
    <row r="849" spans="1:5" x14ac:dyDescent="0.15">
      <c r="A849" s="7"/>
      <c r="B849" s="51"/>
      <c r="D849" s="30"/>
      <c r="E849" s="25"/>
    </row>
    <row r="850" spans="1:5" x14ac:dyDescent="0.15">
      <c r="A850" s="7"/>
      <c r="B850" s="51"/>
      <c r="D850" s="30"/>
      <c r="E850" s="25"/>
    </row>
    <row r="851" spans="1:5" x14ac:dyDescent="0.15">
      <c r="A851" s="7"/>
      <c r="B851" s="51"/>
      <c r="D851" s="30"/>
      <c r="E851" s="25"/>
    </row>
    <row r="852" spans="1:5" x14ac:dyDescent="0.15">
      <c r="A852" s="7"/>
      <c r="B852" s="51"/>
      <c r="D852" s="30"/>
      <c r="E852" s="25"/>
    </row>
    <row r="853" spans="1:5" x14ac:dyDescent="0.15">
      <c r="A853" s="7"/>
      <c r="B853" s="51"/>
      <c r="D853" s="30"/>
      <c r="E853" s="25"/>
    </row>
    <row r="854" spans="1:5" x14ac:dyDescent="0.15">
      <c r="A854" s="7"/>
      <c r="B854" s="51"/>
      <c r="D854" s="30"/>
      <c r="E854" s="25"/>
    </row>
    <row r="855" spans="1:5" x14ac:dyDescent="0.15">
      <c r="A855" s="7"/>
      <c r="B855" s="51"/>
      <c r="D855" s="30"/>
      <c r="E855" s="25"/>
    </row>
    <row r="856" spans="1:5" x14ac:dyDescent="0.15">
      <c r="A856" s="7"/>
      <c r="B856" s="51"/>
      <c r="D856" s="30"/>
      <c r="E856" s="25"/>
    </row>
    <row r="857" spans="1:5" x14ac:dyDescent="0.15">
      <c r="A857" s="7"/>
      <c r="B857" s="51"/>
      <c r="D857" s="30"/>
      <c r="E857" s="25"/>
    </row>
    <row r="858" spans="1:5" x14ac:dyDescent="0.15">
      <c r="A858" s="7"/>
      <c r="B858" s="51"/>
      <c r="D858" s="30"/>
      <c r="E858" s="25"/>
    </row>
    <row r="859" spans="1:5" x14ac:dyDescent="0.15">
      <c r="A859" s="7"/>
      <c r="B859" s="51"/>
      <c r="D859" s="30"/>
      <c r="E859" s="25"/>
    </row>
    <row r="860" spans="1:5" x14ac:dyDescent="0.15">
      <c r="A860" s="7"/>
      <c r="B860" s="51"/>
      <c r="D860" s="30"/>
      <c r="E860" s="25"/>
    </row>
    <row r="861" spans="1:5" x14ac:dyDescent="0.15">
      <c r="A861" s="7"/>
      <c r="B861" s="51"/>
      <c r="D861" s="30"/>
      <c r="E861" s="25"/>
    </row>
    <row r="862" spans="1:5" x14ac:dyDescent="0.15">
      <c r="A862" s="7"/>
      <c r="B862" s="51"/>
      <c r="D862" s="30"/>
      <c r="E862" s="25"/>
    </row>
    <row r="863" spans="1:5" x14ac:dyDescent="0.15">
      <c r="A863" s="7"/>
      <c r="B863" s="51"/>
      <c r="D863" s="30"/>
      <c r="E863" s="25"/>
    </row>
    <row r="864" spans="1:5" x14ac:dyDescent="0.15">
      <c r="A864" s="7"/>
      <c r="B864" s="51"/>
      <c r="D864" s="30"/>
      <c r="E864" s="25"/>
    </row>
    <row r="865" spans="1:5" x14ac:dyDescent="0.15">
      <c r="A865" s="7"/>
      <c r="B865" s="51"/>
      <c r="D865" s="30"/>
      <c r="E865" s="25"/>
    </row>
    <row r="866" spans="1:5" x14ac:dyDescent="0.15">
      <c r="A866" s="7"/>
      <c r="B866" s="51"/>
      <c r="D866" s="30"/>
      <c r="E866" s="25"/>
    </row>
    <row r="867" spans="1:5" x14ac:dyDescent="0.15">
      <c r="A867" s="7"/>
      <c r="B867" s="51"/>
      <c r="D867" s="30"/>
      <c r="E867" s="25"/>
    </row>
    <row r="868" spans="1:5" x14ac:dyDescent="0.15">
      <c r="A868" s="7"/>
      <c r="B868" s="51"/>
      <c r="D868" s="30"/>
      <c r="E868" s="25"/>
    </row>
    <row r="869" spans="1:5" x14ac:dyDescent="0.15">
      <c r="A869" s="7"/>
      <c r="B869" s="51"/>
      <c r="D869" s="30"/>
      <c r="E869" s="25"/>
    </row>
    <row r="870" spans="1:5" x14ac:dyDescent="0.15">
      <c r="A870" s="7"/>
      <c r="B870" s="51"/>
      <c r="D870" s="30"/>
      <c r="E870" s="25"/>
    </row>
    <row r="871" spans="1:5" x14ac:dyDescent="0.15">
      <c r="A871" s="7"/>
      <c r="B871" s="51"/>
      <c r="D871" s="30"/>
      <c r="E871" s="25"/>
    </row>
    <row r="872" spans="1:5" x14ac:dyDescent="0.15">
      <c r="A872" s="7"/>
      <c r="B872" s="51"/>
      <c r="D872" s="30"/>
      <c r="E872" s="25"/>
    </row>
    <row r="873" spans="1:5" x14ac:dyDescent="0.15">
      <c r="A873" s="7"/>
      <c r="B873" s="51"/>
      <c r="D873" s="30"/>
      <c r="E873" s="25"/>
    </row>
    <row r="874" spans="1:5" x14ac:dyDescent="0.15">
      <c r="A874" s="7"/>
      <c r="B874" s="51"/>
      <c r="D874" s="30"/>
      <c r="E874" s="25"/>
    </row>
    <row r="875" spans="1:5" x14ac:dyDescent="0.15">
      <c r="A875" s="7"/>
      <c r="B875" s="51"/>
      <c r="D875" s="30"/>
      <c r="E875" s="25"/>
    </row>
    <row r="876" spans="1:5" x14ac:dyDescent="0.15">
      <c r="A876" s="7"/>
      <c r="B876" s="51"/>
      <c r="D876" s="30"/>
      <c r="E876" s="25"/>
    </row>
    <row r="877" spans="1:5" x14ac:dyDescent="0.15">
      <c r="A877" s="7"/>
      <c r="B877" s="51"/>
      <c r="D877" s="30"/>
      <c r="E877" s="25"/>
    </row>
    <row r="878" spans="1:5" x14ac:dyDescent="0.15">
      <c r="A878" s="7"/>
      <c r="B878" s="51"/>
      <c r="D878" s="30"/>
      <c r="E878" s="25"/>
    </row>
    <row r="879" spans="1:5" x14ac:dyDescent="0.15">
      <c r="A879" s="7"/>
      <c r="B879" s="51"/>
      <c r="D879" s="30"/>
      <c r="E879" s="25"/>
    </row>
    <row r="880" spans="1:5" x14ac:dyDescent="0.15">
      <c r="A880" s="7"/>
      <c r="B880" s="51"/>
      <c r="D880" s="30"/>
      <c r="E880" s="25"/>
    </row>
    <row r="881" spans="1:5" x14ac:dyDescent="0.15">
      <c r="A881" s="7"/>
      <c r="B881" s="51"/>
      <c r="D881" s="30"/>
      <c r="E881" s="25"/>
    </row>
    <row r="882" spans="1:5" x14ac:dyDescent="0.15">
      <c r="A882" s="7"/>
      <c r="B882" s="51"/>
      <c r="D882" s="30"/>
      <c r="E882" s="25"/>
    </row>
    <row r="883" spans="1:5" x14ac:dyDescent="0.15">
      <c r="A883" s="7"/>
      <c r="B883" s="51"/>
      <c r="D883" s="30"/>
      <c r="E883" s="25"/>
    </row>
    <row r="884" spans="1:5" x14ac:dyDescent="0.15">
      <c r="A884" s="7"/>
      <c r="B884" s="51"/>
      <c r="D884" s="30"/>
      <c r="E884" s="25"/>
    </row>
    <row r="885" spans="1:5" x14ac:dyDescent="0.15">
      <c r="A885" s="7"/>
      <c r="B885" s="51"/>
      <c r="D885" s="30"/>
      <c r="E885" s="25"/>
    </row>
    <row r="886" spans="1:5" x14ac:dyDescent="0.15">
      <c r="A886" s="7"/>
      <c r="B886" s="51"/>
      <c r="D886" s="30"/>
      <c r="E886" s="25"/>
    </row>
    <row r="887" spans="1:5" x14ac:dyDescent="0.15">
      <c r="A887" s="7"/>
      <c r="B887" s="51"/>
      <c r="D887" s="30"/>
      <c r="E887" s="25"/>
    </row>
    <row r="888" spans="1:5" x14ac:dyDescent="0.15">
      <c r="A888" s="7"/>
      <c r="B888" s="51"/>
      <c r="D888" s="30"/>
      <c r="E888" s="25"/>
    </row>
    <row r="889" spans="1:5" x14ac:dyDescent="0.15">
      <c r="A889" s="7"/>
      <c r="B889" s="51"/>
      <c r="D889" s="30"/>
      <c r="E889" s="25"/>
    </row>
    <row r="890" spans="1:5" x14ac:dyDescent="0.15">
      <c r="A890" s="7"/>
      <c r="B890" s="51"/>
      <c r="D890" s="30"/>
      <c r="E890" s="25"/>
    </row>
    <row r="891" spans="1:5" x14ac:dyDescent="0.15">
      <c r="A891" s="7"/>
      <c r="B891" s="51"/>
      <c r="D891" s="30"/>
      <c r="E891" s="25"/>
    </row>
    <row r="892" spans="1:5" x14ac:dyDescent="0.15">
      <c r="A892" s="7"/>
      <c r="B892" s="51"/>
      <c r="D892" s="30"/>
      <c r="E892" s="25"/>
    </row>
    <row r="893" spans="1:5" x14ac:dyDescent="0.15">
      <c r="A893" s="7"/>
      <c r="B893" s="51"/>
      <c r="D893" s="30"/>
      <c r="E893" s="25"/>
    </row>
    <row r="894" spans="1:5" x14ac:dyDescent="0.15">
      <c r="A894" s="7"/>
      <c r="B894" s="51"/>
      <c r="D894" s="30"/>
      <c r="E894" s="25"/>
    </row>
    <row r="895" spans="1:5" x14ac:dyDescent="0.15">
      <c r="A895" s="7"/>
      <c r="B895" s="51"/>
      <c r="D895" s="30"/>
      <c r="E895" s="25"/>
    </row>
    <row r="896" spans="1:5" x14ac:dyDescent="0.15">
      <c r="A896" s="7"/>
      <c r="B896" s="51"/>
      <c r="D896" s="30"/>
      <c r="E896" s="25"/>
    </row>
    <row r="897" spans="1:5" x14ac:dyDescent="0.15">
      <c r="A897" s="7"/>
      <c r="B897" s="51"/>
      <c r="D897" s="30"/>
      <c r="E897" s="25"/>
    </row>
    <row r="898" spans="1:5" x14ac:dyDescent="0.15">
      <c r="A898" s="7"/>
      <c r="B898" s="51"/>
      <c r="D898" s="30"/>
      <c r="E898" s="25"/>
    </row>
    <row r="899" spans="1:5" x14ac:dyDescent="0.15">
      <c r="A899" s="7"/>
      <c r="B899" s="51"/>
      <c r="D899" s="30"/>
      <c r="E899" s="25"/>
    </row>
    <row r="900" spans="1:5" x14ac:dyDescent="0.15">
      <c r="A900" s="7"/>
      <c r="B900" s="51"/>
      <c r="D900" s="30"/>
      <c r="E900" s="25"/>
    </row>
    <row r="901" spans="1:5" x14ac:dyDescent="0.15">
      <c r="A901" s="7"/>
      <c r="B901" s="51"/>
      <c r="D901" s="30"/>
      <c r="E901" s="25"/>
    </row>
    <row r="902" spans="1:5" x14ac:dyDescent="0.15">
      <c r="A902" s="7"/>
      <c r="B902" s="51"/>
      <c r="D902" s="30"/>
      <c r="E902" s="25"/>
    </row>
    <row r="903" spans="1:5" x14ac:dyDescent="0.15">
      <c r="A903" s="7"/>
      <c r="B903" s="51"/>
      <c r="D903" s="30"/>
      <c r="E903" s="25"/>
    </row>
    <row r="904" spans="1:5" x14ac:dyDescent="0.15">
      <c r="A904" s="7"/>
      <c r="B904" s="51"/>
      <c r="D904" s="30"/>
      <c r="E904" s="25"/>
    </row>
    <row r="905" spans="1:5" x14ac:dyDescent="0.15">
      <c r="A905" s="7"/>
      <c r="B905" s="51"/>
      <c r="D905" s="30"/>
      <c r="E905" s="25"/>
    </row>
    <row r="906" spans="1:5" x14ac:dyDescent="0.15">
      <c r="A906" s="7"/>
      <c r="B906" s="51"/>
      <c r="D906" s="30"/>
      <c r="E906" s="25"/>
    </row>
    <row r="907" spans="1:5" x14ac:dyDescent="0.15">
      <c r="A907" s="7"/>
      <c r="B907" s="51"/>
      <c r="D907" s="30"/>
      <c r="E907" s="25"/>
    </row>
    <row r="908" spans="1:5" x14ac:dyDescent="0.15">
      <c r="A908" s="7"/>
      <c r="B908" s="51"/>
      <c r="D908" s="30"/>
      <c r="E908" s="25"/>
    </row>
    <row r="909" spans="1:5" x14ac:dyDescent="0.15">
      <c r="A909" s="7"/>
      <c r="B909" s="51"/>
      <c r="D909" s="30"/>
      <c r="E909" s="25"/>
    </row>
    <row r="910" spans="1:5" x14ac:dyDescent="0.15">
      <c r="A910" s="7"/>
      <c r="B910" s="51"/>
      <c r="D910" s="30"/>
      <c r="E910" s="25"/>
    </row>
    <row r="911" spans="1:5" x14ac:dyDescent="0.15">
      <c r="A911" s="7"/>
      <c r="B911" s="51"/>
      <c r="D911" s="30"/>
      <c r="E911" s="25"/>
    </row>
    <row r="912" spans="1:5" x14ac:dyDescent="0.15">
      <c r="A912" s="7"/>
      <c r="B912" s="51"/>
      <c r="D912" s="30"/>
      <c r="E912" s="25"/>
    </row>
    <row r="913" spans="1:5" x14ac:dyDescent="0.15">
      <c r="A913" s="7"/>
      <c r="B913" s="51"/>
      <c r="D913" s="30"/>
      <c r="E913" s="25"/>
    </row>
    <row r="914" spans="1:5" x14ac:dyDescent="0.15">
      <c r="A914" s="7"/>
      <c r="B914" s="51"/>
      <c r="D914" s="30"/>
      <c r="E914" s="25"/>
    </row>
    <row r="915" spans="1:5" x14ac:dyDescent="0.15">
      <c r="A915" s="7"/>
      <c r="B915" s="51"/>
      <c r="D915" s="30"/>
      <c r="E915" s="25"/>
    </row>
    <row r="916" spans="1:5" x14ac:dyDescent="0.15">
      <c r="A916" s="7"/>
      <c r="B916" s="51"/>
      <c r="D916" s="30"/>
      <c r="E916" s="25"/>
    </row>
    <row r="917" spans="1:5" x14ac:dyDescent="0.15">
      <c r="A917" s="7"/>
      <c r="B917" s="51"/>
      <c r="D917" s="30"/>
      <c r="E917" s="25"/>
    </row>
    <row r="918" spans="1:5" x14ac:dyDescent="0.15">
      <c r="A918" s="7"/>
      <c r="B918" s="51"/>
      <c r="D918" s="30"/>
      <c r="E918" s="25"/>
    </row>
    <row r="919" spans="1:5" x14ac:dyDescent="0.15">
      <c r="A919" s="7"/>
      <c r="B919" s="51"/>
      <c r="D919" s="30"/>
      <c r="E919" s="25"/>
    </row>
    <row r="920" spans="1:5" x14ac:dyDescent="0.15">
      <c r="A920" s="7"/>
      <c r="B920" s="51"/>
      <c r="D920" s="30"/>
      <c r="E920" s="25"/>
    </row>
    <row r="921" spans="1:5" x14ac:dyDescent="0.15">
      <c r="A921" s="7"/>
      <c r="B921" s="51"/>
      <c r="D921" s="30"/>
      <c r="E921" s="25"/>
    </row>
    <row r="922" spans="1:5" x14ac:dyDescent="0.15">
      <c r="A922" s="7"/>
      <c r="B922" s="51"/>
      <c r="D922" s="30"/>
      <c r="E922" s="25"/>
    </row>
    <row r="923" spans="1:5" x14ac:dyDescent="0.15">
      <c r="A923" s="7"/>
      <c r="B923" s="51"/>
      <c r="D923" s="30"/>
      <c r="E923" s="25"/>
    </row>
    <row r="924" spans="1:5" x14ac:dyDescent="0.15">
      <c r="A924" s="7"/>
      <c r="B924" s="51"/>
      <c r="D924" s="30"/>
      <c r="E924" s="25"/>
    </row>
    <row r="925" spans="1:5" x14ac:dyDescent="0.15">
      <c r="A925" s="7"/>
      <c r="B925" s="51"/>
      <c r="D925" s="30"/>
      <c r="E925" s="25"/>
    </row>
    <row r="926" spans="1:5" x14ac:dyDescent="0.15">
      <c r="A926" s="7"/>
      <c r="B926" s="51"/>
      <c r="D926" s="30"/>
      <c r="E926" s="25"/>
    </row>
    <row r="927" spans="1:5" x14ac:dyDescent="0.15">
      <c r="A927" s="7"/>
      <c r="B927" s="51"/>
      <c r="D927" s="30"/>
      <c r="E927" s="25"/>
    </row>
    <row r="928" spans="1:5" x14ac:dyDescent="0.15">
      <c r="A928" s="7"/>
      <c r="B928" s="51"/>
      <c r="D928" s="30"/>
      <c r="E928" s="25"/>
    </row>
    <row r="929" spans="1:5" x14ac:dyDescent="0.15">
      <c r="A929" s="7"/>
      <c r="B929" s="51"/>
      <c r="D929" s="30"/>
      <c r="E929" s="25"/>
    </row>
    <row r="930" spans="1:5" x14ac:dyDescent="0.15">
      <c r="A930" s="7"/>
      <c r="B930" s="51"/>
      <c r="D930" s="30"/>
      <c r="E930" s="25"/>
    </row>
    <row r="931" spans="1:5" x14ac:dyDescent="0.15">
      <c r="A931" s="7"/>
      <c r="B931" s="51"/>
      <c r="D931" s="30"/>
      <c r="E931" s="25"/>
    </row>
    <row r="932" spans="1:5" x14ac:dyDescent="0.15">
      <c r="A932" s="7"/>
      <c r="B932" s="51"/>
      <c r="D932" s="30"/>
      <c r="E932" s="25"/>
    </row>
    <row r="933" spans="1:5" x14ac:dyDescent="0.15">
      <c r="A933" s="7"/>
      <c r="B933" s="51"/>
      <c r="D933" s="30"/>
      <c r="E933" s="25"/>
    </row>
    <row r="934" spans="1:5" x14ac:dyDescent="0.15">
      <c r="A934" s="7"/>
      <c r="B934" s="51"/>
      <c r="D934" s="30"/>
      <c r="E934" s="25"/>
    </row>
    <row r="935" spans="1:5" x14ac:dyDescent="0.15">
      <c r="A935" s="7"/>
      <c r="B935" s="51"/>
      <c r="D935" s="30"/>
      <c r="E935" s="25"/>
    </row>
    <row r="936" spans="1:5" x14ac:dyDescent="0.15">
      <c r="A936" s="7"/>
      <c r="B936" s="51"/>
      <c r="D936" s="30"/>
      <c r="E936" s="25"/>
    </row>
    <row r="937" spans="1:5" x14ac:dyDescent="0.15">
      <c r="A937" s="7"/>
      <c r="B937" s="51"/>
      <c r="D937" s="30"/>
      <c r="E937" s="25"/>
    </row>
    <row r="938" spans="1:5" x14ac:dyDescent="0.15">
      <c r="A938" s="7"/>
      <c r="B938" s="51"/>
      <c r="D938" s="30"/>
      <c r="E938" s="25"/>
    </row>
    <row r="939" spans="1:5" x14ac:dyDescent="0.15">
      <c r="A939" s="7"/>
      <c r="B939" s="51"/>
      <c r="D939" s="30"/>
      <c r="E939" s="25"/>
    </row>
    <row r="940" spans="1:5" x14ac:dyDescent="0.15">
      <c r="A940" s="7"/>
      <c r="B940" s="51"/>
      <c r="D940" s="30"/>
      <c r="E940" s="25"/>
    </row>
    <row r="941" spans="1:5" x14ac:dyDescent="0.15">
      <c r="A941" s="7"/>
      <c r="B941" s="51"/>
      <c r="D941" s="30"/>
      <c r="E941" s="25"/>
    </row>
    <row r="942" spans="1:5" x14ac:dyDescent="0.15">
      <c r="A942" s="7"/>
      <c r="B942" s="51"/>
      <c r="D942" s="30"/>
      <c r="E942" s="25"/>
    </row>
    <row r="943" spans="1:5" x14ac:dyDescent="0.15">
      <c r="A943" s="7"/>
      <c r="B943" s="51"/>
      <c r="D943" s="30"/>
      <c r="E943" s="25"/>
    </row>
    <row r="944" spans="1:5" x14ac:dyDescent="0.15">
      <c r="A944" s="7"/>
      <c r="B944" s="51"/>
      <c r="D944" s="30"/>
      <c r="E944" s="25"/>
    </row>
    <row r="945" spans="1:5" x14ac:dyDescent="0.15">
      <c r="A945" s="7"/>
      <c r="B945" s="51"/>
      <c r="D945" s="30"/>
      <c r="E945" s="25"/>
    </row>
    <row r="946" spans="1:5" x14ac:dyDescent="0.15">
      <c r="A946" s="7"/>
      <c r="B946" s="51"/>
      <c r="D946" s="30"/>
      <c r="E946" s="25"/>
    </row>
    <row r="947" spans="1:5" x14ac:dyDescent="0.15">
      <c r="A947" s="7"/>
      <c r="B947" s="51"/>
      <c r="D947" s="30"/>
      <c r="E947" s="25"/>
    </row>
    <row r="948" spans="1:5" x14ac:dyDescent="0.15">
      <c r="A948" s="7"/>
      <c r="B948" s="51"/>
      <c r="D948" s="30"/>
      <c r="E948" s="25"/>
    </row>
    <row r="949" spans="1:5" x14ac:dyDescent="0.15">
      <c r="A949" s="7"/>
      <c r="B949" s="51"/>
      <c r="D949" s="30"/>
      <c r="E949" s="25"/>
    </row>
    <row r="950" spans="1:5" x14ac:dyDescent="0.15">
      <c r="A950" s="7"/>
      <c r="B950" s="51"/>
      <c r="D950" s="30"/>
      <c r="E950" s="25"/>
    </row>
    <row r="951" spans="1:5" x14ac:dyDescent="0.15">
      <c r="A951" s="7"/>
      <c r="B951" s="51"/>
      <c r="D951" s="30"/>
      <c r="E951" s="25"/>
    </row>
    <row r="952" spans="1:5" x14ac:dyDescent="0.15">
      <c r="A952" s="7"/>
      <c r="B952" s="51"/>
      <c r="D952" s="30"/>
      <c r="E952" s="25"/>
    </row>
    <row r="953" spans="1:5" x14ac:dyDescent="0.15">
      <c r="A953" s="7"/>
      <c r="B953" s="51"/>
      <c r="D953" s="30"/>
      <c r="E953" s="25"/>
    </row>
    <row r="954" spans="1:5" x14ac:dyDescent="0.15">
      <c r="A954" s="7"/>
      <c r="B954" s="51"/>
      <c r="D954" s="30"/>
      <c r="E954" s="25"/>
    </row>
    <row r="955" spans="1:5" x14ac:dyDescent="0.15">
      <c r="A955" s="7"/>
      <c r="B955" s="51"/>
      <c r="D955" s="30"/>
      <c r="E955" s="25"/>
    </row>
    <row r="956" spans="1:5" x14ac:dyDescent="0.15">
      <c r="A956" s="7"/>
      <c r="B956" s="51"/>
      <c r="D956" s="30"/>
      <c r="E956" s="25"/>
    </row>
    <row r="957" spans="1:5" x14ac:dyDescent="0.15">
      <c r="A957" s="7"/>
      <c r="B957" s="51"/>
      <c r="D957" s="30"/>
      <c r="E957" s="25"/>
    </row>
    <row r="958" spans="1:5" x14ac:dyDescent="0.15">
      <c r="A958" s="7"/>
      <c r="B958" s="51"/>
      <c r="D958" s="30"/>
      <c r="E958" s="25"/>
    </row>
    <row r="959" spans="1:5" x14ac:dyDescent="0.15">
      <c r="A959" s="7"/>
      <c r="B959" s="51"/>
      <c r="D959" s="30"/>
      <c r="E959" s="25"/>
    </row>
    <row r="960" spans="1:5" x14ac:dyDescent="0.15">
      <c r="A960" s="7"/>
      <c r="B960" s="51"/>
      <c r="D960" s="30"/>
      <c r="E960" s="25"/>
    </row>
    <row r="961" spans="1:5" x14ac:dyDescent="0.15">
      <c r="A961" s="7"/>
      <c r="B961" s="51"/>
      <c r="D961" s="30"/>
      <c r="E961" s="25"/>
    </row>
    <row r="962" spans="1:5" x14ac:dyDescent="0.15">
      <c r="A962" s="7"/>
      <c r="B962" s="51"/>
      <c r="D962" s="30"/>
      <c r="E962" s="25"/>
    </row>
    <row r="963" spans="1:5" x14ac:dyDescent="0.15">
      <c r="A963" s="7"/>
      <c r="B963" s="51"/>
      <c r="D963" s="30"/>
      <c r="E963" s="25"/>
    </row>
    <row r="964" spans="1:5" x14ac:dyDescent="0.15">
      <c r="A964" s="7"/>
      <c r="B964" s="51"/>
      <c r="D964" s="30"/>
      <c r="E964" s="25"/>
    </row>
    <row r="965" spans="1:5" x14ac:dyDescent="0.15">
      <c r="A965" s="7"/>
      <c r="B965" s="51"/>
      <c r="D965" s="30"/>
      <c r="E965" s="25"/>
    </row>
    <row r="966" spans="1:5" x14ac:dyDescent="0.15">
      <c r="A966" s="7"/>
      <c r="B966" s="51"/>
      <c r="D966" s="30"/>
      <c r="E966" s="25"/>
    </row>
    <row r="967" spans="1:5" x14ac:dyDescent="0.15">
      <c r="A967" s="7"/>
      <c r="B967" s="51"/>
      <c r="D967" s="30"/>
      <c r="E967" s="25"/>
    </row>
    <row r="968" spans="1:5" x14ac:dyDescent="0.15">
      <c r="A968" s="7"/>
      <c r="B968" s="51"/>
      <c r="D968" s="30"/>
      <c r="E968" s="25"/>
    </row>
    <row r="969" spans="1:5" x14ac:dyDescent="0.15">
      <c r="A969" s="7"/>
      <c r="B969" s="51"/>
      <c r="D969" s="30"/>
      <c r="E969" s="25"/>
    </row>
    <row r="970" spans="1:5" x14ac:dyDescent="0.15">
      <c r="A970" s="7"/>
      <c r="B970" s="51"/>
      <c r="D970" s="30"/>
      <c r="E970" s="25"/>
    </row>
    <row r="971" spans="1:5" x14ac:dyDescent="0.15">
      <c r="A971" s="7"/>
      <c r="B971" s="51"/>
      <c r="D971" s="30"/>
      <c r="E971" s="25"/>
    </row>
    <row r="972" spans="1:5" x14ac:dyDescent="0.15">
      <c r="A972" s="7"/>
      <c r="B972" s="51"/>
      <c r="D972" s="30"/>
      <c r="E972" s="25"/>
    </row>
    <row r="973" spans="1:5" x14ac:dyDescent="0.15">
      <c r="A973" s="7"/>
      <c r="B973" s="51"/>
      <c r="D973" s="30"/>
      <c r="E973" s="25"/>
    </row>
    <row r="974" spans="1:5" x14ac:dyDescent="0.15">
      <c r="A974" s="7"/>
      <c r="B974" s="51"/>
      <c r="D974" s="30"/>
      <c r="E974" s="25"/>
    </row>
    <row r="975" spans="1:5" x14ac:dyDescent="0.15">
      <c r="A975" s="7"/>
      <c r="B975" s="51"/>
      <c r="D975" s="30"/>
      <c r="E975" s="25"/>
    </row>
    <row r="976" spans="1:5" x14ac:dyDescent="0.15">
      <c r="A976" s="7"/>
      <c r="B976" s="51"/>
      <c r="D976" s="30"/>
      <c r="E976" s="25"/>
    </row>
    <row r="977" spans="1:5" x14ac:dyDescent="0.15">
      <c r="A977" s="7"/>
      <c r="B977" s="51"/>
      <c r="D977" s="30"/>
      <c r="E977" s="25"/>
    </row>
    <row r="978" spans="1:5" x14ac:dyDescent="0.15">
      <c r="A978" s="7"/>
      <c r="B978" s="51"/>
      <c r="D978" s="30"/>
      <c r="E978" s="25"/>
    </row>
    <row r="979" spans="1:5" x14ac:dyDescent="0.15">
      <c r="A979" s="7"/>
      <c r="B979" s="51"/>
      <c r="D979" s="30"/>
      <c r="E979" s="25"/>
    </row>
    <row r="980" spans="1:5" x14ac:dyDescent="0.15">
      <c r="A980" s="7"/>
      <c r="B980" s="51"/>
      <c r="D980" s="30"/>
      <c r="E980" s="25"/>
    </row>
    <row r="981" spans="1:5" x14ac:dyDescent="0.15">
      <c r="A981" s="7"/>
      <c r="B981" s="51"/>
      <c r="D981" s="30"/>
      <c r="E981" s="25"/>
    </row>
    <row r="982" spans="1:5" x14ac:dyDescent="0.15">
      <c r="A982" s="7"/>
      <c r="B982" s="51"/>
      <c r="D982" s="30"/>
      <c r="E982" s="25"/>
    </row>
    <row r="983" spans="1:5" x14ac:dyDescent="0.15">
      <c r="A983" s="7"/>
      <c r="B983" s="51"/>
      <c r="D983" s="30"/>
      <c r="E983" s="25"/>
    </row>
    <row r="984" spans="1:5" x14ac:dyDescent="0.15">
      <c r="A984" s="7"/>
      <c r="B984" s="51"/>
      <c r="D984" s="30"/>
      <c r="E984" s="25"/>
    </row>
    <row r="985" spans="1:5" x14ac:dyDescent="0.15">
      <c r="A985" s="7"/>
      <c r="B985" s="51"/>
      <c r="D985" s="30"/>
      <c r="E985" s="25"/>
    </row>
    <row r="986" spans="1:5" x14ac:dyDescent="0.15">
      <c r="A986" s="7"/>
      <c r="B986" s="51"/>
      <c r="D986" s="30"/>
      <c r="E986" s="25"/>
    </row>
    <row r="987" spans="1:5" x14ac:dyDescent="0.15">
      <c r="A987" s="7"/>
      <c r="B987" s="51"/>
      <c r="D987" s="30"/>
      <c r="E987" s="25"/>
    </row>
    <row r="988" spans="1:5" x14ac:dyDescent="0.15">
      <c r="A988" s="7"/>
      <c r="B988" s="51"/>
      <c r="D988" s="30"/>
      <c r="E988" s="25"/>
    </row>
    <row r="989" spans="1:5" x14ac:dyDescent="0.15">
      <c r="A989" s="7"/>
      <c r="B989" s="51"/>
      <c r="D989" s="30"/>
      <c r="E989" s="25"/>
    </row>
    <row r="990" spans="1:5" x14ac:dyDescent="0.15">
      <c r="A990" s="7"/>
      <c r="B990" s="51"/>
      <c r="D990" s="30"/>
      <c r="E990" s="25"/>
    </row>
    <row r="991" spans="1:5" x14ac:dyDescent="0.15">
      <c r="A991" s="7"/>
      <c r="B991" s="51"/>
      <c r="D991" s="30"/>
      <c r="E991" s="25"/>
    </row>
    <row r="992" spans="1:5" x14ac:dyDescent="0.15">
      <c r="A992" s="7"/>
      <c r="B992" s="51"/>
      <c r="D992" s="30"/>
      <c r="E992" s="25"/>
    </row>
    <row r="993" spans="1:5" x14ac:dyDescent="0.15">
      <c r="A993" s="7"/>
      <c r="B993" s="51"/>
      <c r="D993" s="30"/>
      <c r="E993" s="25"/>
    </row>
    <row r="994" spans="1:5" x14ac:dyDescent="0.15">
      <c r="A994" s="7"/>
      <c r="B994" s="51"/>
      <c r="D994" s="30"/>
      <c r="E994" s="25"/>
    </row>
    <row r="995" spans="1:5" x14ac:dyDescent="0.15">
      <c r="A995" s="7"/>
      <c r="B995" s="51"/>
      <c r="D995" s="30"/>
      <c r="E995" s="25"/>
    </row>
    <row r="996" spans="1:5" x14ac:dyDescent="0.15">
      <c r="A996" s="7"/>
      <c r="B996" s="51"/>
      <c r="D996" s="30"/>
      <c r="E996" s="25"/>
    </row>
    <row r="997" spans="1:5" x14ac:dyDescent="0.15">
      <c r="A997" s="7"/>
      <c r="B997" s="51"/>
      <c r="D997" s="30"/>
      <c r="E997" s="25"/>
    </row>
    <row r="998" spans="1:5" x14ac:dyDescent="0.15">
      <c r="A998" s="7"/>
      <c r="B998" s="51"/>
      <c r="D998" s="30"/>
      <c r="E998" s="25"/>
    </row>
    <row r="999" spans="1:5" x14ac:dyDescent="0.15">
      <c r="A999" s="7"/>
      <c r="B999" s="51"/>
      <c r="D999" s="30"/>
      <c r="E999" s="25"/>
    </row>
    <row r="1000" spans="1:5" x14ac:dyDescent="0.15">
      <c r="A1000" s="7"/>
      <c r="B1000" s="51"/>
      <c r="D1000" s="30"/>
      <c r="E1000" s="25"/>
    </row>
    <row r="1001" spans="1:5" x14ac:dyDescent="0.15">
      <c r="A1001" s="7"/>
      <c r="B1001" s="51"/>
      <c r="D1001" s="30"/>
      <c r="E1001" s="25"/>
    </row>
    <row r="1002" spans="1:5" x14ac:dyDescent="0.15">
      <c r="A1002" s="7"/>
      <c r="B1002" s="51"/>
      <c r="D1002" s="30"/>
      <c r="E1002" s="25"/>
    </row>
    <row r="1003" spans="1:5" x14ac:dyDescent="0.15">
      <c r="A1003" s="7"/>
      <c r="B1003" s="51"/>
      <c r="D1003" s="30"/>
      <c r="E1003" s="25"/>
    </row>
    <row r="1004" spans="1:5" x14ac:dyDescent="0.15">
      <c r="A1004" s="7"/>
      <c r="B1004" s="51"/>
      <c r="D1004" s="30"/>
      <c r="E1004" s="25"/>
    </row>
    <row r="1005" spans="1:5" x14ac:dyDescent="0.15">
      <c r="A1005" s="7"/>
      <c r="B1005" s="51"/>
      <c r="D1005" s="30"/>
      <c r="E1005" s="25"/>
    </row>
    <row r="1006" spans="1:5" x14ac:dyDescent="0.15">
      <c r="A1006" s="7"/>
      <c r="B1006" s="51"/>
      <c r="D1006" s="30"/>
      <c r="E1006" s="25"/>
    </row>
    <row r="1007" spans="1:5" x14ac:dyDescent="0.15">
      <c r="A1007" s="7"/>
      <c r="B1007" s="51"/>
      <c r="D1007" s="30"/>
      <c r="E1007" s="25"/>
    </row>
    <row r="1008" spans="1:5" x14ac:dyDescent="0.15">
      <c r="A1008" s="7"/>
      <c r="B1008" s="51"/>
      <c r="D1008" s="30"/>
      <c r="E1008" s="25"/>
    </row>
    <row r="1009" spans="1:5" x14ac:dyDescent="0.15">
      <c r="A1009" s="7"/>
      <c r="B1009" s="51"/>
      <c r="D1009" s="30"/>
      <c r="E1009" s="25"/>
    </row>
    <row r="1010" spans="1:5" x14ac:dyDescent="0.15">
      <c r="A1010" s="7"/>
      <c r="B1010" s="51"/>
      <c r="D1010" s="30"/>
      <c r="E1010" s="25"/>
    </row>
    <row r="1011" spans="1:5" x14ac:dyDescent="0.15">
      <c r="A1011" s="7"/>
      <c r="B1011" s="51"/>
      <c r="D1011" s="30"/>
      <c r="E1011" s="25"/>
    </row>
    <row r="1012" spans="1:5" x14ac:dyDescent="0.15">
      <c r="A1012" s="7"/>
      <c r="B1012" s="51"/>
      <c r="D1012" s="30"/>
      <c r="E1012" s="25"/>
    </row>
    <row r="1013" spans="1:5" x14ac:dyDescent="0.15">
      <c r="A1013" s="7"/>
      <c r="B1013" s="51"/>
      <c r="D1013" s="30"/>
      <c r="E1013" s="25"/>
    </row>
    <row r="1014" spans="1:5" x14ac:dyDescent="0.15">
      <c r="A1014" s="7"/>
      <c r="B1014" s="51"/>
      <c r="D1014" s="30"/>
      <c r="E1014" s="25"/>
    </row>
    <row r="1015" spans="1:5" x14ac:dyDescent="0.15">
      <c r="A1015" s="7"/>
      <c r="B1015" s="51"/>
      <c r="D1015" s="30"/>
      <c r="E1015" s="25"/>
    </row>
    <row r="1016" spans="1:5" x14ac:dyDescent="0.15">
      <c r="A1016" s="7"/>
      <c r="B1016" s="51"/>
      <c r="D1016" s="30"/>
      <c r="E1016" s="25"/>
    </row>
    <row r="1017" spans="1:5" x14ac:dyDescent="0.15">
      <c r="A1017" s="7"/>
      <c r="B1017" s="51"/>
      <c r="D1017" s="30"/>
      <c r="E1017" s="25"/>
    </row>
    <row r="1018" spans="1:5" x14ac:dyDescent="0.15">
      <c r="A1018" s="7"/>
      <c r="B1018" s="51"/>
      <c r="D1018" s="30"/>
      <c r="E1018" s="25"/>
    </row>
    <row r="1019" spans="1:5" x14ac:dyDescent="0.15">
      <c r="A1019" s="7"/>
      <c r="B1019" s="51"/>
      <c r="D1019" s="30"/>
      <c r="E1019" s="25"/>
    </row>
    <row r="1020" spans="1:5" x14ac:dyDescent="0.15">
      <c r="A1020" s="7"/>
      <c r="B1020" s="51"/>
      <c r="D1020" s="30"/>
      <c r="E1020" s="25"/>
    </row>
    <row r="1021" spans="1:5" x14ac:dyDescent="0.15">
      <c r="A1021" s="7"/>
      <c r="B1021" s="51"/>
      <c r="D1021" s="30"/>
      <c r="E1021" s="25"/>
    </row>
    <row r="1022" spans="1:5" x14ac:dyDescent="0.15">
      <c r="A1022" s="7"/>
      <c r="B1022" s="51"/>
      <c r="D1022" s="30"/>
      <c r="E1022" s="25"/>
    </row>
    <row r="1023" spans="1:5" x14ac:dyDescent="0.15">
      <c r="A1023" s="7"/>
      <c r="B1023" s="51"/>
      <c r="D1023" s="30"/>
      <c r="E1023" s="25"/>
    </row>
    <row r="1024" spans="1:5" x14ac:dyDescent="0.15">
      <c r="A1024" s="7"/>
      <c r="B1024" s="51"/>
      <c r="D1024" s="30"/>
      <c r="E1024" s="25"/>
    </row>
    <row r="1025" spans="1:5" x14ac:dyDescent="0.15">
      <c r="A1025" s="7"/>
      <c r="B1025" s="51"/>
      <c r="D1025" s="30"/>
      <c r="E1025" s="25"/>
    </row>
    <row r="1026" spans="1:5" x14ac:dyDescent="0.15">
      <c r="A1026" s="7"/>
      <c r="B1026" s="51"/>
      <c r="D1026" s="30"/>
      <c r="E1026" s="25"/>
    </row>
    <row r="1027" spans="1:5" x14ac:dyDescent="0.15">
      <c r="A1027" s="7"/>
      <c r="B1027" s="51"/>
      <c r="D1027" s="30"/>
      <c r="E1027" s="25"/>
    </row>
    <row r="1028" spans="1:5" x14ac:dyDescent="0.15">
      <c r="A1028" s="7"/>
      <c r="B1028" s="51"/>
      <c r="D1028" s="30"/>
      <c r="E1028" s="25"/>
    </row>
    <row r="1029" spans="1:5" x14ac:dyDescent="0.15">
      <c r="A1029" s="7"/>
      <c r="B1029" s="51"/>
      <c r="D1029" s="30"/>
      <c r="E1029" s="25"/>
    </row>
    <row r="1030" spans="1:5" x14ac:dyDescent="0.15">
      <c r="A1030" s="7"/>
      <c r="B1030" s="51"/>
      <c r="D1030" s="30"/>
      <c r="E1030" s="25"/>
    </row>
    <row r="1031" spans="1:5" x14ac:dyDescent="0.15">
      <c r="A1031" s="7"/>
      <c r="B1031" s="51"/>
      <c r="D1031" s="30"/>
      <c r="E1031" s="25"/>
    </row>
    <row r="1032" spans="1:5" x14ac:dyDescent="0.15">
      <c r="A1032" s="7"/>
      <c r="B1032" s="51"/>
      <c r="D1032" s="30"/>
      <c r="E1032" s="25"/>
    </row>
    <row r="1033" spans="1:5" x14ac:dyDescent="0.15">
      <c r="A1033" s="7"/>
      <c r="B1033" s="51"/>
      <c r="D1033" s="30"/>
      <c r="E1033" s="25"/>
    </row>
    <row r="1034" spans="1:5" x14ac:dyDescent="0.15">
      <c r="A1034" s="7"/>
      <c r="B1034" s="51"/>
      <c r="D1034" s="30"/>
      <c r="E1034" s="25"/>
    </row>
    <row r="1035" spans="1:5" x14ac:dyDescent="0.15">
      <c r="A1035" s="7"/>
      <c r="B1035" s="51"/>
      <c r="D1035" s="30"/>
      <c r="E1035" s="25"/>
    </row>
    <row r="1036" spans="1:5" x14ac:dyDescent="0.15">
      <c r="A1036" s="7"/>
      <c r="B1036" s="51"/>
      <c r="D1036" s="30"/>
      <c r="E1036" s="25"/>
    </row>
    <row r="1037" spans="1:5" x14ac:dyDescent="0.15">
      <c r="A1037" s="7"/>
      <c r="B1037" s="51"/>
      <c r="D1037" s="30"/>
      <c r="E1037" s="25"/>
    </row>
    <row r="1038" spans="1:5" x14ac:dyDescent="0.15">
      <c r="A1038" s="7"/>
      <c r="B1038" s="51"/>
      <c r="D1038" s="30"/>
      <c r="E1038" s="25"/>
    </row>
    <row r="1039" spans="1:5" x14ac:dyDescent="0.15">
      <c r="A1039" s="7"/>
      <c r="B1039" s="51"/>
      <c r="D1039" s="30"/>
      <c r="E1039" s="25"/>
    </row>
    <row r="1040" spans="1:5" x14ac:dyDescent="0.15">
      <c r="A1040" s="7"/>
      <c r="B1040" s="51"/>
      <c r="D1040" s="30"/>
      <c r="E1040" s="25"/>
    </row>
    <row r="1041" spans="1:5" x14ac:dyDescent="0.15">
      <c r="A1041" s="7"/>
      <c r="B1041" s="51"/>
      <c r="D1041" s="30"/>
      <c r="E1041" s="25"/>
    </row>
    <row r="1042" spans="1:5" x14ac:dyDescent="0.15">
      <c r="A1042" s="7"/>
      <c r="B1042" s="51"/>
      <c r="D1042" s="30"/>
      <c r="E1042" s="25"/>
    </row>
    <row r="1043" spans="1:5" x14ac:dyDescent="0.15">
      <c r="A1043" s="7"/>
      <c r="B1043" s="51"/>
      <c r="D1043" s="30"/>
      <c r="E1043" s="25"/>
    </row>
    <row r="1044" spans="1:5" x14ac:dyDescent="0.15">
      <c r="A1044" s="7"/>
      <c r="B1044" s="51"/>
      <c r="D1044" s="30"/>
      <c r="E1044" s="25"/>
    </row>
    <row r="1045" spans="1:5" x14ac:dyDescent="0.15">
      <c r="A1045" s="7"/>
      <c r="B1045" s="51"/>
      <c r="D1045" s="30"/>
      <c r="E1045" s="25"/>
    </row>
    <row r="1046" spans="1:5" x14ac:dyDescent="0.15">
      <c r="A1046" s="7"/>
      <c r="B1046" s="51"/>
      <c r="D1046" s="30"/>
      <c r="E1046" s="25"/>
    </row>
    <row r="1047" spans="1:5" x14ac:dyDescent="0.15">
      <c r="A1047" s="7"/>
      <c r="B1047" s="51"/>
      <c r="D1047" s="30"/>
      <c r="E1047" s="25"/>
    </row>
    <row r="1048" spans="1:5" x14ac:dyDescent="0.15">
      <c r="A1048" s="7"/>
      <c r="B1048" s="51"/>
      <c r="D1048" s="30"/>
      <c r="E1048" s="25"/>
    </row>
    <row r="1049" spans="1:5" x14ac:dyDescent="0.15">
      <c r="A1049" s="7"/>
      <c r="B1049" s="51"/>
      <c r="D1049" s="30"/>
      <c r="E1049" s="25"/>
    </row>
    <row r="1050" spans="1:5" x14ac:dyDescent="0.15">
      <c r="A1050" s="7"/>
      <c r="B1050" s="51"/>
      <c r="D1050" s="30"/>
      <c r="E1050" s="25"/>
    </row>
    <row r="1051" spans="1:5" x14ac:dyDescent="0.15">
      <c r="A1051" s="7"/>
      <c r="B1051" s="51"/>
      <c r="D1051" s="30"/>
      <c r="E1051" s="25"/>
    </row>
    <row r="1052" spans="1:5" x14ac:dyDescent="0.15">
      <c r="A1052" s="7"/>
      <c r="B1052" s="51"/>
      <c r="D1052" s="30"/>
      <c r="E1052" s="25"/>
    </row>
    <row r="1053" spans="1:5" x14ac:dyDescent="0.15">
      <c r="A1053" s="7"/>
      <c r="B1053" s="51"/>
      <c r="D1053" s="30"/>
      <c r="E1053" s="25"/>
    </row>
    <row r="1054" spans="1:5" x14ac:dyDescent="0.15">
      <c r="A1054" s="7"/>
      <c r="B1054" s="51"/>
      <c r="D1054" s="30"/>
      <c r="E1054" s="25"/>
    </row>
    <row r="1055" spans="1:5" x14ac:dyDescent="0.15">
      <c r="A1055" s="7"/>
      <c r="B1055" s="51"/>
      <c r="D1055" s="30"/>
      <c r="E1055" s="25"/>
    </row>
    <row r="1056" spans="1:5" x14ac:dyDescent="0.15">
      <c r="A1056" s="7"/>
      <c r="B1056" s="51"/>
      <c r="D1056" s="30"/>
      <c r="E1056" s="25"/>
    </row>
    <row r="1057" spans="1:5" x14ac:dyDescent="0.15">
      <c r="A1057" s="7"/>
      <c r="B1057" s="51"/>
      <c r="D1057" s="30"/>
      <c r="E1057" s="25"/>
    </row>
    <row r="1058" spans="1:5" x14ac:dyDescent="0.15">
      <c r="A1058" s="7"/>
      <c r="B1058" s="51"/>
      <c r="D1058" s="30"/>
      <c r="E1058" s="25"/>
    </row>
    <row r="1059" spans="1:5" x14ac:dyDescent="0.15">
      <c r="A1059" s="7"/>
      <c r="B1059" s="51"/>
      <c r="D1059" s="30"/>
      <c r="E1059" s="25"/>
    </row>
    <row r="1060" spans="1:5" x14ac:dyDescent="0.15">
      <c r="A1060" s="7"/>
      <c r="B1060" s="51"/>
      <c r="D1060" s="30"/>
      <c r="E1060" s="25"/>
    </row>
    <row r="1061" spans="1:5" x14ac:dyDescent="0.15">
      <c r="A1061" s="7"/>
      <c r="B1061" s="51"/>
      <c r="D1061" s="30"/>
      <c r="E1061" s="25"/>
    </row>
    <row r="1062" spans="1:5" x14ac:dyDescent="0.15">
      <c r="A1062" s="7"/>
      <c r="B1062" s="51"/>
      <c r="D1062" s="30"/>
      <c r="E1062" s="25"/>
    </row>
    <row r="1063" spans="1:5" x14ac:dyDescent="0.15">
      <c r="A1063" s="7"/>
      <c r="B1063" s="51"/>
      <c r="D1063" s="30"/>
      <c r="E1063" s="25"/>
    </row>
    <row r="1064" spans="1:5" x14ac:dyDescent="0.15">
      <c r="A1064" s="7"/>
      <c r="B1064" s="51"/>
      <c r="D1064" s="30"/>
      <c r="E1064" s="25"/>
    </row>
    <row r="1065" spans="1:5" x14ac:dyDescent="0.15">
      <c r="A1065" s="7"/>
      <c r="B1065" s="51"/>
      <c r="D1065" s="30"/>
      <c r="E1065" s="25"/>
    </row>
    <row r="1066" spans="1:5" x14ac:dyDescent="0.15">
      <c r="A1066" s="7"/>
      <c r="B1066" s="51"/>
      <c r="D1066" s="30"/>
      <c r="E1066" s="25"/>
    </row>
    <row r="1067" spans="1:5" x14ac:dyDescent="0.15">
      <c r="A1067" s="7"/>
      <c r="B1067" s="51"/>
      <c r="D1067" s="30"/>
      <c r="E1067" s="25"/>
    </row>
    <row r="1068" spans="1:5" x14ac:dyDescent="0.15">
      <c r="A1068" s="7"/>
      <c r="B1068" s="51"/>
      <c r="D1068" s="30"/>
      <c r="E1068" s="25"/>
    </row>
    <row r="1069" spans="1:5" x14ac:dyDescent="0.15">
      <c r="A1069" s="7"/>
      <c r="B1069" s="51"/>
      <c r="D1069" s="30"/>
      <c r="E1069" s="25"/>
    </row>
    <row r="1070" spans="1:5" x14ac:dyDescent="0.15">
      <c r="A1070" s="7"/>
      <c r="B1070" s="51"/>
      <c r="D1070" s="30"/>
      <c r="E1070" s="25"/>
    </row>
    <row r="1071" spans="1:5" x14ac:dyDescent="0.15">
      <c r="A1071" s="7"/>
      <c r="B1071" s="51"/>
      <c r="D1071" s="30"/>
      <c r="E1071" s="25"/>
    </row>
    <row r="1072" spans="1:5" x14ac:dyDescent="0.15">
      <c r="A1072" s="7"/>
      <c r="B1072" s="51"/>
      <c r="D1072" s="30"/>
      <c r="E1072" s="25"/>
    </row>
    <row r="1073" spans="1:5" x14ac:dyDescent="0.15">
      <c r="A1073" s="7"/>
      <c r="B1073" s="51"/>
      <c r="D1073" s="30"/>
      <c r="E1073" s="25"/>
    </row>
    <row r="1074" spans="1:5" x14ac:dyDescent="0.15">
      <c r="A1074" s="7"/>
      <c r="B1074" s="51"/>
      <c r="D1074" s="30"/>
      <c r="E1074" s="25"/>
    </row>
    <row r="1075" spans="1:5" x14ac:dyDescent="0.15">
      <c r="A1075" s="7"/>
      <c r="B1075" s="51"/>
      <c r="D1075" s="30"/>
      <c r="E1075" s="25"/>
    </row>
    <row r="1076" spans="1:5" x14ac:dyDescent="0.15">
      <c r="A1076" s="7"/>
      <c r="B1076" s="51"/>
      <c r="D1076" s="30"/>
      <c r="E1076" s="25"/>
    </row>
    <row r="1077" spans="1:5" x14ac:dyDescent="0.15">
      <c r="A1077" s="7"/>
      <c r="B1077" s="51"/>
      <c r="D1077" s="30"/>
      <c r="E1077" s="25"/>
    </row>
    <row r="1078" spans="1:5" x14ac:dyDescent="0.15">
      <c r="A1078" s="7"/>
      <c r="B1078" s="51"/>
      <c r="D1078" s="30"/>
      <c r="E1078" s="25"/>
    </row>
    <row r="1079" spans="1:5" x14ac:dyDescent="0.15">
      <c r="A1079" s="7"/>
      <c r="B1079" s="51"/>
      <c r="D1079" s="30"/>
      <c r="E1079" s="25"/>
    </row>
    <row r="1080" spans="1:5" x14ac:dyDescent="0.15">
      <c r="A1080" s="7"/>
      <c r="B1080" s="51"/>
      <c r="D1080" s="30"/>
      <c r="E1080" s="25"/>
    </row>
    <row r="1081" spans="1:5" x14ac:dyDescent="0.15">
      <c r="A1081" s="7"/>
      <c r="B1081" s="51"/>
      <c r="D1081" s="30"/>
      <c r="E1081" s="25"/>
    </row>
    <row r="1082" spans="1:5" x14ac:dyDescent="0.15">
      <c r="A1082" s="7"/>
      <c r="B1082" s="51"/>
      <c r="D1082" s="30"/>
      <c r="E1082" s="25"/>
    </row>
    <row r="1083" spans="1:5" x14ac:dyDescent="0.15">
      <c r="A1083" s="7"/>
      <c r="B1083" s="51"/>
      <c r="D1083" s="30"/>
      <c r="E1083" s="25"/>
    </row>
    <row r="1084" spans="1:5" x14ac:dyDescent="0.15">
      <c r="A1084" s="7"/>
      <c r="B1084" s="51"/>
      <c r="D1084" s="30"/>
      <c r="E1084" s="25"/>
    </row>
    <row r="1085" spans="1:5" x14ac:dyDescent="0.15">
      <c r="A1085" s="7"/>
      <c r="B1085" s="51"/>
      <c r="D1085" s="30"/>
      <c r="E1085" s="25"/>
    </row>
    <row r="1086" spans="1:5" x14ac:dyDescent="0.15">
      <c r="A1086" s="7"/>
      <c r="B1086" s="51"/>
      <c r="D1086" s="30"/>
      <c r="E1086" s="25"/>
    </row>
    <row r="1087" spans="1:5" x14ac:dyDescent="0.15">
      <c r="A1087" s="7"/>
      <c r="B1087" s="51"/>
      <c r="D1087" s="30"/>
      <c r="E1087" s="25"/>
    </row>
    <row r="1088" spans="1:5" x14ac:dyDescent="0.15">
      <c r="A1088" s="7"/>
      <c r="B1088" s="51"/>
      <c r="D1088" s="30"/>
      <c r="E1088" s="25"/>
    </row>
    <row r="1089" spans="1:5" x14ac:dyDescent="0.15">
      <c r="A1089" s="7"/>
      <c r="B1089" s="51"/>
      <c r="D1089" s="30"/>
      <c r="E1089" s="25"/>
    </row>
    <row r="1090" spans="1:5" x14ac:dyDescent="0.15">
      <c r="A1090" s="7"/>
      <c r="B1090" s="51"/>
      <c r="D1090" s="30"/>
      <c r="E1090" s="25"/>
    </row>
    <row r="1091" spans="1:5" x14ac:dyDescent="0.15">
      <c r="A1091" s="7"/>
      <c r="B1091" s="51"/>
      <c r="D1091" s="30"/>
      <c r="E1091" s="25"/>
    </row>
    <row r="1092" spans="1:5" x14ac:dyDescent="0.15">
      <c r="A1092" s="7"/>
      <c r="B1092" s="51"/>
      <c r="D1092" s="30"/>
      <c r="E1092" s="25"/>
    </row>
    <row r="1093" spans="1:5" x14ac:dyDescent="0.15">
      <c r="A1093" s="7"/>
      <c r="B1093" s="51"/>
      <c r="D1093" s="30"/>
      <c r="E1093" s="25"/>
    </row>
    <row r="1094" spans="1:5" x14ac:dyDescent="0.15">
      <c r="A1094" s="7"/>
      <c r="B1094" s="51"/>
      <c r="D1094" s="30"/>
      <c r="E1094" s="25"/>
    </row>
    <row r="1095" spans="1:5" x14ac:dyDescent="0.15">
      <c r="A1095" s="7"/>
      <c r="B1095" s="51"/>
      <c r="D1095" s="30"/>
      <c r="E1095" s="25"/>
    </row>
    <row r="1096" spans="1:5" x14ac:dyDescent="0.15">
      <c r="A1096" s="7"/>
      <c r="B1096" s="51"/>
      <c r="D1096" s="30"/>
      <c r="E1096" s="25"/>
    </row>
    <row r="1097" spans="1:5" x14ac:dyDescent="0.15">
      <c r="A1097" s="7"/>
      <c r="B1097" s="51"/>
      <c r="D1097" s="30"/>
      <c r="E1097" s="25"/>
    </row>
    <row r="1098" spans="1:5" x14ac:dyDescent="0.15">
      <c r="A1098" s="7"/>
      <c r="B1098" s="51"/>
      <c r="D1098" s="30"/>
      <c r="E1098" s="25"/>
    </row>
    <row r="1099" spans="1:5" x14ac:dyDescent="0.15">
      <c r="A1099" s="7"/>
      <c r="B1099" s="51"/>
      <c r="D1099" s="30"/>
      <c r="E1099" s="25"/>
    </row>
    <row r="1100" spans="1:5" x14ac:dyDescent="0.15">
      <c r="A1100" s="7"/>
      <c r="B1100" s="51"/>
      <c r="D1100" s="30"/>
      <c r="E1100" s="25"/>
    </row>
    <row r="1101" spans="1:5" x14ac:dyDescent="0.15">
      <c r="A1101" s="7"/>
      <c r="B1101" s="51"/>
      <c r="D1101" s="30"/>
      <c r="E1101" s="25"/>
    </row>
    <row r="1102" spans="1:5" x14ac:dyDescent="0.15">
      <c r="A1102" s="7"/>
      <c r="B1102" s="51"/>
      <c r="D1102" s="30"/>
      <c r="E1102" s="25"/>
    </row>
    <row r="1103" spans="1:5" x14ac:dyDescent="0.15">
      <c r="A1103" s="7"/>
      <c r="B1103" s="51"/>
      <c r="D1103" s="30"/>
      <c r="E1103" s="25"/>
    </row>
    <row r="1104" spans="1:5" x14ac:dyDescent="0.15">
      <c r="A1104" s="7"/>
      <c r="B1104" s="51"/>
      <c r="D1104" s="30"/>
      <c r="E1104" s="25"/>
    </row>
    <row r="1105" spans="1:5" x14ac:dyDescent="0.15">
      <c r="A1105" s="7"/>
      <c r="B1105" s="51"/>
      <c r="D1105" s="30"/>
      <c r="E1105" s="25"/>
    </row>
    <row r="1106" spans="1:5" x14ac:dyDescent="0.15">
      <c r="A1106" s="7"/>
      <c r="B1106" s="51"/>
      <c r="D1106" s="30"/>
      <c r="E1106" s="25"/>
    </row>
    <row r="1107" spans="1:5" x14ac:dyDescent="0.15">
      <c r="A1107" s="7"/>
      <c r="B1107" s="51"/>
      <c r="D1107" s="30"/>
      <c r="E1107" s="25"/>
    </row>
    <row r="1108" spans="1:5" x14ac:dyDescent="0.15">
      <c r="A1108" s="7"/>
      <c r="B1108" s="51"/>
      <c r="D1108" s="30"/>
      <c r="E1108" s="25"/>
    </row>
    <row r="1109" spans="1:5" x14ac:dyDescent="0.15">
      <c r="A1109" s="7"/>
      <c r="B1109" s="51"/>
      <c r="D1109" s="30"/>
      <c r="E1109" s="25"/>
    </row>
    <row r="1110" spans="1:5" x14ac:dyDescent="0.15">
      <c r="A1110" s="7"/>
      <c r="B1110" s="51"/>
      <c r="D1110" s="30"/>
      <c r="E1110" s="25"/>
    </row>
    <row r="1111" spans="1:5" x14ac:dyDescent="0.15">
      <c r="A1111" s="7"/>
      <c r="B1111" s="51"/>
      <c r="D1111" s="30"/>
      <c r="E1111" s="25"/>
    </row>
    <row r="1112" spans="1:5" x14ac:dyDescent="0.15">
      <c r="A1112" s="7"/>
      <c r="B1112" s="51"/>
      <c r="D1112" s="30"/>
      <c r="E1112" s="25"/>
    </row>
    <row r="1113" spans="1:5" x14ac:dyDescent="0.15">
      <c r="A1113" s="7"/>
      <c r="B1113" s="51"/>
      <c r="D1113" s="30"/>
      <c r="E1113" s="25"/>
    </row>
    <row r="1114" spans="1:5" x14ac:dyDescent="0.15">
      <c r="A1114" s="7"/>
      <c r="B1114" s="51"/>
      <c r="D1114" s="30"/>
      <c r="E1114" s="25"/>
    </row>
    <row r="1115" spans="1:5" x14ac:dyDescent="0.15">
      <c r="A1115" s="7"/>
      <c r="B1115" s="51"/>
      <c r="D1115" s="30"/>
      <c r="E1115" s="25"/>
    </row>
    <row r="1116" spans="1:5" x14ac:dyDescent="0.15">
      <c r="A1116" s="7"/>
      <c r="B1116" s="51"/>
      <c r="D1116" s="30"/>
      <c r="E1116" s="25"/>
    </row>
    <row r="1117" spans="1:5" x14ac:dyDescent="0.15">
      <c r="A1117" s="7"/>
      <c r="B1117" s="51"/>
      <c r="D1117" s="30"/>
      <c r="E1117" s="25"/>
    </row>
    <row r="1118" spans="1:5" x14ac:dyDescent="0.15">
      <c r="A1118" s="7"/>
      <c r="B1118" s="51"/>
      <c r="D1118" s="30"/>
      <c r="E1118" s="25"/>
    </row>
    <row r="1119" spans="1:5" x14ac:dyDescent="0.15">
      <c r="A1119" s="7"/>
      <c r="B1119" s="51"/>
      <c r="D1119" s="30"/>
      <c r="E1119" s="25"/>
    </row>
    <row r="1120" spans="1:5" x14ac:dyDescent="0.15">
      <c r="A1120" s="7"/>
      <c r="B1120" s="51"/>
      <c r="D1120" s="30"/>
      <c r="E1120" s="25"/>
    </row>
    <row r="1121" spans="1:5" x14ac:dyDescent="0.15">
      <c r="A1121" s="7"/>
      <c r="B1121" s="51"/>
      <c r="D1121" s="30"/>
      <c r="E1121" s="25"/>
    </row>
    <row r="1122" spans="1:5" x14ac:dyDescent="0.15">
      <c r="A1122" s="7"/>
      <c r="B1122" s="51"/>
      <c r="D1122" s="30"/>
      <c r="E1122" s="25"/>
    </row>
    <row r="1123" spans="1:5" x14ac:dyDescent="0.15">
      <c r="A1123" s="7"/>
      <c r="B1123" s="51"/>
      <c r="D1123" s="30"/>
      <c r="E1123" s="25"/>
    </row>
    <row r="1124" spans="1:5" x14ac:dyDescent="0.15">
      <c r="A1124" s="7"/>
      <c r="B1124" s="51"/>
      <c r="D1124" s="30"/>
      <c r="E1124" s="25"/>
    </row>
    <row r="1125" spans="1:5" x14ac:dyDescent="0.15">
      <c r="A1125" s="7"/>
      <c r="B1125" s="51"/>
      <c r="D1125" s="30"/>
      <c r="E1125" s="25"/>
    </row>
    <row r="1126" spans="1:5" x14ac:dyDescent="0.15">
      <c r="A1126" s="7"/>
      <c r="B1126" s="51"/>
      <c r="D1126" s="30"/>
      <c r="E1126" s="25"/>
    </row>
    <row r="1127" spans="1:5" x14ac:dyDescent="0.15">
      <c r="A1127" s="7"/>
      <c r="B1127" s="51"/>
      <c r="D1127" s="30"/>
      <c r="E1127" s="25"/>
    </row>
    <row r="1128" spans="1:5" x14ac:dyDescent="0.15">
      <c r="A1128" s="7"/>
      <c r="B1128" s="51"/>
      <c r="D1128" s="30"/>
      <c r="E1128" s="25"/>
    </row>
    <row r="1129" spans="1:5" x14ac:dyDescent="0.15">
      <c r="A1129" s="7"/>
      <c r="B1129" s="51"/>
      <c r="D1129" s="30"/>
      <c r="E1129" s="25"/>
    </row>
    <row r="1130" spans="1:5" x14ac:dyDescent="0.15">
      <c r="A1130" s="7"/>
      <c r="B1130" s="51"/>
      <c r="D1130" s="30"/>
      <c r="E1130" s="25"/>
    </row>
    <row r="1131" spans="1:5" x14ac:dyDescent="0.15">
      <c r="A1131" s="7"/>
      <c r="B1131" s="51"/>
      <c r="D1131" s="30"/>
      <c r="E1131" s="25"/>
    </row>
    <row r="1132" spans="1:5" x14ac:dyDescent="0.15">
      <c r="A1132" s="7"/>
      <c r="B1132" s="51"/>
      <c r="D1132" s="30"/>
      <c r="E1132" s="25"/>
    </row>
    <row r="1133" spans="1:5" x14ac:dyDescent="0.15">
      <c r="A1133" s="7"/>
      <c r="B1133" s="51"/>
      <c r="D1133" s="30"/>
      <c r="E1133" s="25"/>
    </row>
    <row r="1134" spans="1:5" x14ac:dyDescent="0.15">
      <c r="A1134" s="7"/>
      <c r="B1134" s="51"/>
      <c r="D1134" s="30"/>
      <c r="E1134" s="25"/>
    </row>
    <row r="1135" spans="1:5" x14ac:dyDescent="0.15">
      <c r="A1135" s="7"/>
      <c r="B1135" s="51"/>
      <c r="D1135" s="30"/>
      <c r="E1135" s="25"/>
    </row>
    <row r="1136" spans="1:5" x14ac:dyDescent="0.15">
      <c r="A1136" s="7"/>
      <c r="B1136" s="51"/>
      <c r="D1136" s="30"/>
      <c r="E1136" s="25"/>
    </row>
    <row r="1137" spans="1:5" x14ac:dyDescent="0.15">
      <c r="A1137" s="7"/>
      <c r="B1137" s="51"/>
      <c r="D1137" s="30"/>
      <c r="E1137" s="25"/>
    </row>
    <row r="1138" spans="1:5" x14ac:dyDescent="0.15">
      <c r="A1138" s="7"/>
      <c r="B1138" s="51"/>
      <c r="D1138" s="30"/>
      <c r="E1138" s="25"/>
    </row>
    <row r="1139" spans="1:5" x14ac:dyDescent="0.15">
      <c r="A1139" s="7"/>
      <c r="B1139" s="51"/>
      <c r="D1139" s="30"/>
      <c r="E1139" s="25"/>
    </row>
    <row r="1140" spans="1:5" x14ac:dyDescent="0.15">
      <c r="A1140" s="7"/>
      <c r="B1140" s="51"/>
      <c r="D1140" s="30"/>
      <c r="E1140" s="25"/>
    </row>
    <row r="1141" spans="1:5" x14ac:dyDescent="0.15">
      <c r="A1141" s="7"/>
      <c r="B1141" s="51"/>
      <c r="D1141" s="30"/>
      <c r="E1141" s="25"/>
    </row>
    <row r="1142" spans="1:5" x14ac:dyDescent="0.15">
      <c r="A1142" s="7"/>
      <c r="B1142" s="51"/>
      <c r="D1142" s="30"/>
      <c r="E1142" s="25"/>
    </row>
    <row r="1143" spans="1:5" x14ac:dyDescent="0.15">
      <c r="A1143" s="7"/>
      <c r="B1143" s="51"/>
      <c r="D1143" s="30"/>
      <c r="E1143" s="25"/>
    </row>
    <row r="1144" spans="1:5" x14ac:dyDescent="0.15">
      <c r="A1144" s="7"/>
      <c r="B1144" s="51"/>
      <c r="D1144" s="30"/>
      <c r="E1144" s="25"/>
    </row>
    <row r="1145" spans="1:5" x14ac:dyDescent="0.15">
      <c r="A1145" s="7"/>
      <c r="B1145" s="51"/>
      <c r="D1145" s="30"/>
      <c r="E1145" s="25"/>
    </row>
    <row r="1146" spans="1:5" x14ac:dyDescent="0.15">
      <c r="A1146" s="7"/>
      <c r="B1146" s="51"/>
      <c r="D1146" s="30"/>
      <c r="E1146" s="25"/>
    </row>
    <row r="1147" spans="1:5" x14ac:dyDescent="0.15">
      <c r="A1147" s="7"/>
      <c r="B1147" s="51"/>
      <c r="D1147" s="30"/>
      <c r="E1147" s="25"/>
    </row>
    <row r="1148" spans="1:5" x14ac:dyDescent="0.15">
      <c r="A1148" s="7"/>
      <c r="B1148" s="51"/>
      <c r="D1148" s="30"/>
      <c r="E1148" s="25"/>
    </row>
    <row r="1149" spans="1:5" x14ac:dyDescent="0.15">
      <c r="A1149" s="7"/>
      <c r="B1149" s="51"/>
      <c r="D1149" s="30"/>
      <c r="E1149" s="25"/>
    </row>
    <row r="1150" spans="1:5" x14ac:dyDescent="0.15">
      <c r="A1150" s="7"/>
      <c r="B1150" s="51"/>
      <c r="D1150" s="30"/>
      <c r="E1150" s="25"/>
    </row>
    <row r="1151" spans="1:5" x14ac:dyDescent="0.15">
      <c r="A1151" s="7"/>
      <c r="B1151" s="51"/>
      <c r="D1151" s="30"/>
      <c r="E1151" s="25"/>
    </row>
    <row r="1152" spans="1:5" x14ac:dyDescent="0.15">
      <c r="A1152" s="7"/>
      <c r="B1152" s="51"/>
      <c r="D1152" s="30"/>
      <c r="E1152" s="25"/>
    </row>
    <row r="1153" spans="1:5" x14ac:dyDescent="0.15">
      <c r="A1153" s="7"/>
      <c r="B1153" s="51"/>
      <c r="D1153" s="30"/>
      <c r="E1153" s="25"/>
    </row>
    <row r="1154" spans="1:5" x14ac:dyDescent="0.15">
      <c r="A1154" s="7"/>
      <c r="B1154" s="51"/>
      <c r="D1154" s="30"/>
      <c r="E1154" s="25"/>
    </row>
    <row r="1155" spans="1:5" x14ac:dyDescent="0.15">
      <c r="A1155" s="7"/>
      <c r="B1155" s="51"/>
      <c r="D1155" s="30"/>
      <c r="E1155" s="25"/>
    </row>
    <row r="1156" spans="1:5" x14ac:dyDescent="0.15">
      <c r="A1156" s="7"/>
      <c r="B1156" s="51"/>
      <c r="D1156" s="30"/>
      <c r="E1156" s="25"/>
    </row>
    <row r="1157" spans="1:5" x14ac:dyDescent="0.15">
      <c r="A1157" s="7"/>
      <c r="B1157" s="51"/>
      <c r="D1157" s="30"/>
      <c r="E1157" s="25"/>
    </row>
    <row r="1158" spans="1:5" x14ac:dyDescent="0.15">
      <c r="A1158" s="7"/>
      <c r="B1158" s="51"/>
      <c r="D1158" s="30"/>
      <c r="E1158" s="25"/>
    </row>
    <row r="1159" spans="1:5" x14ac:dyDescent="0.15">
      <c r="A1159" s="7"/>
      <c r="B1159" s="51"/>
      <c r="D1159" s="30"/>
      <c r="E1159" s="25"/>
    </row>
    <row r="1160" spans="1:5" x14ac:dyDescent="0.15">
      <c r="A1160" s="7"/>
      <c r="B1160" s="51"/>
      <c r="D1160" s="30"/>
      <c r="E1160" s="25"/>
    </row>
    <row r="1161" spans="1:5" x14ac:dyDescent="0.15">
      <c r="A1161" s="7"/>
      <c r="B1161" s="51"/>
      <c r="D1161" s="30"/>
      <c r="E1161" s="25"/>
    </row>
    <row r="1162" spans="1:5" x14ac:dyDescent="0.15">
      <c r="A1162" s="7"/>
      <c r="B1162" s="51"/>
      <c r="D1162" s="30"/>
      <c r="E1162" s="25"/>
    </row>
    <row r="1163" spans="1:5" x14ac:dyDescent="0.15">
      <c r="A1163" s="7"/>
      <c r="B1163" s="51"/>
      <c r="D1163" s="30"/>
      <c r="E1163" s="25"/>
    </row>
    <row r="1164" spans="1:5" x14ac:dyDescent="0.15">
      <c r="A1164" s="7"/>
      <c r="B1164" s="51"/>
      <c r="D1164" s="30"/>
      <c r="E1164" s="25"/>
    </row>
    <row r="1165" spans="1:5" x14ac:dyDescent="0.15">
      <c r="A1165" s="7"/>
      <c r="B1165" s="51"/>
      <c r="D1165" s="30"/>
      <c r="E1165" s="25"/>
    </row>
    <row r="1166" spans="1:5" x14ac:dyDescent="0.15">
      <c r="A1166" s="7"/>
      <c r="B1166" s="51"/>
      <c r="D1166" s="30"/>
      <c r="E1166" s="25"/>
    </row>
    <row r="1167" spans="1:5" x14ac:dyDescent="0.15">
      <c r="A1167" s="7"/>
      <c r="B1167" s="51"/>
      <c r="D1167" s="30"/>
      <c r="E1167" s="25"/>
    </row>
    <row r="1168" spans="1:5" x14ac:dyDescent="0.15">
      <c r="A1168" s="7"/>
      <c r="B1168" s="51"/>
      <c r="D1168" s="30"/>
      <c r="E1168" s="25"/>
    </row>
    <row r="1169" spans="1:5" x14ac:dyDescent="0.15">
      <c r="A1169" s="7"/>
      <c r="B1169" s="51"/>
      <c r="D1169" s="30"/>
      <c r="E1169" s="25"/>
    </row>
    <row r="1170" spans="1:5" x14ac:dyDescent="0.15">
      <c r="A1170" s="7"/>
      <c r="B1170" s="51"/>
      <c r="D1170" s="30"/>
      <c r="E1170" s="25"/>
    </row>
    <row r="1171" spans="1:5" x14ac:dyDescent="0.15">
      <c r="A1171" s="7"/>
      <c r="B1171" s="51"/>
      <c r="D1171" s="30"/>
      <c r="E1171" s="25"/>
    </row>
    <row r="1172" spans="1:5" x14ac:dyDescent="0.15">
      <c r="A1172" s="7"/>
      <c r="B1172" s="51"/>
      <c r="D1172" s="30"/>
      <c r="E1172" s="25"/>
    </row>
    <row r="1173" spans="1:5" x14ac:dyDescent="0.15">
      <c r="A1173" s="7"/>
      <c r="B1173" s="51"/>
      <c r="D1173" s="30"/>
      <c r="E1173" s="25"/>
    </row>
    <row r="1174" spans="1:5" x14ac:dyDescent="0.15">
      <c r="A1174" s="7"/>
      <c r="B1174" s="51"/>
      <c r="D1174" s="30"/>
      <c r="E1174" s="25"/>
    </row>
    <row r="1175" spans="1:5" x14ac:dyDescent="0.15">
      <c r="A1175" s="7"/>
      <c r="B1175" s="51"/>
      <c r="D1175" s="30"/>
      <c r="E1175" s="25"/>
    </row>
    <row r="1176" spans="1:5" x14ac:dyDescent="0.15">
      <c r="A1176" s="7"/>
      <c r="B1176" s="51"/>
      <c r="D1176" s="30"/>
      <c r="E1176" s="25"/>
    </row>
    <row r="1177" spans="1:5" x14ac:dyDescent="0.15">
      <c r="A1177" s="7"/>
      <c r="B1177" s="51"/>
      <c r="D1177" s="30"/>
      <c r="E1177" s="25"/>
    </row>
    <row r="1178" spans="1:5" x14ac:dyDescent="0.15">
      <c r="A1178" s="7"/>
      <c r="B1178" s="51"/>
      <c r="D1178" s="30"/>
      <c r="E1178" s="25"/>
    </row>
    <row r="1179" spans="1:5" x14ac:dyDescent="0.15">
      <c r="A1179" s="7"/>
      <c r="B1179" s="51"/>
      <c r="D1179" s="30"/>
      <c r="E1179" s="25"/>
    </row>
    <row r="1180" spans="1:5" x14ac:dyDescent="0.15">
      <c r="A1180" s="7"/>
      <c r="B1180" s="51"/>
      <c r="D1180" s="30"/>
      <c r="E1180" s="25"/>
    </row>
    <row r="1181" spans="1:5" x14ac:dyDescent="0.15">
      <c r="A1181" s="7"/>
      <c r="B1181" s="51"/>
      <c r="D1181" s="30"/>
      <c r="E1181" s="25"/>
    </row>
    <row r="1182" spans="1:5" x14ac:dyDescent="0.15">
      <c r="A1182" s="7"/>
      <c r="B1182" s="51"/>
      <c r="D1182" s="30"/>
      <c r="E1182" s="25"/>
    </row>
    <row r="1183" spans="1:5" x14ac:dyDescent="0.15">
      <c r="A1183" s="7"/>
      <c r="B1183" s="51"/>
      <c r="D1183" s="30"/>
      <c r="E1183" s="25"/>
    </row>
    <row r="1184" spans="1:5" x14ac:dyDescent="0.15">
      <c r="A1184" s="7"/>
      <c r="B1184" s="51"/>
      <c r="D1184" s="30"/>
      <c r="E1184" s="25"/>
    </row>
    <row r="1185" spans="1:5" x14ac:dyDescent="0.15">
      <c r="A1185" s="7"/>
      <c r="B1185" s="51"/>
      <c r="D1185" s="30"/>
      <c r="E1185" s="25"/>
    </row>
    <row r="1186" spans="1:5" x14ac:dyDescent="0.15">
      <c r="A1186" s="7"/>
      <c r="B1186" s="51"/>
      <c r="D1186" s="30"/>
      <c r="E1186" s="25"/>
    </row>
    <row r="1187" spans="1:5" x14ac:dyDescent="0.15">
      <c r="A1187" s="7"/>
      <c r="B1187" s="51"/>
      <c r="D1187" s="30"/>
      <c r="E1187" s="25"/>
    </row>
    <row r="1188" spans="1:5" x14ac:dyDescent="0.15">
      <c r="A1188" s="7"/>
      <c r="B1188" s="51"/>
      <c r="D1188" s="30"/>
      <c r="E1188" s="25"/>
    </row>
    <row r="1189" spans="1:5" x14ac:dyDescent="0.15">
      <c r="A1189" s="7"/>
      <c r="B1189" s="51"/>
      <c r="D1189" s="30"/>
      <c r="E1189" s="25"/>
    </row>
    <row r="1190" spans="1:5" x14ac:dyDescent="0.15">
      <c r="A1190" s="7"/>
      <c r="B1190" s="51"/>
      <c r="D1190" s="30"/>
      <c r="E1190" s="25"/>
    </row>
    <row r="1191" spans="1:5" x14ac:dyDescent="0.15">
      <c r="A1191" s="7"/>
      <c r="B1191" s="51"/>
      <c r="D1191" s="30"/>
      <c r="E1191" s="25"/>
    </row>
    <row r="1192" spans="1:5" x14ac:dyDescent="0.15">
      <c r="A1192" s="7"/>
      <c r="B1192" s="51"/>
      <c r="D1192" s="30"/>
      <c r="E1192" s="25"/>
    </row>
    <row r="1193" spans="1:5" x14ac:dyDescent="0.15">
      <c r="A1193" s="7"/>
      <c r="B1193" s="51"/>
      <c r="D1193" s="30"/>
      <c r="E1193" s="25"/>
    </row>
    <row r="1194" spans="1:5" x14ac:dyDescent="0.15">
      <c r="A1194" s="7"/>
      <c r="B1194" s="51"/>
      <c r="D1194" s="30"/>
      <c r="E1194" s="25"/>
    </row>
    <row r="1195" spans="1:5" x14ac:dyDescent="0.15">
      <c r="A1195" s="7"/>
      <c r="B1195" s="51"/>
      <c r="D1195" s="30"/>
      <c r="E1195" s="25"/>
    </row>
    <row r="1196" spans="1:5" x14ac:dyDescent="0.15">
      <c r="A1196" s="7"/>
      <c r="B1196" s="51"/>
      <c r="D1196" s="30"/>
      <c r="E1196" s="25"/>
    </row>
    <row r="1197" spans="1:5" x14ac:dyDescent="0.15">
      <c r="A1197" s="7"/>
      <c r="B1197" s="51"/>
      <c r="D1197" s="30"/>
      <c r="E1197" s="25"/>
    </row>
    <row r="1198" spans="1:5" x14ac:dyDescent="0.15">
      <c r="A1198" s="7"/>
      <c r="B1198" s="51"/>
      <c r="D1198" s="30"/>
      <c r="E1198" s="25"/>
    </row>
    <row r="1199" spans="1:5" x14ac:dyDescent="0.15">
      <c r="A1199" s="7"/>
      <c r="B1199" s="51"/>
      <c r="D1199" s="30"/>
      <c r="E1199" s="25"/>
    </row>
    <row r="1200" spans="1:5" x14ac:dyDescent="0.15">
      <c r="A1200" s="7"/>
      <c r="B1200" s="51"/>
      <c r="D1200" s="30"/>
      <c r="E1200" s="25"/>
    </row>
    <row r="1201" spans="1:5" x14ac:dyDescent="0.15">
      <c r="A1201" s="7"/>
      <c r="B1201" s="51"/>
      <c r="D1201" s="30"/>
      <c r="E1201" s="25"/>
    </row>
    <row r="1202" spans="1:5" x14ac:dyDescent="0.15">
      <c r="A1202" s="7"/>
      <c r="B1202" s="51"/>
      <c r="D1202" s="30"/>
      <c r="E1202" s="25"/>
    </row>
    <row r="1203" spans="1:5" x14ac:dyDescent="0.15">
      <c r="A1203" s="7"/>
      <c r="B1203" s="51"/>
      <c r="D1203" s="30"/>
      <c r="E1203" s="25"/>
    </row>
    <row r="1204" spans="1:5" x14ac:dyDescent="0.15">
      <c r="A1204" s="7"/>
      <c r="B1204" s="51"/>
      <c r="D1204" s="30"/>
      <c r="E1204" s="25"/>
    </row>
    <row r="1205" spans="1:5" x14ac:dyDescent="0.15">
      <c r="A1205" s="7"/>
      <c r="B1205" s="51"/>
      <c r="D1205" s="30"/>
      <c r="E1205" s="25"/>
    </row>
    <row r="1206" spans="1:5" x14ac:dyDescent="0.15">
      <c r="A1206" s="7"/>
      <c r="B1206" s="51"/>
      <c r="D1206" s="30"/>
      <c r="E1206" s="25"/>
    </row>
    <row r="1207" spans="1:5" x14ac:dyDescent="0.15">
      <c r="A1207" s="7"/>
      <c r="B1207" s="51"/>
      <c r="D1207" s="30"/>
      <c r="E1207" s="25"/>
    </row>
    <row r="1208" spans="1:5" x14ac:dyDescent="0.15">
      <c r="A1208" s="7"/>
      <c r="B1208" s="51"/>
      <c r="D1208" s="30"/>
      <c r="E1208" s="25"/>
    </row>
    <row r="1209" spans="1:5" x14ac:dyDescent="0.15">
      <c r="A1209" s="7"/>
      <c r="B1209" s="51"/>
      <c r="D1209" s="30"/>
      <c r="E1209" s="25"/>
    </row>
    <row r="1210" spans="1:5" x14ac:dyDescent="0.15">
      <c r="A1210" s="7"/>
      <c r="B1210" s="51"/>
      <c r="D1210" s="30"/>
      <c r="E1210" s="25"/>
    </row>
    <row r="1211" spans="1:5" x14ac:dyDescent="0.15">
      <c r="A1211" s="7"/>
      <c r="B1211" s="51"/>
      <c r="D1211" s="30"/>
      <c r="E1211" s="25"/>
    </row>
    <row r="1212" spans="1:5" x14ac:dyDescent="0.15">
      <c r="A1212" s="7"/>
      <c r="B1212" s="51"/>
      <c r="D1212" s="30"/>
      <c r="E1212" s="25"/>
    </row>
    <row r="1213" spans="1:5" x14ac:dyDescent="0.15">
      <c r="A1213" s="7"/>
      <c r="B1213" s="51"/>
      <c r="D1213" s="30"/>
      <c r="E1213" s="25"/>
    </row>
    <row r="1214" spans="1:5" x14ac:dyDescent="0.15">
      <c r="A1214" s="7"/>
      <c r="B1214" s="51"/>
      <c r="D1214" s="30"/>
      <c r="E1214" s="25"/>
    </row>
    <row r="1215" spans="1:5" x14ac:dyDescent="0.15">
      <c r="A1215" s="7"/>
      <c r="B1215" s="51"/>
      <c r="D1215" s="30"/>
      <c r="E1215" s="25"/>
    </row>
    <row r="1216" spans="1:5" x14ac:dyDescent="0.15">
      <c r="A1216" s="7"/>
      <c r="B1216" s="51"/>
      <c r="D1216" s="30"/>
      <c r="E1216" s="25"/>
    </row>
    <row r="1217" spans="1:5" x14ac:dyDescent="0.15">
      <c r="A1217" s="7"/>
      <c r="B1217" s="51"/>
      <c r="D1217" s="30"/>
      <c r="E1217" s="25"/>
    </row>
    <row r="1218" spans="1:5" x14ac:dyDescent="0.15">
      <c r="A1218" s="7"/>
      <c r="B1218" s="51"/>
      <c r="D1218" s="30"/>
      <c r="E1218" s="25"/>
    </row>
    <row r="1219" spans="1:5" x14ac:dyDescent="0.15">
      <c r="A1219" s="7"/>
      <c r="B1219" s="51"/>
      <c r="D1219" s="30"/>
      <c r="E1219" s="25"/>
    </row>
    <row r="1220" spans="1:5" x14ac:dyDescent="0.15">
      <c r="A1220" s="7"/>
      <c r="B1220" s="51"/>
      <c r="D1220" s="30"/>
      <c r="E1220" s="25"/>
    </row>
    <row r="1221" spans="1:5" x14ac:dyDescent="0.15">
      <c r="A1221" s="7"/>
      <c r="B1221" s="51"/>
      <c r="D1221" s="30"/>
      <c r="E1221" s="25"/>
    </row>
    <row r="1222" spans="1:5" x14ac:dyDescent="0.15">
      <c r="A1222" s="7"/>
      <c r="B1222" s="51"/>
      <c r="D1222" s="30"/>
      <c r="E1222" s="25"/>
    </row>
    <row r="1223" spans="1:5" x14ac:dyDescent="0.15">
      <c r="A1223" s="7"/>
      <c r="B1223" s="51"/>
      <c r="D1223" s="30"/>
      <c r="E1223" s="25"/>
    </row>
    <row r="1224" spans="1:5" x14ac:dyDescent="0.15">
      <c r="A1224" s="7"/>
      <c r="B1224" s="51"/>
      <c r="D1224" s="30"/>
      <c r="E1224" s="25"/>
    </row>
    <row r="1225" spans="1:5" x14ac:dyDescent="0.15">
      <c r="A1225" s="7"/>
      <c r="B1225" s="51"/>
      <c r="D1225" s="30"/>
      <c r="E1225" s="25"/>
    </row>
    <row r="1226" spans="1:5" x14ac:dyDescent="0.15">
      <c r="A1226" s="7"/>
      <c r="B1226" s="51"/>
      <c r="D1226" s="30"/>
      <c r="E1226" s="25"/>
    </row>
    <row r="1227" spans="1:5" x14ac:dyDescent="0.15">
      <c r="A1227" s="7"/>
      <c r="B1227" s="51"/>
      <c r="D1227" s="30"/>
      <c r="E1227" s="25"/>
    </row>
    <row r="1228" spans="1:5" x14ac:dyDescent="0.15">
      <c r="A1228" s="7"/>
      <c r="B1228" s="51"/>
      <c r="D1228" s="30"/>
      <c r="E1228" s="25"/>
    </row>
    <row r="1229" spans="1:5" x14ac:dyDescent="0.15">
      <c r="A1229" s="7"/>
      <c r="B1229" s="51"/>
      <c r="D1229" s="30"/>
      <c r="E1229" s="25"/>
    </row>
    <row r="1230" spans="1:5" x14ac:dyDescent="0.15">
      <c r="A1230" s="7"/>
      <c r="B1230" s="51"/>
      <c r="D1230" s="30"/>
      <c r="E1230" s="25"/>
    </row>
    <row r="1231" spans="1:5" x14ac:dyDescent="0.15">
      <c r="A1231" s="7"/>
      <c r="B1231" s="51"/>
      <c r="D1231" s="30"/>
      <c r="E1231" s="25"/>
    </row>
    <row r="1232" spans="1:5" x14ac:dyDescent="0.15">
      <c r="A1232" s="7"/>
      <c r="B1232" s="51"/>
      <c r="D1232" s="30"/>
      <c r="E1232" s="25"/>
    </row>
    <row r="1233" spans="1:5" x14ac:dyDescent="0.15">
      <c r="A1233" s="7"/>
      <c r="B1233" s="51"/>
      <c r="D1233" s="30"/>
      <c r="E1233" s="25"/>
    </row>
    <row r="1234" spans="1:5" x14ac:dyDescent="0.15">
      <c r="A1234" s="7"/>
      <c r="B1234" s="51"/>
      <c r="D1234" s="30"/>
      <c r="E1234" s="25"/>
    </row>
    <row r="1235" spans="1:5" x14ac:dyDescent="0.15">
      <c r="A1235" s="7"/>
      <c r="B1235" s="51"/>
      <c r="D1235" s="30"/>
      <c r="E1235" s="25"/>
    </row>
    <row r="1236" spans="1:5" x14ac:dyDescent="0.15">
      <c r="A1236" s="7"/>
      <c r="B1236" s="51"/>
      <c r="D1236" s="30"/>
      <c r="E1236" s="25"/>
    </row>
    <row r="1237" spans="1:5" x14ac:dyDescent="0.15">
      <c r="A1237" s="7"/>
      <c r="B1237" s="51"/>
      <c r="D1237" s="30"/>
      <c r="E1237" s="25"/>
    </row>
    <row r="1238" spans="1:5" x14ac:dyDescent="0.15">
      <c r="A1238" s="7"/>
      <c r="B1238" s="51"/>
      <c r="D1238" s="30"/>
      <c r="E1238" s="25"/>
    </row>
    <row r="1239" spans="1:5" x14ac:dyDescent="0.15">
      <c r="A1239" s="7"/>
      <c r="B1239" s="51"/>
      <c r="D1239" s="30"/>
      <c r="E1239" s="25"/>
    </row>
    <row r="1240" spans="1:5" x14ac:dyDescent="0.15">
      <c r="A1240" s="7"/>
      <c r="B1240" s="51"/>
      <c r="D1240" s="30"/>
      <c r="E1240" s="25"/>
    </row>
    <row r="1241" spans="1:5" x14ac:dyDescent="0.15">
      <c r="A1241" s="7"/>
      <c r="B1241" s="51"/>
      <c r="D1241" s="30"/>
      <c r="E1241" s="25"/>
    </row>
    <row r="1242" spans="1:5" x14ac:dyDescent="0.15">
      <c r="A1242" s="7"/>
      <c r="B1242" s="51"/>
      <c r="D1242" s="30"/>
      <c r="E1242" s="25"/>
    </row>
    <row r="1243" spans="1:5" x14ac:dyDescent="0.15">
      <c r="A1243" s="7"/>
      <c r="B1243" s="51"/>
      <c r="D1243" s="30"/>
      <c r="E1243" s="25"/>
    </row>
    <row r="1244" spans="1:5" x14ac:dyDescent="0.15">
      <c r="A1244" s="7"/>
      <c r="B1244" s="51"/>
      <c r="D1244" s="30"/>
      <c r="E1244" s="25"/>
    </row>
    <row r="1245" spans="1:5" x14ac:dyDescent="0.15">
      <c r="A1245" s="7"/>
      <c r="B1245" s="51"/>
      <c r="D1245" s="30"/>
      <c r="E1245" s="25"/>
    </row>
    <row r="1246" spans="1:5" x14ac:dyDescent="0.15">
      <c r="A1246" s="7"/>
      <c r="B1246" s="51"/>
      <c r="D1246" s="30"/>
      <c r="E1246" s="25"/>
    </row>
    <row r="1247" spans="1:5" x14ac:dyDescent="0.15">
      <c r="A1247" s="7"/>
      <c r="B1247" s="51"/>
      <c r="D1247" s="30"/>
      <c r="E1247" s="25"/>
    </row>
    <row r="1248" spans="1:5" x14ac:dyDescent="0.15">
      <c r="A1248" s="7"/>
      <c r="B1248" s="51"/>
      <c r="D1248" s="30"/>
      <c r="E1248" s="25"/>
    </row>
    <row r="1249" spans="1:5" x14ac:dyDescent="0.15">
      <c r="A1249" s="7"/>
      <c r="B1249" s="51"/>
      <c r="D1249" s="30"/>
      <c r="E1249" s="25"/>
    </row>
    <row r="1250" spans="1:5" x14ac:dyDescent="0.15">
      <c r="A1250" s="7"/>
      <c r="B1250" s="51"/>
      <c r="D1250" s="30"/>
      <c r="E1250" s="25"/>
    </row>
    <row r="1251" spans="1:5" x14ac:dyDescent="0.15">
      <c r="A1251" s="7"/>
      <c r="B1251" s="51"/>
      <c r="D1251" s="30"/>
      <c r="E1251" s="25"/>
    </row>
    <row r="1252" spans="1:5" x14ac:dyDescent="0.15">
      <c r="A1252" s="7"/>
      <c r="B1252" s="51"/>
      <c r="D1252" s="30"/>
      <c r="E1252" s="25"/>
    </row>
    <row r="1253" spans="1:5" x14ac:dyDescent="0.15">
      <c r="A1253" s="7"/>
      <c r="B1253" s="51"/>
      <c r="D1253" s="30"/>
      <c r="E1253" s="25"/>
    </row>
    <row r="1254" spans="1:5" x14ac:dyDescent="0.15">
      <c r="A1254" s="7"/>
      <c r="B1254" s="51"/>
      <c r="D1254" s="30"/>
      <c r="E1254" s="25"/>
    </row>
    <row r="1255" spans="1:5" x14ac:dyDescent="0.15">
      <c r="A1255" s="7"/>
      <c r="B1255" s="51"/>
      <c r="D1255" s="30"/>
      <c r="E1255" s="25"/>
    </row>
    <row r="1256" spans="1:5" x14ac:dyDescent="0.15">
      <c r="A1256" s="7"/>
      <c r="B1256" s="51"/>
      <c r="D1256" s="30"/>
      <c r="E1256" s="25"/>
    </row>
    <row r="1257" spans="1:5" x14ac:dyDescent="0.15">
      <c r="A1257" s="7"/>
      <c r="B1257" s="51"/>
      <c r="D1257" s="30"/>
      <c r="E1257" s="25"/>
    </row>
    <row r="1258" spans="1:5" x14ac:dyDescent="0.15">
      <c r="A1258" s="7"/>
      <c r="B1258" s="51"/>
      <c r="D1258" s="30"/>
      <c r="E1258" s="25"/>
    </row>
    <row r="1259" spans="1:5" x14ac:dyDescent="0.15">
      <c r="A1259" s="7"/>
      <c r="B1259" s="51"/>
      <c r="D1259" s="30"/>
      <c r="E1259" s="25"/>
    </row>
    <row r="1260" spans="1:5" x14ac:dyDescent="0.15">
      <c r="A1260" s="7"/>
      <c r="B1260" s="51"/>
      <c r="D1260" s="30"/>
      <c r="E1260" s="25"/>
    </row>
    <row r="1261" spans="1:5" x14ac:dyDescent="0.15">
      <c r="A1261" s="7"/>
      <c r="B1261" s="51"/>
      <c r="D1261" s="30"/>
      <c r="E1261" s="25"/>
    </row>
    <row r="1262" spans="1:5" x14ac:dyDescent="0.15">
      <c r="A1262" s="7"/>
      <c r="B1262" s="51"/>
      <c r="D1262" s="30"/>
      <c r="E1262" s="25"/>
    </row>
    <row r="1263" spans="1:5" x14ac:dyDescent="0.15">
      <c r="A1263" s="7"/>
      <c r="B1263" s="51"/>
      <c r="D1263" s="30"/>
      <c r="E1263" s="25"/>
    </row>
    <row r="1264" spans="1:5" x14ac:dyDescent="0.15">
      <c r="A1264" s="7"/>
      <c r="B1264" s="51"/>
      <c r="D1264" s="30"/>
      <c r="E1264" s="25"/>
    </row>
    <row r="1265" spans="1:5" x14ac:dyDescent="0.15">
      <c r="A1265" s="7"/>
      <c r="B1265" s="51"/>
      <c r="D1265" s="30"/>
      <c r="E1265" s="25"/>
    </row>
    <row r="1266" spans="1:5" x14ac:dyDescent="0.15">
      <c r="A1266" s="7"/>
      <c r="B1266" s="51"/>
      <c r="D1266" s="30"/>
      <c r="E1266" s="25"/>
    </row>
    <row r="1267" spans="1:5" x14ac:dyDescent="0.15">
      <c r="A1267" s="7"/>
      <c r="B1267" s="51"/>
      <c r="D1267" s="30"/>
      <c r="E1267" s="25"/>
    </row>
    <row r="1268" spans="1:5" x14ac:dyDescent="0.15">
      <c r="A1268" s="7"/>
      <c r="B1268" s="51"/>
      <c r="D1268" s="30"/>
      <c r="E1268" s="25"/>
    </row>
    <row r="1269" spans="1:5" x14ac:dyDescent="0.15">
      <c r="A1269" s="7"/>
      <c r="B1269" s="51"/>
      <c r="D1269" s="30"/>
      <c r="E1269" s="25"/>
    </row>
    <row r="1270" spans="1:5" x14ac:dyDescent="0.15">
      <c r="A1270" s="7"/>
      <c r="B1270" s="51"/>
      <c r="D1270" s="30"/>
      <c r="E1270" s="25"/>
    </row>
    <row r="1271" spans="1:5" x14ac:dyDescent="0.15">
      <c r="A1271" s="7"/>
      <c r="B1271" s="51"/>
      <c r="D1271" s="30"/>
      <c r="E1271" s="25"/>
    </row>
    <row r="1272" spans="1:5" x14ac:dyDescent="0.15">
      <c r="A1272" s="7"/>
      <c r="B1272" s="51"/>
      <c r="D1272" s="30"/>
      <c r="E1272" s="25"/>
    </row>
    <row r="1273" spans="1:5" x14ac:dyDescent="0.15">
      <c r="A1273" s="7"/>
      <c r="B1273" s="51"/>
      <c r="D1273" s="30"/>
      <c r="E1273" s="25"/>
    </row>
    <row r="1274" spans="1:5" x14ac:dyDescent="0.15">
      <c r="A1274" s="7"/>
      <c r="B1274" s="51"/>
      <c r="D1274" s="30"/>
      <c r="E1274" s="25"/>
    </row>
    <row r="1275" spans="1:5" x14ac:dyDescent="0.15">
      <c r="A1275" s="7"/>
      <c r="B1275" s="51"/>
      <c r="D1275" s="30"/>
      <c r="E1275" s="25"/>
    </row>
    <row r="1276" spans="1:5" x14ac:dyDescent="0.15">
      <c r="A1276" s="7"/>
      <c r="B1276" s="51"/>
      <c r="D1276" s="30"/>
      <c r="E1276" s="25"/>
    </row>
    <row r="1277" spans="1:5" x14ac:dyDescent="0.15">
      <c r="A1277" s="7"/>
      <c r="B1277" s="51"/>
      <c r="D1277" s="30"/>
      <c r="E1277" s="25"/>
    </row>
    <row r="1278" spans="1:5" x14ac:dyDescent="0.15">
      <c r="A1278" s="7"/>
      <c r="B1278" s="51"/>
      <c r="D1278" s="30"/>
      <c r="E1278" s="25"/>
    </row>
    <row r="1279" spans="1:5" x14ac:dyDescent="0.15">
      <c r="A1279" s="7"/>
      <c r="B1279" s="51"/>
      <c r="D1279" s="30"/>
      <c r="E1279" s="25"/>
    </row>
    <row r="1280" spans="1:5" x14ac:dyDescent="0.15">
      <c r="A1280" s="7"/>
      <c r="B1280" s="51"/>
      <c r="D1280" s="30"/>
      <c r="E1280" s="25"/>
    </row>
    <row r="1281" spans="1:5" x14ac:dyDescent="0.15">
      <c r="A1281" s="7"/>
      <c r="B1281" s="51"/>
      <c r="D1281" s="30"/>
      <c r="E1281" s="25"/>
    </row>
    <row r="1282" spans="1:5" x14ac:dyDescent="0.15">
      <c r="A1282" s="7"/>
      <c r="B1282" s="51"/>
      <c r="D1282" s="30"/>
      <c r="E1282" s="25"/>
    </row>
    <row r="1283" spans="1:5" x14ac:dyDescent="0.15">
      <c r="A1283" s="7"/>
      <c r="B1283" s="51"/>
      <c r="D1283" s="30"/>
      <c r="E1283" s="25"/>
    </row>
    <row r="1284" spans="1:5" x14ac:dyDescent="0.15">
      <c r="A1284" s="7"/>
      <c r="B1284" s="51"/>
      <c r="D1284" s="30"/>
      <c r="E1284" s="25"/>
    </row>
    <row r="1285" spans="1:5" x14ac:dyDescent="0.15">
      <c r="A1285" s="7"/>
      <c r="B1285" s="51"/>
      <c r="D1285" s="30"/>
      <c r="E1285" s="25"/>
    </row>
    <row r="1286" spans="1:5" x14ac:dyDescent="0.15">
      <c r="A1286" s="7"/>
      <c r="B1286" s="51"/>
      <c r="D1286" s="30"/>
      <c r="E1286" s="25"/>
    </row>
    <row r="1287" spans="1:5" x14ac:dyDescent="0.15">
      <c r="A1287" s="7"/>
      <c r="B1287" s="51"/>
      <c r="D1287" s="30"/>
      <c r="E1287" s="25"/>
    </row>
    <row r="1288" spans="1:5" x14ac:dyDescent="0.15">
      <c r="A1288" s="7"/>
      <c r="B1288" s="51"/>
      <c r="D1288" s="30"/>
      <c r="E1288" s="25"/>
    </row>
    <row r="1289" spans="1:5" x14ac:dyDescent="0.15">
      <c r="A1289" s="7"/>
      <c r="B1289" s="51"/>
      <c r="D1289" s="30"/>
      <c r="E1289" s="25"/>
    </row>
    <row r="1290" spans="1:5" x14ac:dyDescent="0.15">
      <c r="A1290" s="7"/>
      <c r="B1290" s="51"/>
      <c r="D1290" s="30"/>
      <c r="E1290" s="25"/>
    </row>
    <row r="1291" spans="1:5" x14ac:dyDescent="0.15">
      <c r="A1291" s="7"/>
      <c r="B1291" s="51"/>
      <c r="D1291" s="30"/>
      <c r="E1291" s="25"/>
    </row>
    <row r="1292" spans="1:5" x14ac:dyDescent="0.15">
      <c r="A1292" s="7"/>
      <c r="B1292" s="51"/>
      <c r="D1292" s="30"/>
      <c r="E1292" s="25"/>
    </row>
    <row r="1293" spans="1:5" x14ac:dyDescent="0.15">
      <c r="A1293" s="7"/>
      <c r="B1293" s="51"/>
      <c r="D1293" s="30"/>
      <c r="E1293" s="25"/>
    </row>
    <row r="1294" spans="1:5" x14ac:dyDescent="0.15">
      <c r="A1294" s="7"/>
      <c r="B1294" s="51"/>
      <c r="D1294" s="30"/>
      <c r="E1294" s="25"/>
    </row>
    <row r="1295" spans="1:5" x14ac:dyDescent="0.15">
      <c r="A1295" s="7"/>
      <c r="B1295" s="51"/>
      <c r="D1295" s="30"/>
      <c r="E1295" s="25"/>
    </row>
    <row r="1296" spans="1:5" x14ac:dyDescent="0.15">
      <c r="A1296" s="7"/>
      <c r="B1296" s="51"/>
      <c r="D1296" s="30"/>
      <c r="E1296" s="25"/>
    </row>
    <row r="1297" spans="1:5" x14ac:dyDescent="0.15">
      <c r="A1297" s="7"/>
      <c r="B1297" s="51"/>
      <c r="D1297" s="30"/>
      <c r="E1297" s="25"/>
    </row>
    <row r="1298" spans="1:5" x14ac:dyDescent="0.15">
      <c r="A1298" s="7"/>
      <c r="B1298" s="51"/>
      <c r="D1298" s="30"/>
      <c r="E1298" s="25"/>
    </row>
    <row r="1299" spans="1:5" x14ac:dyDescent="0.15">
      <c r="A1299" s="7"/>
      <c r="B1299" s="51"/>
      <c r="D1299" s="30"/>
      <c r="E1299" s="25"/>
    </row>
    <row r="1300" spans="1:5" x14ac:dyDescent="0.15">
      <c r="A1300" s="7"/>
      <c r="B1300" s="51"/>
      <c r="D1300" s="30"/>
      <c r="E1300" s="25"/>
    </row>
    <row r="1301" spans="1:5" x14ac:dyDescent="0.15">
      <c r="A1301" s="7"/>
      <c r="B1301" s="51"/>
      <c r="D1301" s="30"/>
      <c r="E1301" s="25"/>
    </row>
    <row r="1302" spans="1:5" x14ac:dyDescent="0.15">
      <c r="A1302" s="7"/>
      <c r="B1302" s="51"/>
      <c r="D1302" s="30"/>
      <c r="E1302" s="25"/>
    </row>
    <row r="1303" spans="1:5" x14ac:dyDescent="0.15">
      <c r="A1303" s="7"/>
      <c r="B1303" s="51"/>
      <c r="D1303" s="30"/>
      <c r="E1303" s="25"/>
    </row>
    <row r="1304" spans="1:5" x14ac:dyDescent="0.15">
      <c r="A1304" s="7"/>
      <c r="B1304" s="51"/>
      <c r="D1304" s="30"/>
      <c r="E1304" s="25"/>
    </row>
    <row r="1305" spans="1:5" x14ac:dyDescent="0.15">
      <c r="A1305" s="7"/>
      <c r="B1305" s="51"/>
      <c r="D1305" s="30"/>
      <c r="E1305" s="25"/>
    </row>
    <row r="1306" spans="1:5" x14ac:dyDescent="0.15">
      <c r="A1306" s="7"/>
      <c r="B1306" s="51"/>
      <c r="D1306" s="30"/>
      <c r="E1306" s="25"/>
    </row>
    <row r="1307" spans="1:5" x14ac:dyDescent="0.15">
      <c r="A1307" s="7"/>
      <c r="B1307" s="51"/>
      <c r="D1307" s="30"/>
      <c r="E1307" s="25"/>
    </row>
    <row r="1308" spans="1:5" x14ac:dyDescent="0.15">
      <c r="A1308" s="7"/>
      <c r="B1308" s="51"/>
      <c r="D1308" s="30"/>
      <c r="E1308" s="25"/>
    </row>
    <row r="1309" spans="1:5" x14ac:dyDescent="0.15">
      <c r="A1309" s="7"/>
      <c r="B1309" s="51"/>
      <c r="D1309" s="30"/>
      <c r="E1309" s="25"/>
    </row>
    <row r="1310" spans="1:5" x14ac:dyDescent="0.15">
      <c r="A1310" s="7"/>
      <c r="B1310" s="51"/>
      <c r="D1310" s="30"/>
      <c r="E1310" s="25"/>
    </row>
    <row r="1311" spans="1:5" x14ac:dyDescent="0.15">
      <c r="A1311" s="7"/>
      <c r="B1311" s="51"/>
      <c r="D1311" s="30"/>
      <c r="E1311" s="25"/>
    </row>
    <row r="1312" spans="1:5" x14ac:dyDescent="0.15">
      <c r="A1312" s="7"/>
      <c r="B1312" s="51"/>
      <c r="D1312" s="30"/>
      <c r="E1312" s="25"/>
    </row>
    <row r="1313" spans="1:5" x14ac:dyDescent="0.15">
      <c r="A1313" s="7"/>
      <c r="B1313" s="51"/>
      <c r="D1313" s="30"/>
      <c r="E1313" s="25"/>
    </row>
    <row r="1314" spans="1:5" x14ac:dyDescent="0.15">
      <c r="A1314" s="7"/>
      <c r="B1314" s="51"/>
      <c r="D1314" s="30"/>
      <c r="E1314" s="25"/>
    </row>
    <row r="1315" spans="1:5" x14ac:dyDescent="0.15">
      <c r="A1315" s="7"/>
      <c r="B1315" s="51"/>
      <c r="D1315" s="30"/>
      <c r="E1315" s="25"/>
    </row>
    <row r="1316" spans="1:5" x14ac:dyDescent="0.15">
      <c r="A1316" s="7"/>
      <c r="B1316" s="51"/>
      <c r="D1316" s="30"/>
      <c r="E1316" s="25"/>
    </row>
    <row r="1317" spans="1:5" x14ac:dyDescent="0.15">
      <c r="A1317" s="7"/>
      <c r="B1317" s="51"/>
      <c r="D1317" s="30"/>
      <c r="E1317" s="25"/>
    </row>
    <row r="1318" spans="1:5" x14ac:dyDescent="0.15">
      <c r="A1318" s="3"/>
      <c r="B1318" s="51"/>
      <c r="D1318" s="30"/>
      <c r="E1318" s="25"/>
    </row>
    <row r="1319" spans="1:5" x14ac:dyDescent="0.15">
      <c r="A1319" s="3"/>
      <c r="B1319" s="51"/>
      <c r="D1319" s="30"/>
      <c r="E1319" s="25"/>
    </row>
    <row r="1320" spans="1:5" x14ac:dyDescent="0.15">
      <c r="A1320" s="3"/>
      <c r="B1320" s="51"/>
      <c r="D1320" s="30"/>
      <c r="E1320" s="25"/>
    </row>
    <row r="1321" spans="1:5" x14ac:dyDescent="0.15">
      <c r="A1321" s="3"/>
      <c r="B1321" s="51"/>
      <c r="D1321" s="30"/>
      <c r="E1321" s="25"/>
    </row>
    <row r="1322" spans="1:5" x14ac:dyDescent="0.15">
      <c r="A1322" s="3"/>
      <c r="B1322" s="51"/>
      <c r="D1322" s="30"/>
      <c r="E1322" s="25"/>
    </row>
    <row r="1323" spans="1:5" x14ac:dyDescent="0.15">
      <c r="A1323" s="3"/>
      <c r="B1323" s="51"/>
      <c r="D1323" s="30"/>
      <c r="E1323" s="25"/>
    </row>
    <row r="1324" spans="1:5" x14ac:dyDescent="0.15">
      <c r="A1324" s="3"/>
      <c r="B1324" s="51"/>
      <c r="D1324" s="30"/>
      <c r="E1324" s="25"/>
    </row>
    <row r="1325" spans="1:5" x14ac:dyDescent="0.15">
      <c r="A1325" s="3"/>
      <c r="B1325" s="51"/>
      <c r="D1325" s="30"/>
      <c r="E1325" s="25"/>
    </row>
    <row r="1326" spans="1:5" x14ac:dyDescent="0.15">
      <c r="A1326" s="3"/>
      <c r="B1326" s="51"/>
      <c r="D1326" s="30"/>
      <c r="E1326" s="25"/>
    </row>
    <row r="1327" spans="1:5" x14ac:dyDescent="0.15">
      <c r="A1327" s="3"/>
      <c r="B1327" s="51"/>
      <c r="D1327" s="30"/>
      <c r="E1327" s="25"/>
    </row>
    <row r="1328" spans="1:5" x14ac:dyDescent="0.15">
      <c r="A1328" s="3"/>
      <c r="B1328" s="51"/>
      <c r="D1328" s="30"/>
      <c r="E1328" s="25"/>
    </row>
    <row r="1329" spans="1:5" x14ac:dyDescent="0.15">
      <c r="A1329" s="3"/>
      <c r="B1329" s="51"/>
      <c r="D1329" s="30"/>
      <c r="E1329" s="25"/>
    </row>
    <row r="1330" spans="1:5" x14ac:dyDescent="0.15">
      <c r="A1330" s="3"/>
      <c r="B1330" s="51"/>
      <c r="D1330" s="30"/>
      <c r="E1330" s="25"/>
    </row>
    <row r="1331" spans="1:5" x14ac:dyDescent="0.15">
      <c r="A1331" s="3"/>
      <c r="B1331" s="51"/>
      <c r="D1331" s="30"/>
      <c r="E1331" s="25"/>
    </row>
    <row r="1332" spans="1:5" x14ac:dyDescent="0.15">
      <c r="A1332" s="3"/>
      <c r="B1332" s="51"/>
      <c r="D1332" s="30"/>
      <c r="E1332" s="25"/>
    </row>
    <row r="1333" spans="1:5" x14ac:dyDescent="0.15">
      <c r="A1333" s="3"/>
      <c r="B1333" s="51"/>
      <c r="D1333" s="30"/>
      <c r="E1333" s="25"/>
    </row>
    <row r="1334" spans="1:5" x14ac:dyDescent="0.15">
      <c r="A1334" s="3"/>
      <c r="B1334" s="51"/>
      <c r="D1334" s="30"/>
      <c r="E1334" s="25"/>
    </row>
    <row r="1335" spans="1:5" x14ac:dyDescent="0.15">
      <c r="A1335" s="3"/>
      <c r="B1335" s="51"/>
      <c r="D1335" s="30"/>
      <c r="E1335" s="25"/>
    </row>
    <row r="1336" spans="1:5" x14ac:dyDescent="0.15">
      <c r="A1336" s="3"/>
      <c r="B1336" s="51"/>
      <c r="D1336" s="30"/>
      <c r="E1336" s="25"/>
    </row>
    <row r="1337" spans="1:5" x14ac:dyDescent="0.15">
      <c r="A1337" s="3"/>
      <c r="B1337" s="51"/>
      <c r="D1337" s="30"/>
      <c r="E1337" s="25"/>
    </row>
    <row r="1338" spans="1:5" x14ac:dyDescent="0.15">
      <c r="A1338" s="3"/>
      <c r="B1338" s="51"/>
      <c r="D1338" s="30"/>
      <c r="E1338" s="25"/>
    </row>
    <row r="1339" spans="1:5" x14ac:dyDescent="0.15">
      <c r="A1339" s="3"/>
      <c r="B1339" s="51"/>
      <c r="D1339" s="30"/>
      <c r="E1339" s="25"/>
    </row>
    <row r="1340" spans="1:5" x14ac:dyDescent="0.15">
      <c r="A1340" s="3"/>
      <c r="B1340" s="51"/>
      <c r="D1340" s="30"/>
      <c r="E1340" s="25"/>
    </row>
    <row r="1341" spans="1:5" x14ac:dyDescent="0.15">
      <c r="A1341" s="3"/>
      <c r="B1341" s="51"/>
      <c r="D1341" s="30"/>
      <c r="E1341" s="25"/>
    </row>
    <row r="1342" spans="1:5" x14ac:dyDescent="0.15">
      <c r="A1342" s="3"/>
      <c r="B1342" s="51"/>
      <c r="D1342" s="30"/>
      <c r="E1342" s="25"/>
    </row>
    <row r="1343" spans="1:5" x14ac:dyDescent="0.15">
      <c r="A1343" s="3"/>
      <c r="B1343" s="51"/>
      <c r="D1343" s="30"/>
      <c r="E1343" s="25"/>
    </row>
    <row r="1344" spans="1:5" x14ac:dyDescent="0.15">
      <c r="A1344" s="3"/>
      <c r="B1344" s="51"/>
      <c r="D1344" s="30"/>
      <c r="E1344" s="25"/>
    </row>
    <row r="1345" spans="1:5" x14ac:dyDescent="0.15">
      <c r="A1345" s="3"/>
      <c r="B1345" s="51"/>
      <c r="D1345" s="30"/>
      <c r="E1345" s="25"/>
    </row>
    <row r="1346" spans="1:5" x14ac:dyDescent="0.15">
      <c r="A1346" s="3"/>
      <c r="B1346" s="51"/>
      <c r="D1346" s="30"/>
      <c r="E1346" s="25"/>
    </row>
    <row r="1347" spans="1:5" x14ac:dyDescent="0.15">
      <c r="A1347" s="3"/>
      <c r="B1347" s="51"/>
      <c r="D1347" s="30"/>
      <c r="E1347" s="25"/>
    </row>
    <row r="1348" spans="1:5" x14ac:dyDescent="0.15">
      <c r="A1348" s="3"/>
      <c r="B1348" s="51"/>
      <c r="D1348" s="30"/>
      <c r="E1348" s="25"/>
    </row>
    <row r="1349" spans="1:5" x14ac:dyDescent="0.15">
      <c r="A1349" s="3"/>
      <c r="B1349" s="51"/>
      <c r="D1349" s="30"/>
      <c r="E1349" s="25"/>
    </row>
    <row r="1350" spans="1:5" x14ac:dyDescent="0.15">
      <c r="A1350" s="3"/>
      <c r="B1350" s="51"/>
      <c r="D1350" s="30"/>
      <c r="E1350" s="25"/>
    </row>
    <row r="1351" spans="1:5" x14ac:dyDescent="0.15">
      <c r="A1351" s="3"/>
      <c r="B1351" s="51"/>
      <c r="D1351" s="30"/>
      <c r="E1351" s="25"/>
    </row>
    <row r="1352" spans="1:5" x14ac:dyDescent="0.15">
      <c r="A1352" s="3"/>
      <c r="B1352" s="51"/>
      <c r="D1352" s="30"/>
      <c r="E1352" s="25"/>
    </row>
    <row r="1353" spans="1:5" x14ac:dyDescent="0.15">
      <c r="A1353" s="3"/>
      <c r="B1353" s="51"/>
      <c r="D1353" s="30"/>
      <c r="E1353" s="25"/>
    </row>
    <row r="1354" spans="1:5" x14ac:dyDescent="0.15">
      <c r="A1354" s="3"/>
      <c r="B1354" s="51"/>
      <c r="D1354" s="30"/>
      <c r="E1354" s="25"/>
    </row>
    <row r="1355" spans="1:5" x14ac:dyDescent="0.15">
      <c r="A1355" s="3"/>
      <c r="B1355" s="51"/>
      <c r="D1355" s="30"/>
      <c r="E1355" s="25"/>
    </row>
    <row r="1356" spans="1:5" x14ac:dyDescent="0.15">
      <c r="A1356" s="3"/>
      <c r="B1356" s="51"/>
      <c r="D1356" s="30"/>
      <c r="E1356" s="25"/>
    </row>
    <row r="1357" spans="1:5" x14ac:dyDescent="0.15">
      <c r="A1357" s="3"/>
      <c r="B1357" s="51"/>
      <c r="D1357" s="30"/>
      <c r="E1357" s="25"/>
    </row>
    <row r="1358" spans="1:5" x14ac:dyDescent="0.15">
      <c r="A1358" s="3"/>
      <c r="B1358" s="51"/>
      <c r="D1358" s="30"/>
      <c r="E1358" s="25"/>
    </row>
    <row r="1359" spans="1:5" x14ac:dyDescent="0.15">
      <c r="A1359" s="3"/>
      <c r="B1359" s="51"/>
      <c r="D1359" s="30"/>
      <c r="E1359" s="25"/>
    </row>
    <row r="1360" spans="1:5" x14ac:dyDescent="0.15">
      <c r="A1360" s="3"/>
      <c r="B1360" s="51"/>
      <c r="D1360" s="30"/>
      <c r="E1360" s="25"/>
    </row>
    <row r="1361" spans="1:5" x14ac:dyDescent="0.15">
      <c r="A1361" s="3"/>
      <c r="B1361" s="51"/>
      <c r="D1361" s="30"/>
      <c r="E1361" s="25"/>
    </row>
    <row r="1362" spans="1:5" x14ac:dyDescent="0.15">
      <c r="A1362" s="3"/>
      <c r="B1362" s="51"/>
      <c r="D1362" s="30"/>
      <c r="E1362" s="25"/>
    </row>
    <row r="1363" spans="1:5" x14ac:dyDescent="0.15">
      <c r="A1363" s="3"/>
      <c r="B1363" s="51"/>
      <c r="D1363" s="30"/>
      <c r="E1363" s="25"/>
    </row>
    <row r="1364" spans="1:5" x14ac:dyDescent="0.15">
      <c r="A1364" s="3"/>
      <c r="B1364" s="51"/>
      <c r="D1364" s="30"/>
      <c r="E1364" s="25"/>
    </row>
    <row r="1365" spans="1:5" x14ac:dyDescent="0.15">
      <c r="A1365" s="3"/>
      <c r="B1365" s="51"/>
      <c r="D1365" s="30"/>
      <c r="E1365" s="25"/>
    </row>
    <row r="1366" spans="1:5" x14ac:dyDescent="0.15">
      <c r="A1366" s="3"/>
      <c r="B1366" s="51"/>
      <c r="D1366" s="30"/>
      <c r="E1366" s="25"/>
    </row>
    <row r="1367" spans="1:5" x14ac:dyDescent="0.15">
      <c r="A1367" s="3"/>
      <c r="B1367" s="51"/>
      <c r="D1367" s="30"/>
      <c r="E1367" s="25"/>
    </row>
    <row r="1368" spans="1:5" x14ac:dyDescent="0.15">
      <c r="A1368" s="3"/>
      <c r="B1368" s="51"/>
      <c r="D1368" s="30"/>
      <c r="E1368" s="25"/>
    </row>
    <row r="1369" spans="1:5" x14ac:dyDescent="0.15">
      <c r="A1369" s="3"/>
      <c r="B1369" s="51"/>
      <c r="D1369" s="30"/>
      <c r="E1369" s="25"/>
    </row>
    <row r="1370" spans="1:5" x14ac:dyDescent="0.15">
      <c r="A1370" s="3"/>
      <c r="B1370" s="51"/>
      <c r="D1370" s="30"/>
      <c r="E1370" s="25"/>
    </row>
    <row r="1371" spans="1:5" x14ac:dyDescent="0.15">
      <c r="A1371" s="3"/>
      <c r="B1371" s="51"/>
      <c r="D1371" s="30"/>
      <c r="E1371" s="25"/>
    </row>
    <row r="1372" spans="1:5" x14ac:dyDescent="0.15">
      <c r="A1372" s="3"/>
      <c r="B1372" s="51"/>
      <c r="D1372" s="30"/>
      <c r="E1372" s="25"/>
    </row>
    <row r="1373" spans="1:5" x14ac:dyDescent="0.15">
      <c r="A1373" s="3"/>
      <c r="B1373" s="51"/>
      <c r="D1373" s="30"/>
      <c r="E1373" s="25"/>
    </row>
    <row r="1374" spans="1:5" x14ac:dyDescent="0.15">
      <c r="A1374" s="3"/>
      <c r="B1374" s="51"/>
      <c r="D1374" s="30"/>
      <c r="E1374" s="25"/>
    </row>
    <row r="1375" spans="1:5" x14ac:dyDescent="0.15">
      <c r="A1375" s="3"/>
      <c r="B1375" s="51"/>
      <c r="D1375" s="30"/>
      <c r="E1375" s="25"/>
    </row>
    <row r="1376" spans="1:5" x14ac:dyDescent="0.15">
      <c r="A1376" s="3"/>
      <c r="B1376" s="51"/>
      <c r="D1376" s="30"/>
      <c r="E1376" s="25"/>
    </row>
    <row r="1377" spans="1:5" x14ac:dyDescent="0.15">
      <c r="A1377" s="3"/>
      <c r="B1377" s="51"/>
      <c r="D1377" s="30"/>
      <c r="E1377" s="25"/>
    </row>
    <row r="1378" spans="1:5" x14ac:dyDescent="0.15">
      <c r="A1378" s="3"/>
      <c r="B1378" s="51"/>
      <c r="D1378" s="30"/>
      <c r="E1378" s="25"/>
    </row>
    <row r="1379" spans="1:5" x14ac:dyDescent="0.15">
      <c r="A1379" s="3"/>
      <c r="B1379" s="51"/>
      <c r="D1379" s="30"/>
      <c r="E1379" s="25"/>
    </row>
    <row r="1380" spans="1:5" x14ac:dyDescent="0.15">
      <c r="A1380" s="3"/>
      <c r="B1380" s="51"/>
      <c r="D1380" s="30"/>
      <c r="E1380" s="25"/>
    </row>
    <row r="1381" spans="1:5" x14ac:dyDescent="0.15">
      <c r="A1381" s="3"/>
      <c r="B1381" s="51"/>
      <c r="D1381" s="30"/>
      <c r="E1381" s="25"/>
    </row>
    <row r="1382" spans="1:5" x14ac:dyDescent="0.15">
      <c r="A1382" s="3"/>
      <c r="B1382" s="51"/>
      <c r="D1382" s="30"/>
      <c r="E1382" s="25"/>
    </row>
    <row r="1383" spans="1:5" x14ac:dyDescent="0.15">
      <c r="A1383" s="3"/>
      <c r="B1383" s="51"/>
      <c r="D1383" s="30"/>
      <c r="E1383" s="25"/>
    </row>
    <row r="1384" spans="1:5" x14ac:dyDescent="0.15">
      <c r="A1384" s="3"/>
      <c r="B1384" s="51"/>
      <c r="D1384" s="30"/>
      <c r="E1384" s="25"/>
    </row>
    <row r="1385" spans="1:5" x14ac:dyDescent="0.15">
      <c r="A1385" s="3"/>
      <c r="B1385" s="51"/>
      <c r="D1385" s="30"/>
      <c r="E1385" s="25"/>
    </row>
    <row r="1386" spans="1:5" x14ac:dyDescent="0.15">
      <c r="A1386" s="3"/>
      <c r="B1386" s="51"/>
      <c r="D1386" s="30"/>
      <c r="E1386" s="25"/>
    </row>
    <row r="1387" spans="1:5" x14ac:dyDescent="0.15">
      <c r="A1387" s="3"/>
      <c r="B1387" s="51"/>
      <c r="D1387" s="30"/>
      <c r="E1387" s="25"/>
    </row>
    <row r="1388" spans="1:5" x14ac:dyDescent="0.15">
      <c r="A1388" s="3"/>
      <c r="B1388" s="51"/>
      <c r="D1388" s="30"/>
      <c r="E1388" s="25"/>
    </row>
    <row r="1389" spans="1:5" x14ac:dyDescent="0.15">
      <c r="A1389" s="3"/>
      <c r="B1389" s="51"/>
      <c r="D1389" s="30"/>
      <c r="E1389" s="25"/>
    </row>
    <row r="1390" spans="1:5" x14ac:dyDescent="0.15">
      <c r="A1390" s="3"/>
      <c r="B1390" s="51"/>
      <c r="D1390" s="30"/>
      <c r="E1390" s="25"/>
    </row>
    <row r="1391" spans="1:5" x14ac:dyDescent="0.15">
      <c r="A1391" s="3"/>
      <c r="B1391" s="51"/>
      <c r="D1391" s="30"/>
      <c r="E1391" s="25"/>
    </row>
    <row r="1392" spans="1:5" x14ac:dyDescent="0.15">
      <c r="A1392" s="3"/>
      <c r="B1392" s="51"/>
      <c r="D1392" s="30"/>
      <c r="E1392" s="25"/>
    </row>
    <row r="1393" spans="1:5" x14ac:dyDescent="0.15">
      <c r="A1393" s="3"/>
      <c r="B1393" s="51"/>
      <c r="D1393" s="30"/>
      <c r="E1393" s="25"/>
    </row>
    <row r="1394" spans="1:5" x14ac:dyDescent="0.15">
      <c r="A1394" s="3"/>
      <c r="B1394" s="51"/>
      <c r="D1394" s="30"/>
      <c r="E1394" s="25"/>
    </row>
    <row r="1395" spans="1:5" x14ac:dyDescent="0.15">
      <c r="A1395" s="3"/>
      <c r="B1395" s="51"/>
      <c r="D1395" s="30"/>
      <c r="E1395" s="25"/>
    </row>
    <row r="1396" spans="1:5" x14ac:dyDescent="0.15">
      <c r="A1396" s="3"/>
      <c r="B1396" s="51"/>
      <c r="D1396" s="30"/>
      <c r="E1396" s="25"/>
    </row>
    <row r="1397" spans="1:5" x14ac:dyDescent="0.15">
      <c r="A1397" s="3"/>
      <c r="B1397" s="51"/>
      <c r="D1397" s="30"/>
      <c r="E1397" s="25"/>
    </row>
    <row r="1398" spans="1:5" x14ac:dyDescent="0.15">
      <c r="A1398" s="3"/>
      <c r="B1398" s="51"/>
      <c r="D1398" s="30"/>
      <c r="E1398" s="25"/>
    </row>
    <row r="1399" spans="1:5" x14ac:dyDescent="0.15">
      <c r="A1399" s="3"/>
      <c r="B1399" s="51"/>
      <c r="D1399" s="30"/>
      <c r="E1399" s="25"/>
    </row>
    <row r="1400" spans="1:5" x14ac:dyDescent="0.15">
      <c r="A1400" s="3"/>
      <c r="B1400" s="51"/>
      <c r="D1400" s="30"/>
      <c r="E1400" s="25"/>
    </row>
    <row r="1401" spans="1:5" x14ac:dyDescent="0.15">
      <c r="A1401" s="3"/>
      <c r="B1401" s="51"/>
      <c r="D1401" s="30"/>
      <c r="E1401" s="25"/>
    </row>
    <row r="1402" spans="1:5" x14ac:dyDescent="0.15">
      <c r="A1402" s="3"/>
      <c r="B1402" s="51"/>
      <c r="D1402" s="30"/>
      <c r="E1402" s="25"/>
    </row>
    <row r="1403" spans="1:5" x14ac:dyDescent="0.15">
      <c r="A1403" s="3"/>
      <c r="B1403" s="51"/>
      <c r="D1403" s="30"/>
      <c r="E1403" s="25"/>
    </row>
    <row r="1404" spans="1:5" x14ac:dyDescent="0.15">
      <c r="A1404" s="3"/>
      <c r="B1404" s="51"/>
      <c r="D1404" s="30"/>
      <c r="E1404" s="25"/>
    </row>
    <row r="1405" spans="1:5" x14ac:dyDescent="0.15">
      <c r="A1405" s="3"/>
      <c r="B1405" s="51"/>
      <c r="D1405" s="30"/>
      <c r="E1405" s="25"/>
    </row>
    <row r="1406" spans="1:5" x14ac:dyDescent="0.15">
      <c r="A1406" s="3"/>
      <c r="B1406" s="51"/>
      <c r="D1406" s="30"/>
      <c r="E1406" s="25"/>
    </row>
    <row r="1407" spans="1:5" x14ac:dyDescent="0.15">
      <c r="A1407" s="3"/>
      <c r="B1407" s="51"/>
      <c r="D1407" s="30"/>
      <c r="E1407" s="25"/>
    </row>
    <row r="1408" spans="1:5" x14ac:dyDescent="0.15">
      <c r="A1408" s="3"/>
      <c r="B1408" s="51"/>
      <c r="D1408" s="30"/>
      <c r="E1408" s="25"/>
    </row>
    <row r="1409" spans="1:5" x14ac:dyDescent="0.15">
      <c r="A1409" s="3"/>
      <c r="B1409" s="51"/>
      <c r="D1409" s="30"/>
      <c r="E1409" s="25"/>
    </row>
    <row r="1410" spans="1:5" x14ac:dyDescent="0.15">
      <c r="A1410" s="3"/>
      <c r="B1410" s="51"/>
      <c r="D1410" s="30"/>
      <c r="E1410" s="25"/>
    </row>
    <row r="1411" spans="1:5" x14ac:dyDescent="0.15">
      <c r="A1411" s="3"/>
      <c r="B1411" s="51"/>
      <c r="D1411" s="30"/>
      <c r="E1411" s="25"/>
    </row>
    <row r="1412" spans="1:5" x14ac:dyDescent="0.15">
      <c r="A1412" s="3"/>
      <c r="B1412" s="51"/>
      <c r="D1412" s="30"/>
      <c r="E1412" s="25"/>
    </row>
    <row r="1413" spans="1:5" x14ac:dyDescent="0.15">
      <c r="A1413" s="3"/>
      <c r="B1413" s="51"/>
      <c r="D1413" s="30"/>
      <c r="E1413" s="25"/>
    </row>
    <row r="1414" spans="1:5" x14ac:dyDescent="0.15">
      <c r="A1414" s="3"/>
      <c r="B1414" s="51"/>
      <c r="D1414" s="30"/>
      <c r="E1414" s="25"/>
    </row>
    <row r="1415" spans="1:5" x14ac:dyDescent="0.15">
      <c r="A1415" s="3"/>
      <c r="B1415" s="51"/>
      <c r="D1415" s="30"/>
      <c r="E1415" s="25"/>
    </row>
    <row r="1416" spans="1:5" x14ac:dyDescent="0.15">
      <c r="A1416" s="3"/>
      <c r="B1416" s="51"/>
      <c r="D1416" s="30"/>
      <c r="E1416" s="25"/>
    </row>
    <row r="1417" spans="1:5" x14ac:dyDescent="0.15">
      <c r="A1417" s="3"/>
      <c r="B1417" s="51"/>
      <c r="D1417" s="30"/>
      <c r="E1417" s="25"/>
    </row>
    <row r="1418" spans="1:5" x14ac:dyDescent="0.15">
      <c r="A1418" s="3"/>
      <c r="B1418" s="51"/>
      <c r="D1418" s="30"/>
      <c r="E1418" s="25"/>
    </row>
    <row r="1419" spans="1:5" x14ac:dyDescent="0.15">
      <c r="A1419" s="3"/>
      <c r="B1419" s="51"/>
      <c r="D1419" s="30"/>
      <c r="E1419" s="25"/>
    </row>
    <row r="1420" spans="1:5" x14ac:dyDescent="0.15">
      <c r="A1420" s="3"/>
      <c r="B1420" s="51"/>
      <c r="D1420" s="30"/>
      <c r="E1420" s="25"/>
    </row>
    <row r="1421" spans="1:5" x14ac:dyDescent="0.15">
      <c r="A1421" s="3"/>
      <c r="B1421" s="51"/>
      <c r="D1421" s="30"/>
      <c r="E1421" s="25"/>
    </row>
    <row r="1422" spans="1:5" x14ac:dyDescent="0.15">
      <c r="A1422" s="3"/>
      <c r="B1422" s="51"/>
      <c r="D1422" s="30"/>
      <c r="E1422" s="25"/>
    </row>
    <row r="1423" spans="1:5" x14ac:dyDescent="0.15">
      <c r="A1423" s="3"/>
      <c r="B1423" s="51"/>
      <c r="D1423" s="30"/>
      <c r="E1423" s="25"/>
    </row>
    <row r="1424" spans="1:5" x14ac:dyDescent="0.15">
      <c r="A1424" s="3"/>
      <c r="B1424" s="51"/>
      <c r="D1424" s="30"/>
      <c r="E1424" s="25"/>
    </row>
    <row r="1425" spans="1:5" x14ac:dyDescent="0.15">
      <c r="A1425" s="3"/>
      <c r="B1425" s="51"/>
      <c r="D1425" s="30"/>
      <c r="E1425" s="25"/>
    </row>
    <row r="1426" spans="1:5" x14ac:dyDescent="0.15">
      <c r="A1426" s="3"/>
      <c r="B1426" s="51"/>
      <c r="D1426" s="30"/>
      <c r="E1426" s="25"/>
    </row>
    <row r="1427" spans="1:5" x14ac:dyDescent="0.15">
      <c r="A1427" s="3"/>
      <c r="B1427" s="51"/>
      <c r="D1427" s="30"/>
      <c r="E1427" s="25"/>
    </row>
    <row r="1428" spans="1:5" x14ac:dyDescent="0.15">
      <c r="A1428" s="3"/>
      <c r="B1428" s="51"/>
      <c r="D1428" s="30"/>
      <c r="E1428" s="25"/>
    </row>
    <row r="1429" spans="1:5" x14ac:dyDescent="0.15">
      <c r="A1429" s="3"/>
      <c r="B1429" s="51"/>
      <c r="D1429" s="30"/>
      <c r="E1429" s="25"/>
    </row>
    <row r="1430" spans="1:5" x14ac:dyDescent="0.15">
      <c r="A1430" s="3"/>
      <c r="B1430" s="51"/>
      <c r="D1430" s="30"/>
      <c r="E1430" s="25"/>
    </row>
    <row r="1431" spans="1:5" x14ac:dyDescent="0.15">
      <c r="A1431" s="3"/>
      <c r="B1431" s="51"/>
      <c r="D1431" s="30"/>
      <c r="E1431" s="25"/>
    </row>
    <row r="1432" spans="1:5" x14ac:dyDescent="0.15">
      <c r="A1432" s="3"/>
      <c r="B1432" s="51"/>
      <c r="D1432" s="30"/>
      <c r="E1432" s="25"/>
    </row>
    <row r="1433" spans="1:5" x14ac:dyDescent="0.15">
      <c r="A1433" s="3"/>
      <c r="B1433" s="51"/>
      <c r="D1433" s="30"/>
      <c r="E1433" s="25"/>
    </row>
    <row r="1434" spans="1:5" x14ac:dyDescent="0.15">
      <c r="A1434" s="3"/>
      <c r="B1434" s="51"/>
      <c r="D1434" s="30"/>
      <c r="E1434" s="25"/>
    </row>
    <row r="1435" spans="1:5" x14ac:dyDescent="0.15">
      <c r="A1435" s="3"/>
      <c r="B1435" s="51"/>
      <c r="D1435" s="30"/>
      <c r="E1435" s="25"/>
    </row>
    <row r="1436" spans="1:5" x14ac:dyDescent="0.15">
      <c r="A1436" s="3"/>
      <c r="B1436" s="51"/>
      <c r="D1436" s="30"/>
      <c r="E1436" s="25"/>
    </row>
    <row r="1437" spans="1:5" x14ac:dyDescent="0.15">
      <c r="A1437" s="3"/>
      <c r="B1437" s="51"/>
      <c r="D1437" s="30"/>
      <c r="E1437" s="25"/>
    </row>
    <row r="1438" spans="1:5" x14ac:dyDescent="0.15">
      <c r="A1438" s="3"/>
      <c r="B1438" s="51"/>
      <c r="D1438" s="30"/>
      <c r="E1438" s="25"/>
    </row>
    <row r="1439" spans="1:5" x14ac:dyDescent="0.15">
      <c r="A1439" s="3"/>
      <c r="B1439" s="51"/>
      <c r="D1439" s="30"/>
      <c r="E1439" s="25"/>
    </row>
    <row r="1440" spans="1:5" x14ac:dyDescent="0.15">
      <c r="A1440" s="3"/>
      <c r="B1440" s="51"/>
      <c r="D1440" s="30"/>
      <c r="E1440" s="25"/>
    </row>
    <row r="1441" spans="1:5" x14ac:dyDescent="0.15">
      <c r="A1441" s="3"/>
      <c r="B1441" s="51"/>
      <c r="D1441" s="30"/>
      <c r="E1441" s="25"/>
    </row>
    <row r="1442" spans="1:5" x14ac:dyDescent="0.15">
      <c r="A1442" s="3"/>
      <c r="B1442" s="51"/>
      <c r="D1442" s="30"/>
      <c r="E1442" s="25"/>
    </row>
    <row r="1443" spans="1:5" x14ac:dyDescent="0.15">
      <c r="A1443" s="3"/>
      <c r="B1443" s="51"/>
      <c r="D1443" s="30"/>
      <c r="E1443" s="25"/>
    </row>
    <row r="1444" spans="1:5" x14ac:dyDescent="0.15">
      <c r="A1444" s="3"/>
      <c r="B1444" s="51"/>
      <c r="D1444" s="30"/>
      <c r="E1444" s="25"/>
    </row>
    <row r="1445" spans="1:5" x14ac:dyDescent="0.15">
      <c r="A1445" s="3"/>
      <c r="B1445" s="51"/>
      <c r="D1445" s="30"/>
      <c r="E1445" s="25"/>
    </row>
    <row r="1446" spans="1:5" x14ac:dyDescent="0.15">
      <c r="A1446" s="3"/>
      <c r="B1446" s="51"/>
      <c r="D1446" s="30"/>
      <c r="E1446" s="25"/>
    </row>
    <row r="1447" spans="1:5" x14ac:dyDescent="0.15">
      <c r="A1447" s="3"/>
      <c r="B1447" s="51"/>
      <c r="D1447" s="30"/>
      <c r="E1447" s="25"/>
    </row>
    <row r="1448" spans="1:5" x14ac:dyDescent="0.15">
      <c r="A1448" s="3"/>
      <c r="B1448" s="51"/>
      <c r="D1448" s="30"/>
      <c r="E1448" s="25"/>
    </row>
    <row r="1449" spans="1:5" x14ac:dyDescent="0.15">
      <c r="A1449" s="3"/>
      <c r="B1449" s="51"/>
      <c r="D1449" s="30"/>
      <c r="E1449" s="25"/>
    </row>
    <row r="1450" spans="1:5" x14ac:dyDescent="0.15">
      <c r="A1450" s="3"/>
      <c r="B1450" s="51"/>
      <c r="D1450" s="30"/>
      <c r="E1450" s="25"/>
    </row>
    <row r="1451" spans="1:5" x14ac:dyDescent="0.15">
      <c r="A1451" s="3"/>
      <c r="B1451" s="51"/>
      <c r="D1451" s="30"/>
      <c r="E1451" s="25"/>
    </row>
    <row r="1452" spans="1:5" x14ac:dyDescent="0.15">
      <c r="A1452" s="3"/>
      <c r="B1452" s="51"/>
      <c r="D1452" s="30"/>
      <c r="E1452" s="25"/>
    </row>
    <row r="1453" spans="1:5" x14ac:dyDescent="0.15">
      <c r="A1453" s="3"/>
      <c r="B1453" s="51"/>
      <c r="D1453" s="30"/>
      <c r="E1453" s="25"/>
    </row>
    <row r="1454" spans="1:5" x14ac:dyDescent="0.15">
      <c r="A1454" s="3"/>
      <c r="B1454" s="51"/>
      <c r="D1454" s="30"/>
      <c r="E1454" s="25"/>
    </row>
    <row r="1455" spans="1:5" x14ac:dyDescent="0.15">
      <c r="A1455" s="3"/>
      <c r="B1455" s="51"/>
      <c r="D1455" s="30"/>
      <c r="E1455" s="25"/>
    </row>
    <row r="1456" spans="1:5" x14ac:dyDescent="0.15">
      <c r="A1456" s="3"/>
      <c r="B1456" s="51"/>
      <c r="D1456" s="30"/>
      <c r="E1456" s="25"/>
    </row>
    <row r="1457" spans="1:5" x14ac:dyDescent="0.15">
      <c r="A1457" s="3"/>
      <c r="B1457" s="51"/>
      <c r="D1457" s="30"/>
      <c r="E1457" s="25"/>
    </row>
    <row r="1458" spans="1:5" x14ac:dyDescent="0.15">
      <c r="A1458" s="3"/>
      <c r="B1458" s="51"/>
      <c r="D1458" s="30"/>
      <c r="E1458" s="25"/>
    </row>
    <row r="1459" spans="1:5" x14ac:dyDescent="0.15">
      <c r="A1459" s="3"/>
      <c r="B1459" s="51"/>
      <c r="D1459" s="30"/>
      <c r="E1459" s="25"/>
    </row>
    <row r="1460" spans="1:5" x14ac:dyDescent="0.15">
      <c r="A1460" s="3"/>
      <c r="B1460" s="51"/>
      <c r="D1460" s="30"/>
      <c r="E1460" s="25"/>
    </row>
    <row r="1461" spans="1:5" x14ac:dyDescent="0.15">
      <c r="A1461" s="3"/>
      <c r="B1461" s="51"/>
      <c r="D1461" s="30"/>
      <c r="E1461" s="25"/>
    </row>
    <row r="1462" spans="1:5" x14ac:dyDescent="0.15">
      <c r="A1462" s="3"/>
      <c r="B1462" s="51"/>
      <c r="D1462" s="30"/>
      <c r="E1462" s="25"/>
    </row>
    <row r="1463" spans="1:5" x14ac:dyDescent="0.15">
      <c r="A1463" s="3"/>
      <c r="B1463" s="51"/>
      <c r="D1463" s="30"/>
      <c r="E1463" s="25"/>
    </row>
    <row r="1464" spans="1:5" x14ac:dyDescent="0.15">
      <c r="A1464" s="3"/>
      <c r="B1464" s="51"/>
      <c r="D1464" s="30"/>
      <c r="E1464" s="25"/>
    </row>
    <row r="1465" spans="1:5" x14ac:dyDescent="0.15">
      <c r="A1465" s="3"/>
      <c r="B1465" s="51"/>
      <c r="D1465" s="30"/>
      <c r="E1465" s="25"/>
    </row>
    <row r="1466" spans="1:5" x14ac:dyDescent="0.15">
      <c r="A1466" s="3"/>
      <c r="B1466" s="51"/>
      <c r="D1466" s="30"/>
      <c r="E1466" s="25"/>
    </row>
    <row r="1467" spans="1:5" x14ac:dyDescent="0.15">
      <c r="A1467" s="3"/>
      <c r="B1467" s="51"/>
      <c r="D1467" s="30"/>
      <c r="E1467" s="25"/>
    </row>
    <row r="1468" spans="1:5" x14ac:dyDescent="0.15">
      <c r="A1468" s="3"/>
      <c r="B1468" s="51"/>
      <c r="D1468" s="30"/>
      <c r="E1468" s="25"/>
    </row>
    <row r="1469" spans="1:5" x14ac:dyDescent="0.15">
      <c r="A1469" s="3"/>
      <c r="B1469" s="51"/>
      <c r="D1469" s="30"/>
      <c r="E1469" s="25"/>
    </row>
    <row r="1470" spans="1:5" x14ac:dyDescent="0.15">
      <c r="A1470" s="3"/>
      <c r="B1470" s="51"/>
      <c r="D1470" s="30"/>
      <c r="E1470" s="25"/>
    </row>
    <row r="1471" spans="1:5" x14ac:dyDescent="0.15">
      <c r="A1471" s="3"/>
      <c r="B1471" s="51"/>
      <c r="D1471" s="30"/>
      <c r="E1471" s="25"/>
    </row>
    <row r="1472" spans="1:5" x14ac:dyDescent="0.15">
      <c r="A1472" s="3"/>
      <c r="B1472" s="51"/>
      <c r="D1472" s="30"/>
      <c r="E1472" s="25"/>
    </row>
    <row r="1473" spans="1:5" x14ac:dyDescent="0.15">
      <c r="A1473" s="3"/>
      <c r="B1473" s="51"/>
      <c r="D1473" s="30"/>
      <c r="E1473" s="25"/>
    </row>
    <row r="1474" spans="1:5" x14ac:dyDescent="0.15">
      <c r="A1474" s="3"/>
      <c r="B1474" s="51"/>
      <c r="D1474" s="30"/>
      <c r="E1474" s="25"/>
    </row>
    <row r="1475" spans="1:5" x14ac:dyDescent="0.15">
      <c r="A1475" s="3"/>
      <c r="B1475" s="51"/>
      <c r="D1475" s="30"/>
      <c r="E1475" s="25"/>
    </row>
    <row r="1476" spans="1:5" x14ac:dyDescent="0.15">
      <c r="A1476" s="3"/>
      <c r="B1476" s="51"/>
      <c r="D1476" s="30"/>
      <c r="E1476" s="25"/>
    </row>
    <row r="1477" spans="1:5" x14ac:dyDescent="0.15">
      <c r="A1477" s="3"/>
      <c r="B1477" s="51"/>
      <c r="D1477" s="30"/>
      <c r="E1477" s="25"/>
    </row>
    <row r="1478" spans="1:5" x14ac:dyDescent="0.15">
      <c r="A1478" s="3"/>
      <c r="B1478" s="51"/>
      <c r="D1478" s="30"/>
      <c r="E1478" s="25"/>
    </row>
    <row r="1479" spans="1:5" x14ac:dyDescent="0.15">
      <c r="A1479" s="3"/>
      <c r="B1479" s="51"/>
      <c r="D1479" s="30"/>
      <c r="E1479" s="25"/>
    </row>
    <row r="1480" spans="1:5" x14ac:dyDescent="0.15">
      <c r="A1480" s="3"/>
      <c r="B1480" s="51"/>
      <c r="D1480" s="30"/>
      <c r="E1480" s="25"/>
    </row>
    <row r="1481" spans="1:5" x14ac:dyDescent="0.15">
      <c r="A1481" s="3"/>
      <c r="B1481" s="51"/>
      <c r="D1481" s="30"/>
      <c r="E1481" s="25"/>
    </row>
    <row r="1482" spans="1:5" x14ac:dyDescent="0.15">
      <c r="A1482" s="3"/>
      <c r="B1482" s="51"/>
      <c r="D1482" s="30"/>
      <c r="E1482" s="25"/>
    </row>
    <row r="1483" spans="1:5" x14ac:dyDescent="0.15">
      <c r="A1483" s="3"/>
      <c r="B1483" s="51"/>
      <c r="D1483" s="30"/>
      <c r="E1483" s="25"/>
    </row>
    <row r="1484" spans="1:5" x14ac:dyDescent="0.15">
      <c r="A1484" s="3"/>
      <c r="B1484" s="51"/>
      <c r="D1484" s="30"/>
      <c r="E1484" s="25"/>
    </row>
    <row r="1485" spans="1:5" x14ac:dyDescent="0.15">
      <c r="A1485" s="3"/>
      <c r="B1485" s="51"/>
      <c r="D1485" s="30"/>
      <c r="E1485" s="25"/>
    </row>
    <row r="1486" spans="1:5" x14ac:dyDescent="0.15">
      <c r="A1486" s="3"/>
      <c r="B1486" s="51"/>
      <c r="D1486" s="30"/>
      <c r="E1486" s="25"/>
    </row>
    <row r="1487" spans="1:5" x14ac:dyDescent="0.15">
      <c r="A1487" s="3"/>
      <c r="B1487" s="51"/>
      <c r="D1487" s="30"/>
      <c r="E1487" s="25"/>
    </row>
    <row r="1488" spans="1:5" x14ac:dyDescent="0.15">
      <c r="A1488" s="3"/>
      <c r="B1488" s="51"/>
      <c r="D1488" s="30"/>
      <c r="E1488" s="25"/>
    </row>
    <row r="1489" spans="1:5" x14ac:dyDescent="0.15">
      <c r="A1489" s="3"/>
      <c r="B1489" s="51"/>
      <c r="D1489" s="30"/>
      <c r="E1489" s="25"/>
    </row>
    <row r="1490" spans="1:5" x14ac:dyDescent="0.15">
      <c r="A1490" s="3"/>
      <c r="B1490" s="51"/>
      <c r="D1490" s="30"/>
      <c r="E1490" s="25"/>
    </row>
    <row r="1491" spans="1:5" x14ac:dyDescent="0.15">
      <c r="A1491" s="3"/>
      <c r="B1491" s="51"/>
      <c r="D1491" s="30"/>
      <c r="E1491" s="25"/>
    </row>
    <row r="1492" spans="1:5" x14ac:dyDescent="0.15">
      <c r="A1492" s="3"/>
      <c r="B1492" s="51"/>
      <c r="D1492" s="30"/>
      <c r="E1492" s="25"/>
    </row>
    <row r="1493" spans="1:5" x14ac:dyDescent="0.15">
      <c r="A1493" s="3"/>
      <c r="B1493" s="51"/>
      <c r="D1493" s="30"/>
      <c r="E1493" s="25"/>
    </row>
    <row r="1494" spans="1:5" x14ac:dyDescent="0.15">
      <c r="A1494" s="3"/>
      <c r="B1494" s="51"/>
      <c r="D1494" s="30"/>
      <c r="E1494" s="25"/>
    </row>
    <row r="1495" spans="1:5" x14ac:dyDescent="0.15">
      <c r="A1495" s="3"/>
      <c r="B1495" s="51"/>
      <c r="D1495" s="30"/>
      <c r="E1495" s="25"/>
    </row>
    <row r="1496" spans="1:5" x14ac:dyDescent="0.15">
      <c r="A1496" s="3"/>
      <c r="B1496" s="51"/>
      <c r="D1496" s="30"/>
      <c r="E1496" s="25"/>
    </row>
    <row r="1497" spans="1:5" x14ac:dyDescent="0.15">
      <c r="A1497" s="3"/>
      <c r="B1497" s="51"/>
      <c r="D1497" s="30"/>
      <c r="E1497" s="25"/>
    </row>
    <row r="1498" spans="1:5" x14ac:dyDescent="0.15">
      <c r="A1498" s="3"/>
      <c r="B1498" s="51"/>
      <c r="D1498" s="30"/>
      <c r="E1498" s="25"/>
    </row>
    <row r="1499" spans="1:5" x14ac:dyDescent="0.15">
      <c r="A1499" s="3"/>
      <c r="B1499" s="51"/>
      <c r="D1499" s="30"/>
      <c r="E1499" s="25"/>
    </row>
    <row r="1500" spans="1:5" x14ac:dyDescent="0.15">
      <c r="A1500" s="3"/>
      <c r="B1500" s="51"/>
      <c r="D1500" s="30"/>
      <c r="E1500" s="25"/>
    </row>
    <row r="1501" spans="1:5" x14ac:dyDescent="0.15">
      <c r="A1501" s="3"/>
      <c r="B1501" s="51"/>
      <c r="D1501" s="30"/>
      <c r="E1501" s="25"/>
    </row>
    <row r="1502" spans="1:5" x14ac:dyDescent="0.15">
      <c r="A1502" s="3"/>
      <c r="B1502" s="51"/>
      <c r="D1502" s="30"/>
      <c r="E1502" s="25"/>
    </row>
    <row r="1503" spans="1:5" x14ac:dyDescent="0.15">
      <c r="A1503" s="3"/>
      <c r="B1503" s="51"/>
      <c r="D1503" s="30"/>
      <c r="E1503" s="25"/>
    </row>
    <row r="1504" spans="1:5" x14ac:dyDescent="0.15">
      <c r="A1504" s="3"/>
      <c r="B1504" s="51"/>
      <c r="D1504" s="30"/>
      <c r="E1504" s="25"/>
    </row>
    <row r="1505" spans="1:5" x14ac:dyDescent="0.15">
      <c r="A1505" s="3"/>
      <c r="B1505" s="51"/>
      <c r="D1505" s="30"/>
      <c r="E1505" s="25"/>
    </row>
    <row r="1506" spans="1:5" x14ac:dyDescent="0.15">
      <c r="A1506" s="3"/>
      <c r="B1506" s="51"/>
      <c r="D1506" s="30"/>
      <c r="E1506" s="25"/>
    </row>
    <row r="1507" spans="1:5" x14ac:dyDescent="0.15">
      <c r="A1507" s="3"/>
      <c r="B1507" s="51"/>
      <c r="D1507" s="30"/>
      <c r="E1507" s="25"/>
    </row>
    <row r="1508" spans="1:5" x14ac:dyDescent="0.15">
      <c r="A1508" s="3"/>
      <c r="B1508" s="51"/>
      <c r="D1508" s="30"/>
      <c r="E1508" s="25"/>
    </row>
    <row r="1509" spans="1:5" x14ac:dyDescent="0.15">
      <c r="A1509" s="3"/>
      <c r="B1509" s="51"/>
      <c r="D1509" s="30"/>
      <c r="E1509" s="25"/>
    </row>
    <row r="1510" spans="1:5" x14ac:dyDescent="0.15">
      <c r="A1510" s="3"/>
      <c r="B1510" s="51"/>
      <c r="D1510" s="30"/>
      <c r="E1510" s="25"/>
    </row>
    <row r="1511" spans="1:5" x14ac:dyDescent="0.15">
      <c r="A1511" s="3"/>
      <c r="B1511" s="51"/>
      <c r="D1511" s="30"/>
      <c r="E1511" s="25"/>
    </row>
    <row r="1512" spans="1:5" x14ac:dyDescent="0.15">
      <c r="A1512" s="3"/>
      <c r="B1512" s="51"/>
      <c r="D1512" s="30"/>
      <c r="E1512" s="25"/>
    </row>
    <row r="1513" spans="1:5" x14ac:dyDescent="0.15">
      <c r="A1513" s="3"/>
      <c r="B1513" s="51"/>
      <c r="D1513" s="30"/>
      <c r="E1513" s="25"/>
    </row>
    <row r="1514" spans="1:5" x14ac:dyDescent="0.15">
      <c r="A1514" s="3"/>
      <c r="B1514" s="51"/>
      <c r="D1514" s="30"/>
      <c r="E1514" s="25"/>
    </row>
    <row r="1515" spans="1:5" x14ac:dyDescent="0.15">
      <c r="A1515" s="3"/>
      <c r="B1515" s="51"/>
      <c r="D1515" s="30"/>
      <c r="E1515" s="25"/>
    </row>
    <row r="1516" spans="1:5" x14ac:dyDescent="0.15">
      <c r="A1516" s="3"/>
      <c r="B1516" s="51"/>
      <c r="D1516" s="30"/>
      <c r="E1516" s="25"/>
    </row>
    <row r="1517" spans="1:5" x14ac:dyDescent="0.15">
      <c r="A1517" s="3"/>
      <c r="B1517" s="51"/>
      <c r="D1517" s="30"/>
      <c r="E1517" s="25"/>
    </row>
    <row r="1518" spans="1:5" x14ac:dyDescent="0.15">
      <c r="A1518" s="3"/>
      <c r="B1518" s="51"/>
      <c r="D1518" s="30"/>
      <c r="E1518" s="25"/>
    </row>
    <row r="1519" spans="1:5" x14ac:dyDescent="0.15">
      <c r="A1519" s="3"/>
      <c r="B1519" s="51"/>
      <c r="D1519" s="30"/>
      <c r="E1519" s="25"/>
    </row>
    <row r="1520" spans="1:5" x14ac:dyDescent="0.15">
      <c r="A1520" s="3"/>
      <c r="B1520" s="51"/>
      <c r="D1520" s="30"/>
      <c r="E1520" s="25"/>
    </row>
    <row r="1521" spans="1:5" x14ac:dyDescent="0.15">
      <c r="A1521" s="3"/>
      <c r="B1521" s="51"/>
      <c r="D1521" s="30"/>
      <c r="E1521" s="25"/>
    </row>
    <row r="1522" spans="1:5" x14ac:dyDescent="0.15">
      <c r="A1522" s="3"/>
      <c r="B1522" s="51"/>
      <c r="D1522" s="30"/>
      <c r="E1522" s="25"/>
    </row>
    <row r="1523" spans="1:5" x14ac:dyDescent="0.15">
      <c r="A1523" s="3"/>
      <c r="B1523" s="51"/>
      <c r="D1523" s="30"/>
      <c r="E1523" s="25"/>
    </row>
    <row r="1524" spans="1:5" x14ac:dyDescent="0.15">
      <c r="A1524" s="3"/>
      <c r="B1524" s="51"/>
      <c r="D1524" s="30"/>
      <c r="E1524" s="25"/>
    </row>
    <row r="1525" spans="1:5" x14ac:dyDescent="0.15">
      <c r="A1525" s="3"/>
      <c r="B1525" s="51"/>
      <c r="D1525" s="30"/>
      <c r="E1525" s="25"/>
    </row>
    <row r="1526" spans="1:5" x14ac:dyDescent="0.15">
      <c r="A1526" s="3"/>
      <c r="B1526" s="51"/>
      <c r="D1526" s="30"/>
      <c r="E1526" s="25"/>
    </row>
    <row r="1527" spans="1:5" x14ac:dyDescent="0.15">
      <c r="A1527" s="3"/>
      <c r="B1527" s="51"/>
      <c r="D1527" s="30"/>
      <c r="E1527" s="25"/>
    </row>
    <row r="1528" spans="1:5" x14ac:dyDescent="0.15">
      <c r="A1528" s="3"/>
      <c r="B1528" s="51"/>
      <c r="D1528" s="30"/>
      <c r="E1528" s="25"/>
    </row>
    <row r="1529" spans="1:5" x14ac:dyDescent="0.15">
      <c r="A1529" s="3"/>
      <c r="B1529" s="51"/>
      <c r="D1529" s="30"/>
      <c r="E1529" s="25"/>
    </row>
    <row r="1530" spans="1:5" x14ac:dyDescent="0.15">
      <c r="A1530" s="3"/>
      <c r="B1530" s="51"/>
      <c r="D1530" s="30"/>
      <c r="E1530" s="25"/>
    </row>
    <row r="1531" spans="1:5" x14ac:dyDescent="0.15">
      <c r="A1531" s="3"/>
      <c r="B1531" s="51"/>
      <c r="D1531" s="30"/>
      <c r="E1531" s="25"/>
    </row>
    <row r="1532" spans="1:5" x14ac:dyDescent="0.15">
      <c r="A1532" s="3"/>
      <c r="B1532" s="51"/>
      <c r="D1532" s="30"/>
      <c r="E1532" s="25"/>
    </row>
    <row r="1533" spans="1:5" x14ac:dyDescent="0.15">
      <c r="A1533" s="3"/>
      <c r="B1533" s="51"/>
      <c r="D1533" s="30"/>
      <c r="E1533" s="25"/>
    </row>
    <row r="1534" spans="1:5" x14ac:dyDescent="0.15">
      <c r="A1534" s="3"/>
      <c r="B1534" s="51"/>
      <c r="D1534" s="30"/>
      <c r="E1534" s="25"/>
    </row>
    <row r="1535" spans="1:5" x14ac:dyDescent="0.15">
      <c r="A1535" s="3"/>
      <c r="B1535" s="51"/>
      <c r="D1535" s="30"/>
      <c r="E1535" s="25"/>
    </row>
    <row r="1536" spans="1:5" x14ac:dyDescent="0.15">
      <c r="A1536" s="3"/>
      <c r="B1536" s="51"/>
      <c r="D1536" s="30"/>
      <c r="E1536" s="25"/>
    </row>
    <row r="1537" spans="1:5" x14ac:dyDescent="0.15">
      <c r="A1537" s="3"/>
      <c r="B1537" s="51"/>
      <c r="D1537" s="30"/>
      <c r="E1537" s="25"/>
    </row>
    <row r="1538" spans="1:5" x14ac:dyDescent="0.15">
      <c r="A1538" s="3"/>
      <c r="B1538" s="51"/>
      <c r="D1538" s="30"/>
      <c r="E1538" s="25"/>
    </row>
    <row r="1539" spans="1:5" x14ac:dyDescent="0.15">
      <c r="A1539" s="3"/>
      <c r="B1539" s="51"/>
      <c r="D1539" s="30"/>
      <c r="E1539" s="25"/>
    </row>
    <row r="1540" spans="1:5" x14ac:dyDescent="0.15">
      <c r="A1540" s="3"/>
      <c r="B1540" s="51"/>
      <c r="D1540" s="30"/>
      <c r="E1540" s="25"/>
    </row>
    <row r="1541" spans="1:5" x14ac:dyDescent="0.15">
      <c r="A1541" s="3"/>
      <c r="B1541" s="51"/>
      <c r="D1541" s="30"/>
      <c r="E1541" s="25"/>
    </row>
    <row r="1542" spans="1:5" x14ac:dyDescent="0.15">
      <c r="A1542" s="3"/>
      <c r="B1542" s="51"/>
      <c r="D1542" s="30"/>
      <c r="E1542" s="25"/>
    </row>
    <row r="1543" spans="1:5" x14ac:dyDescent="0.15">
      <c r="A1543" s="3"/>
      <c r="B1543" s="51"/>
      <c r="D1543" s="30"/>
      <c r="E1543" s="25"/>
    </row>
    <row r="1544" spans="1:5" x14ac:dyDescent="0.15">
      <c r="A1544" s="3"/>
      <c r="B1544" s="51"/>
      <c r="D1544" s="30"/>
      <c r="E1544" s="25"/>
    </row>
    <row r="1545" spans="1:5" x14ac:dyDescent="0.15">
      <c r="A1545" s="3"/>
      <c r="B1545" s="51"/>
      <c r="D1545" s="30"/>
      <c r="E1545" s="25"/>
    </row>
    <row r="1546" spans="1:5" x14ac:dyDescent="0.15">
      <c r="A1546" s="3"/>
      <c r="B1546" s="51"/>
      <c r="D1546" s="30"/>
      <c r="E1546" s="25"/>
    </row>
    <row r="1547" spans="1:5" x14ac:dyDescent="0.15">
      <c r="A1547" s="3"/>
      <c r="B1547" s="51"/>
      <c r="D1547" s="30"/>
      <c r="E1547" s="25"/>
    </row>
    <row r="1548" spans="1:5" x14ac:dyDescent="0.15">
      <c r="A1548" s="3"/>
      <c r="B1548" s="51"/>
      <c r="D1548" s="30"/>
      <c r="E1548" s="25"/>
    </row>
    <row r="1549" spans="1:5" x14ac:dyDescent="0.15">
      <c r="A1549" s="3"/>
      <c r="B1549" s="51"/>
      <c r="D1549" s="30"/>
      <c r="E1549" s="25"/>
    </row>
    <row r="1550" spans="1:5" x14ac:dyDescent="0.15">
      <c r="A1550" s="3"/>
      <c r="B1550" s="51"/>
      <c r="D1550" s="30"/>
      <c r="E1550" s="25"/>
    </row>
    <row r="1551" spans="1:5" x14ac:dyDescent="0.15">
      <c r="A1551" s="3"/>
      <c r="B1551" s="51"/>
      <c r="D1551" s="30"/>
      <c r="E1551" s="25"/>
    </row>
    <row r="1552" spans="1:5" x14ac:dyDescent="0.15">
      <c r="A1552" s="3"/>
      <c r="B1552" s="51"/>
      <c r="D1552" s="30"/>
      <c r="E1552" s="25"/>
    </row>
    <row r="1553" spans="1:5" x14ac:dyDescent="0.15">
      <c r="A1553" s="3"/>
      <c r="B1553" s="51"/>
      <c r="D1553" s="30"/>
      <c r="E1553" s="25"/>
    </row>
    <row r="1554" spans="1:5" x14ac:dyDescent="0.15">
      <c r="A1554" s="3"/>
      <c r="B1554" s="51"/>
      <c r="D1554" s="30"/>
      <c r="E1554" s="25"/>
    </row>
    <row r="1555" spans="1:5" x14ac:dyDescent="0.15">
      <c r="A1555" s="3"/>
      <c r="B1555" s="51"/>
      <c r="D1555" s="30"/>
      <c r="E1555" s="25"/>
    </row>
    <row r="1556" spans="1:5" x14ac:dyDescent="0.15">
      <c r="A1556" s="3"/>
      <c r="B1556" s="51"/>
      <c r="D1556" s="30"/>
      <c r="E1556" s="25"/>
    </row>
    <row r="1557" spans="1:5" x14ac:dyDescent="0.15">
      <c r="A1557" s="3"/>
      <c r="B1557" s="51"/>
      <c r="D1557" s="30"/>
      <c r="E1557" s="25"/>
    </row>
    <row r="1558" spans="1:5" x14ac:dyDescent="0.15">
      <c r="A1558" s="3"/>
      <c r="B1558" s="51"/>
      <c r="D1558" s="30"/>
      <c r="E1558" s="25"/>
    </row>
    <row r="1559" spans="1:5" x14ac:dyDescent="0.15">
      <c r="A1559" s="3"/>
      <c r="B1559" s="51"/>
      <c r="D1559" s="30"/>
      <c r="E1559" s="25"/>
    </row>
    <row r="1560" spans="1:5" x14ac:dyDescent="0.15">
      <c r="A1560" s="3"/>
      <c r="B1560" s="51"/>
      <c r="D1560" s="30"/>
      <c r="E1560" s="25"/>
    </row>
    <row r="1561" spans="1:5" x14ac:dyDescent="0.15">
      <c r="A1561" s="3"/>
      <c r="B1561" s="51"/>
      <c r="D1561" s="30"/>
      <c r="E1561" s="25"/>
    </row>
    <row r="1562" spans="1:5" x14ac:dyDescent="0.15">
      <c r="A1562" s="3"/>
      <c r="B1562" s="51"/>
      <c r="D1562" s="30"/>
      <c r="E1562" s="25"/>
    </row>
    <row r="1563" spans="1:5" x14ac:dyDescent="0.15">
      <c r="A1563" s="3"/>
      <c r="B1563" s="51"/>
      <c r="D1563" s="30"/>
      <c r="E1563" s="25"/>
    </row>
    <row r="1564" spans="1:5" x14ac:dyDescent="0.15">
      <c r="A1564" s="3"/>
      <c r="B1564" s="51"/>
      <c r="D1564" s="30"/>
      <c r="E1564" s="25"/>
    </row>
    <row r="1565" spans="1:5" x14ac:dyDescent="0.15">
      <c r="A1565" s="3"/>
      <c r="B1565" s="51"/>
      <c r="D1565" s="30"/>
      <c r="E1565" s="25"/>
    </row>
    <row r="1566" spans="1:5" x14ac:dyDescent="0.15">
      <c r="A1566" s="3"/>
      <c r="B1566" s="51"/>
      <c r="D1566" s="30"/>
      <c r="E1566" s="25"/>
    </row>
    <row r="1567" spans="1:5" x14ac:dyDescent="0.15">
      <c r="A1567" s="3"/>
      <c r="B1567" s="51"/>
      <c r="D1567" s="30"/>
      <c r="E1567" s="25"/>
    </row>
    <row r="1568" spans="1:5" x14ac:dyDescent="0.15">
      <c r="A1568" s="3"/>
      <c r="B1568" s="51"/>
      <c r="D1568" s="30"/>
      <c r="E1568" s="25"/>
    </row>
    <row r="1569" spans="1:5" x14ac:dyDescent="0.15">
      <c r="A1569" s="3"/>
      <c r="B1569" s="51"/>
      <c r="D1569" s="30"/>
      <c r="E1569" s="25"/>
    </row>
    <row r="1570" spans="1:5" x14ac:dyDescent="0.15">
      <c r="A1570" s="3"/>
      <c r="B1570" s="51"/>
      <c r="D1570" s="30"/>
      <c r="E1570" s="25"/>
    </row>
    <row r="1571" spans="1:5" x14ac:dyDescent="0.15">
      <c r="A1571" s="3"/>
      <c r="B1571" s="51"/>
      <c r="D1571" s="30"/>
      <c r="E1571" s="25"/>
    </row>
    <row r="1572" spans="1:5" x14ac:dyDescent="0.15">
      <c r="A1572" s="3"/>
      <c r="B1572" s="51"/>
      <c r="D1572" s="30"/>
      <c r="E1572" s="25"/>
    </row>
    <row r="1573" spans="1:5" x14ac:dyDescent="0.15">
      <c r="A1573" s="3"/>
      <c r="B1573" s="51"/>
      <c r="D1573" s="30"/>
      <c r="E1573" s="25"/>
    </row>
    <row r="1574" spans="1:5" x14ac:dyDescent="0.15">
      <c r="A1574" s="3"/>
      <c r="B1574" s="51"/>
      <c r="D1574" s="30"/>
      <c r="E1574" s="25"/>
    </row>
    <row r="1575" spans="1:5" x14ac:dyDescent="0.15">
      <c r="A1575" s="3"/>
      <c r="B1575" s="51"/>
      <c r="D1575" s="30"/>
      <c r="E1575" s="25"/>
    </row>
    <row r="1576" spans="1:5" x14ac:dyDescent="0.15">
      <c r="A1576" s="3"/>
      <c r="B1576" s="51"/>
      <c r="D1576" s="30"/>
      <c r="E1576" s="25"/>
    </row>
    <row r="1577" spans="1:5" x14ac:dyDescent="0.15">
      <c r="A1577" s="3"/>
      <c r="B1577" s="51"/>
      <c r="D1577" s="30"/>
      <c r="E1577" s="25"/>
    </row>
    <row r="1578" spans="1:5" x14ac:dyDescent="0.15">
      <c r="A1578" s="3"/>
      <c r="B1578" s="51"/>
      <c r="D1578" s="30"/>
      <c r="E1578" s="25"/>
    </row>
    <row r="1579" spans="1:5" x14ac:dyDescent="0.15">
      <c r="A1579" s="3"/>
      <c r="B1579" s="51"/>
      <c r="D1579" s="30"/>
      <c r="E1579" s="25"/>
    </row>
    <row r="1580" spans="1:5" x14ac:dyDescent="0.15">
      <c r="A1580" s="3"/>
      <c r="B1580" s="51"/>
      <c r="D1580" s="30"/>
      <c r="E1580" s="25"/>
    </row>
    <row r="1581" spans="1:5" x14ac:dyDescent="0.15">
      <c r="A1581" s="3"/>
      <c r="B1581" s="51"/>
      <c r="D1581" s="30"/>
      <c r="E1581" s="25"/>
    </row>
    <row r="1582" spans="1:5" x14ac:dyDescent="0.15">
      <c r="A1582" s="3"/>
      <c r="B1582" s="51"/>
      <c r="D1582" s="30"/>
      <c r="E1582" s="25"/>
    </row>
    <row r="1583" spans="1:5" x14ac:dyDescent="0.15">
      <c r="A1583" s="3"/>
      <c r="B1583" s="51"/>
      <c r="D1583" s="30"/>
      <c r="E1583" s="25"/>
    </row>
    <row r="1584" spans="1:5" x14ac:dyDescent="0.15">
      <c r="A1584" s="3"/>
      <c r="B1584" s="51"/>
      <c r="D1584" s="30"/>
      <c r="E1584" s="25"/>
    </row>
    <row r="1585" spans="1:5" x14ac:dyDescent="0.15">
      <c r="A1585" s="3"/>
      <c r="B1585" s="51"/>
      <c r="D1585" s="30"/>
      <c r="E1585" s="25"/>
    </row>
    <row r="1586" spans="1:5" x14ac:dyDescent="0.15">
      <c r="A1586" s="3"/>
      <c r="B1586" s="51"/>
      <c r="D1586" s="30"/>
      <c r="E1586" s="25"/>
    </row>
    <row r="1587" spans="1:5" x14ac:dyDescent="0.15">
      <c r="A1587" s="3"/>
      <c r="B1587" s="51"/>
      <c r="D1587" s="30"/>
      <c r="E1587" s="25"/>
    </row>
    <row r="1588" spans="1:5" x14ac:dyDescent="0.15">
      <c r="A1588" s="3"/>
      <c r="B1588" s="51"/>
      <c r="D1588" s="30"/>
      <c r="E1588" s="25"/>
    </row>
    <row r="1589" spans="1:5" x14ac:dyDescent="0.15">
      <c r="A1589" s="3"/>
      <c r="B1589" s="51"/>
      <c r="D1589" s="30"/>
      <c r="E1589" s="25"/>
    </row>
    <row r="1590" spans="1:5" x14ac:dyDescent="0.15">
      <c r="A1590" s="3"/>
      <c r="B1590" s="51"/>
      <c r="D1590" s="30"/>
      <c r="E1590" s="25"/>
    </row>
    <row r="1591" spans="1:5" x14ac:dyDescent="0.15">
      <c r="A1591" s="3"/>
      <c r="B1591" s="51"/>
      <c r="D1591" s="30"/>
      <c r="E1591" s="25"/>
    </row>
    <row r="1592" spans="1:5" x14ac:dyDescent="0.15">
      <c r="A1592" s="3"/>
      <c r="B1592" s="51"/>
      <c r="D1592" s="30"/>
      <c r="E1592" s="25"/>
    </row>
    <row r="1593" spans="1:5" x14ac:dyDescent="0.15">
      <c r="A1593" s="3"/>
      <c r="B1593" s="51"/>
      <c r="D1593" s="30"/>
      <c r="E1593" s="25"/>
    </row>
    <row r="1594" spans="1:5" x14ac:dyDescent="0.15">
      <c r="A1594" s="3"/>
      <c r="B1594" s="51"/>
      <c r="D1594" s="30"/>
      <c r="E1594" s="25"/>
    </row>
    <row r="1595" spans="1:5" x14ac:dyDescent="0.15">
      <c r="A1595" s="3"/>
      <c r="B1595" s="51"/>
      <c r="D1595" s="30"/>
      <c r="E1595" s="25"/>
    </row>
    <row r="1596" spans="1:5" x14ac:dyDescent="0.15">
      <c r="A1596" s="3"/>
      <c r="B1596" s="51"/>
      <c r="D1596" s="30"/>
      <c r="E1596" s="25"/>
    </row>
    <row r="1597" spans="1:5" x14ac:dyDescent="0.15">
      <c r="A1597" s="3"/>
      <c r="B1597" s="51"/>
      <c r="D1597" s="30"/>
      <c r="E1597" s="25"/>
    </row>
    <row r="1598" spans="1:5" x14ac:dyDescent="0.15">
      <c r="A1598" s="3"/>
      <c r="B1598" s="51"/>
      <c r="D1598" s="30"/>
      <c r="E1598" s="25"/>
    </row>
    <row r="1599" spans="1:5" x14ac:dyDescent="0.15">
      <c r="A1599" s="3"/>
      <c r="B1599" s="51"/>
      <c r="D1599" s="30"/>
      <c r="E1599" s="25"/>
    </row>
    <row r="1600" spans="1:5" x14ac:dyDescent="0.15">
      <c r="A1600" s="3"/>
      <c r="B1600" s="51"/>
      <c r="D1600" s="30"/>
      <c r="E1600" s="25"/>
    </row>
    <row r="1601" spans="1:5" x14ac:dyDescent="0.15">
      <c r="A1601" s="3"/>
      <c r="B1601" s="51"/>
      <c r="D1601" s="30"/>
      <c r="E1601" s="25"/>
    </row>
    <row r="1602" spans="1:5" x14ac:dyDescent="0.15">
      <c r="A1602" s="3"/>
      <c r="B1602" s="51"/>
      <c r="D1602" s="30"/>
      <c r="E1602" s="25"/>
    </row>
    <row r="1603" spans="1:5" x14ac:dyDescent="0.15">
      <c r="A1603" s="3"/>
      <c r="B1603" s="51"/>
      <c r="D1603" s="30"/>
      <c r="E1603" s="25"/>
    </row>
    <row r="1604" spans="1:5" x14ac:dyDescent="0.15">
      <c r="A1604" s="3"/>
      <c r="B1604" s="51"/>
      <c r="D1604" s="30"/>
      <c r="E1604" s="25"/>
    </row>
    <row r="1605" spans="1:5" x14ac:dyDescent="0.15">
      <c r="A1605" s="3"/>
      <c r="B1605" s="51"/>
      <c r="D1605" s="30"/>
      <c r="E1605" s="25"/>
    </row>
    <row r="1606" spans="1:5" x14ac:dyDescent="0.15">
      <c r="A1606" s="3"/>
      <c r="B1606" s="51"/>
      <c r="D1606" s="30"/>
      <c r="E1606" s="25"/>
    </row>
    <row r="1607" spans="1:5" x14ac:dyDescent="0.15">
      <c r="A1607" s="3"/>
      <c r="B1607" s="51"/>
      <c r="D1607" s="30"/>
      <c r="E1607" s="25"/>
    </row>
    <row r="1608" spans="1:5" x14ac:dyDescent="0.15">
      <c r="A1608" s="3"/>
      <c r="B1608" s="51"/>
      <c r="D1608" s="30"/>
      <c r="E1608" s="25"/>
    </row>
    <row r="1609" spans="1:5" x14ac:dyDescent="0.15">
      <c r="A1609" s="3"/>
      <c r="B1609" s="51"/>
      <c r="D1609" s="30"/>
      <c r="E1609" s="25"/>
    </row>
    <row r="1610" spans="1:5" x14ac:dyDescent="0.15">
      <c r="A1610" s="3"/>
      <c r="B1610" s="51"/>
      <c r="D1610" s="30"/>
      <c r="E1610" s="25"/>
    </row>
    <row r="1611" spans="1:5" x14ac:dyDescent="0.15">
      <c r="A1611" s="3"/>
      <c r="B1611" s="51"/>
      <c r="D1611" s="30"/>
      <c r="E1611" s="25"/>
    </row>
    <row r="1612" spans="1:5" x14ac:dyDescent="0.15">
      <c r="A1612" s="3"/>
      <c r="B1612" s="51"/>
      <c r="D1612" s="30"/>
      <c r="E1612" s="25"/>
    </row>
    <row r="1613" spans="1:5" x14ac:dyDescent="0.15">
      <c r="A1613" s="3"/>
      <c r="B1613" s="51"/>
      <c r="D1613" s="30"/>
      <c r="E1613" s="25"/>
    </row>
    <row r="1614" spans="1:5" x14ac:dyDescent="0.15">
      <c r="A1614" s="3"/>
      <c r="B1614" s="51"/>
      <c r="D1614" s="30"/>
      <c r="E1614" s="25"/>
    </row>
    <row r="1615" spans="1:5" x14ac:dyDescent="0.15">
      <c r="A1615" s="3"/>
      <c r="B1615" s="51"/>
      <c r="D1615" s="30"/>
      <c r="E1615" s="25"/>
    </row>
    <row r="1616" spans="1:5" x14ac:dyDescent="0.15">
      <c r="A1616" s="3"/>
      <c r="B1616" s="51"/>
      <c r="D1616" s="30"/>
      <c r="E1616" s="25"/>
    </row>
    <row r="1617" spans="1:5" x14ac:dyDescent="0.15">
      <c r="A1617" s="3"/>
      <c r="B1617" s="51"/>
      <c r="D1617" s="30"/>
      <c r="E1617" s="25"/>
    </row>
    <row r="1618" spans="1:5" x14ac:dyDescent="0.15">
      <c r="A1618" s="3"/>
      <c r="B1618" s="51"/>
      <c r="D1618" s="30"/>
      <c r="E1618" s="25"/>
    </row>
    <row r="1619" spans="1:5" x14ac:dyDescent="0.15">
      <c r="A1619" s="3"/>
      <c r="B1619" s="51"/>
      <c r="D1619" s="30"/>
      <c r="E1619" s="25"/>
    </row>
    <row r="1620" spans="1:5" x14ac:dyDescent="0.15">
      <c r="A1620" s="3"/>
      <c r="B1620" s="51"/>
      <c r="D1620" s="30"/>
      <c r="E1620" s="25"/>
    </row>
    <row r="1621" spans="1:5" x14ac:dyDescent="0.15">
      <c r="A1621" s="3"/>
      <c r="B1621" s="51"/>
      <c r="D1621" s="30"/>
      <c r="E1621" s="25"/>
    </row>
    <row r="1622" spans="1:5" x14ac:dyDescent="0.15">
      <c r="A1622" s="3"/>
      <c r="B1622" s="51"/>
      <c r="D1622" s="30"/>
      <c r="E1622" s="25"/>
    </row>
    <row r="1623" spans="1:5" x14ac:dyDescent="0.15">
      <c r="A1623" s="3"/>
      <c r="B1623" s="51"/>
      <c r="D1623" s="30"/>
      <c r="E1623" s="25"/>
    </row>
    <row r="1624" spans="1:5" x14ac:dyDescent="0.15">
      <c r="A1624" s="3"/>
      <c r="B1624" s="51"/>
      <c r="D1624" s="30"/>
      <c r="E1624" s="25"/>
    </row>
    <row r="1625" spans="1:5" x14ac:dyDescent="0.15">
      <c r="A1625" s="3"/>
      <c r="B1625" s="51"/>
      <c r="D1625" s="30"/>
      <c r="E1625" s="25"/>
    </row>
    <row r="1626" spans="1:5" x14ac:dyDescent="0.15">
      <c r="A1626" s="3"/>
      <c r="B1626" s="51"/>
      <c r="D1626" s="30"/>
      <c r="E1626" s="25"/>
    </row>
    <row r="1627" spans="1:5" x14ac:dyDescent="0.15">
      <c r="A1627" s="3"/>
      <c r="B1627" s="51"/>
      <c r="D1627" s="30"/>
      <c r="E1627" s="25"/>
    </row>
    <row r="1628" spans="1:5" x14ac:dyDescent="0.15">
      <c r="A1628" s="3"/>
      <c r="B1628" s="51"/>
      <c r="D1628" s="30"/>
      <c r="E1628" s="25"/>
    </row>
    <row r="1629" spans="1:5" x14ac:dyDescent="0.15">
      <c r="A1629" s="3"/>
      <c r="B1629" s="51"/>
      <c r="D1629" s="30"/>
      <c r="E1629" s="25"/>
    </row>
    <row r="1630" spans="1:5" x14ac:dyDescent="0.15">
      <c r="A1630" s="3"/>
      <c r="B1630" s="51"/>
      <c r="D1630" s="30"/>
      <c r="E1630" s="25"/>
    </row>
    <row r="1631" spans="1:5" x14ac:dyDescent="0.15">
      <c r="A1631" s="3"/>
      <c r="B1631" s="51"/>
      <c r="D1631" s="30"/>
      <c r="E1631" s="25"/>
    </row>
    <row r="1632" spans="1:5" x14ac:dyDescent="0.15">
      <c r="A1632" s="3"/>
      <c r="B1632" s="51"/>
      <c r="D1632" s="30"/>
      <c r="E1632" s="25"/>
    </row>
    <row r="1633" spans="1:5" x14ac:dyDescent="0.15">
      <c r="A1633" s="3"/>
      <c r="B1633" s="51"/>
      <c r="D1633" s="30"/>
      <c r="E1633" s="25"/>
    </row>
    <row r="1634" spans="1:5" x14ac:dyDescent="0.15">
      <c r="A1634" s="3"/>
      <c r="B1634" s="51"/>
      <c r="D1634" s="30"/>
      <c r="E1634" s="25"/>
    </row>
    <row r="1635" spans="1:5" x14ac:dyDescent="0.15">
      <c r="A1635" s="3"/>
      <c r="B1635" s="51"/>
      <c r="D1635" s="30"/>
      <c r="E1635" s="25"/>
    </row>
    <row r="1636" spans="1:5" x14ac:dyDescent="0.15">
      <c r="A1636" s="3"/>
      <c r="B1636" s="51"/>
      <c r="D1636" s="30"/>
      <c r="E1636" s="25"/>
    </row>
    <row r="1637" spans="1:5" x14ac:dyDescent="0.15">
      <c r="A1637" s="3"/>
      <c r="B1637" s="51"/>
      <c r="D1637" s="30"/>
      <c r="E1637" s="25"/>
    </row>
    <row r="1638" spans="1:5" x14ac:dyDescent="0.15">
      <c r="A1638" s="3"/>
      <c r="B1638" s="51"/>
      <c r="D1638" s="30"/>
      <c r="E1638" s="25"/>
    </row>
    <row r="1639" spans="1:5" x14ac:dyDescent="0.15">
      <c r="A1639" s="3"/>
      <c r="B1639" s="51"/>
      <c r="D1639" s="30"/>
      <c r="E1639" s="25"/>
    </row>
    <row r="1640" spans="1:5" x14ac:dyDescent="0.15">
      <c r="A1640" s="3"/>
      <c r="B1640" s="51"/>
      <c r="D1640" s="30"/>
      <c r="E1640" s="25"/>
    </row>
    <row r="1641" spans="1:5" x14ac:dyDescent="0.15">
      <c r="A1641" s="3"/>
      <c r="B1641" s="51"/>
      <c r="D1641" s="30"/>
      <c r="E1641" s="25"/>
    </row>
    <row r="1642" spans="1:5" x14ac:dyDescent="0.15">
      <c r="A1642" s="3"/>
      <c r="B1642" s="51"/>
      <c r="D1642" s="30"/>
      <c r="E1642" s="25"/>
    </row>
    <row r="1643" spans="1:5" x14ac:dyDescent="0.15">
      <c r="A1643" s="3"/>
      <c r="B1643" s="51"/>
      <c r="D1643" s="30"/>
      <c r="E1643" s="25"/>
    </row>
    <row r="1644" spans="1:5" x14ac:dyDescent="0.15">
      <c r="A1644" s="3"/>
      <c r="B1644" s="51"/>
      <c r="D1644" s="30"/>
      <c r="E1644" s="25"/>
    </row>
    <row r="1645" spans="1:5" x14ac:dyDescent="0.15">
      <c r="A1645" s="3"/>
      <c r="B1645" s="51"/>
      <c r="D1645" s="30"/>
      <c r="E1645" s="25"/>
    </row>
    <row r="1646" spans="1:5" x14ac:dyDescent="0.15">
      <c r="A1646" s="3"/>
      <c r="B1646" s="51"/>
      <c r="D1646" s="30"/>
      <c r="E1646" s="25"/>
    </row>
    <row r="1647" spans="1:5" x14ac:dyDescent="0.15">
      <c r="A1647" s="3"/>
      <c r="B1647" s="51"/>
      <c r="D1647" s="30"/>
      <c r="E1647" s="25"/>
    </row>
    <row r="1648" spans="1:5" x14ac:dyDescent="0.15">
      <c r="A1648" s="3"/>
      <c r="B1648" s="51"/>
      <c r="D1648" s="30"/>
      <c r="E1648" s="25"/>
    </row>
    <row r="1649" spans="1:5" x14ac:dyDescent="0.15">
      <c r="A1649" s="3"/>
      <c r="B1649" s="51"/>
      <c r="D1649" s="30"/>
      <c r="E1649" s="25"/>
    </row>
    <row r="1650" spans="1:5" x14ac:dyDescent="0.15">
      <c r="A1650" s="3"/>
      <c r="B1650" s="51"/>
      <c r="D1650" s="30"/>
      <c r="E1650" s="25"/>
    </row>
    <row r="1651" spans="1:5" x14ac:dyDescent="0.15">
      <c r="A1651" s="3"/>
      <c r="B1651" s="51"/>
      <c r="D1651" s="30"/>
      <c r="E1651" s="25"/>
    </row>
    <row r="1652" spans="1:5" x14ac:dyDescent="0.15">
      <c r="A1652" s="3"/>
      <c r="B1652" s="51"/>
      <c r="D1652" s="30"/>
      <c r="E1652" s="25"/>
    </row>
    <row r="1653" spans="1:5" x14ac:dyDescent="0.15">
      <c r="A1653" s="3"/>
      <c r="B1653" s="51"/>
      <c r="D1653" s="30"/>
      <c r="E1653" s="25"/>
    </row>
    <row r="1654" spans="1:5" x14ac:dyDescent="0.15">
      <c r="A1654" s="3"/>
      <c r="B1654" s="51"/>
      <c r="D1654" s="30"/>
      <c r="E1654" s="25"/>
    </row>
    <row r="1655" spans="1:5" x14ac:dyDescent="0.15">
      <c r="A1655" s="3"/>
      <c r="B1655" s="51"/>
      <c r="D1655" s="30"/>
      <c r="E1655" s="25"/>
    </row>
    <row r="1656" spans="1:5" x14ac:dyDescent="0.15">
      <c r="A1656" s="3"/>
      <c r="B1656" s="51"/>
      <c r="D1656" s="30"/>
      <c r="E1656" s="25"/>
    </row>
    <row r="1657" spans="1:5" x14ac:dyDescent="0.15">
      <c r="A1657" s="3"/>
      <c r="B1657" s="51"/>
      <c r="D1657" s="30"/>
      <c r="E1657" s="25"/>
    </row>
    <row r="1658" spans="1:5" x14ac:dyDescent="0.15">
      <c r="A1658" s="3"/>
      <c r="B1658" s="51"/>
      <c r="D1658" s="30"/>
      <c r="E1658" s="25"/>
    </row>
    <row r="1659" spans="1:5" x14ac:dyDescent="0.15">
      <c r="A1659" s="3"/>
      <c r="B1659" s="51"/>
      <c r="D1659" s="30"/>
      <c r="E1659" s="25"/>
    </row>
    <row r="1660" spans="1:5" x14ac:dyDescent="0.15">
      <c r="A1660" s="3"/>
      <c r="B1660" s="51"/>
      <c r="D1660" s="30"/>
      <c r="E1660" s="25"/>
    </row>
    <row r="1661" spans="1:5" x14ac:dyDescent="0.15">
      <c r="A1661" s="3"/>
      <c r="B1661" s="51"/>
      <c r="D1661" s="30"/>
      <c r="E1661" s="25"/>
    </row>
    <row r="1662" spans="1:5" x14ac:dyDescent="0.15">
      <c r="A1662" s="3"/>
      <c r="B1662" s="51"/>
      <c r="D1662" s="30"/>
      <c r="E1662" s="25"/>
    </row>
    <row r="1663" spans="1:5" x14ac:dyDescent="0.15">
      <c r="A1663" s="3"/>
      <c r="B1663" s="51"/>
      <c r="D1663" s="30"/>
      <c r="E1663" s="25"/>
    </row>
    <row r="1664" spans="1:5" x14ac:dyDescent="0.15">
      <c r="A1664" s="3"/>
      <c r="B1664" s="51"/>
      <c r="D1664" s="30"/>
      <c r="E1664" s="25"/>
    </row>
    <row r="1665" spans="1:5" x14ac:dyDescent="0.15">
      <c r="A1665" s="3"/>
      <c r="B1665" s="51"/>
      <c r="D1665" s="30"/>
      <c r="E1665" s="25"/>
    </row>
    <row r="1666" spans="1:5" x14ac:dyDescent="0.15">
      <c r="A1666" s="3"/>
      <c r="B1666" s="51"/>
      <c r="D1666" s="30"/>
      <c r="E1666" s="25"/>
    </row>
    <row r="1667" spans="1:5" x14ac:dyDescent="0.15">
      <c r="A1667" s="3"/>
      <c r="B1667" s="51"/>
      <c r="D1667" s="30"/>
      <c r="E1667" s="25"/>
    </row>
    <row r="1668" spans="1:5" x14ac:dyDescent="0.15">
      <c r="A1668" s="3"/>
      <c r="B1668" s="51"/>
      <c r="D1668" s="30"/>
      <c r="E1668" s="25"/>
    </row>
    <row r="1669" spans="1:5" x14ac:dyDescent="0.15">
      <c r="A1669" s="3"/>
      <c r="B1669" s="51"/>
      <c r="D1669" s="30"/>
      <c r="E1669" s="25"/>
    </row>
    <row r="1670" spans="1:5" x14ac:dyDescent="0.15">
      <c r="A1670" s="3"/>
      <c r="B1670" s="51"/>
      <c r="D1670" s="30"/>
      <c r="E1670" s="25"/>
    </row>
    <row r="1671" spans="1:5" x14ac:dyDescent="0.15">
      <c r="A1671" s="3"/>
      <c r="B1671" s="51"/>
      <c r="D1671" s="30"/>
      <c r="E1671" s="25"/>
    </row>
    <row r="1672" spans="1:5" x14ac:dyDescent="0.15">
      <c r="A1672" s="3"/>
      <c r="B1672" s="51"/>
      <c r="D1672" s="30"/>
      <c r="E1672" s="25"/>
    </row>
    <row r="1673" spans="1:5" x14ac:dyDescent="0.15">
      <c r="A1673" s="3"/>
      <c r="B1673" s="51"/>
      <c r="D1673" s="30"/>
      <c r="E1673" s="25"/>
    </row>
    <row r="1674" spans="1:5" x14ac:dyDescent="0.15">
      <c r="A1674" s="3"/>
      <c r="B1674" s="51"/>
      <c r="D1674" s="30"/>
      <c r="E1674" s="25"/>
    </row>
    <row r="1675" spans="1:5" x14ac:dyDescent="0.15">
      <c r="A1675" s="3"/>
      <c r="B1675" s="51"/>
      <c r="D1675" s="30"/>
      <c r="E1675" s="25"/>
    </row>
    <row r="1676" spans="1:5" x14ac:dyDescent="0.15">
      <c r="A1676" s="3"/>
      <c r="B1676" s="51"/>
      <c r="D1676" s="30"/>
      <c r="E1676" s="25"/>
    </row>
    <row r="1677" spans="1:5" x14ac:dyDescent="0.15">
      <c r="A1677" s="3"/>
      <c r="B1677" s="51"/>
      <c r="D1677" s="30"/>
      <c r="E1677" s="25"/>
    </row>
    <row r="1678" spans="1:5" x14ac:dyDescent="0.15">
      <c r="A1678" s="3"/>
      <c r="B1678" s="51"/>
      <c r="D1678" s="30"/>
      <c r="E1678" s="25"/>
    </row>
    <row r="1679" spans="1:5" x14ac:dyDescent="0.15">
      <c r="A1679" s="3"/>
      <c r="B1679" s="51"/>
      <c r="D1679" s="30"/>
      <c r="E1679" s="25"/>
    </row>
    <row r="1680" spans="1:5" x14ac:dyDescent="0.15">
      <c r="A1680" s="3"/>
      <c r="B1680" s="51"/>
      <c r="D1680" s="30"/>
      <c r="E1680" s="25"/>
    </row>
    <row r="1681" spans="1:5" x14ac:dyDescent="0.15">
      <c r="A1681" s="3"/>
      <c r="B1681" s="51"/>
      <c r="D1681" s="30"/>
      <c r="E1681" s="25"/>
    </row>
    <row r="1682" spans="1:5" x14ac:dyDescent="0.15">
      <c r="A1682" s="3"/>
      <c r="B1682" s="51"/>
      <c r="D1682" s="30"/>
      <c r="E1682" s="25"/>
    </row>
    <row r="1683" spans="1:5" x14ac:dyDescent="0.15">
      <c r="A1683" s="3"/>
      <c r="B1683" s="51"/>
      <c r="D1683" s="30"/>
      <c r="E1683" s="25"/>
    </row>
    <row r="1684" spans="1:5" x14ac:dyDescent="0.15">
      <c r="A1684" s="3"/>
      <c r="B1684" s="51"/>
      <c r="D1684" s="30"/>
      <c r="E1684" s="25"/>
    </row>
    <row r="1685" spans="1:5" x14ac:dyDescent="0.15">
      <c r="A1685" s="3"/>
      <c r="B1685" s="51"/>
      <c r="D1685" s="30"/>
      <c r="E1685" s="25"/>
    </row>
    <row r="1686" spans="1:5" x14ac:dyDescent="0.15">
      <c r="A1686" s="3"/>
      <c r="B1686" s="51"/>
      <c r="D1686" s="30"/>
      <c r="E1686" s="25"/>
    </row>
    <row r="1687" spans="1:5" x14ac:dyDescent="0.15">
      <c r="A1687" s="3"/>
      <c r="B1687" s="51"/>
      <c r="D1687" s="30"/>
      <c r="E1687" s="25"/>
    </row>
    <row r="1688" spans="1:5" x14ac:dyDescent="0.15">
      <c r="A1688" s="3"/>
      <c r="B1688" s="51"/>
      <c r="D1688" s="30"/>
      <c r="E1688" s="25"/>
    </row>
    <row r="1689" spans="1:5" x14ac:dyDescent="0.15">
      <c r="A1689" s="3"/>
      <c r="B1689" s="51"/>
      <c r="D1689" s="30"/>
      <c r="E1689" s="25"/>
    </row>
    <row r="1690" spans="1:5" x14ac:dyDescent="0.15">
      <c r="A1690" s="3"/>
      <c r="B1690" s="51"/>
      <c r="D1690" s="30"/>
      <c r="E1690" s="25"/>
    </row>
    <row r="1691" spans="1:5" x14ac:dyDescent="0.15">
      <c r="A1691" s="3"/>
      <c r="B1691" s="51"/>
      <c r="D1691" s="30"/>
      <c r="E1691" s="25"/>
    </row>
    <row r="1692" spans="1:5" x14ac:dyDescent="0.15">
      <c r="A1692" s="3"/>
      <c r="B1692" s="51"/>
      <c r="D1692" s="30"/>
      <c r="E1692" s="25"/>
    </row>
    <row r="1693" spans="1:5" x14ac:dyDescent="0.15">
      <c r="A1693" s="3"/>
      <c r="B1693" s="51"/>
      <c r="D1693" s="30"/>
      <c r="E1693" s="25"/>
    </row>
    <row r="1694" spans="1:5" x14ac:dyDescent="0.15">
      <c r="A1694" s="3"/>
      <c r="B1694" s="51"/>
      <c r="D1694" s="30"/>
      <c r="E1694" s="25"/>
    </row>
    <row r="1695" spans="1:5" x14ac:dyDescent="0.15">
      <c r="A1695" s="3"/>
      <c r="B1695" s="51"/>
      <c r="D1695" s="30"/>
      <c r="E1695" s="25"/>
    </row>
    <row r="1696" spans="1:5" x14ac:dyDescent="0.15">
      <c r="A1696" s="3"/>
      <c r="B1696" s="51"/>
      <c r="D1696" s="30"/>
      <c r="E1696" s="25"/>
    </row>
    <row r="1697" spans="1:5" x14ac:dyDescent="0.15">
      <c r="A1697" s="3"/>
      <c r="B1697" s="51"/>
      <c r="D1697" s="30"/>
      <c r="E1697" s="25"/>
    </row>
    <row r="1698" spans="1:5" x14ac:dyDescent="0.15">
      <c r="A1698" s="3"/>
      <c r="B1698" s="51"/>
      <c r="D1698" s="30"/>
      <c r="E1698" s="25"/>
    </row>
    <row r="1699" spans="1:5" x14ac:dyDescent="0.15">
      <c r="A1699" s="3"/>
      <c r="B1699" s="51"/>
      <c r="D1699" s="30"/>
      <c r="E1699" s="25"/>
    </row>
    <row r="1700" spans="1:5" x14ac:dyDescent="0.15">
      <c r="A1700" s="3"/>
      <c r="B1700" s="51"/>
      <c r="D1700" s="30"/>
      <c r="E1700" s="25"/>
    </row>
    <row r="1701" spans="1:5" x14ac:dyDescent="0.15">
      <c r="A1701" s="3"/>
      <c r="B1701" s="51"/>
      <c r="D1701" s="30"/>
      <c r="E1701" s="25"/>
    </row>
    <row r="1702" spans="1:5" x14ac:dyDescent="0.15">
      <c r="A1702" s="3"/>
      <c r="B1702" s="51"/>
      <c r="D1702" s="30"/>
      <c r="E1702" s="25"/>
    </row>
    <row r="1703" spans="1:5" x14ac:dyDescent="0.15">
      <c r="A1703" s="3"/>
      <c r="B1703" s="51"/>
      <c r="D1703" s="30"/>
      <c r="E1703" s="25"/>
    </row>
    <row r="1704" spans="1:5" x14ac:dyDescent="0.15">
      <c r="A1704" s="3"/>
      <c r="B1704" s="51"/>
      <c r="D1704" s="30"/>
      <c r="E1704" s="25"/>
    </row>
    <row r="1705" spans="1:5" x14ac:dyDescent="0.15">
      <c r="A1705" s="3"/>
      <c r="B1705" s="51"/>
      <c r="D1705" s="30"/>
      <c r="E1705" s="25"/>
    </row>
    <row r="1706" spans="1:5" x14ac:dyDescent="0.15">
      <c r="A1706" s="3"/>
      <c r="B1706" s="51"/>
      <c r="D1706" s="30"/>
      <c r="E1706" s="25"/>
    </row>
    <row r="1707" spans="1:5" x14ac:dyDescent="0.15">
      <c r="A1707" s="3"/>
      <c r="B1707" s="51"/>
      <c r="D1707" s="30"/>
      <c r="E1707" s="25"/>
    </row>
    <row r="1708" spans="1:5" x14ac:dyDescent="0.15">
      <c r="A1708" s="3"/>
      <c r="B1708" s="51"/>
      <c r="D1708" s="30"/>
      <c r="E1708" s="25"/>
    </row>
    <row r="1709" spans="1:5" x14ac:dyDescent="0.15">
      <c r="A1709" s="3"/>
      <c r="B1709" s="51"/>
      <c r="D1709" s="30"/>
      <c r="E1709" s="25"/>
    </row>
    <row r="1710" spans="1:5" x14ac:dyDescent="0.15">
      <c r="A1710" s="3"/>
      <c r="B1710" s="51"/>
      <c r="D1710" s="30"/>
      <c r="E1710" s="25"/>
    </row>
    <row r="1711" spans="1:5" x14ac:dyDescent="0.15">
      <c r="A1711" s="3"/>
      <c r="B1711" s="51"/>
      <c r="D1711" s="30"/>
      <c r="E1711" s="25"/>
    </row>
    <row r="1712" spans="1:5" x14ac:dyDescent="0.15">
      <c r="A1712" s="3"/>
      <c r="B1712" s="51"/>
      <c r="D1712" s="30"/>
      <c r="E1712" s="25"/>
    </row>
    <row r="1713" spans="1:5" x14ac:dyDescent="0.15">
      <c r="A1713" s="3"/>
      <c r="B1713" s="51"/>
      <c r="D1713" s="30"/>
      <c r="E1713" s="25"/>
    </row>
    <row r="1714" spans="1:5" x14ac:dyDescent="0.15">
      <c r="A1714" s="3"/>
      <c r="B1714" s="51"/>
      <c r="D1714" s="30"/>
      <c r="E1714" s="25"/>
    </row>
    <row r="1715" spans="1:5" x14ac:dyDescent="0.15">
      <c r="A1715" s="3"/>
      <c r="B1715" s="51"/>
      <c r="D1715" s="30"/>
      <c r="E1715" s="25"/>
    </row>
    <row r="1716" spans="1:5" x14ac:dyDescent="0.15">
      <c r="A1716" s="3"/>
      <c r="B1716" s="51"/>
      <c r="D1716" s="30"/>
      <c r="E1716" s="25"/>
    </row>
    <row r="1717" spans="1:5" x14ac:dyDescent="0.15">
      <c r="A1717" s="3"/>
      <c r="B1717" s="51"/>
      <c r="D1717" s="30"/>
      <c r="E1717" s="25"/>
    </row>
    <row r="1718" spans="1:5" x14ac:dyDescent="0.15">
      <c r="A1718" s="3"/>
      <c r="B1718" s="51"/>
      <c r="D1718" s="30"/>
      <c r="E1718" s="25"/>
    </row>
    <row r="1719" spans="1:5" x14ac:dyDescent="0.15">
      <c r="A1719" s="3"/>
      <c r="B1719" s="51"/>
      <c r="D1719" s="30"/>
      <c r="E1719" s="25"/>
    </row>
    <row r="1720" spans="1:5" x14ac:dyDescent="0.15">
      <c r="A1720" s="3"/>
      <c r="B1720" s="51"/>
      <c r="D1720" s="30"/>
      <c r="E1720" s="25"/>
    </row>
    <row r="1721" spans="1:5" x14ac:dyDescent="0.15">
      <c r="A1721" s="3"/>
      <c r="B1721" s="51"/>
      <c r="D1721" s="30"/>
      <c r="E1721" s="25"/>
    </row>
    <row r="1722" spans="1:5" x14ac:dyDescent="0.15">
      <c r="A1722" s="3"/>
      <c r="B1722" s="51"/>
      <c r="D1722" s="30"/>
      <c r="E1722" s="25"/>
    </row>
    <row r="1723" spans="1:5" x14ac:dyDescent="0.15">
      <c r="A1723" s="3"/>
      <c r="B1723" s="51"/>
      <c r="D1723" s="30"/>
      <c r="E1723" s="25"/>
    </row>
    <row r="1724" spans="1:5" x14ac:dyDescent="0.15">
      <c r="A1724" s="3"/>
      <c r="B1724" s="51"/>
      <c r="D1724" s="30"/>
      <c r="E1724" s="25"/>
    </row>
    <row r="1725" spans="1:5" x14ac:dyDescent="0.15">
      <c r="A1725" s="3"/>
      <c r="B1725" s="51"/>
      <c r="D1725" s="30"/>
      <c r="E1725" s="25"/>
    </row>
    <row r="1726" spans="1:5" x14ac:dyDescent="0.15">
      <c r="A1726" s="3"/>
      <c r="B1726" s="51"/>
      <c r="D1726" s="30"/>
      <c r="E1726" s="25"/>
    </row>
    <row r="1727" spans="1:5" x14ac:dyDescent="0.15">
      <c r="A1727" s="3"/>
      <c r="B1727" s="51"/>
      <c r="D1727" s="30"/>
      <c r="E1727" s="25"/>
    </row>
    <row r="1728" spans="1:5" x14ac:dyDescent="0.15">
      <c r="A1728" s="3"/>
      <c r="B1728" s="51"/>
      <c r="D1728" s="30"/>
      <c r="E1728" s="25"/>
    </row>
    <row r="1729" spans="1:5" x14ac:dyDescent="0.15">
      <c r="A1729" s="3"/>
      <c r="B1729" s="51"/>
      <c r="D1729" s="30"/>
      <c r="E1729" s="25"/>
    </row>
    <row r="1730" spans="1:5" x14ac:dyDescent="0.15">
      <c r="A1730" s="3"/>
      <c r="B1730" s="51"/>
      <c r="D1730" s="30"/>
      <c r="E1730" s="25"/>
    </row>
    <row r="1731" spans="1:5" x14ac:dyDescent="0.15">
      <c r="A1731" s="3"/>
      <c r="B1731" s="51"/>
      <c r="D1731" s="30"/>
      <c r="E1731" s="25"/>
    </row>
    <row r="1732" spans="1:5" x14ac:dyDescent="0.15">
      <c r="A1732" s="3"/>
      <c r="B1732" s="51"/>
      <c r="D1732" s="30"/>
      <c r="E1732" s="25"/>
    </row>
    <row r="1733" spans="1:5" x14ac:dyDescent="0.15">
      <c r="A1733" s="3"/>
      <c r="B1733" s="51"/>
      <c r="D1733" s="30"/>
      <c r="E1733" s="25"/>
    </row>
    <row r="1734" spans="1:5" x14ac:dyDescent="0.15">
      <c r="A1734" s="3"/>
      <c r="B1734" s="51"/>
      <c r="D1734" s="30"/>
      <c r="E1734" s="25"/>
    </row>
    <row r="1735" spans="1:5" x14ac:dyDescent="0.15">
      <c r="A1735" s="3"/>
      <c r="B1735" s="51"/>
      <c r="D1735" s="30"/>
      <c r="E1735" s="25"/>
    </row>
    <row r="1736" spans="1:5" x14ac:dyDescent="0.15">
      <c r="A1736" s="3"/>
      <c r="B1736" s="51"/>
      <c r="D1736" s="30"/>
      <c r="E1736" s="25"/>
    </row>
    <row r="1737" spans="1:5" x14ac:dyDescent="0.15">
      <c r="A1737" s="3"/>
      <c r="B1737" s="51"/>
      <c r="D1737" s="30"/>
      <c r="E1737" s="25"/>
    </row>
    <row r="1738" spans="1:5" x14ac:dyDescent="0.15">
      <c r="A1738" s="3"/>
      <c r="B1738" s="51"/>
      <c r="D1738" s="30"/>
      <c r="E1738" s="25"/>
    </row>
    <row r="1739" spans="1:5" x14ac:dyDescent="0.15">
      <c r="A1739" s="3"/>
      <c r="B1739" s="51"/>
      <c r="D1739" s="30"/>
      <c r="E1739" s="25"/>
    </row>
    <row r="1740" spans="1:5" x14ac:dyDescent="0.15">
      <c r="A1740" s="3"/>
      <c r="B1740" s="51"/>
      <c r="D1740" s="30"/>
      <c r="E1740" s="25"/>
    </row>
    <row r="1741" spans="1:5" x14ac:dyDescent="0.15">
      <c r="A1741" s="3"/>
      <c r="B1741" s="51"/>
      <c r="D1741" s="30"/>
      <c r="E1741" s="25"/>
    </row>
    <row r="1742" spans="1:5" x14ac:dyDescent="0.15">
      <c r="A1742" s="3"/>
      <c r="B1742" s="51"/>
      <c r="D1742" s="30"/>
      <c r="E1742" s="25"/>
    </row>
    <row r="1743" spans="1:5" x14ac:dyDescent="0.15">
      <c r="A1743" s="3"/>
      <c r="B1743" s="51"/>
      <c r="D1743" s="30"/>
      <c r="E1743" s="25"/>
    </row>
    <row r="1744" spans="1:5" x14ac:dyDescent="0.15">
      <c r="A1744" s="3"/>
      <c r="B1744" s="51"/>
      <c r="D1744" s="30"/>
      <c r="E1744" s="25"/>
    </row>
    <row r="1745" spans="1:5" x14ac:dyDescent="0.15">
      <c r="A1745" s="3"/>
      <c r="B1745" s="51"/>
      <c r="D1745" s="30"/>
      <c r="E1745" s="25"/>
    </row>
    <row r="1746" spans="1:5" x14ac:dyDescent="0.15">
      <c r="A1746" s="3"/>
      <c r="B1746" s="51"/>
      <c r="D1746" s="30"/>
      <c r="E1746" s="25"/>
    </row>
    <row r="1747" spans="1:5" x14ac:dyDescent="0.15">
      <c r="A1747" s="3"/>
      <c r="B1747" s="51"/>
      <c r="D1747" s="30"/>
      <c r="E1747" s="25"/>
    </row>
    <row r="1748" spans="1:5" x14ac:dyDescent="0.15">
      <c r="A1748" s="3"/>
      <c r="B1748" s="51"/>
      <c r="D1748" s="30"/>
      <c r="E1748" s="25"/>
    </row>
    <row r="1749" spans="1:5" x14ac:dyDescent="0.15">
      <c r="A1749" s="3"/>
      <c r="B1749" s="51"/>
      <c r="D1749" s="30"/>
      <c r="E1749" s="25"/>
    </row>
    <row r="1750" spans="1:5" x14ac:dyDescent="0.15">
      <c r="A1750" s="3"/>
      <c r="B1750" s="51"/>
      <c r="D1750" s="30"/>
      <c r="E1750" s="25"/>
    </row>
    <row r="1751" spans="1:5" x14ac:dyDescent="0.15">
      <c r="A1751" s="3"/>
      <c r="B1751" s="51"/>
      <c r="D1751" s="30"/>
      <c r="E1751" s="25"/>
    </row>
    <row r="1752" spans="1:5" x14ac:dyDescent="0.15">
      <c r="A1752" s="3"/>
      <c r="B1752" s="51"/>
      <c r="D1752" s="30"/>
      <c r="E1752" s="25"/>
    </row>
    <row r="1753" spans="1:5" x14ac:dyDescent="0.15">
      <c r="A1753" s="3"/>
      <c r="B1753" s="51"/>
      <c r="D1753" s="30"/>
      <c r="E1753" s="25"/>
    </row>
    <row r="1754" spans="1:5" x14ac:dyDescent="0.15">
      <c r="A1754" s="3"/>
      <c r="B1754" s="51"/>
      <c r="D1754" s="30"/>
      <c r="E1754" s="25"/>
    </row>
    <row r="1755" spans="1:5" x14ac:dyDescent="0.15">
      <c r="A1755" s="3"/>
      <c r="B1755" s="51"/>
      <c r="D1755" s="30"/>
      <c r="E1755" s="25"/>
    </row>
    <row r="1756" spans="1:5" x14ac:dyDescent="0.15">
      <c r="A1756" s="3"/>
      <c r="B1756" s="51"/>
      <c r="D1756" s="30"/>
      <c r="E1756" s="25"/>
    </row>
    <row r="1757" spans="1:5" x14ac:dyDescent="0.15">
      <c r="A1757" s="3"/>
      <c r="B1757" s="51"/>
      <c r="D1757" s="30"/>
      <c r="E1757" s="25"/>
    </row>
    <row r="1758" spans="1:5" x14ac:dyDescent="0.15">
      <c r="A1758" s="3"/>
      <c r="B1758" s="51"/>
      <c r="D1758" s="30"/>
      <c r="E1758" s="25"/>
    </row>
    <row r="1759" spans="1:5" x14ac:dyDescent="0.15">
      <c r="A1759" s="3"/>
      <c r="B1759" s="51"/>
      <c r="D1759" s="30"/>
      <c r="E1759" s="25"/>
    </row>
    <row r="1760" spans="1:5" x14ac:dyDescent="0.15">
      <c r="A1760" s="3"/>
      <c r="B1760" s="51"/>
      <c r="D1760" s="30"/>
      <c r="E1760" s="25"/>
    </row>
    <row r="1761" spans="1:5" x14ac:dyDescent="0.15">
      <c r="A1761" s="3"/>
      <c r="B1761" s="51"/>
      <c r="D1761" s="30"/>
      <c r="E1761" s="25"/>
    </row>
    <row r="1762" spans="1:5" x14ac:dyDescent="0.15">
      <c r="A1762" s="3"/>
      <c r="B1762" s="51"/>
      <c r="D1762" s="30"/>
      <c r="E1762" s="25"/>
    </row>
    <row r="1763" spans="1:5" x14ac:dyDescent="0.15">
      <c r="A1763" s="3"/>
      <c r="B1763" s="51"/>
      <c r="D1763" s="30"/>
      <c r="E1763" s="25"/>
    </row>
    <row r="1764" spans="1:5" x14ac:dyDescent="0.15">
      <c r="A1764" s="3"/>
      <c r="B1764" s="51"/>
      <c r="D1764" s="30"/>
      <c r="E1764" s="25"/>
    </row>
    <row r="1765" spans="1:5" x14ac:dyDescent="0.15">
      <c r="A1765" s="3"/>
      <c r="B1765" s="51"/>
      <c r="D1765" s="30"/>
      <c r="E1765" s="25"/>
    </row>
    <row r="1766" spans="1:5" x14ac:dyDescent="0.15">
      <c r="A1766" s="3"/>
      <c r="B1766" s="51"/>
      <c r="D1766" s="30"/>
      <c r="E1766" s="25"/>
    </row>
    <row r="1767" spans="1:5" x14ac:dyDescent="0.15">
      <c r="A1767" s="3"/>
      <c r="B1767" s="51"/>
      <c r="D1767" s="30"/>
      <c r="E1767" s="25"/>
    </row>
    <row r="1768" spans="1:5" x14ac:dyDescent="0.15">
      <c r="A1768" s="3"/>
      <c r="B1768" s="51"/>
      <c r="D1768" s="30"/>
      <c r="E1768" s="25"/>
    </row>
    <row r="1769" spans="1:5" x14ac:dyDescent="0.15">
      <c r="A1769" s="3"/>
      <c r="B1769" s="51"/>
      <c r="D1769" s="30"/>
      <c r="E1769" s="25"/>
    </row>
    <row r="1770" spans="1:5" x14ac:dyDescent="0.15">
      <c r="A1770" s="3"/>
      <c r="B1770" s="51"/>
      <c r="D1770" s="30"/>
      <c r="E1770" s="25"/>
    </row>
    <row r="1771" spans="1:5" x14ac:dyDescent="0.15">
      <c r="A1771" s="3"/>
      <c r="B1771" s="51"/>
      <c r="D1771" s="30"/>
      <c r="E1771" s="25"/>
    </row>
    <row r="1772" spans="1:5" x14ac:dyDescent="0.15">
      <c r="A1772" s="3"/>
      <c r="B1772" s="51"/>
      <c r="D1772" s="30"/>
      <c r="E1772" s="25"/>
    </row>
    <row r="1773" spans="1:5" x14ac:dyDescent="0.15">
      <c r="A1773" s="3"/>
      <c r="B1773" s="51"/>
      <c r="D1773" s="30"/>
      <c r="E1773" s="25"/>
    </row>
    <row r="1774" spans="1:5" x14ac:dyDescent="0.15">
      <c r="A1774" s="3"/>
      <c r="B1774" s="51"/>
      <c r="D1774" s="30"/>
      <c r="E1774" s="25"/>
    </row>
    <row r="1775" spans="1:5" x14ac:dyDescent="0.15">
      <c r="A1775" s="3"/>
      <c r="B1775" s="51"/>
      <c r="D1775" s="30"/>
      <c r="E1775" s="25"/>
    </row>
    <row r="1776" spans="1:5" x14ac:dyDescent="0.15">
      <c r="A1776" s="3"/>
      <c r="B1776" s="51"/>
      <c r="D1776" s="30"/>
      <c r="E1776" s="25"/>
    </row>
    <row r="1777" spans="1:5" x14ac:dyDescent="0.15">
      <c r="A1777" s="3"/>
      <c r="B1777" s="51"/>
      <c r="D1777" s="30"/>
      <c r="E1777" s="25"/>
    </row>
    <row r="1778" spans="1:5" x14ac:dyDescent="0.15">
      <c r="A1778" s="3"/>
      <c r="B1778" s="51"/>
      <c r="D1778" s="30"/>
      <c r="E1778" s="25"/>
    </row>
    <row r="1779" spans="1:5" x14ac:dyDescent="0.15">
      <c r="A1779" s="3"/>
      <c r="B1779" s="51"/>
      <c r="D1779" s="30"/>
      <c r="E1779" s="25"/>
    </row>
    <row r="1780" spans="1:5" x14ac:dyDescent="0.15">
      <c r="A1780" s="3"/>
      <c r="B1780" s="51"/>
      <c r="D1780" s="30"/>
      <c r="E1780" s="25"/>
    </row>
    <row r="1781" spans="1:5" x14ac:dyDescent="0.15">
      <c r="A1781" s="3"/>
      <c r="B1781" s="51"/>
      <c r="D1781" s="30"/>
      <c r="E1781" s="25"/>
    </row>
    <row r="1782" spans="1:5" x14ac:dyDescent="0.15">
      <c r="A1782" s="3"/>
      <c r="B1782" s="51"/>
      <c r="D1782" s="30"/>
      <c r="E1782" s="25"/>
    </row>
    <row r="1783" spans="1:5" x14ac:dyDescent="0.15">
      <c r="A1783" s="3"/>
      <c r="B1783" s="51"/>
      <c r="D1783" s="30"/>
      <c r="E1783" s="25"/>
    </row>
    <row r="1784" spans="1:5" x14ac:dyDescent="0.15">
      <c r="A1784" s="3"/>
      <c r="B1784" s="51"/>
      <c r="D1784" s="30"/>
      <c r="E1784" s="25"/>
    </row>
    <row r="1785" spans="1:5" x14ac:dyDescent="0.15">
      <c r="A1785" s="3"/>
      <c r="B1785" s="51"/>
      <c r="D1785" s="30"/>
      <c r="E1785" s="25"/>
    </row>
    <row r="1786" spans="1:5" x14ac:dyDescent="0.15">
      <c r="A1786" s="3"/>
      <c r="B1786" s="51"/>
      <c r="D1786" s="30"/>
      <c r="E1786" s="25"/>
    </row>
    <row r="1787" spans="1:5" x14ac:dyDescent="0.15">
      <c r="A1787" s="3"/>
      <c r="B1787" s="51"/>
      <c r="D1787" s="30"/>
      <c r="E1787" s="25"/>
    </row>
    <row r="1788" spans="1:5" x14ac:dyDescent="0.15">
      <c r="A1788" s="3"/>
      <c r="B1788" s="51"/>
      <c r="D1788" s="30"/>
      <c r="E1788" s="25"/>
    </row>
    <row r="1789" spans="1:5" x14ac:dyDescent="0.15">
      <c r="A1789" s="3"/>
      <c r="B1789" s="51"/>
      <c r="D1789" s="30"/>
      <c r="E1789" s="25"/>
    </row>
    <row r="1790" spans="1:5" x14ac:dyDescent="0.15">
      <c r="A1790" s="3"/>
      <c r="B1790" s="51"/>
      <c r="D1790" s="30"/>
      <c r="E1790" s="25"/>
    </row>
    <row r="1791" spans="1:5" x14ac:dyDescent="0.15">
      <c r="A1791" s="3"/>
      <c r="B1791" s="51"/>
      <c r="D1791" s="30"/>
      <c r="E1791" s="25"/>
    </row>
    <row r="1792" spans="1:5" x14ac:dyDescent="0.15">
      <c r="A1792" s="3"/>
      <c r="B1792" s="51"/>
      <c r="D1792" s="30"/>
      <c r="E1792" s="25"/>
    </row>
    <row r="1793" spans="1:5" x14ac:dyDescent="0.15">
      <c r="A1793" s="3"/>
      <c r="B1793" s="51"/>
      <c r="D1793" s="30"/>
      <c r="E1793" s="25"/>
    </row>
    <row r="1794" spans="1:5" x14ac:dyDescent="0.15">
      <c r="A1794" s="3"/>
      <c r="B1794" s="51"/>
      <c r="D1794" s="30"/>
      <c r="E1794" s="25"/>
    </row>
    <row r="1795" spans="1:5" x14ac:dyDescent="0.15">
      <c r="A1795" s="3"/>
      <c r="B1795" s="51"/>
      <c r="D1795" s="30"/>
      <c r="E1795" s="25"/>
    </row>
    <row r="1796" spans="1:5" x14ac:dyDescent="0.15">
      <c r="A1796" s="3"/>
      <c r="B1796" s="51"/>
      <c r="D1796" s="30"/>
      <c r="E1796" s="25"/>
    </row>
    <row r="1797" spans="1:5" x14ac:dyDescent="0.15">
      <c r="A1797" s="3"/>
      <c r="B1797" s="51"/>
      <c r="D1797" s="30"/>
      <c r="E1797" s="25"/>
    </row>
    <row r="1798" spans="1:5" x14ac:dyDescent="0.15">
      <c r="A1798" s="3"/>
      <c r="B1798" s="51"/>
      <c r="D1798" s="30"/>
      <c r="E1798" s="25"/>
    </row>
    <row r="1799" spans="1:5" x14ac:dyDescent="0.15">
      <c r="A1799" s="3"/>
      <c r="B1799" s="51"/>
      <c r="D1799" s="30"/>
      <c r="E1799" s="25"/>
    </row>
    <row r="1800" spans="1:5" x14ac:dyDescent="0.15">
      <c r="A1800" s="3"/>
      <c r="B1800" s="51"/>
      <c r="D1800" s="30"/>
      <c r="E1800" s="25"/>
    </row>
    <row r="1801" spans="1:5" x14ac:dyDescent="0.15">
      <c r="A1801" s="3"/>
      <c r="B1801" s="51"/>
      <c r="D1801" s="30"/>
      <c r="E1801" s="25"/>
    </row>
    <row r="1802" spans="1:5" x14ac:dyDescent="0.15">
      <c r="A1802" s="3"/>
      <c r="B1802" s="51"/>
      <c r="D1802" s="30"/>
      <c r="E1802" s="25"/>
    </row>
    <row r="1803" spans="1:5" x14ac:dyDescent="0.15">
      <c r="A1803" s="3"/>
      <c r="B1803" s="51"/>
      <c r="D1803" s="30"/>
      <c r="E1803" s="25"/>
    </row>
    <row r="1804" spans="1:5" x14ac:dyDescent="0.15">
      <c r="A1804" s="3"/>
      <c r="B1804" s="51"/>
      <c r="D1804" s="30"/>
      <c r="E1804" s="25"/>
    </row>
    <row r="1805" spans="1:5" x14ac:dyDescent="0.15">
      <c r="A1805" s="3"/>
      <c r="B1805" s="51"/>
      <c r="D1805" s="30"/>
      <c r="E1805" s="25"/>
    </row>
    <row r="1806" spans="1:5" x14ac:dyDescent="0.15">
      <c r="A1806" s="3"/>
      <c r="B1806" s="51"/>
      <c r="D1806" s="30"/>
      <c r="E1806" s="25"/>
    </row>
    <row r="1807" spans="1:5" x14ac:dyDescent="0.15">
      <c r="A1807" s="3"/>
      <c r="B1807" s="51"/>
      <c r="D1807" s="30"/>
      <c r="E1807" s="25"/>
    </row>
    <row r="1808" spans="1:5" x14ac:dyDescent="0.15">
      <c r="A1808" s="3"/>
      <c r="B1808" s="51"/>
      <c r="D1808" s="30"/>
      <c r="E1808" s="25"/>
    </row>
    <row r="1809" spans="1:5" x14ac:dyDescent="0.15">
      <c r="A1809" s="3"/>
      <c r="B1809" s="51"/>
      <c r="D1809" s="30"/>
      <c r="E1809" s="25"/>
    </row>
    <row r="1810" spans="1:5" x14ac:dyDescent="0.15">
      <c r="A1810" s="3"/>
      <c r="B1810" s="51"/>
      <c r="D1810" s="30"/>
      <c r="E1810" s="25"/>
    </row>
    <row r="1811" spans="1:5" x14ac:dyDescent="0.15">
      <c r="A1811" s="3"/>
      <c r="B1811" s="51"/>
      <c r="D1811" s="30"/>
      <c r="E1811" s="25"/>
    </row>
    <row r="1812" spans="1:5" x14ac:dyDescent="0.15">
      <c r="A1812" s="3"/>
      <c r="B1812" s="51"/>
      <c r="D1812" s="30"/>
      <c r="E1812" s="25"/>
    </row>
    <row r="1813" spans="1:5" x14ac:dyDescent="0.15">
      <c r="A1813" s="3"/>
      <c r="B1813" s="51"/>
      <c r="D1813" s="30"/>
      <c r="E1813" s="25"/>
    </row>
    <row r="1814" spans="1:5" x14ac:dyDescent="0.15">
      <c r="A1814" s="3"/>
      <c r="B1814" s="51"/>
      <c r="D1814" s="30"/>
      <c r="E1814" s="25"/>
    </row>
    <row r="1815" spans="1:5" x14ac:dyDescent="0.15">
      <c r="A1815" s="3"/>
      <c r="B1815" s="51"/>
      <c r="D1815" s="30"/>
      <c r="E1815" s="25"/>
    </row>
    <row r="1816" spans="1:5" x14ac:dyDescent="0.15">
      <c r="A1816" s="3"/>
      <c r="B1816" s="51"/>
      <c r="D1816" s="30"/>
      <c r="E1816" s="25"/>
    </row>
    <row r="1817" spans="1:5" x14ac:dyDescent="0.15">
      <c r="A1817" s="3"/>
      <c r="B1817" s="51"/>
      <c r="D1817" s="30"/>
      <c r="E1817" s="25"/>
    </row>
    <row r="1818" spans="1:5" x14ac:dyDescent="0.15">
      <c r="A1818" s="3"/>
      <c r="B1818" s="51"/>
      <c r="D1818" s="30"/>
      <c r="E1818" s="25"/>
    </row>
    <row r="1819" spans="1:5" x14ac:dyDescent="0.15">
      <c r="A1819" s="3"/>
      <c r="B1819" s="51"/>
      <c r="D1819" s="30"/>
      <c r="E1819" s="25"/>
    </row>
    <row r="1820" spans="1:5" x14ac:dyDescent="0.15">
      <c r="A1820" s="3"/>
      <c r="B1820" s="51"/>
      <c r="D1820" s="30"/>
      <c r="E1820" s="25"/>
    </row>
    <row r="1821" spans="1:5" x14ac:dyDescent="0.15">
      <c r="A1821" s="3"/>
      <c r="B1821" s="51"/>
      <c r="D1821" s="30"/>
      <c r="E1821" s="25"/>
    </row>
    <row r="1822" spans="1:5" x14ac:dyDescent="0.15">
      <c r="A1822" s="3"/>
      <c r="B1822" s="51"/>
      <c r="D1822" s="30"/>
      <c r="E1822" s="25"/>
    </row>
    <row r="1823" spans="1:5" x14ac:dyDescent="0.15">
      <c r="A1823" s="3"/>
      <c r="B1823" s="51"/>
      <c r="D1823" s="30"/>
      <c r="E1823" s="25"/>
    </row>
    <row r="1824" spans="1:5" x14ac:dyDescent="0.15">
      <c r="A1824" s="3"/>
      <c r="B1824" s="51"/>
      <c r="D1824" s="30"/>
      <c r="E1824" s="25"/>
    </row>
    <row r="1825" spans="1:5" x14ac:dyDescent="0.15">
      <c r="A1825" s="3"/>
      <c r="B1825" s="51"/>
      <c r="D1825" s="30"/>
      <c r="E1825" s="25"/>
    </row>
    <row r="1826" spans="1:5" x14ac:dyDescent="0.15">
      <c r="A1826" s="3"/>
      <c r="B1826" s="51"/>
      <c r="D1826" s="30"/>
      <c r="E1826" s="25"/>
    </row>
    <row r="1827" spans="1:5" x14ac:dyDescent="0.15">
      <c r="A1827" s="3"/>
      <c r="B1827" s="51"/>
      <c r="D1827" s="30"/>
      <c r="E1827" s="25"/>
    </row>
    <row r="1828" spans="1:5" x14ac:dyDescent="0.15">
      <c r="A1828" s="3"/>
      <c r="B1828" s="51"/>
      <c r="D1828" s="30"/>
      <c r="E1828" s="25"/>
    </row>
    <row r="1829" spans="1:5" x14ac:dyDescent="0.15">
      <c r="A1829" s="3"/>
      <c r="B1829" s="51"/>
      <c r="D1829" s="30"/>
      <c r="E1829" s="25"/>
    </row>
    <row r="1830" spans="1:5" x14ac:dyDescent="0.15">
      <c r="A1830" s="3"/>
      <c r="B1830" s="51"/>
      <c r="D1830" s="30"/>
      <c r="E1830" s="25"/>
    </row>
    <row r="1831" spans="1:5" x14ac:dyDescent="0.15">
      <c r="A1831" s="3"/>
      <c r="B1831" s="51"/>
      <c r="D1831" s="30"/>
      <c r="E1831" s="25"/>
    </row>
    <row r="1832" spans="1:5" x14ac:dyDescent="0.15">
      <c r="A1832" s="3"/>
      <c r="B1832" s="51"/>
      <c r="D1832" s="30"/>
      <c r="E1832" s="25"/>
    </row>
    <row r="1833" spans="1:5" x14ac:dyDescent="0.15">
      <c r="A1833" s="3"/>
      <c r="B1833" s="51"/>
      <c r="D1833" s="30"/>
      <c r="E1833" s="25"/>
    </row>
    <row r="1834" spans="1:5" x14ac:dyDescent="0.15">
      <c r="A1834" s="3"/>
      <c r="B1834" s="51"/>
      <c r="D1834" s="30"/>
      <c r="E1834" s="25"/>
    </row>
    <row r="1835" spans="1:5" x14ac:dyDescent="0.15">
      <c r="A1835" s="3"/>
      <c r="B1835" s="51"/>
      <c r="D1835" s="30"/>
      <c r="E1835" s="25"/>
    </row>
    <row r="1836" spans="1:5" x14ac:dyDescent="0.15">
      <c r="A1836" s="3"/>
      <c r="B1836" s="51"/>
      <c r="D1836" s="30"/>
      <c r="E1836" s="25"/>
    </row>
    <row r="1837" spans="1:5" x14ac:dyDescent="0.15">
      <c r="A1837" s="3"/>
      <c r="B1837" s="51"/>
      <c r="D1837" s="30"/>
      <c r="E1837" s="25"/>
    </row>
    <row r="1838" spans="1:5" x14ac:dyDescent="0.15">
      <c r="A1838" s="3"/>
      <c r="B1838" s="51"/>
      <c r="D1838" s="30"/>
      <c r="E1838" s="25"/>
    </row>
    <row r="1839" spans="1:5" x14ac:dyDescent="0.15">
      <c r="A1839" s="3"/>
      <c r="B1839" s="51"/>
      <c r="D1839" s="30"/>
      <c r="E1839" s="25"/>
    </row>
    <row r="1840" spans="1:5" x14ac:dyDescent="0.15">
      <c r="A1840" s="3"/>
      <c r="B1840" s="51"/>
      <c r="D1840" s="30"/>
      <c r="E1840" s="25"/>
    </row>
    <row r="1841" spans="1:5" x14ac:dyDescent="0.15">
      <c r="A1841" s="3"/>
      <c r="B1841" s="51"/>
      <c r="D1841" s="30"/>
      <c r="E1841" s="25"/>
    </row>
    <row r="1842" spans="1:5" x14ac:dyDescent="0.15">
      <c r="A1842" s="3"/>
      <c r="B1842" s="51"/>
      <c r="D1842" s="30"/>
      <c r="E1842" s="25"/>
    </row>
    <row r="1843" spans="1:5" x14ac:dyDescent="0.15">
      <c r="A1843" s="3"/>
      <c r="B1843" s="51"/>
      <c r="D1843" s="30"/>
      <c r="E1843" s="25"/>
    </row>
    <row r="1844" spans="1:5" x14ac:dyDescent="0.15">
      <c r="A1844" s="3"/>
      <c r="B1844" s="51"/>
      <c r="D1844" s="30"/>
      <c r="E1844" s="25"/>
    </row>
    <row r="1845" spans="1:5" x14ac:dyDescent="0.15">
      <c r="A1845" s="3"/>
      <c r="B1845" s="51"/>
      <c r="D1845" s="30"/>
      <c r="E1845" s="25"/>
    </row>
    <row r="1846" spans="1:5" x14ac:dyDescent="0.15">
      <c r="A1846" s="3"/>
      <c r="B1846" s="51"/>
      <c r="D1846" s="30"/>
      <c r="E1846" s="25"/>
    </row>
    <row r="1847" spans="1:5" x14ac:dyDescent="0.15">
      <c r="A1847" s="3"/>
      <c r="B1847" s="51"/>
      <c r="D1847" s="30"/>
      <c r="E1847" s="25"/>
    </row>
    <row r="1848" spans="1:5" x14ac:dyDescent="0.15">
      <c r="A1848" s="3"/>
      <c r="B1848" s="51"/>
      <c r="D1848" s="30"/>
      <c r="E1848" s="25"/>
    </row>
    <row r="1849" spans="1:5" x14ac:dyDescent="0.15">
      <c r="A1849" s="3"/>
      <c r="B1849" s="51"/>
      <c r="D1849" s="30"/>
      <c r="E1849" s="25"/>
    </row>
    <row r="1850" spans="1:5" x14ac:dyDescent="0.15">
      <c r="A1850" s="3"/>
      <c r="B1850" s="51"/>
      <c r="D1850" s="30"/>
      <c r="E1850" s="25"/>
    </row>
    <row r="1851" spans="1:5" x14ac:dyDescent="0.15">
      <c r="A1851" s="3"/>
      <c r="B1851" s="51"/>
      <c r="D1851" s="30"/>
      <c r="E1851" s="25"/>
    </row>
    <row r="1852" spans="1:5" x14ac:dyDescent="0.15">
      <c r="A1852" s="3"/>
      <c r="B1852" s="51"/>
      <c r="D1852" s="30"/>
      <c r="E1852" s="25"/>
    </row>
    <row r="1853" spans="1:5" x14ac:dyDescent="0.15">
      <c r="A1853" s="3"/>
      <c r="B1853" s="51"/>
      <c r="D1853" s="30"/>
      <c r="E1853" s="25"/>
    </row>
    <row r="1854" spans="1:5" x14ac:dyDescent="0.15">
      <c r="A1854" s="3"/>
      <c r="B1854" s="51"/>
      <c r="D1854" s="30"/>
      <c r="E1854" s="25"/>
    </row>
    <row r="1855" spans="1:5" x14ac:dyDescent="0.15">
      <c r="A1855" s="3"/>
      <c r="B1855" s="51"/>
      <c r="D1855" s="30"/>
      <c r="E1855" s="25"/>
    </row>
    <row r="1856" spans="1:5" x14ac:dyDescent="0.15">
      <c r="A1856" s="3"/>
      <c r="B1856" s="51"/>
      <c r="D1856" s="30"/>
      <c r="E1856" s="25"/>
    </row>
    <row r="1857" spans="1:5" x14ac:dyDescent="0.15">
      <c r="A1857" s="3"/>
      <c r="B1857" s="51"/>
      <c r="D1857" s="30"/>
      <c r="E1857" s="25"/>
    </row>
    <row r="1858" spans="1:5" x14ac:dyDescent="0.15">
      <c r="A1858" s="3"/>
      <c r="B1858" s="51"/>
      <c r="D1858" s="30"/>
      <c r="E1858" s="25"/>
    </row>
    <row r="1859" spans="1:5" x14ac:dyDescent="0.15">
      <c r="A1859" s="3"/>
      <c r="B1859" s="51"/>
      <c r="D1859" s="30"/>
      <c r="E1859" s="25"/>
    </row>
    <row r="1860" spans="1:5" x14ac:dyDescent="0.15">
      <c r="A1860" s="3"/>
      <c r="B1860" s="51"/>
      <c r="D1860" s="30"/>
      <c r="E1860" s="25"/>
    </row>
    <row r="1861" spans="1:5" x14ac:dyDescent="0.15">
      <c r="A1861" s="3"/>
      <c r="B1861" s="51"/>
      <c r="D1861" s="30"/>
      <c r="E1861" s="25"/>
    </row>
    <row r="1862" spans="1:5" x14ac:dyDescent="0.15">
      <c r="A1862" s="3"/>
      <c r="B1862" s="51"/>
      <c r="D1862" s="30"/>
      <c r="E1862" s="25"/>
    </row>
    <row r="1863" spans="1:5" x14ac:dyDescent="0.15">
      <c r="A1863" s="3"/>
      <c r="B1863" s="51"/>
      <c r="D1863" s="30"/>
      <c r="E1863" s="25"/>
    </row>
    <row r="1864" spans="1:5" x14ac:dyDescent="0.15">
      <c r="A1864" s="3"/>
      <c r="B1864" s="51"/>
      <c r="D1864" s="30"/>
      <c r="E1864" s="25"/>
    </row>
    <row r="1865" spans="1:5" x14ac:dyDescent="0.15">
      <c r="A1865" s="3"/>
      <c r="B1865" s="51"/>
      <c r="D1865" s="30"/>
      <c r="E1865" s="25"/>
    </row>
    <row r="1866" spans="1:5" x14ac:dyDescent="0.15">
      <c r="A1866" s="3"/>
      <c r="B1866" s="51"/>
      <c r="D1866" s="30"/>
      <c r="E1866" s="25"/>
    </row>
    <row r="1867" spans="1:5" x14ac:dyDescent="0.15">
      <c r="A1867" s="3"/>
      <c r="B1867" s="51"/>
      <c r="D1867" s="30"/>
      <c r="E1867" s="25"/>
    </row>
    <row r="1868" spans="1:5" x14ac:dyDescent="0.15">
      <c r="A1868" s="3"/>
      <c r="B1868" s="51"/>
      <c r="D1868" s="30"/>
      <c r="E1868" s="25"/>
    </row>
    <row r="1869" spans="1:5" x14ac:dyDescent="0.15">
      <c r="A1869" s="3"/>
      <c r="B1869" s="51"/>
      <c r="D1869" s="30"/>
      <c r="E1869" s="25"/>
    </row>
    <row r="1870" spans="1:5" x14ac:dyDescent="0.15">
      <c r="A1870" s="3"/>
      <c r="B1870" s="51"/>
      <c r="D1870" s="30"/>
      <c r="E1870" s="25"/>
    </row>
    <row r="1871" spans="1:5" x14ac:dyDescent="0.15">
      <c r="A1871" s="3"/>
      <c r="B1871" s="51"/>
      <c r="D1871" s="30"/>
      <c r="E1871" s="25"/>
    </row>
    <row r="1872" spans="1:5" x14ac:dyDescent="0.15">
      <c r="A1872" s="3"/>
      <c r="B1872" s="51"/>
      <c r="D1872" s="30"/>
      <c r="E1872" s="25"/>
    </row>
    <row r="1873" spans="1:5" x14ac:dyDescent="0.15">
      <c r="A1873" s="3"/>
      <c r="B1873" s="51"/>
      <c r="D1873" s="30"/>
      <c r="E1873" s="25"/>
    </row>
    <row r="1874" spans="1:5" x14ac:dyDescent="0.15">
      <c r="A1874" s="3"/>
      <c r="B1874" s="51"/>
      <c r="D1874" s="30"/>
      <c r="E1874" s="25"/>
    </row>
    <row r="1875" spans="1:5" x14ac:dyDescent="0.15">
      <c r="A1875" s="3"/>
      <c r="B1875" s="51"/>
      <c r="D1875" s="30"/>
      <c r="E1875" s="25"/>
    </row>
    <row r="1876" spans="1:5" x14ac:dyDescent="0.15">
      <c r="A1876" s="3"/>
      <c r="B1876" s="51"/>
      <c r="D1876" s="30"/>
      <c r="E1876" s="25"/>
    </row>
    <row r="1877" spans="1:5" x14ac:dyDescent="0.15">
      <c r="A1877" s="3"/>
      <c r="B1877" s="51"/>
      <c r="D1877" s="30"/>
      <c r="E1877" s="25"/>
    </row>
    <row r="1878" spans="1:5" x14ac:dyDescent="0.15">
      <c r="A1878" s="3"/>
      <c r="B1878" s="51"/>
      <c r="D1878" s="30"/>
      <c r="E1878" s="25"/>
    </row>
    <row r="1879" spans="1:5" x14ac:dyDescent="0.15">
      <c r="A1879" s="3"/>
      <c r="B1879" s="51"/>
      <c r="D1879" s="30"/>
      <c r="E1879" s="25"/>
    </row>
    <row r="1880" spans="1:5" x14ac:dyDescent="0.15">
      <c r="A1880" s="3"/>
      <c r="B1880" s="51"/>
      <c r="D1880" s="30"/>
      <c r="E1880" s="25"/>
    </row>
    <row r="1881" spans="1:5" x14ac:dyDescent="0.15">
      <c r="A1881" s="3"/>
      <c r="B1881" s="51"/>
      <c r="D1881" s="30"/>
      <c r="E1881" s="25"/>
    </row>
    <row r="1882" spans="1:5" x14ac:dyDescent="0.15">
      <c r="A1882" s="3"/>
      <c r="B1882" s="51"/>
      <c r="D1882" s="30"/>
      <c r="E1882" s="25"/>
    </row>
    <row r="1883" spans="1:5" x14ac:dyDescent="0.15">
      <c r="A1883" s="3"/>
      <c r="B1883" s="51"/>
      <c r="D1883" s="30"/>
      <c r="E1883" s="25"/>
    </row>
    <row r="1884" spans="1:5" x14ac:dyDescent="0.15">
      <c r="A1884" s="3"/>
      <c r="B1884" s="51"/>
      <c r="D1884" s="30"/>
      <c r="E1884" s="25"/>
    </row>
    <row r="1885" spans="1:5" x14ac:dyDescent="0.15">
      <c r="A1885" s="3"/>
      <c r="B1885" s="51"/>
      <c r="D1885" s="30"/>
      <c r="E1885" s="25"/>
    </row>
    <row r="1886" spans="1:5" x14ac:dyDescent="0.15">
      <c r="A1886" s="3"/>
      <c r="B1886" s="51"/>
      <c r="D1886" s="30"/>
      <c r="E1886" s="25"/>
    </row>
    <row r="1887" spans="1:5" x14ac:dyDescent="0.15">
      <c r="A1887" s="3"/>
      <c r="B1887" s="51"/>
      <c r="D1887" s="30"/>
      <c r="E1887" s="25"/>
    </row>
    <row r="1888" spans="1:5" x14ac:dyDescent="0.15">
      <c r="A1888" s="3"/>
      <c r="B1888" s="51"/>
      <c r="D1888" s="30"/>
      <c r="E1888" s="25"/>
    </row>
    <row r="1889" spans="1:5" x14ac:dyDescent="0.15">
      <c r="A1889" s="3"/>
      <c r="B1889" s="51"/>
      <c r="D1889" s="30"/>
      <c r="E1889" s="25"/>
    </row>
    <row r="1890" spans="1:5" x14ac:dyDescent="0.15">
      <c r="A1890" s="3"/>
      <c r="B1890" s="51"/>
      <c r="D1890" s="30"/>
      <c r="E1890" s="25"/>
    </row>
    <row r="1891" spans="1:5" x14ac:dyDescent="0.15">
      <c r="A1891" s="3"/>
      <c r="B1891" s="51"/>
      <c r="D1891" s="30"/>
      <c r="E1891" s="25"/>
    </row>
    <row r="1892" spans="1:5" x14ac:dyDescent="0.15">
      <c r="A1892" s="3"/>
      <c r="B1892" s="51"/>
      <c r="D1892" s="30"/>
      <c r="E1892" s="25"/>
    </row>
    <row r="1893" spans="1:5" x14ac:dyDescent="0.15">
      <c r="A1893" s="3"/>
      <c r="B1893" s="51"/>
      <c r="D1893" s="30"/>
      <c r="E1893" s="25"/>
    </row>
    <row r="1894" spans="1:5" x14ac:dyDescent="0.15">
      <c r="A1894" s="3"/>
      <c r="B1894" s="51"/>
      <c r="D1894" s="30"/>
      <c r="E1894" s="25"/>
    </row>
    <row r="1895" spans="1:5" x14ac:dyDescent="0.15">
      <c r="A1895" s="3"/>
      <c r="B1895" s="51"/>
      <c r="D1895" s="30"/>
      <c r="E1895" s="25"/>
    </row>
    <row r="1896" spans="1:5" x14ac:dyDescent="0.15">
      <c r="A1896" s="3"/>
      <c r="B1896" s="51"/>
      <c r="D1896" s="30"/>
      <c r="E1896" s="25"/>
    </row>
    <row r="1897" spans="1:5" x14ac:dyDescent="0.15">
      <c r="A1897" s="3"/>
      <c r="B1897" s="51"/>
      <c r="D1897" s="30"/>
      <c r="E1897" s="25"/>
    </row>
    <row r="1898" spans="1:5" x14ac:dyDescent="0.15">
      <c r="A1898" s="3"/>
      <c r="B1898" s="51"/>
      <c r="D1898" s="30"/>
      <c r="E1898" s="25"/>
    </row>
    <row r="1899" spans="1:5" x14ac:dyDescent="0.15">
      <c r="A1899" s="3"/>
      <c r="B1899" s="51"/>
      <c r="D1899" s="30"/>
      <c r="E1899" s="25"/>
    </row>
    <row r="1900" spans="1:5" x14ac:dyDescent="0.15">
      <c r="A1900" s="3"/>
      <c r="B1900" s="51"/>
      <c r="D1900" s="30"/>
      <c r="E1900" s="25"/>
    </row>
    <row r="1901" spans="1:5" x14ac:dyDescent="0.15">
      <c r="A1901" s="3"/>
      <c r="B1901" s="51"/>
      <c r="D1901" s="30"/>
      <c r="E1901" s="25"/>
    </row>
    <row r="1902" spans="1:5" x14ac:dyDescent="0.15">
      <c r="A1902" s="3"/>
      <c r="B1902" s="51"/>
      <c r="D1902" s="30"/>
      <c r="E1902" s="25"/>
    </row>
    <row r="1903" spans="1:5" x14ac:dyDescent="0.15">
      <c r="A1903" s="3"/>
      <c r="B1903" s="51"/>
      <c r="D1903" s="30"/>
      <c r="E1903" s="25"/>
    </row>
    <row r="1904" spans="1:5" x14ac:dyDescent="0.15">
      <c r="A1904" s="3"/>
      <c r="B1904" s="51"/>
      <c r="D1904" s="30"/>
      <c r="E1904" s="25"/>
    </row>
    <row r="1905" spans="1:5" x14ac:dyDescent="0.15">
      <c r="A1905" s="3"/>
      <c r="B1905" s="51"/>
      <c r="D1905" s="30"/>
      <c r="E1905" s="25"/>
    </row>
    <row r="1906" spans="1:5" x14ac:dyDescent="0.15">
      <c r="A1906" s="3"/>
      <c r="B1906" s="51"/>
      <c r="D1906" s="30"/>
      <c r="E1906" s="25"/>
    </row>
    <row r="1907" spans="1:5" x14ac:dyDescent="0.15">
      <c r="A1907" s="3"/>
      <c r="B1907" s="51"/>
      <c r="D1907" s="30"/>
      <c r="E1907" s="25"/>
    </row>
    <row r="1908" spans="1:5" x14ac:dyDescent="0.15">
      <c r="A1908" s="3"/>
      <c r="B1908" s="51"/>
      <c r="D1908" s="30"/>
      <c r="E1908" s="25"/>
    </row>
    <row r="1909" spans="1:5" x14ac:dyDescent="0.15">
      <c r="A1909" s="3"/>
      <c r="B1909" s="51"/>
      <c r="D1909" s="30"/>
      <c r="E1909" s="25"/>
    </row>
    <row r="1910" spans="1:5" x14ac:dyDescent="0.15">
      <c r="A1910" s="3"/>
      <c r="B1910" s="51"/>
      <c r="D1910" s="30"/>
      <c r="E1910" s="25"/>
    </row>
    <row r="1911" spans="1:5" x14ac:dyDescent="0.15">
      <c r="A1911" s="3"/>
      <c r="B1911" s="51"/>
      <c r="D1911" s="30"/>
      <c r="E1911" s="25"/>
    </row>
    <row r="1912" spans="1:5" x14ac:dyDescent="0.15">
      <c r="A1912" s="3"/>
      <c r="B1912" s="51"/>
      <c r="D1912" s="30"/>
      <c r="E1912" s="25"/>
    </row>
    <row r="1913" spans="1:5" x14ac:dyDescent="0.15">
      <c r="A1913" s="3"/>
      <c r="B1913" s="51"/>
      <c r="D1913" s="30"/>
      <c r="E1913" s="25"/>
    </row>
    <row r="1914" spans="1:5" x14ac:dyDescent="0.15">
      <c r="A1914" s="3"/>
      <c r="B1914" s="51"/>
      <c r="D1914" s="30"/>
      <c r="E1914" s="25"/>
    </row>
    <row r="1915" spans="1:5" x14ac:dyDescent="0.15">
      <c r="A1915" s="3"/>
      <c r="B1915" s="51"/>
      <c r="D1915" s="30"/>
      <c r="E1915" s="25"/>
    </row>
    <row r="1916" spans="1:5" x14ac:dyDescent="0.15">
      <c r="A1916" s="3"/>
      <c r="B1916" s="51"/>
      <c r="D1916" s="30"/>
      <c r="E1916" s="25"/>
    </row>
    <row r="1917" spans="1:5" x14ac:dyDescent="0.15">
      <c r="A1917" s="3"/>
      <c r="B1917" s="51"/>
      <c r="D1917" s="30"/>
      <c r="E1917" s="25"/>
    </row>
    <row r="1918" spans="1:5" x14ac:dyDescent="0.15">
      <c r="A1918" s="3"/>
      <c r="B1918" s="51"/>
      <c r="D1918" s="30"/>
      <c r="E1918" s="25"/>
    </row>
    <row r="1919" spans="1:5" x14ac:dyDescent="0.15">
      <c r="A1919" s="3"/>
      <c r="B1919" s="51"/>
      <c r="D1919" s="30"/>
      <c r="E1919" s="25"/>
    </row>
    <row r="1920" spans="1:5" x14ac:dyDescent="0.15">
      <c r="A1920" s="3"/>
      <c r="B1920" s="51"/>
      <c r="D1920" s="30"/>
      <c r="E1920" s="25"/>
    </row>
    <row r="1921" spans="1:5" x14ac:dyDescent="0.15">
      <c r="A1921" s="3"/>
      <c r="B1921" s="51"/>
      <c r="D1921" s="30"/>
      <c r="E1921" s="25"/>
    </row>
    <row r="1922" spans="1:5" x14ac:dyDescent="0.15">
      <c r="A1922" s="3"/>
      <c r="B1922" s="51"/>
      <c r="D1922" s="30"/>
      <c r="E1922" s="25"/>
    </row>
    <row r="1923" spans="1:5" x14ac:dyDescent="0.15">
      <c r="A1923" s="3"/>
      <c r="B1923" s="51"/>
      <c r="D1923" s="30"/>
      <c r="E1923" s="25"/>
    </row>
    <row r="1924" spans="1:5" x14ac:dyDescent="0.15">
      <c r="A1924" s="3"/>
      <c r="B1924" s="51"/>
      <c r="D1924" s="30"/>
      <c r="E1924" s="25"/>
    </row>
    <row r="1925" spans="1:5" x14ac:dyDescent="0.15">
      <c r="A1925" s="3"/>
      <c r="B1925" s="51"/>
      <c r="D1925" s="30"/>
      <c r="E1925" s="25"/>
    </row>
    <row r="1926" spans="1:5" x14ac:dyDescent="0.15">
      <c r="A1926" s="3"/>
      <c r="B1926" s="51"/>
      <c r="D1926" s="30"/>
      <c r="E1926" s="25"/>
    </row>
    <row r="1927" spans="1:5" x14ac:dyDescent="0.15">
      <c r="A1927" s="3"/>
      <c r="B1927" s="51"/>
      <c r="D1927" s="30"/>
      <c r="E1927" s="25"/>
    </row>
    <row r="1928" spans="1:5" x14ac:dyDescent="0.15">
      <c r="A1928" s="3"/>
      <c r="B1928" s="51"/>
      <c r="D1928" s="30"/>
      <c r="E1928" s="25"/>
    </row>
    <row r="1929" spans="1:5" x14ac:dyDescent="0.15">
      <c r="A1929" s="3"/>
      <c r="B1929" s="51"/>
      <c r="D1929" s="30"/>
      <c r="E1929" s="25"/>
    </row>
    <row r="1930" spans="1:5" x14ac:dyDescent="0.15">
      <c r="A1930" s="3"/>
      <c r="B1930" s="51"/>
      <c r="D1930" s="30"/>
      <c r="E1930" s="25"/>
    </row>
    <row r="1931" spans="1:5" x14ac:dyDescent="0.15">
      <c r="A1931" s="3"/>
      <c r="B1931" s="51"/>
      <c r="D1931" s="30"/>
      <c r="E1931" s="25"/>
    </row>
    <row r="1932" spans="1:5" x14ac:dyDescent="0.15">
      <c r="A1932" s="3"/>
      <c r="B1932" s="51"/>
      <c r="D1932" s="30"/>
      <c r="E1932" s="25"/>
    </row>
    <row r="1933" spans="1:5" x14ac:dyDescent="0.15">
      <c r="A1933" s="3"/>
      <c r="B1933" s="51"/>
      <c r="D1933" s="30"/>
      <c r="E1933" s="25"/>
    </row>
    <row r="1934" spans="1:5" x14ac:dyDescent="0.15">
      <c r="A1934" s="3"/>
      <c r="B1934" s="51"/>
      <c r="D1934" s="30"/>
      <c r="E1934" s="25"/>
    </row>
    <row r="1935" spans="1:5" x14ac:dyDescent="0.15">
      <c r="A1935" s="3"/>
      <c r="B1935" s="51"/>
      <c r="D1935" s="30"/>
      <c r="E1935" s="25"/>
    </row>
    <row r="1936" spans="1:5" x14ac:dyDescent="0.15">
      <c r="A1936" s="3"/>
      <c r="B1936" s="51"/>
      <c r="D1936" s="30"/>
      <c r="E1936" s="25"/>
    </row>
    <row r="1937" spans="1:5" x14ac:dyDescent="0.15">
      <c r="A1937" s="3"/>
      <c r="B1937" s="51"/>
      <c r="D1937" s="30"/>
      <c r="E1937" s="25"/>
    </row>
    <row r="1938" spans="1:5" x14ac:dyDescent="0.15">
      <c r="A1938" s="3"/>
      <c r="B1938" s="51"/>
      <c r="D1938" s="30"/>
      <c r="E1938" s="25"/>
    </row>
    <row r="1939" spans="1:5" x14ac:dyDescent="0.15">
      <c r="A1939" s="3"/>
      <c r="B1939" s="51"/>
      <c r="D1939" s="30"/>
      <c r="E1939" s="25"/>
    </row>
    <row r="1940" spans="1:5" x14ac:dyDescent="0.15">
      <c r="A1940" s="3"/>
      <c r="B1940" s="51"/>
      <c r="D1940" s="30"/>
      <c r="E1940" s="25"/>
    </row>
    <row r="1941" spans="1:5" x14ac:dyDescent="0.15">
      <c r="A1941" s="3"/>
      <c r="B1941" s="51"/>
      <c r="D1941" s="30"/>
      <c r="E1941" s="25"/>
    </row>
    <row r="1942" spans="1:5" x14ac:dyDescent="0.15">
      <c r="A1942" s="3"/>
      <c r="B1942" s="51"/>
      <c r="D1942" s="30"/>
      <c r="E1942" s="25"/>
    </row>
    <row r="1943" spans="1:5" x14ac:dyDescent="0.15">
      <c r="A1943" s="3"/>
      <c r="B1943" s="51"/>
      <c r="D1943" s="30"/>
      <c r="E1943" s="25"/>
    </row>
    <row r="1944" spans="1:5" x14ac:dyDescent="0.15">
      <c r="A1944" s="3"/>
      <c r="B1944" s="51"/>
      <c r="D1944" s="30"/>
      <c r="E1944" s="25"/>
    </row>
    <row r="1945" spans="1:5" x14ac:dyDescent="0.15">
      <c r="A1945" s="3"/>
      <c r="B1945" s="51"/>
      <c r="D1945" s="30"/>
      <c r="E1945" s="25"/>
    </row>
    <row r="1946" spans="1:5" x14ac:dyDescent="0.15">
      <c r="A1946" s="3"/>
      <c r="B1946" s="51"/>
      <c r="D1946" s="30"/>
      <c r="E1946" s="25"/>
    </row>
    <row r="1947" spans="1:5" x14ac:dyDescent="0.15">
      <c r="A1947" s="3"/>
      <c r="B1947" s="51"/>
      <c r="D1947" s="30"/>
      <c r="E1947" s="25"/>
    </row>
    <row r="1948" spans="1:5" x14ac:dyDescent="0.15">
      <c r="A1948" s="3"/>
      <c r="B1948" s="51"/>
      <c r="D1948" s="30"/>
      <c r="E1948" s="25"/>
    </row>
    <row r="1949" spans="1:5" x14ac:dyDescent="0.15">
      <c r="A1949" s="3"/>
      <c r="B1949" s="51"/>
      <c r="D1949" s="30"/>
      <c r="E1949" s="25"/>
    </row>
    <row r="1950" spans="1:5" x14ac:dyDescent="0.15">
      <c r="A1950" s="3"/>
      <c r="B1950" s="51"/>
      <c r="D1950" s="30"/>
      <c r="E1950" s="25"/>
    </row>
    <row r="1951" spans="1:5" x14ac:dyDescent="0.15">
      <c r="A1951" s="3"/>
      <c r="B1951" s="51"/>
      <c r="D1951" s="30"/>
      <c r="E1951" s="25"/>
    </row>
    <row r="1952" spans="1:5" x14ac:dyDescent="0.15">
      <c r="A1952" s="3"/>
      <c r="B1952" s="51"/>
      <c r="D1952" s="30"/>
      <c r="E1952" s="25"/>
    </row>
    <row r="1953" spans="1:5" x14ac:dyDescent="0.15">
      <c r="A1953" s="3"/>
      <c r="B1953" s="51"/>
      <c r="D1953" s="30"/>
      <c r="E1953" s="25"/>
    </row>
    <row r="1954" spans="1:5" x14ac:dyDescent="0.15">
      <c r="A1954" s="3"/>
      <c r="B1954" s="51"/>
      <c r="D1954" s="30"/>
      <c r="E1954" s="25"/>
    </row>
    <row r="1955" spans="1:5" x14ac:dyDescent="0.15">
      <c r="A1955" s="3"/>
      <c r="B1955" s="51"/>
      <c r="D1955" s="30"/>
      <c r="E1955" s="25"/>
    </row>
    <row r="1956" spans="1:5" x14ac:dyDescent="0.15">
      <c r="A1956" s="3"/>
      <c r="B1956" s="51"/>
      <c r="D1956" s="30"/>
      <c r="E1956" s="25"/>
    </row>
    <row r="1957" spans="1:5" x14ac:dyDescent="0.15">
      <c r="A1957" s="3"/>
      <c r="B1957" s="51"/>
      <c r="D1957" s="30"/>
      <c r="E1957" s="25"/>
    </row>
    <row r="1958" spans="1:5" x14ac:dyDescent="0.15">
      <c r="A1958" s="3"/>
      <c r="B1958" s="51"/>
      <c r="D1958" s="30"/>
      <c r="E1958" s="25"/>
    </row>
    <row r="1959" spans="1:5" x14ac:dyDescent="0.15">
      <c r="A1959" s="3"/>
      <c r="B1959" s="51"/>
      <c r="D1959" s="30"/>
      <c r="E1959" s="25"/>
    </row>
    <row r="1960" spans="1:5" x14ac:dyDescent="0.15">
      <c r="A1960" s="3"/>
      <c r="B1960" s="51"/>
      <c r="D1960" s="30"/>
      <c r="E1960" s="25"/>
    </row>
    <row r="1961" spans="1:5" x14ac:dyDescent="0.15">
      <c r="A1961" s="3"/>
      <c r="B1961" s="51"/>
      <c r="D1961" s="30"/>
      <c r="E1961" s="25"/>
    </row>
    <row r="1962" spans="1:5" x14ac:dyDescent="0.15">
      <c r="A1962" s="3"/>
      <c r="B1962" s="51"/>
      <c r="D1962" s="30"/>
      <c r="E1962" s="25"/>
    </row>
    <row r="1963" spans="1:5" x14ac:dyDescent="0.15">
      <c r="A1963" s="3"/>
      <c r="B1963" s="51"/>
      <c r="D1963" s="30"/>
      <c r="E1963" s="25"/>
    </row>
    <row r="1964" spans="1:5" x14ac:dyDescent="0.15">
      <c r="A1964" s="3"/>
      <c r="B1964" s="51"/>
      <c r="D1964" s="30"/>
      <c r="E1964" s="25"/>
    </row>
    <row r="1965" spans="1:5" x14ac:dyDescent="0.15">
      <c r="A1965" s="3"/>
      <c r="B1965" s="51"/>
      <c r="D1965" s="30"/>
      <c r="E1965" s="25"/>
    </row>
    <row r="1966" spans="1:5" x14ac:dyDescent="0.15">
      <c r="A1966" s="3"/>
      <c r="B1966" s="51"/>
      <c r="D1966" s="30"/>
      <c r="E1966" s="25"/>
    </row>
    <row r="1967" spans="1:5" x14ac:dyDescent="0.15">
      <c r="A1967" s="3"/>
      <c r="B1967" s="51"/>
      <c r="D1967" s="30"/>
      <c r="E1967" s="25"/>
    </row>
    <row r="1968" spans="1:5" x14ac:dyDescent="0.15">
      <c r="A1968" s="3"/>
      <c r="B1968" s="51"/>
      <c r="D1968" s="30"/>
      <c r="E1968" s="25"/>
    </row>
    <row r="1969" spans="1:5" x14ac:dyDescent="0.15">
      <c r="A1969" s="3"/>
      <c r="B1969" s="51"/>
      <c r="D1969" s="30"/>
      <c r="E1969" s="25"/>
    </row>
    <row r="1970" spans="1:5" x14ac:dyDescent="0.15">
      <c r="A1970" s="3"/>
      <c r="B1970" s="51"/>
      <c r="D1970" s="30"/>
      <c r="E1970" s="25"/>
    </row>
    <row r="1971" spans="1:5" x14ac:dyDescent="0.15">
      <c r="A1971" s="3"/>
      <c r="B1971" s="51"/>
      <c r="D1971" s="30"/>
      <c r="E1971" s="25"/>
    </row>
    <row r="1972" spans="1:5" x14ac:dyDescent="0.15">
      <c r="A1972" s="3"/>
      <c r="B1972" s="51"/>
      <c r="D1972" s="30"/>
      <c r="E1972" s="25"/>
    </row>
    <row r="1973" spans="1:5" x14ac:dyDescent="0.15">
      <c r="A1973" s="3"/>
      <c r="B1973" s="51"/>
      <c r="D1973" s="30"/>
      <c r="E1973" s="25"/>
    </row>
    <row r="1974" spans="1:5" x14ac:dyDescent="0.15">
      <c r="A1974" s="3"/>
      <c r="B1974" s="51"/>
      <c r="D1974" s="30"/>
      <c r="E1974" s="25"/>
    </row>
    <row r="1975" spans="1:5" x14ac:dyDescent="0.15">
      <c r="A1975" s="3"/>
      <c r="B1975" s="51"/>
      <c r="D1975" s="30"/>
      <c r="E1975" s="25"/>
    </row>
    <row r="1976" spans="1:5" x14ac:dyDescent="0.15">
      <c r="A1976" s="3"/>
      <c r="B1976" s="51"/>
      <c r="D1976" s="30"/>
      <c r="E1976" s="25"/>
    </row>
    <row r="1977" spans="1:5" x14ac:dyDescent="0.15">
      <c r="A1977" s="3"/>
      <c r="B1977" s="51"/>
      <c r="D1977" s="30"/>
      <c r="E1977" s="25"/>
    </row>
    <row r="1978" spans="1:5" x14ac:dyDescent="0.15">
      <c r="A1978" s="3"/>
      <c r="B1978" s="51"/>
      <c r="D1978" s="30"/>
      <c r="E1978" s="25"/>
    </row>
    <row r="1979" spans="1:5" x14ac:dyDescent="0.15">
      <c r="A1979" s="3"/>
      <c r="B1979" s="51"/>
      <c r="D1979" s="30"/>
      <c r="E1979" s="25"/>
    </row>
    <row r="1980" spans="1:5" x14ac:dyDescent="0.15">
      <c r="A1980" s="3"/>
      <c r="B1980" s="51"/>
      <c r="D1980" s="30"/>
      <c r="E1980" s="25"/>
    </row>
    <row r="1981" spans="1:5" x14ac:dyDescent="0.15">
      <c r="A1981" s="3"/>
      <c r="B1981" s="51"/>
      <c r="D1981" s="30"/>
      <c r="E1981" s="25"/>
    </row>
    <row r="1982" spans="1:5" x14ac:dyDescent="0.15">
      <c r="A1982" s="3"/>
      <c r="B1982" s="51"/>
      <c r="D1982" s="30"/>
      <c r="E1982" s="25"/>
    </row>
    <row r="1983" spans="1:5" x14ac:dyDescent="0.15">
      <c r="A1983" s="3"/>
      <c r="B1983" s="51"/>
      <c r="D1983" s="30"/>
      <c r="E1983" s="25"/>
    </row>
    <row r="1984" spans="1:5" x14ac:dyDescent="0.15">
      <c r="A1984" s="3"/>
      <c r="B1984" s="51"/>
      <c r="D1984" s="30"/>
      <c r="E1984" s="25"/>
    </row>
    <row r="1985" spans="1:5" x14ac:dyDescent="0.15">
      <c r="A1985" s="3"/>
      <c r="B1985" s="51"/>
      <c r="D1985" s="30"/>
      <c r="E1985" s="25"/>
    </row>
    <row r="1986" spans="1:5" x14ac:dyDescent="0.15">
      <c r="A1986" s="3"/>
      <c r="B1986" s="51"/>
      <c r="D1986" s="30"/>
      <c r="E1986" s="25"/>
    </row>
    <row r="1987" spans="1:5" x14ac:dyDescent="0.15">
      <c r="A1987" s="3"/>
      <c r="B1987" s="51"/>
      <c r="D1987" s="30"/>
      <c r="E1987" s="25"/>
    </row>
    <row r="1988" spans="1:5" x14ac:dyDescent="0.15">
      <c r="A1988" s="3"/>
      <c r="B1988" s="51"/>
      <c r="D1988" s="30"/>
      <c r="E1988" s="25"/>
    </row>
    <row r="1989" spans="1:5" x14ac:dyDescent="0.15">
      <c r="A1989" s="3"/>
      <c r="B1989" s="51"/>
      <c r="D1989" s="30"/>
      <c r="E1989" s="25"/>
    </row>
    <row r="1990" spans="1:5" x14ac:dyDescent="0.15">
      <c r="A1990" s="3"/>
      <c r="B1990" s="51"/>
      <c r="D1990" s="30"/>
      <c r="E1990" s="25"/>
    </row>
    <row r="1991" spans="1:5" x14ac:dyDescent="0.15">
      <c r="A1991" s="3"/>
      <c r="B1991" s="51"/>
      <c r="D1991" s="30"/>
      <c r="E1991" s="25"/>
    </row>
    <row r="1992" spans="1:5" x14ac:dyDescent="0.15">
      <c r="A1992" s="3"/>
      <c r="B1992" s="51"/>
      <c r="D1992" s="30"/>
      <c r="E1992" s="25"/>
    </row>
    <row r="1993" spans="1:5" x14ac:dyDescent="0.15">
      <c r="A1993" s="3"/>
      <c r="B1993" s="51"/>
      <c r="D1993" s="30"/>
      <c r="E1993" s="25"/>
    </row>
    <row r="1994" spans="1:5" x14ac:dyDescent="0.15">
      <c r="A1994" s="3"/>
      <c r="B1994" s="51"/>
      <c r="D1994" s="30"/>
      <c r="E1994" s="25"/>
    </row>
    <row r="1995" spans="1:5" x14ac:dyDescent="0.15">
      <c r="A1995" s="3"/>
      <c r="B1995" s="51"/>
      <c r="D1995" s="30"/>
      <c r="E1995" s="25"/>
    </row>
    <row r="1996" spans="1:5" x14ac:dyDescent="0.15">
      <c r="A1996" s="3"/>
      <c r="B1996" s="51"/>
      <c r="D1996" s="30"/>
      <c r="E1996" s="25"/>
    </row>
    <row r="1997" spans="1:5" x14ac:dyDescent="0.15">
      <c r="A1997" s="3"/>
      <c r="B1997" s="51"/>
      <c r="D1997" s="30"/>
      <c r="E1997" s="25"/>
    </row>
    <row r="1998" spans="1:5" x14ac:dyDescent="0.15">
      <c r="A1998" s="3"/>
      <c r="B1998" s="51"/>
      <c r="D1998" s="30"/>
      <c r="E1998" s="25"/>
    </row>
    <row r="1999" spans="1:5" x14ac:dyDescent="0.15">
      <c r="A1999" s="3"/>
      <c r="B1999" s="51"/>
      <c r="D1999" s="30"/>
      <c r="E1999" s="25"/>
    </row>
    <row r="2000" spans="1:5" x14ac:dyDescent="0.15">
      <c r="A2000" s="3"/>
      <c r="B2000" s="51"/>
      <c r="D2000" s="30"/>
      <c r="E2000" s="25"/>
    </row>
    <row r="2001" spans="1:5" x14ac:dyDescent="0.15">
      <c r="A2001" s="3"/>
      <c r="B2001" s="51"/>
      <c r="D2001" s="30"/>
      <c r="E2001" s="25"/>
    </row>
    <row r="2002" spans="1:5" x14ac:dyDescent="0.15">
      <c r="A2002" s="3"/>
      <c r="B2002" s="51"/>
      <c r="D2002" s="30"/>
      <c r="E2002" s="25"/>
    </row>
    <row r="2003" spans="1:5" x14ac:dyDescent="0.15">
      <c r="A2003" s="3"/>
      <c r="B2003" s="51"/>
      <c r="D2003" s="30"/>
      <c r="E2003" s="25"/>
    </row>
    <row r="2004" spans="1:5" x14ac:dyDescent="0.15">
      <c r="A2004" s="3"/>
      <c r="B2004" s="51"/>
      <c r="D2004" s="30"/>
      <c r="E2004" s="25"/>
    </row>
    <row r="2005" spans="1:5" x14ac:dyDescent="0.15">
      <c r="A2005" s="3"/>
      <c r="B2005" s="51"/>
      <c r="D2005" s="30"/>
      <c r="E2005" s="25"/>
    </row>
    <row r="2006" spans="1:5" x14ac:dyDescent="0.15">
      <c r="A2006" s="3"/>
      <c r="B2006" s="51"/>
      <c r="D2006" s="30"/>
      <c r="E2006" s="25"/>
    </row>
    <row r="2007" spans="1:5" x14ac:dyDescent="0.15">
      <c r="A2007" s="3"/>
      <c r="B2007" s="51"/>
      <c r="D2007" s="30"/>
      <c r="E2007" s="25"/>
    </row>
    <row r="2008" spans="1:5" x14ac:dyDescent="0.15">
      <c r="A2008" s="3"/>
      <c r="B2008" s="51"/>
      <c r="D2008" s="30"/>
      <c r="E2008" s="25"/>
    </row>
    <row r="2009" spans="1:5" x14ac:dyDescent="0.15">
      <c r="A2009" s="3"/>
      <c r="B2009" s="51"/>
      <c r="D2009" s="30"/>
      <c r="E2009" s="25"/>
    </row>
    <row r="2010" spans="1:5" x14ac:dyDescent="0.15">
      <c r="A2010" s="3"/>
      <c r="B2010" s="51"/>
      <c r="D2010" s="30"/>
      <c r="E2010" s="25"/>
    </row>
    <row r="2011" spans="1:5" x14ac:dyDescent="0.15">
      <c r="A2011" s="3"/>
      <c r="B2011" s="51"/>
      <c r="D2011" s="30"/>
      <c r="E2011" s="25"/>
    </row>
    <row r="2012" spans="1:5" x14ac:dyDescent="0.15">
      <c r="A2012" s="3"/>
      <c r="B2012" s="51"/>
      <c r="D2012" s="30"/>
      <c r="E2012" s="25"/>
    </row>
    <row r="2013" spans="1:5" x14ac:dyDescent="0.15">
      <c r="A2013" s="3"/>
      <c r="B2013" s="51"/>
      <c r="D2013" s="30"/>
      <c r="E2013" s="25"/>
    </row>
    <row r="2014" spans="1:5" x14ac:dyDescent="0.15">
      <c r="A2014" s="3"/>
      <c r="B2014" s="51"/>
      <c r="D2014" s="30"/>
      <c r="E2014" s="25"/>
    </row>
    <row r="2015" spans="1:5" x14ac:dyDescent="0.15">
      <c r="A2015" s="3"/>
      <c r="B2015" s="51"/>
      <c r="D2015" s="30"/>
      <c r="E2015" s="25"/>
    </row>
    <row r="2016" spans="1:5" x14ac:dyDescent="0.15">
      <c r="A2016" s="3"/>
      <c r="B2016" s="51"/>
      <c r="D2016" s="30"/>
      <c r="E2016" s="25"/>
    </row>
    <row r="2017" spans="1:5" x14ac:dyDescent="0.15">
      <c r="A2017" s="3"/>
      <c r="B2017" s="51"/>
      <c r="D2017" s="30"/>
      <c r="E2017" s="25"/>
    </row>
    <row r="2018" spans="1:5" x14ac:dyDescent="0.15">
      <c r="A2018" s="3"/>
      <c r="B2018" s="51"/>
      <c r="D2018" s="30"/>
      <c r="E2018" s="25"/>
    </row>
    <row r="2019" spans="1:5" x14ac:dyDescent="0.15">
      <c r="A2019" s="3"/>
      <c r="B2019" s="51"/>
      <c r="D2019" s="30"/>
      <c r="E2019" s="25"/>
    </row>
    <row r="2020" spans="1:5" x14ac:dyDescent="0.15">
      <c r="A2020" s="3"/>
      <c r="B2020" s="51"/>
      <c r="D2020" s="30"/>
      <c r="E2020" s="25"/>
    </row>
    <row r="2021" spans="1:5" x14ac:dyDescent="0.15">
      <c r="A2021" s="3"/>
      <c r="B2021" s="51"/>
      <c r="D2021" s="30"/>
      <c r="E2021" s="25"/>
    </row>
    <row r="2022" spans="1:5" x14ac:dyDescent="0.15">
      <c r="A2022" s="3"/>
      <c r="B2022" s="51"/>
      <c r="D2022" s="30"/>
      <c r="E2022" s="25"/>
    </row>
    <row r="2023" spans="1:5" x14ac:dyDescent="0.15">
      <c r="A2023" s="3"/>
      <c r="B2023" s="51"/>
      <c r="D2023" s="30"/>
      <c r="E2023" s="25"/>
    </row>
    <row r="2024" spans="1:5" x14ac:dyDescent="0.15">
      <c r="A2024" s="3"/>
      <c r="B2024" s="51"/>
      <c r="D2024" s="30"/>
      <c r="E2024" s="25"/>
    </row>
    <row r="2025" spans="1:5" x14ac:dyDescent="0.15">
      <c r="A2025" s="3"/>
      <c r="B2025" s="51"/>
      <c r="D2025" s="30"/>
      <c r="E2025" s="25"/>
    </row>
    <row r="2026" spans="1:5" x14ac:dyDescent="0.15">
      <c r="A2026" s="3"/>
      <c r="B2026" s="51"/>
      <c r="D2026" s="30"/>
      <c r="E2026" s="25"/>
    </row>
    <row r="2027" spans="1:5" x14ac:dyDescent="0.15">
      <c r="A2027" s="3"/>
      <c r="B2027" s="51"/>
      <c r="D2027" s="30"/>
      <c r="E2027" s="25"/>
    </row>
    <row r="2028" spans="1:5" x14ac:dyDescent="0.15">
      <c r="A2028" s="3"/>
      <c r="B2028" s="51"/>
      <c r="D2028" s="30"/>
      <c r="E2028" s="25"/>
    </row>
    <row r="2029" spans="1:5" x14ac:dyDescent="0.15">
      <c r="A2029" s="3"/>
      <c r="B2029" s="51"/>
      <c r="D2029" s="30"/>
      <c r="E2029" s="25"/>
    </row>
    <row r="2030" spans="1:5" x14ac:dyDescent="0.15">
      <c r="A2030" s="3"/>
      <c r="B2030" s="51"/>
      <c r="D2030" s="30"/>
      <c r="E2030" s="25"/>
    </row>
    <row r="2031" spans="1:5" x14ac:dyDescent="0.15">
      <c r="A2031" s="3"/>
      <c r="B2031" s="51"/>
      <c r="D2031" s="30"/>
      <c r="E2031" s="25"/>
    </row>
    <row r="2032" spans="1:5" x14ac:dyDescent="0.15">
      <c r="A2032" s="3"/>
      <c r="B2032" s="51"/>
      <c r="D2032" s="30"/>
      <c r="E2032" s="25"/>
    </row>
    <row r="2033" spans="1:5" x14ac:dyDescent="0.15">
      <c r="A2033" s="3"/>
      <c r="B2033" s="51"/>
      <c r="D2033" s="30"/>
      <c r="E2033" s="25"/>
    </row>
    <row r="2034" spans="1:5" x14ac:dyDescent="0.15">
      <c r="A2034" s="3"/>
      <c r="B2034" s="51"/>
      <c r="D2034" s="30"/>
      <c r="E2034" s="25"/>
    </row>
    <row r="2035" spans="1:5" x14ac:dyDescent="0.15">
      <c r="A2035" s="3"/>
      <c r="B2035" s="51"/>
      <c r="D2035" s="30"/>
      <c r="E2035" s="25"/>
    </row>
    <row r="2036" spans="1:5" x14ac:dyDescent="0.15">
      <c r="A2036" s="3"/>
      <c r="B2036" s="51"/>
      <c r="D2036" s="30"/>
      <c r="E2036" s="25"/>
    </row>
    <row r="2037" spans="1:5" x14ac:dyDescent="0.15">
      <c r="A2037" s="3"/>
      <c r="B2037" s="51"/>
      <c r="D2037" s="30"/>
      <c r="E2037" s="25"/>
    </row>
    <row r="2038" spans="1:5" x14ac:dyDescent="0.15">
      <c r="A2038" s="3"/>
      <c r="B2038" s="51"/>
      <c r="D2038" s="30"/>
      <c r="E2038" s="25"/>
    </row>
    <row r="2039" spans="1:5" x14ac:dyDescent="0.15">
      <c r="A2039" s="3"/>
      <c r="B2039" s="51"/>
      <c r="D2039" s="30"/>
      <c r="E2039" s="25"/>
    </row>
    <row r="2040" spans="1:5" x14ac:dyDescent="0.15">
      <c r="A2040" s="3"/>
      <c r="B2040" s="51"/>
      <c r="D2040" s="30"/>
      <c r="E2040" s="25"/>
    </row>
    <row r="2041" spans="1:5" x14ac:dyDescent="0.15">
      <c r="A2041" s="3"/>
      <c r="B2041" s="51"/>
      <c r="D2041" s="30"/>
      <c r="E2041" s="25"/>
    </row>
    <row r="2042" spans="1:5" x14ac:dyDescent="0.15">
      <c r="A2042" s="3"/>
      <c r="B2042" s="51"/>
      <c r="D2042" s="30"/>
      <c r="E2042" s="25"/>
    </row>
    <row r="2043" spans="1:5" x14ac:dyDescent="0.15">
      <c r="A2043" s="3"/>
      <c r="B2043" s="51"/>
      <c r="D2043" s="30"/>
      <c r="E2043" s="25"/>
    </row>
    <row r="2044" spans="1:5" x14ac:dyDescent="0.15">
      <c r="A2044" s="3"/>
      <c r="B2044" s="51"/>
      <c r="D2044" s="30"/>
      <c r="E2044" s="25"/>
    </row>
    <row r="2045" spans="1:5" x14ac:dyDescent="0.15">
      <c r="A2045" s="3"/>
      <c r="B2045" s="51"/>
      <c r="D2045" s="30"/>
      <c r="E2045" s="25"/>
    </row>
    <row r="2046" spans="1:5" x14ac:dyDescent="0.15">
      <c r="A2046" s="3"/>
      <c r="B2046" s="51"/>
      <c r="D2046" s="30"/>
      <c r="E2046" s="25"/>
    </row>
    <row r="2047" spans="1:5" x14ac:dyDescent="0.15">
      <c r="A2047" s="3"/>
      <c r="B2047" s="51"/>
      <c r="D2047" s="30"/>
      <c r="E2047" s="25"/>
    </row>
    <row r="2048" spans="1:5" x14ac:dyDescent="0.15">
      <c r="A2048" s="3"/>
      <c r="B2048" s="51"/>
      <c r="D2048" s="30"/>
      <c r="E2048" s="25"/>
    </row>
    <row r="2049" spans="1:5" x14ac:dyDescent="0.15">
      <c r="A2049" s="3"/>
      <c r="B2049" s="51"/>
      <c r="D2049" s="30"/>
      <c r="E2049" s="25"/>
    </row>
    <row r="2050" spans="1:5" x14ac:dyDescent="0.15">
      <c r="A2050" s="3"/>
      <c r="B2050" s="51"/>
      <c r="D2050" s="30"/>
      <c r="E2050" s="25"/>
    </row>
    <row r="2051" spans="1:5" x14ac:dyDescent="0.15">
      <c r="A2051" s="3"/>
      <c r="B2051" s="51"/>
      <c r="D2051" s="30"/>
      <c r="E2051" s="25"/>
    </row>
    <row r="2052" spans="1:5" x14ac:dyDescent="0.15">
      <c r="A2052" s="3"/>
      <c r="B2052" s="51"/>
      <c r="D2052" s="30"/>
      <c r="E2052" s="25"/>
    </row>
    <row r="2053" spans="1:5" x14ac:dyDescent="0.15">
      <c r="A2053" s="3"/>
      <c r="B2053" s="51"/>
      <c r="D2053" s="30"/>
      <c r="E2053" s="25"/>
    </row>
    <row r="2054" spans="1:5" x14ac:dyDescent="0.15">
      <c r="A2054" s="3"/>
      <c r="B2054" s="51"/>
      <c r="D2054" s="30"/>
      <c r="E2054" s="25"/>
    </row>
    <row r="2055" spans="1:5" x14ac:dyDescent="0.15">
      <c r="A2055" s="3"/>
      <c r="B2055" s="51"/>
      <c r="D2055" s="30"/>
      <c r="E2055" s="25"/>
    </row>
    <row r="2056" spans="1:5" x14ac:dyDescent="0.15">
      <c r="A2056" s="3"/>
      <c r="B2056" s="51"/>
      <c r="D2056" s="30"/>
      <c r="E2056" s="25"/>
    </row>
    <row r="2057" spans="1:5" x14ac:dyDescent="0.15">
      <c r="A2057" s="3"/>
      <c r="B2057" s="51"/>
      <c r="D2057" s="30"/>
      <c r="E2057" s="25"/>
    </row>
    <row r="2058" spans="1:5" x14ac:dyDescent="0.15">
      <c r="A2058" s="3"/>
      <c r="B2058" s="51"/>
      <c r="D2058" s="30"/>
      <c r="E2058" s="25"/>
    </row>
    <row r="2059" spans="1:5" x14ac:dyDescent="0.15">
      <c r="A2059" s="3"/>
      <c r="B2059" s="51"/>
      <c r="D2059" s="30"/>
      <c r="E2059" s="25"/>
    </row>
    <row r="2060" spans="1:5" x14ac:dyDescent="0.15">
      <c r="A2060" s="3"/>
      <c r="B2060" s="51"/>
      <c r="D2060" s="30"/>
      <c r="E2060" s="25"/>
    </row>
    <row r="2061" spans="1:5" x14ac:dyDescent="0.15">
      <c r="A2061" s="3"/>
      <c r="B2061" s="51"/>
      <c r="D2061" s="30"/>
      <c r="E2061" s="25"/>
    </row>
    <row r="2062" spans="1:5" x14ac:dyDescent="0.15">
      <c r="A2062" s="3"/>
      <c r="B2062" s="51"/>
      <c r="D2062" s="30"/>
      <c r="E2062" s="25"/>
    </row>
    <row r="2063" spans="1:5" x14ac:dyDescent="0.15">
      <c r="A2063" s="3"/>
      <c r="B2063" s="51"/>
      <c r="D2063" s="30"/>
      <c r="E2063" s="25"/>
    </row>
    <row r="2064" spans="1:5" x14ac:dyDescent="0.15">
      <c r="A2064" s="3"/>
      <c r="B2064" s="51"/>
      <c r="D2064" s="30"/>
      <c r="E2064" s="25"/>
    </row>
    <row r="2065" spans="1:5" x14ac:dyDescent="0.15">
      <c r="A2065" s="3"/>
      <c r="B2065" s="51"/>
      <c r="D2065" s="30"/>
      <c r="E2065" s="25"/>
    </row>
    <row r="2066" spans="1:5" x14ac:dyDescent="0.15">
      <c r="A2066" s="3"/>
      <c r="B2066" s="51"/>
      <c r="D2066" s="30"/>
      <c r="E2066" s="25"/>
    </row>
    <row r="2067" spans="1:5" x14ac:dyDescent="0.15">
      <c r="A2067" s="3"/>
      <c r="B2067" s="51"/>
      <c r="D2067" s="30"/>
      <c r="E2067" s="25"/>
    </row>
    <row r="2068" spans="1:5" x14ac:dyDescent="0.15">
      <c r="A2068" s="3"/>
      <c r="B2068" s="51"/>
      <c r="D2068" s="30"/>
      <c r="E2068" s="25"/>
    </row>
    <row r="2069" spans="1:5" x14ac:dyDescent="0.15">
      <c r="A2069" s="3"/>
      <c r="B2069" s="51"/>
      <c r="D2069" s="30"/>
      <c r="E2069" s="25"/>
    </row>
    <row r="2070" spans="1:5" x14ac:dyDescent="0.15">
      <c r="A2070" s="3"/>
      <c r="B2070" s="51"/>
      <c r="D2070" s="30"/>
      <c r="E2070" s="25"/>
    </row>
    <row r="2071" spans="1:5" x14ac:dyDescent="0.15">
      <c r="A2071" s="3"/>
      <c r="B2071" s="51"/>
      <c r="D2071" s="30"/>
      <c r="E2071" s="25"/>
    </row>
    <row r="2072" spans="1:5" x14ac:dyDescent="0.15">
      <c r="A2072" s="3"/>
      <c r="B2072" s="51"/>
      <c r="D2072" s="30"/>
      <c r="E2072" s="25"/>
    </row>
    <row r="2073" spans="1:5" x14ac:dyDescent="0.15">
      <c r="A2073" s="3"/>
      <c r="B2073" s="51"/>
      <c r="D2073" s="30"/>
      <c r="E2073" s="25"/>
    </row>
    <row r="2074" spans="1:5" x14ac:dyDescent="0.15">
      <c r="A2074" s="3"/>
      <c r="B2074" s="51"/>
      <c r="D2074" s="30"/>
      <c r="E2074" s="25"/>
    </row>
    <row r="2075" spans="1:5" x14ac:dyDescent="0.15">
      <c r="A2075" s="3"/>
      <c r="B2075" s="51"/>
      <c r="D2075" s="30"/>
      <c r="E2075" s="25"/>
    </row>
    <row r="2076" spans="1:5" x14ac:dyDescent="0.15">
      <c r="A2076" s="3"/>
      <c r="B2076" s="51"/>
      <c r="D2076" s="30"/>
      <c r="E2076" s="25"/>
    </row>
    <row r="2077" spans="1:5" x14ac:dyDescent="0.15">
      <c r="A2077" s="3"/>
      <c r="B2077" s="51"/>
      <c r="D2077" s="30"/>
      <c r="E2077" s="25"/>
    </row>
    <row r="2078" spans="1:5" x14ac:dyDescent="0.15">
      <c r="A2078" s="3"/>
      <c r="B2078" s="51"/>
      <c r="D2078" s="30"/>
      <c r="E2078" s="25"/>
    </row>
    <row r="2079" spans="1:5" x14ac:dyDescent="0.15">
      <c r="A2079" s="3"/>
      <c r="B2079" s="51"/>
      <c r="D2079" s="30"/>
      <c r="E2079" s="25"/>
    </row>
    <row r="2080" spans="1:5" x14ac:dyDescent="0.15">
      <c r="A2080" s="3"/>
      <c r="B2080" s="51"/>
      <c r="D2080" s="30"/>
      <c r="E2080" s="25"/>
    </row>
    <row r="2081" spans="1:5" x14ac:dyDescent="0.15">
      <c r="A2081" s="3"/>
      <c r="B2081" s="51"/>
      <c r="D2081" s="30"/>
      <c r="E2081" s="25"/>
    </row>
    <row r="2082" spans="1:5" x14ac:dyDescent="0.15">
      <c r="A2082" s="3"/>
      <c r="B2082" s="51"/>
      <c r="D2082" s="30"/>
      <c r="E2082" s="25"/>
    </row>
    <row r="2083" spans="1:5" x14ac:dyDescent="0.15">
      <c r="A2083" s="3"/>
      <c r="B2083" s="51"/>
      <c r="D2083" s="30"/>
      <c r="E2083" s="25"/>
    </row>
    <row r="2084" spans="1:5" x14ac:dyDescent="0.15">
      <c r="A2084" s="3"/>
      <c r="B2084" s="51"/>
      <c r="D2084" s="30"/>
      <c r="E2084" s="25"/>
    </row>
    <row r="2085" spans="1:5" x14ac:dyDescent="0.15">
      <c r="A2085" s="3"/>
      <c r="B2085" s="51"/>
      <c r="D2085" s="30"/>
      <c r="E2085" s="25"/>
    </row>
    <row r="2086" spans="1:5" x14ac:dyDescent="0.15">
      <c r="A2086" s="3"/>
      <c r="B2086" s="51"/>
      <c r="D2086" s="30"/>
      <c r="E2086" s="25"/>
    </row>
    <row r="2087" spans="1:5" x14ac:dyDescent="0.15">
      <c r="A2087" s="3"/>
      <c r="B2087" s="51"/>
      <c r="D2087" s="30"/>
      <c r="E2087" s="25"/>
    </row>
    <row r="2088" spans="1:5" x14ac:dyDescent="0.15">
      <c r="A2088" s="3"/>
      <c r="B2088" s="51"/>
      <c r="D2088" s="30"/>
      <c r="E2088" s="25"/>
    </row>
    <row r="2089" spans="1:5" x14ac:dyDescent="0.15">
      <c r="A2089" s="3"/>
      <c r="B2089" s="51"/>
      <c r="D2089" s="30"/>
      <c r="E2089" s="25"/>
    </row>
    <row r="2090" spans="1:5" x14ac:dyDescent="0.15">
      <c r="A2090" s="3"/>
      <c r="B2090" s="51"/>
      <c r="D2090" s="30"/>
      <c r="E2090" s="25"/>
    </row>
    <row r="2091" spans="1:5" x14ac:dyDescent="0.15">
      <c r="A2091" s="3"/>
      <c r="B2091" s="51"/>
      <c r="D2091" s="30"/>
      <c r="E2091" s="25"/>
    </row>
    <row r="2092" spans="1:5" x14ac:dyDescent="0.15">
      <c r="A2092" s="3"/>
      <c r="B2092" s="51"/>
      <c r="D2092" s="30"/>
      <c r="E2092" s="25"/>
    </row>
    <row r="2093" spans="1:5" x14ac:dyDescent="0.15">
      <c r="A2093" s="3"/>
      <c r="B2093" s="51"/>
      <c r="D2093" s="30"/>
      <c r="E2093" s="25"/>
    </row>
    <row r="2094" spans="1:5" x14ac:dyDescent="0.15">
      <c r="A2094" s="3"/>
      <c r="B2094" s="51"/>
      <c r="D2094" s="30"/>
      <c r="E2094" s="25"/>
    </row>
    <row r="2095" spans="1:5" x14ac:dyDescent="0.15">
      <c r="A2095" s="3"/>
      <c r="B2095" s="51"/>
      <c r="D2095" s="30"/>
      <c r="E2095" s="25"/>
    </row>
    <row r="2096" spans="1:5" x14ac:dyDescent="0.15">
      <c r="A2096" s="3"/>
      <c r="B2096" s="51"/>
      <c r="D2096" s="30"/>
      <c r="E2096" s="25"/>
    </row>
    <row r="2097" spans="1:5" x14ac:dyDescent="0.15">
      <c r="A2097" s="3"/>
      <c r="B2097" s="51"/>
      <c r="D2097" s="30"/>
      <c r="E2097" s="25"/>
    </row>
    <row r="2098" spans="1:5" x14ac:dyDescent="0.15">
      <c r="A2098" s="3"/>
      <c r="B2098" s="51"/>
      <c r="D2098" s="30"/>
      <c r="E2098" s="25"/>
    </row>
    <row r="2099" spans="1:5" x14ac:dyDescent="0.15">
      <c r="A2099" s="3"/>
      <c r="B2099" s="51"/>
      <c r="D2099" s="30"/>
      <c r="E2099" s="25"/>
    </row>
    <row r="2100" spans="1:5" x14ac:dyDescent="0.15">
      <c r="A2100" s="3"/>
      <c r="B2100" s="51"/>
      <c r="D2100" s="30"/>
      <c r="E2100" s="25"/>
    </row>
    <row r="2101" spans="1:5" x14ac:dyDescent="0.15">
      <c r="A2101" s="3"/>
      <c r="B2101" s="51"/>
      <c r="D2101" s="30"/>
      <c r="E2101" s="25"/>
    </row>
    <row r="2102" spans="1:5" x14ac:dyDescent="0.15">
      <c r="A2102" s="3"/>
      <c r="B2102" s="51"/>
      <c r="D2102" s="30"/>
      <c r="E2102" s="25"/>
    </row>
    <row r="2103" spans="1:5" x14ac:dyDescent="0.15">
      <c r="A2103" s="3"/>
      <c r="B2103" s="51"/>
      <c r="D2103" s="30"/>
      <c r="E2103" s="25"/>
    </row>
    <row r="2104" spans="1:5" x14ac:dyDescent="0.15">
      <c r="A2104" s="3"/>
      <c r="B2104" s="51"/>
      <c r="D2104" s="30"/>
      <c r="E2104" s="25"/>
    </row>
    <row r="2105" spans="1:5" x14ac:dyDescent="0.15">
      <c r="A2105" s="3"/>
      <c r="B2105" s="51"/>
      <c r="D2105" s="30"/>
      <c r="E2105" s="25"/>
    </row>
    <row r="2106" spans="1:5" x14ac:dyDescent="0.15">
      <c r="A2106" s="3"/>
      <c r="B2106" s="51"/>
      <c r="D2106" s="30"/>
      <c r="E2106" s="25"/>
    </row>
    <row r="2107" spans="1:5" x14ac:dyDescent="0.15">
      <c r="A2107" s="3"/>
      <c r="B2107" s="51"/>
      <c r="D2107" s="30"/>
      <c r="E2107" s="25"/>
    </row>
    <row r="2108" spans="1:5" x14ac:dyDescent="0.15">
      <c r="A2108" s="3"/>
      <c r="B2108" s="51"/>
      <c r="D2108" s="30"/>
      <c r="E2108" s="25"/>
    </row>
    <row r="2109" spans="1:5" x14ac:dyDescent="0.15">
      <c r="A2109" s="3"/>
      <c r="B2109" s="51"/>
      <c r="D2109" s="30"/>
      <c r="E2109" s="25"/>
    </row>
    <row r="2110" spans="1:5" x14ac:dyDescent="0.15">
      <c r="A2110" s="3"/>
      <c r="B2110" s="51"/>
      <c r="D2110" s="30"/>
      <c r="E2110" s="25"/>
    </row>
    <row r="2111" spans="1:5" x14ac:dyDescent="0.15">
      <c r="A2111" s="3"/>
      <c r="B2111" s="51"/>
      <c r="D2111" s="30"/>
      <c r="E2111" s="25"/>
    </row>
    <row r="2112" spans="1:5" x14ac:dyDescent="0.15">
      <c r="A2112" s="3"/>
      <c r="B2112" s="51"/>
      <c r="D2112" s="30"/>
      <c r="E2112" s="25"/>
    </row>
    <row r="2113" spans="1:5" x14ac:dyDescent="0.15">
      <c r="A2113" s="3"/>
      <c r="B2113" s="51"/>
      <c r="D2113" s="30"/>
      <c r="E2113" s="25"/>
    </row>
    <row r="2114" spans="1:5" x14ac:dyDescent="0.15">
      <c r="A2114" s="3"/>
      <c r="B2114" s="51"/>
      <c r="D2114" s="30"/>
      <c r="E2114" s="25"/>
    </row>
    <row r="2115" spans="1:5" x14ac:dyDescent="0.15">
      <c r="A2115" s="3"/>
      <c r="B2115" s="51"/>
      <c r="D2115" s="30"/>
      <c r="E2115" s="25"/>
    </row>
    <row r="2116" spans="1:5" x14ac:dyDescent="0.15">
      <c r="A2116" s="3"/>
      <c r="B2116" s="51"/>
      <c r="D2116" s="30"/>
      <c r="E2116" s="25"/>
    </row>
    <row r="2117" spans="1:5" x14ac:dyDescent="0.15">
      <c r="A2117" s="3"/>
      <c r="B2117" s="51"/>
      <c r="D2117" s="30"/>
      <c r="E2117" s="25"/>
    </row>
    <row r="2118" spans="1:5" x14ac:dyDescent="0.15">
      <c r="A2118" s="3"/>
      <c r="B2118" s="51"/>
      <c r="D2118" s="30"/>
      <c r="E2118" s="25"/>
    </row>
    <row r="2119" spans="1:5" x14ac:dyDescent="0.15">
      <c r="A2119" s="3"/>
      <c r="B2119" s="51"/>
      <c r="D2119" s="30"/>
      <c r="E2119" s="25"/>
    </row>
    <row r="2120" spans="1:5" x14ac:dyDescent="0.15">
      <c r="A2120" s="3"/>
      <c r="B2120" s="51"/>
      <c r="D2120" s="30"/>
      <c r="E2120" s="25"/>
    </row>
    <row r="2121" spans="1:5" x14ac:dyDescent="0.15">
      <c r="A2121" s="3"/>
      <c r="B2121" s="51"/>
      <c r="D2121" s="30"/>
      <c r="E2121" s="25"/>
    </row>
    <row r="2122" spans="1:5" x14ac:dyDescent="0.15">
      <c r="A2122" s="3"/>
      <c r="B2122" s="51"/>
      <c r="D2122" s="30"/>
      <c r="E2122" s="25"/>
    </row>
    <row r="2123" spans="1:5" x14ac:dyDescent="0.15">
      <c r="A2123" s="3"/>
      <c r="B2123" s="51"/>
      <c r="D2123" s="30"/>
      <c r="E2123" s="25"/>
    </row>
    <row r="2124" spans="1:5" x14ac:dyDescent="0.15">
      <c r="A2124" s="3"/>
      <c r="B2124" s="51"/>
      <c r="D2124" s="30"/>
      <c r="E2124" s="25"/>
    </row>
    <row r="2125" spans="1:5" x14ac:dyDescent="0.15">
      <c r="A2125" s="3"/>
      <c r="B2125" s="51"/>
      <c r="D2125" s="30"/>
      <c r="E2125" s="25"/>
    </row>
    <row r="2126" spans="1:5" x14ac:dyDescent="0.15">
      <c r="A2126" s="3"/>
      <c r="B2126" s="51"/>
      <c r="D2126" s="30"/>
      <c r="E2126" s="25"/>
    </row>
    <row r="2127" spans="1:5" x14ac:dyDescent="0.15">
      <c r="A2127" s="3"/>
      <c r="B2127" s="51"/>
      <c r="D2127" s="30"/>
      <c r="E2127" s="25"/>
    </row>
    <row r="2128" spans="1:5" x14ac:dyDescent="0.15">
      <c r="A2128" s="3"/>
      <c r="B2128" s="51"/>
      <c r="D2128" s="30"/>
      <c r="E2128" s="25"/>
    </row>
    <row r="2129" spans="1:5" x14ac:dyDescent="0.15">
      <c r="A2129" s="3"/>
      <c r="B2129" s="51"/>
      <c r="D2129" s="30"/>
      <c r="E2129" s="25"/>
    </row>
    <row r="2130" spans="1:5" x14ac:dyDescent="0.15">
      <c r="A2130" s="3"/>
      <c r="B2130" s="51"/>
      <c r="D2130" s="30"/>
      <c r="E2130" s="25"/>
    </row>
    <row r="2131" spans="1:5" x14ac:dyDescent="0.15">
      <c r="A2131" s="3"/>
      <c r="B2131" s="51"/>
      <c r="D2131" s="30"/>
      <c r="E2131" s="25"/>
    </row>
    <row r="2132" spans="1:5" x14ac:dyDescent="0.15">
      <c r="A2132" s="3"/>
      <c r="B2132" s="51"/>
      <c r="D2132" s="30"/>
      <c r="E2132" s="25"/>
    </row>
    <row r="2133" spans="1:5" x14ac:dyDescent="0.15">
      <c r="A2133" s="3"/>
      <c r="B2133" s="51"/>
      <c r="D2133" s="30"/>
      <c r="E2133" s="25"/>
    </row>
    <row r="2134" spans="1:5" x14ac:dyDescent="0.15">
      <c r="A2134" s="3"/>
      <c r="B2134" s="51"/>
      <c r="D2134" s="30"/>
      <c r="E2134" s="25"/>
    </row>
    <row r="2135" spans="1:5" x14ac:dyDescent="0.15">
      <c r="A2135" s="3"/>
      <c r="B2135" s="51"/>
      <c r="D2135" s="30"/>
      <c r="E2135" s="25"/>
    </row>
    <row r="2136" spans="1:5" x14ac:dyDescent="0.15">
      <c r="A2136" s="3"/>
      <c r="B2136" s="51"/>
      <c r="D2136" s="30"/>
      <c r="E2136" s="25"/>
    </row>
    <row r="2137" spans="1:5" x14ac:dyDescent="0.15">
      <c r="A2137" s="3"/>
      <c r="B2137" s="51"/>
      <c r="D2137" s="30"/>
      <c r="E2137" s="25"/>
    </row>
    <row r="2138" spans="1:5" x14ac:dyDescent="0.15">
      <c r="A2138" s="3"/>
      <c r="B2138" s="51"/>
      <c r="D2138" s="30"/>
      <c r="E2138" s="25"/>
    </row>
    <row r="2139" spans="1:5" x14ac:dyDescent="0.15">
      <c r="A2139" s="3"/>
      <c r="B2139" s="51"/>
      <c r="D2139" s="30"/>
      <c r="E2139" s="25"/>
    </row>
    <row r="2140" spans="1:5" x14ac:dyDescent="0.15">
      <c r="A2140" s="3"/>
      <c r="B2140" s="51"/>
      <c r="D2140" s="30"/>
      <c r="E2140" s="25"/>
    </row>
    <row r="2141" spans="1:5" x14ac:dyDescent="0.15">
      <c r="A2141" s="3"/>
      <c r="B2141" s="51"/>
      <c r="D2141" s="30"/>
      <c r="E2141" s="25"/>
    </row>
    <row r="2142" spans="1:5" x14ac:dyDescent="0.15">
      <c r="A2142" s="3"/>
      <c r="B2142" s="51"/>
      <c r="D2142" s="30"/>
      <c r="E2142" s="25"/>
    </row>
    <row r="2143" spans="1:5" x14ac:dyDescent="0.15">
      <c r="A2143" s="3"/>
      <c r="B2143" s="51"/>
      <c r="D2143" s="30"/>
      <c r="E2143" s="25"/>
    </row>
    <row r="2144" spans="1:5" x14ac:dyDescent="0.15">
      <c r="A2144" s="3"/>
      <c r="B2144" s="51"/>
      <c r="D2144" s="30"/>
      <c r="E2144" s="25"/>
    </row>
    <row r="2145" spans="1:5" x14ac:dyDescent="0.15">
      <c r="A2145" s="3"/>
      <c r="B2145" s="51"/>
      <c r="D2145" s="30"/>
      <c r="E2145" s="25"/>
    </row>
    <row r="2146" spans="1:5" x14ac:dyDescent="0.15">
      <c r="A2146" s="3"/>
      <c r="B2146" s="51"/>
      <c r="D2146" s="30"/>
      <c r="E2146" s="25"/>
    </row>
    <row r="2147" spans="1:5" x14ac:dyDescent="0.15">
      <c r="A2147" s="3"/>
      <c r="B2147" s="51"/>
      <c r="D2147" s="30"/>
      <c r="E2147" s="25"/>
    </row>
    <row r="2148" spans="1:5" x14ac:dyDescent="0.15">
      <c r="A2148" s="3"/>
      <c r="B2148" s="51"/>
      <c r="D2148" s="30"/>
      <c r="E2148" s="25"/>
    </row>
    <row r="2149" spans="1:5" x14ac:dyDescent="0.15">
      <c r="A2149" s="3"/>
      <c r="B2149" s="51"/>
      <c r="D2149" s="30"/>
      <c r="E2149" s="25"/>
    </row>
    <row r="2150" spans="1:5" x14ac:dyDescent="0.15">
      <c r="A2150" s="3"/>
      <c r="B2150" s="51"/>
      <c r="D2150" s="30"/>
      <c r="E2150" s="25"/>
    </row>
    <row r="2151" spans="1:5" x14ac:dyDescent="0.15">
      <c r="A2151" s="3"/>
      <c r="B2151" s="51"/>
      <c r="D2151" s="30"/>
      <c r="E2151" s="25"/>
    </row>
    <row r="2152" spans="1:5" x14ac:dyDescent="0.15">
      <c r="A2152" s="3"/>
      <c r="B2152" s="51"/>
      <c r="D2152" s="30"/>
      <c r="E2152" s="25"/>
    </row>
    <row r="2153" spans="1:5" x14ac:dyDescent="0.15">
      <c r="A2153" s="3"/>
      <c r="B2153" s="51"/>
      <c r="D2153" s="30"/>
      <c r="E2153" s="25"/>
    </row>
    <row r="2154" spans="1:5" x14ac:dyDescent="0.15">
      <c r="A2154" s="3"/>
      <c r="B2154" s="51"/>
      <c r="D2154" s="30"/>
      <c r="E2154" s="25"/>
    </row>
    <row r="2155" spans="1:5" x14ac:dyDescent="0.15">
      <c r="A2155" s="3"/>
      <c r="B2155" s="51"/>
      <c r="D2155" s="30"/>
      <c r="E2155" s="25"/>
    </row>
    <row r="2156" spans="1:5" x14ac:dyDescent="0.15">
      <c r="A2156" s="3"/>
      <c r="B2156" s="51"/>
      <c r="D2156" s="30"/>
      <c r="E2156" s="25"/>
    </row>
    <row r="2157" spans="1:5" x14ac:dyDescent="0.15">
      <c r="A2157" s="3"/>
      <c r="B2157" s="51"/>
      <c r="D2157" s="30"/>
      <c r="E2157" s="25"/>
    </row>
    <row r="2158" spans="1:5" x14ac:dyDescent="0.15">
      <c r="A2158" s="3"/>
      <c r="B2158" s="51"/>
      <c r="D2158" s="30"/>
      <c r="E2158" s="25"/>
    </row>
    <row r="2159" spans="1:5" x14ac:dyDescent="0.15">
      <c r="A2159" s="3"/>
      <c r="B2159" s="51"/>
      <c r="D2159" s="30"/>
      <c r="E2159" s="25"/>
    </row>
    <row r="2160" spans="1:5" x14ac:dyDescent="0.15">
      <c r="A2160" s="3"/>
      <c r="B2160" s="51"/>
      <c r="D2160" s="30"/>
      <c r="E2160" s="25"/>
    </row>
    <row r="2161" spans="1:5" x14ac:dyDescent="0.15">
      <c r="A2161" s="3"/>
      <c r="B2161" s="51"/>
      <c r="D2161" s="30"/>
      <c r="E2161" s="25"/>
    </row>
    <row r="2162" spans="1:5" x14ac:dyDescent="0.15">
      <c r="A2162" s="3"/>
      <c r="B2162" s="51"/>
      <c r="D2162" s="30"/>
      <c r="E2162" s="25"/>
    </row>
    <row r="2163" spans="1:5" x14ac:dyDescent="0.15">
      <c r="A2163" s="3"/>
      <c r="B2163" s="51"/>
      <c r="D2163" s="30"/>
      <c r="E2163" s="25"/>
    </row>
    <row r="2164" spans="1:5" x14ac:dyDescent="0.15">
      <c r="A2164" s="3"/>
      <c r="B2164" s="51"/>
      <c r="D2164" s="30"/>
      <c r="E2164" s="25"/>
    </row>
    <row r="2165" spans="1:5" x14ac:dyDescent="0.15">
      <c r="A2165" s="3"/>
      <c r="B2165" s="51"/>
      <c r="D2165" s="30"/>
      <c r="E2165" s="25"/>
    </row>
    <row r="2166" spans="1:5" x14ac:dyDescent="0.15">
      <c r="A2166" s="3"/>
      <c r="B2166" s="51"/>
      <c r="D2166" s="30"/>
      <c r="E2166" s="25"/>
    </row>
    <row r="2167" spans="1:5" x14ac:dyDescent="0.15">
      <c r="A2167" s="3"/>
      <c r="B2167" s="51"/>
      <c r="D2167" s="30"/>
      <c r="E2167" s="25"/>
    </row>
    <row r="2168" spans="1:5" x14ac:dyDescent="0.15">
      <c r="A2168" s="3"/>
      <c r="B2168" s="51"/>
      <c r="D2168" s="30"/>
      <c r="E2168" s="25"/>
    </row>
    <row r="2169" spans="1:5" x14ac:dyDescent="0.15">
      <c r="A2169" s="3"/>
      <c r="B2169" s="51"/>
      <c r="D2169" s="30"/>
      <c r="E2169" s="25"/>
    </row>
    <row r="2170" spans="1:5" x14ac:dyDescent="0.15">
      <c r="A2170" s="3"/>
      <c r="B2170" s="51"/>
      <c r="D2170" s="30"/>
      <c r="E2170" s="25"/>
    </row>
    <row r="2171" spans="1:5" x14ac:dyDescent="0.15">
      <c r="A2171" s="3"/>
      <c r="B2171" s="51"/>
      <c r="D2171" s="30"/>
      <c r="E2171" s="25"/>
    </row>
    <row r="2172" spans="1:5" x14ac:dyDescent="0.15">
      <c r="A2172" s="3"/>
      <c r="B2172" s="51"/>
      <c r="D2172" s="30"/>
      <c r="E2172" s="25"/>
    </row>
    <row r="2173" spans="1:5" x14ac:dyDescent="0.15">
      <c r="A2173" s="3"/>
      <c r="B2173" s="51"/>
      <c r="D2173" s="30"/>
      <c r="E2173" s="25"/>
    </row>
    <row r="2174" spans="1:5" x14ac:dyDescent="0.15">
      <c r="A2174" s="3"/>
      <c r="B2174" s="51"/>
      <c r="D2174" s="30"/>
      <c r="E2174" s="25"/>
    </row>
    <row r="2175" spans="1:5" x14ac:dyDescent="0.15">
      <c r="A2175" s="3"/>
      <c r="B2175" s="51"/>
      <c r="D2175" s="30"/>
      <c r="E2175" s="25"/>
    </row>
    <row r="2176" spans="1:5" x14ac:dyDescent="0.15">
      <c r="A2176" s="3"/>
      <c r="B2176" s="51"/>
      <c r="D2176" s="30"/>
      <c r="E2176" s="25"/>
    </row>
    <row r="2177" spans="1:5" x14ac:dyDescent="0.15">
      <c r="A2177" s="3"/>
      <c r="B2177" s="51"/>
      <c r="D2177" s="30"/>
      <c r="E2177" s="25"/>
    </row>
    <row r="2178" spans="1:5" x14ac:dyDescent="0.15">
      <c r="A2178" s="3"/>
      <c r="B2178" s="51"/>
      <c r="D2178" s="30"/>
      <c r="E2178" s="25"/>
    </row>
    <row r="2179" spans="1:5" x14ac:dyDescent="0.15">
      <c r="A2179" s="3"/>
      <c r="B2179" s="51"/>
      <c r="D2179" s="30"/>
      <c r="E2179" s="25"/>
    </row>
    <row r="2180" spans="1:5" x14ac:dyDescent="0.15">
      <c r="A2180" s="3"/>
      <c r="B2180" s="51"/>
      <c r="D2180" s="30"/>
      <c r="E2180" s="25"/>
    </row>
    <row r="2181" spans="1:5" x14ac:dyDescent="0.15">
      <c r="A2181" s="3"/>
      <c r="B2181" s="51"/>
      <c r="D2181" s="30"/>
      <c r="E2181" s="25"/>
    </row>
    <row r="2182" spans="1:5" x14ac:dyDescent="0.15">
      <c r="A2182" s="3"/>
      <c r="B2182" s="51"/>
      <c r="D2182" s="30"/>
      <c r="E2182" s="25"/>
    </row>
    <row r="2183" spans="1:5" x14ac:dyDescent="0.15">
      <c r="A2183" s="3"/>
      <c r="B2183" s="51"/>
      <c r="D2183" s="30"/>
      <c r="E2183" s="25"/>
    </row>
    <row r="2184" spans="1:5" x14ac:dyDescent="0.15">
      <c r="A2184" s="3"/>
      <c r="B2184" s="51"/>
      <c r="D2184" s="30"/>
      <c r="E2184" s="25"/>
    </row>
    <row r="2185" spans="1:5" x14ac:dyDescent="0.15">
      <c r="A2185" s="3"/>
      <c r="B2185" s="51"/>
      <c r="D2185" s="30"/>
      <c r="E2185" s="25"/>
    </row>
    <row r="2186" spans="1:5" x14ac:dyDescent="0.15">
      <c r="A2186" s="3"/>
      <c r="B2186" s="51"/>
      <c r="D2186" s="30"/>
      <c r="E2186" s="25"/>
    </row>
    <row r="2187" spans="1:5" x14ac:dyDescent="0.15">
      <c r="A2187" s="3"/>
      <c r="B2187" s="51"/>
      <c r="D2187" s="30"/>
      <c r="E2187" s="25"/>
    </row>
    <row r="2188" spans="1:5" x14ac:dyDescent="0.15">
      <c r="A2188" s="3"/>
      <c r="B2188" s="51"/>
      <c r="D2188" s="30"/>
      <c r="E2188" s="25"/>
    </row>
    <row r="2189" spans="1:5" x14ac:dyDescent="0.15">
      <c r="A2189" s="3"/>
      <c r="B2189" s="51"/>
      <c r="D2189" s="30"/>
      <c r="E2189" s="25"/>
    </row>
    <row r="2190" spans="1:5" x14ac:dyDescent="0.15">
      <c r="A2190" s="3"/>
      <c r="B2190" s="51"/>
      <c r="D2190" s="30"/>
      <c r="E2190" s="25"/>
    </row>
    <row r="2191" spans="1:5" x14ac:dyDescent="0.15">
      <c r="A2191" s="3"/>
      <c r="B2191" s="51"/>
      <c r="D2191" s="30"/>
      <c r="E2191" s="25"/>
    </row>
    <row r="2192" spans="1:5" x14ac:dyDescent="0.15">
      <c r="A2192" s="3"/>
      <c r="B2192" s="51"/>
      <c r="D2192" s="30"/>
      <c r="E2192" s="25"/>
    </row>
    <row r="2193" spans="1:5" x14ac:dyDescent="0.15">
      <c r="A2193" s="3"/>
      <c r="B2193" s="51"/>
      <c r="D2193" s="30"/>
      <c r="E2193" s="25"/>
    </row>
    <row r="2194" spans="1:5" x14ac:dyDescent="0.15">
      <c r="A2194" s="3"/>
      <c r="B2194" s="51"/>
      <c r="D2194" s="30"/>
      <c r="E2194" s="25"/>
    </row>
    <row r="2195" spans="1:5" x14ac:dyDescent="0.15">
      <c r="A2195" s="3"/>
      <c r="B2195" s="51"/>
      <c r="D2195" s="30"/>
      <c r="E2195" s="25"/>
    </row>
    <row r="2196" spans="1:5" x14ac:dyDescent="0.15">
      <c r="A2196" s="3"/>
      <c r="B2196" s="51"/>
      <c r="D2196" s="30"/>
      <c r="E2196" s="25"/>
    </row>
    <row r="2197" spans="1:5" x14ac:dyDescent="0.15">
      <c r="A2197" s="3"/>
      <c r="B2197" s="51"/>
      <c r="D2197" s="30"/>
      <c r="E2197" s="25"/>
    </row>
    <row r="2198" spans="1:5" x14ac:dyDescent="0.15">
      <c r="A2198" s="3"/>
      <c r="B2198" s="51"/>
      <c r="D2198" s="30"/>
      <c r="E2198" s="25"/>
    </row>
    <row r="2199" spans="1:5" x14ac:dyDescent="0.15">
      <c r="A2199" s="3"/>
      <c r="B2199" s="51"/>
      <c r="D2199" s="30"/>
      <c r="E2199" s="25"/>
    </row>
    <row r="2200" spans="1:5" x14ac:dyDescent="0.15">
      <c r="A2200" s="3"/>
      <c r="B2200" s="51"/>
      <c r="D2200" s="30"/>
      <c r="E2200" s="25"/>
    </row>
    <row r="2201" spans="1:5" x14ac:dyDescent="0.15">
      <c r="A2201" s="3"/>
      <c r="B2201" s="51"/>
      <c r="D2201" s="30"/>
      <c r="E2201" s="25"/>
    </row>
    <row r="2202" spans="1:5" x14ac:dyDescent="0.15">
      <c r="A2202" s="3"/>
      <c r="B2202" s="51"/>
      <c r="D2202" s="30"/>
      <c r="E2202" s="25"/>
    </row>
    <row r="2203" spans="1:5" x14ac:dyDescent="0.15">
      <c r="A2203" s="3"/>
      <c r="B2203" s="51"/>
      <c r="D2203" s="30"/>
      <c r="E2203" s="25"/>
    </row>
    <row r="2204" spans="1:5" x14ac:dyDescent="0.15">
      <c r="A2204" s="3"/>
      <c r="B2204" s="51"/>
      <c r="D2204" s="30"/>
      <c r="E2204" s="25"/>
    </row>
    <row r="2205" spans="1:5" x14ac:dyDescent="0.15">
      <c r="A2205" s="3"/>
      <c r="B2205" s="51"/>
      <c r="D2205" s="30"/>
      <c r="E2205" s="25"/>
    </row>
    <row r="2206" spans="1:5" x14ac:dyDescent="0.15">
      <c r="A2206" s="3"/>
      <c r="B2206" s="51"/>
      <c r="D2206" s="30"/>
      <c r="E2206" s="25"/>
    </row>
    <row r="2207" spans="1:5" x14ac:dyDescent="0.15">
      <c r="A2207" s="3"/>
      <c r="B2207" s="51"/>
      <c r="D2207" s="30"/>
      <c r="E2207" s="25"/>
    </row>
    <row r="2208" spans="1:5" x14ac:dyDescent="0.15">
      <c r="A2208" s="3"/>
      <c r="B2208" s="51"/>
      <c r="D2208" s="30"/>
      <c r="E2208" s="25"/>
    </row>
    <row r="2209" spans="1:5" x14ac:dyDescent="0.15">
      <c r="A2209" s="3"/>
      <c r="B2209" s="51"/>
      <c r="D2209" s="30"/>
      <c r="E2209" s="25"/>
    </row>
    <row r="2210" spans="1:5" x14ac:dyDescent="0.15">
      <c r="A2210" s="3"/>
      <c r="B2210" s="51"/>
      <c r="D2210" s="30"/>
      <c r="E2210" s="25"/>
    </row>
    <row r="2211" spans="1:5" x14ac:dyDescent="0.15">
      <c r="A2211" s="3"/>
      <c r="B2211" s="51"/>
      <c r="D2211" s="30"/>
      <c r="E2211" s="25"/>
    </row>
    <row r="2212" spans="1:5" x14ac:dyDescent="0.15">
      <c r="A2212" s="3"/>
      <c r="B2212" s="51"/>
      <c r="D2212" s="30"/>
      <c r="E2212" s="25"/>
    </row>
    <row r="2213" spans="1:5" x14ac:dyDescent="0.15">
      <c r="A2213" s="3"/>
      <c r="B2213" s="51"/>
      <c r="D2213" s="30"/>
      <c r="E2213" s="25"/>
    </row>
    <row r="2214" spans="1:5" x14ac:dyDescent="0.15">
      <c r="A2214" s="3"/>
      <c r="B2214" s="51"/>
      <c r="D2214" s="30"/>
      <c r="E2214" s="25"/>
    </row>
    <row r="2215" spans="1:5" x14ac:dyDescent="0.15">
      <c r="A2215" s="3"/>
      <c r="B2215" s="51"/>
      <c r="D2215" s="30"/>
      <c r="E2215" s="25"/>
    </row>
    <row r="2216" spans="1:5" x14ac:dyDescent="0.15">
      <c r="A2216" s="3"/>
      <c r="B2216" s="51"/>
      <c r="D2216" s="30"/>
      <c r="E2216" s="25"/>
    </row>
    <row r="2217" spans="1:5" x14ac:dyDescent="0.15">
      <c r="A2217" s="3"/>
      <c r="B2217" s="51"/>
      <c r="D2217" s="30"/>
      <c r="E2217" s="25"/>
    </row>
    <row r="2218" spans="1:5" x14ac:dyDescent="0.15">
      <c r="A2218" s="3"/>
      <c r="B2218" s="51"/>
      <c r="D2218" s="30"/>
      <c r="E2218" s="25"/>
    </row>
    <row r="2219" spans="1:5" x14ac:dyDescent="0.15">
      <c r="A2219" s="3"/>
      <c r="B2219" s="51"/>
      <c r="D2219" s="30"/>
      <c r="E2219" s="25"/>
    </row>
    <row r="2220" spans="1:5" x14ac:dyDescent="0.15">
      <c r="A2220" s="3"/>
      <c r="B2220" s="51"/>
      <c r="D2220" s="30"/>
      <c r="E2220" s="25"/>
    </row>
    <row r="2221" spans="1:5" x14ac:dyDescent="0.15">
      <c r="A2221" s="3"/>
      <c r="B2221" s="51"/>
      <c r="D2221" s="30"/>
      <c r="E2221" s="25"/>
    </row>
    <row r="2222" spans="1:5" x14ac:dyDescent="0.15">
      <c r="A2222" s="3"/>
      <c r="B2222" s="51"/>
      <c r="D2222" s="30"/>
      <c r="E2222" s="25"/>
    </row>
    <row r="2223" spans="1:5" x14ac:dyDescent="0.15">
      <c r="A2223" s="3"/>
      <c r="B2223" s="51"/>
      <c r="D2223" s="30"/>
      <c r="E2223" s="25"/>
    </row>
    <row r="2224" spans="1:5" x14ac:dyDescent="0.15">
      <c r="A2224" s="3"/>
      <c r="B2224" s="51"/>
      <c r="D2224" s="30"/>
      <c r="E2224" s="25"/>
    </row>
    <row r="2225" spans="1:5" x14ac:dyDescent="0.15">
      <c r="A2225" s="3"/>
      <c r="B2225" s="51"/>
      <c r="D2225" s="30"/>
      <c r="E2225" s="25"/>
    </row>
    <row r="2226" spans="1:5" x14ac:dyDescent="0.15">
      <c r="A2226" s="3"/>
      <c r="B2226" s="51"/>
      <c r="D2226" s="30"/>
      <c r="E2226" s="25"/>
    </row>
    <row r="2227" spans="1:5" x14ac:dyDescent="0.15">
      <c r="A2227" s="3"/>
      <c r="B2227" s="51"/>
      <c r="D2227" s="30"/>
      <c r="E2227" s="25"/>
    </row>
    <row r="2228" spans="1:5" x14ac:dyDescent="0.15">
      <c r="A2228" s="3"/>
      <c r="B2228" s="51"/>
      <c r="D2228" s="30"/>
      <c r="E2228" s="25"/>
    </row>
    <row r="2229" spans="1:5" x14ac:dyDescent="0.15">
      <c r="A2229" s="3"/>
      <c r="B2229" s="51"/>
      <c r="D2229" s="30"/>
      <c r="E2229" s="25"/>
    </row>
    <row r="2230" spans="1:5" x14ac:dyDescent="0.15">
      <c r="A2230" s="3"/>
      <c r="B2230" s="51"/>
      <c r="D2230" s="30"/>
      <c r="E2230" s="25"/>
    </row>
    <row r="2231" spans="1:5" x14ac:dyDescent="0.15">
      <c r="A2231" s="3"/>
      <c r="B2231" s="51"/>
      <c r="D2231" s="30"/>
      <c r="E2231" s="25"/>
    </row>
    <row r="2232" spans="1:5" x14ac:dyDescent="0.15">
      <c r="A2232" s="3"/>
      <c r="B2232" s="51"/>
      <c r="D2232" s="30"/>
      <c r="E2232" s="25"/>
    </row>
    <row r="2233" spans="1:5" x14ac:dyDescent="0.15">
      <c r="A2233" s="3"/>
      <c r="B2233" s="51"/>
      <c r="D2233" s="30"/>
      <c r="E2233" s="25"/>
    </row>
    <row r="2234" spans="1:5" x14ac:dyDescent="0.15">
      <c r="A2234" s="3"/>
      <c r="B2234" s="51"/>
      <c r="D2234" s="30"/>
      <c r="E2234" s="25"/>
    </row>
    <row r="2235" spans="1:5" x14ac:dyDescent="0.15">
      <c r="A2235" s="3"/>
      <c r="B2235" s="51"/>
      <c r="D2235" s="30"/>
      <c r="E2235" s="25"/>
    </row>
    <row r="2236" spans="1:5" x14ac:dyDescent="0.15">
      <c r="A2236" s="3"/>
      <c r="B2236" s="51"/>
      <c r="D2236" s="30"/>
      <c r="E2236" s="25"/>
    </row>
    <row r="2237" spans="1:5" x14ac:dyDescent="0.15">
      <c r="A2237" s="3"/>
      <c r="B2237" s="51"/>
      <c r="D2237" s="30"/>
      <c r="E2237" s="25"/>
    </row>
    <row r="2238" spans="1:5" x14ac:dyDescent="0.15">
      <c r="A2238" s="3"/>
      <c r="B2238" s="51"/>
      <c r="D2238" s="30"/>
      <c r="E2238" s="25"/>
    </row>
    <row r="2239" spans="1:5" x14ac:dyDescent="0.15">
      <c r="A2239" s="3"/>
      <c r="B2239" s="51"/>
      <c r="D2239" s="30"/>
      <c r="E2239" s="25"/>
    </row>
    <row r="2240" spans="1:5" x14ac:dyDescent="0.15">
      <c r="A2240" s="3"/>
      <c r="B2240" s="51"/>
      <c r="D2240" s="30"/>
      <c r="E2240" s="25"/>
    </row>
    <row r="2241" spans="1:5" x14ac:dyDescent="0.15">
      <c r="A2241" s="3"/>
      <c r="B2241" s="51"/>
      <c r="D2241" s="30"/>
      <c r="E2241" s="25"/>
    </row>
    <row r="2242" spans="1:5" x14ac:dyDescent="0.15">
      <c r="A2242" s="3"/>
      <c r="B2242" s="51"/>
      <c r="D2242" s="30"/>
      <c r="E2242" s="25"/>
    </row>
    <row r="2243" spans="1:5" x14ac:dyDescent="0.15">
      <c r="A2243" s="3"/>
      <c r="B2243" s="51"/>
      <c r="D2243" s="30"/>
      <c r="E2243" s="25"/>
    </row>
    <row r="2244" spans="1:5" x14ac:dyDescent="0.15">
      <c r="A2244" s="3"/>
      <c r="B2244" s="51"/>
      <c r="D2244" s="30"/>
      <c r="E2244" s="25"/>
    </row>
    <row r="2245" spans="1:5" x14ac:dyDescent="0.15">
      <c r="A2245" s="3"/>
      <c r="B2245" s="51"/>
      <c r="D2245" s="30"/>
      <c r="E2245" s="25"/>
    </row>
    <row r="2246" spans="1:5" x14ac:dyDescent="0.15">
      <c r="A2246" s="3"/>
      <c r="B2246" s="51"/>
      <c r="D2246" s="30"/>
      <c r="E2246" s="25"/>
    </row>
    <row r="2247" spans="1:5" x14ac:dyDescent="0.15">
      <c r="A2247" s="3"/>
      <c r="B2247" s="51"/>
      <c r="D2247" s="30"/>
      <c r="E2247" s="25"/>
    </row>
    <row r="2248" spans="1:5" x14ac:dyDescent="0.15">
      <c r="A2248" s="3"/>
      <c r="B2248" s="51"/>
      <c r="D2248" s="30"/>
      <c r="E2248" s="25"/>
    </row>
    <row r="2249" spans="1:5" x14ac:dyDescent="0.15">
      <c r="A2249" s="3"/>
      <c r="B2249" s="51"/>
      <c r="D2249" s="30"/>
      <c r="E2249" s="25"/>
    </row>
    <row r="2250" spans="1:5" x14ac:dyDescent="0.15">
      <c r="A2250" s="3"/>
      <c r="B2250" s="51"/>
      <c r="D2250" s="30"/>
      <c r="E2250" s="25"/>
    </row>
    <row r="2251" spans="1:5" x14ac:dyDescent="0.15">
      <c r="A2251" s="3"/>
      <c r="B2251" s="51"/>
      <c r="D2251" s="30"/>
      <c r="E2251" s="25"/>
    </row>
    <row r="2252" spans="1:5" x14ac:dyDescent="0.15">
      <c r="A2252" s="3"/>
      <c r="B2252" s="51"/>
      <c r="D2252" s="30"/>
      <c r="E2252" s="25"/>
    </row>
    <row r="2253" spans="1:5" x14ac:dyDescent="0.15">
      <c r="A2253" s="3"/>
      <c r="B2253" s="51"/>
      <c r="D2253" s="30"/>
      <c r="E2253" s="25"/>
    </row>
    <row r="2254" spans="1:5" x14ac:dyDescent="0.15">
      <c r="A2254" s="3"/>
      <c r="B2254" s="51"/>
      <c r="D2254" s="30"/>
      <c r="E2254" s="25"/>
    </row>
    <row r="2255" spans="1:5" x14ac:dyDescent="0.15">
      <c r="A2255" s="3"/>
      <c r="B2255" s="51"/>
      <c r="D2255" s="30"/>
      <c r="E2255" s="25"/>
    </row>
    <row r="2256" spans="1:5" x14ac:dyDescent="0.15">
      <c r="A2256" s="3"/>
      <c r="B2256" s="51"/>
      <c r="D2256" s="30"/>
      <c r="E2256" s="25"/>
    </row>
    <row r="2257" spans="1:5" x14ac:dyDescent="0.15">
      <c r="A2257" s="3"/>
      <c r="B2257" s="51"/>
      <c r="D2257" s="30"/>
      <c r="E2257" s="25"/>
    </row>
    <row r="2258" spans="1:5" x14ac:dyDescent="0.15">
      <c r="A2258" s="3"/>
      <c r="B2258" s="51"/>
      <c r="D2258" s="30"/>
      <c r="E2258" s="25"/>
    </row>
    <row r="2259" spans="1:5" x14ac:dyDescent="0.15">
      <c r="A2259" s="3"/>
      <c r="B2259" s="51"/>
      <c r="D2259" s="30"/>
      <c r="E2259" s="25"/>
    </row>
    <row r="2260" spans="1:5" x14ac:dyDescent="0.15">
      <c r="A2260" s="3"/>
      <c r="B2260" s="51"/>
      <c r="D2260" s="30"/>
      <c r="E2260" s="25"/>
    </row>
    <row r="2261" spans="1:5" x14ac:dyDescent="0.15">
      <c r="A2261" s="3"/>
      <c r="B2261" s="51"/>
      <c r="D2261" s="30"/>
      <c r="E2261" s="25"/>
    </row>
    <row r="2262" spans="1:5" x14ac:dyDescent="0.15">
      <c r="A2262" s="3"/>
      <c r="B2262" s="51"/>
      <c r="D2262" s="30"/>
      <c r="E2262" s="25"/>
    </row>
    <row r="2263" spans="1:5" x14ac:dyDescent="0.15">
      <c r="A2263" s="3"/>
      <c r="B2263" s="51"/>
      <c r="D2263" s="30"/>
      <c r="E2263" s="25"/>
    </row>
    <row r="2264" spans="1:5" x14ac:dyDescent="0.15">
      <c r="A2264" s="3"/>
      <c r="B2264" s="51"/>
      <c r="D2264" s="30"/>
      <c r="E2264" s="25"/>
    </row>
    <row r="2265" spans="1:5" x14ac:dyDescent="0.15">
      <c r="A2265" s="3"/>
      <c r="B2265" s="51"/>
      <c r="D2265" s="30"/>
      <c r="E2265" s="25"/>
    </row>
    <row r="2266" spans="1:5" x14ac:dyDescent="0.15">
      <c r="A2266" s="3"/>
      <c r="B2266" s="51"/>
      <c r="D2266" s="30"/>
      <c r="E2266" s="25"/>
    </row>
    <row r="2267" spans="1:5" x14ac:dyDescent="0.15">
      <c r="A2267" s="3"/>
      <c r="B2267" s="51"/>
      <c r="D2267" s="30"/>
      <c r="E2267" s="25"/>
    </row>
    <row r="2268" spans="1:5" x14ac:dyDescent="0.15">
      <c r="A2268" s="3"/>
      <c r="B2268" s="51"/>
      <c r="D2268" s="30"/>
      <c r="E2268" s="25"/>
    </row>
    <row r="2269" spans="1:5" x14ac:dyDescent="0.15">
      <c r="A2269" s="3"/>
      <c r="B2269" s="51"/>
      <c r="D2269" s="30"/>
      <c r="E2269" s="25"/>
    </row>
    <row r="2270" spans="1:5" x14ac:dyDescent="0.15">
      <c r="A2270" s="3"/>
      <c r="B2270" s="51"/>
      <c r="D2270" s="30"/>
      <c r="E2270" s="25"/>
    </row>
    <row r="2271" spans="1:5" x14ac:dyDescent="0.15">
      <c r="A2271" s="3"/>
      <c r="B2271" s="51"/>
      <c r="D2271" s="30"/>
      <c r="E2271" s="25"/>
    </row>
    <row r="2272" spans="1:5" x14ac:dyDescent="0.15">
      <c r="A2272" s="3"/>
      <c r="B2272" s="51"/>
      <c r="D2272" s="30"/>
      <c r="E2272" s="25"/>
    </row>
    <row r="2273" spans="1:5" x14ac:dyDescent="0.15">
      <c r="A2273" s="3"/>
      <c r="B2273" s="51"/>
      <c r="D2273" s="30"/>
      <c r="E2273" s="25"/>
    </row>
    <row r="2274" spans="1:5" x14ac:dyDescent="0.15">
      <c r="A2274" s="3"/>
      <c r="B2274" s="51"/>
      <c r="D2274" s="30"/>
      <c r="E2274" s="25"/>
    </row>
    <row r="2275" spans="1:5" x14ac:dyDescent="0.15">
      <c r="A2275" s="3"/>
      <c r="B2275" s="51"/>
      <c r="D2275" s="30"/>
      <c r="E2275" s="25"/>
    </row>
    <row r="2276" spans="1:5" x14ac:dyDescent="0.15">
      <c r="A2276" s="3"/>
      <c r="B2276" s="51"/>
      <c r="D2276" s="30"/>
      <c r="E2276" s="25"/>
    </row>
    <row r="2277" spans="1:5" x14ac:dyDescent="0.15">
      <c r="A2277" s="3"/>
      <c r="B2277" s="51"/>
      <c r="D2277" s="30"/>
      <c r="E2277" s="25"/>
    </row>
    <row r="2278" spans="1:5" x14ac:dyDescent="0.15">
      <c r="A2278" s="3"/>
      <c r="B2278" s="51"/>
      <c r="D2278" s="30"/>
      <c r="E2278" s="25"/>
    </row>
    <row r="2279" spans="1:5" x14ac:dyDescent="0.15">
      <c r="A2279" s="3"/>
      <c r="B2279" s="51"/>
      <c r="D2279" s="30"/>
      <c r="E2279" s="25"/>
    </row>
    <row r="2280" spans="1:5" x14ac:dyDescent="0.15">
      <c r="A2280" s="3"/>
      <c r="B2280" s="51"/>
      <c r="D2280" s="30"/>
      <c r="E2280" s="25"/>
    </row>
    <row r="2281" spans="1:5" x14ac:dyDescent="0.15">
      <c r="A2281" s="3"/>
      <c r="B2281" s="51"/>
      <c r="D2281" s="30"/>
      <c r="E2281" s="25"/>
    </row>
    <row r="2282" spans="1:5" x14ac:dyDescent="0.15">
      <c r="A2282" s="3"/>
      <c r="B2282" s="51"/>
      <c r="D2282" s="30"/>
      <c r="E2282" s="25"/>
    </row>
    <row r="2283" spans="1:5" x14ac:dyDescent="0.15">
      <c r="A2283" s="3"/>
      <c r="B2283" s="51"/>
      <c r="D2283" s="30"/>
      <c r="E2283" s="25"/>
    </row>
    <row r="2284" spans="1:5" x14ac:dyDescent="0.15">
      <c r="A2284" s="3"/>
      <c r="B2284" s="51"/>
      <c r="D2284" s="30"/>
      <c r="E2284" s="25"/>
    </row>
    <row r="2285" spans="1:5" x14ac:dyDescent="0.15">
      <c r="A2285" s="3"/>
      <c r="B2285" s="51"/>
      <c r="D2285" s="30"/>
      <c r="E2285" s="25"/>
    </row>
    <row r="2286" spans="1:5" x14ac:dyDescent="0.15">
      <c r="A2286" s="3"/>
      <c r="B2286" s="51"/>
      <c r="D2286" s="30"/>
      <c r="E2286" s="25"/>
    </row>
    <row r="2287" spans="1:5" x14ac:dyDescent="0.15">
      <c r="A2287" s="3"/>
      <c r="B2287" s="51"/>
      <c r="D2287" s="30"/>
      <c r="E2287" s="25"/>
    </row>
    <row r="2288" spans="1:5" x14ac:dyDescent="0.15">
      <c r="A2288" s="3"/>
      <c r="B2288" s="51"/>
      <c r="D2288" s="30"/>
      <c r="E2288" s="25"/>
    </row>
    <row r="2289" spans="1:5" x14ac:dyDescent="0.15">
      <c r="A2289" s="3"/>
      <c r="B2289" s="51"/>
      <c r="D2289" s="30"/>
      <c r="E2289" s="25"/>
    </row>
    <row r="2290" spans="1:5" x14ac:dyDescent="0.15">
      <c r="A2290" s="3"/>
      <c r="B2290" s="51"/>
      <c r="D2290" s="30"/>
      <c r="E2290" s="25"/>
    </row>
    <row r="2291" spans="1:5" x14ac:dyDescent="0.15">
      <c r="A2291" s="3"/>
      <c r="B2291" s="51"/>
      <c r="D2291" s="30"/>
      <c r="E2291" s="25"/>
    </row>
    <row r="2292" spans="1:5" x14ac:dyDescent="0.15">
      <c r="A2292" s="3"/>
      <c r="B2292" s="51"/>
      <c r="D2292" s="30"/>
      <c r="E2292" s="25"/>
    </row>
    <row r="2293" spans="1:5" x14ac:dyDescent="0.15">
      <c r="A2293" s="3"/>
      <c r="B2293" s="51"/>
      <c r="D2293" s="30"/>
      <c r="E2293" s="25"/>
    </row>
    <row r="2294" spans="1:5" x14ac:dyDescent="0.15">
      <c r="A2294" s="3"/>
      <c r="B2294" s="51"/>
      <c r="D2294" s="30"/>
      <c r="E2294" s="25"/>
    </row>
    <row r="2295" spans="1:5" x14ac:dyDescent="0.15">
      <c r="A2295" s="3"/>
      <c r="B2295" s="51"/>
      <c r="D2295" s="30"/>
      <c r="E2295" s="25"/>
    </row>
    <row r="2296" spans="1:5" x14ac:dyDescent="0.15">
      <c r="A2296" s="3"/>
      <c r="B2296" s="51"/>
      <c r="D2296" s="30"/>
      <c r="E2296" s="25"/>
    </row>
    <row r="2297" spans="1:5" x14ac:dyDescent="0.15">
      <c r="A2297" s="3"/>
      <c r="B2297" s="51"/>
      <c r="D2297" s="30"/>
      <c r="E2297" s="25"/>
    </row>
    <row r="2298" spans="1:5" x14ac:dyDescent="0.15">
      <c r="A2298" s="3"/>
      <c r="B2298" s="51"/>
      <c r="D2298" s="30"/>
      <c r="E2298" s="25"/>
    </row>
    <row r="2299" spans="1:5" x14ac:dyDescent="0.15">
      <c r="A2299" s="3"/>
      <c r="B2299" s="51"/>
      <c r="D2299" s="30"/>
      <c r="E2299" s="25"/>
    </row>
    <row r="2300" spans="1:5" x14ac:dyDescent="0.15">
      <c r="A2300" s="3"/>
      <c r="B2300" s="51"/>
      <c r="D2300" s="30"/>
      <c r="E2300" s="25"/>
    </row>
    <row r="2301" spans="1:5" x14ac:dyDescent="0.15">
      <c r="A2301" s="3"/>
      <c r="B2301" s="51"/>
      <c r="D2301" s="30"/>
      <c r="E2301" s="25"/>
    </row>
    <row r="2302" spans="1:5" x14ac:dyDescent="0.15">
      <c r="A2302" s="3"/>
      <c r="B2302" s="51"/>
      <c r="D2302" s="30"/>
      <c r="E2302" s="25"/>
    </row>
    <row r="2303" spans="1:5" x14ac:dyDescent="0.15">
      <c r="A2303" s="3"/>
      <c r="B2303" s="51"/>
      <c r="D2303" s="30"/>
      <c r="E2303" s="25"/>
    </row>
    <row r="2304" spans="1:5" x14ac:dyDescent="0.15">
      <c r="A2304" s="3"/>
      <c r="B2304" s="51"/>
      <c r="D2304" s="30"/>
      <c r="E2304" s="25"/>
    </row>
    <row r="2305" spans="1:5" x14ac:dyDescent="0.15">
      <c r="A2305" s="3"/>
      <c r="B2305" s="51"/>
      <c r="D2305" s="30"/>
      <c r="E2305" s="25"/>
    </row>
    <row r="2306" spans="1:5" x14ac:dyDescent="0.15">
      <c r="A2306" s="3"/>
      <c r="B2306" s="51"/>
      <c r="D2306" s="30"/>
      <c r="E2306" s="25"/>
    </row>
    <row r="2307" spans="1:5" x14ac:dyDescent="0.15">
      <c r="A2307" s="3"/>
      <c r="B2307" s="51"/>
      <c r="D2307" s="30"/>
      <c r="E2307" s="25"/>
    </row>
    <row r="2308" spans="1:5" x14ac:dyDescent="0.15">
      <c r="A2308" s="3"/>
      <c r="B2308" s="51"/>
      <c r="D2308" s="30"/>
      <c r="E2308" s="25"/>
    </row>
    <row r="2309" spans="1:5" x14ac:dyDescent="0.15">
      <c r="A2309" s="3"/>
      <c r="B2309" s="51"/>
      <c r="D2309" s="30"/>
      <c r="E2309" s="25"/>
    </row>
    <row r="2310" spans="1:5" x14ac:dyDescent="0.15">
      <c r="A2310" s="3"/>
      <c r="B2310" s="51"/>
      <c r="D2310" s="30"/>
      <c r="E2310" s="25"/>
    </row>
    <row r="2311" spans="1:5" x14ac:dyDescent="0.15">
      <c r="A2311" s="3"/>
      <c r="B2311" s="51"/>
      <c r="D2311" s="30"/>
      <c r="E2311" s="25"/>
    </row>
    <row r="2312" spans="1:5" x14ac:dyDescent="0.15">
      <c r="A2312" s="3"/>
      <c r="B2312" s="51"/>
      <c r="D2312" s="30"/>
      <c r="E2312" s="25"/>
    </row>
    <row r="2313" spans="1:5" x14ac:dyDescent="0.15">
      <c r="A2313" s="3"/>
      <c r="B2313" s="51"/>
      <c r="D2313" s="30"/>
      <c r="E2313" s="25"/>
    </row>
    <row r="2314" spans="1:5" x14ac:dyDescent="0.15">
      <c r="A2314" s="3"/>
      <c r="B2314" s="51"/>
      <c r="D2314" s="30"/>
      <c r="E2314" s="25"/>
    </row>
    <row r="2315" spans="1:5" x14ac:dyDescent="0.15">
      <c r="A2315" s="3"/>
      <c r="B2315" s="51"/>
      <c r="D2315" s="30"/>
      <c r="E2315" s="25"/>
    </row>
    <row r="2316" spans="1:5" x14ac:dyDescent="0.15">
      <c r="A2316" s="3"/>
      <c r="B2316" s="51"/>
      <c r="D2316" s="30"/>
      <c r="E2316" s="25"/>
    </row>
    <row r="2317" spans="1:5" x14ac:dyDescent="0.15">
      <c r="A2317" s="3"/>
      <c r="B2317" s="51"/>
      <c r="D2317" s="30"/>
      <c r="E2317" s="25"/>
    </row>
    <row r="2318" spans="1:5" x14ac:dyDescent="0.15">
      <c r="A2318" s="3"/>
      <c r="B2318" s="51"/>
      <c r="D2318" s="30"/>
      <c r="E2318" s="25"/>
    </row>
    <row r="2319" spans="1:5" x14ac:dyDescent="0.15">
      <c r="A2319" s="3"/>
      <c r="B2319" s="51"/>
      <c r="D2319" s="30"/>
      <c r="E2319" s="25"/>
    </row>
    <row r="2320" spans="1:5" x14ac:dyDescent="0.15">
      <c r="A2320" s="3"/>
      <c r="B2320" s="51"/>
      <c r="D2320" s="30"/>
      <c r="E2320" s="25"/>
    </row>
    <row r="2321" spans="1:5" x14ac:dyDescent="0.15">
      <c r="A2321" s="3"/>
      <c r="B2321" s="51"/>
      <c r="D2321" s="30"/>
      <c r="E2321" s="25"/>
    </row>
    <row r="2322" spans="1:5" x14ac:dyDescent="0.15">
      <c r="A2322" s="3"/>
      <c r="B2322" s="51"/>
      <c r="D2322" s="30"/>
      <c r="E2322" s="25"/>
    </row>
    <row r="2323" spans="1:5" x14ac:dyDescent="0.15">
      <c r="A2323" s="3"/>
      <c r="B2323" s="51"/>
      <c r="D2323" s="30"/>
      <c r="E2323" s="25"/>
    </row>
    <row r="2324" spans="1:5" x14ac:dyDescent="0.15">
      <c r="A2324" s="3"/>
      <c r="B2324" s="51"/>
      <c r="D2324" s="30"/>
      <c r="E2324" s="25"/>
    </row>
    <row r="2325" spans="1:5" x14ac:dyDescent="0.15">
      <c r="A2325" s="3"/>
      <c r="B2325" s="51"/>
      <c r="D2325" s="30"/>
      <c r="E2325" s="25"/>
    </row>
    <row r="2326" spans="1:5" x14ac:dyDescent="0.15">
      <c r="A2326" s="3"/>
      <c r="B2326" s="51"/>
      <c r="D2326" s="30"/>
      <c r="E2326" s="25"/>
    </row>
    <row r="2327" spans="1:5" x14ac:dyDescent="0.15">
      <c r="A2327" s="3"/>
      <c r="B2327" s="51"/>
      <c r="D2327" s="30"/>
      <c r="E2327" s="25"/>
    </row>
    <row r="2328" spans="1:5" x14ac:dyDescent="0.15">
      <c r="A2328" s="3"/>
      <c r="B2328" s="51"/>
      <c r="D2328" s="30"/>
      <c r="E2328" s="25"/>
    </row>
    <row r="2329" spans="1:5" x14ac:dyDescent="0.15">
      <c r="A2329" s="3"/>
      <c r="B2329" s="51"/>
      <c r="D2329" s="30"/>
      <c r="E2329" s="25"/>
    </row>
    <row r="2330" spans="1:5" x14ac:dyDescent="0.15">
      <c r="A2330" s="3"/>
      <c r="B2330" s="51"/>
      <c r="D2330" s="30"/>
      <c r="E2330" s="25"/>
    </row>
    <row r="2331" spans="1:5" x14ac:dyDescent="0.15">
      <c r="A2331" s="3"/>
      <c r="B2331" s="51"/>
      <c r="D2331" s="30"/>
      <c r="E2331" s="25"/>
    </row>
    <row r="2332" spans="1:5" x14ac:dyDescent="0.15">
      <c r="A2332" s="3"/>
      <c r="B2332" s="51"/>
      <c r="D2332" s="30"/>
      <c r="E2332" s="25"/>
    </row>
    <row r="2333" spans="1:5" x14ac:dyDescent="0.15">
      <c r="A2333" s="3"/>
      <c r="B2333" s="51"/>
      <c r="D2333" s="30"/>
      <c r="E2333" s="25"/>
    </row>
    <row r="2334" spans="1:5" x14ac:dyDescent="0.15">
      <c r="A2334" s="3"/>
      <c r="B2334" s="51"/>
      <c r="D2334" s="30"/>
      <c r="E2334" s="25"/>
    </row>
    <row r="2335" spans="1:5" x14ac:dyDescent="0.15">
      <c r="A2335" s="3"/>
      <c r="B2335" s="51"/>
      <c r="D2335" s="30"/>
      <c r="E2335" s="25"/>
    </row>
    <row r="2336" spans="1:5" x14ac:dyDescent="0.15">
      <c r="A2336" s="3"/>
      <c r="B2336" s="51"/>
      <c r="D2336" s="30"/>
      <c r="E2336" s="25"/>
    </row>
    <row r="2337" spans="1:5" x14ac:dyDescent="0.15">
      <c r="A2337" s="3"/>
      <c r="B2337" s="51"/>
      <c r="D2337" s="30"/>
      <c r="E2337" s="25"/>
    </row>
    <row r="2338" spans="1:5" x14ac:dyDescent="0.15">
      <c r="A2338" s="3"/>
      <c r="B2338" s="51"/>
      <c r="D2338" s="30"/>
      <c r="E2338" s="25"/>
    </row>
    <row r="2339" spans="1:5" x14ac:dyDescent="0.15">
      <c r="A2339" s="3"/>
      <c r="B2339" s="51"/>
      <c r="D2339" s="30"/>
      <c r="E2339" s="25"/>
    </row>
    <row r="2340" spans="1:5" x14ac:dyDescent="0.15">
      <c r="A2340" s="3"/>
      <c r="B2340" s="51"/>
      <c r="D2340" s="30"/>
      <c r="E2340" s="25"/>
    </row>
    <row r="2341" spans="1:5" x14ac:dyDescent="0.15">
      <c r="A2341" s="3"/>
      <c r="B2341" s="51"/>
      <c r="D2341" s="30"/>
      <c r="E2341" s="25"/>
    </row>
    <row r="2342" spans="1:5" x14ac:dyDescent="0.15">
      <c r="A2342" s="3"/>
      <c r="B2342" s="51"/>
      <c r="D2342" s="30"/>
      <c r="E2342" s="25"/>
    </row>
    <row r="2343" spans="1:5" x14ac:dyDescent="0.15">
      <c r="A2343" s="3"/>
      <c r="B2343" s="51"/>
      <c r="D2343" s="30"/>
      <c r="E2343" s="25"/>
    </row>
    <row r="2344" spans="1:5" x14ac:dyDescent="0.15">
      <c r="A2344" s="3"/>
      <c r="B2344" s="51"/>
      <c r="D2344" s="30"/>
      <c r="E2344" s="25"/>
    </row>
    <row r="2345" spans="1:5" x14ac:dyDescent="0.15">
      <c r="A2345" s="3"/>
      <c r="B2345" s="51"/>
      <c r="D2345" s="30"/>
      <c r="E2345" s="25"/>
    </row>
    <row r="2346" spans="1:5" x14ac:dyDescent="0.15">
      <c r="A2346" s="3"/>
      <c r="B2346" s="51"/>
      <c r="D2346" s="30"/>
      <c r="E2346" s="25"/>
    </row>
    <row r="2347" spans="1:5" x14ac:dyDescent="0.15">
      <c r="A2347" s="3"/>
      <c r="B2347" s="51"/>
      <c r="D2347" s="30"/>
      <c r="E2347" s="25"/>
    </row>
    <row r="2348" spans="1:5" x14ac:dyDescent="0.15">
      <c r="A2348" s="3"/>
      <c r="B2348" s="51"/>
      <c r="D2348" s="30"/>
      <c r="E2348" s="25"/>
    </row>
    <row r="2349" spans="1:5" x14ac:dyDescent="0.15">
      <c r="A2349" s="3"/>
      <c r="B2349" s="51"/>
      <c r="D2349" s="30"/>
      <c r="E2349" s="25"/>
    </row>
    <row r="2350" spans="1:5" x14ac:dyDescent="0.15">
      <c r="A2350" s="3"/>
      <c r="B2350" s="51"/>
      <c r="D2350" s="30"/>
      <c r="E2350" s="25"/>
    </row>
    <row r="2351" spans="1:5" x14ac:dyDescent="0.15">
      <c r="A2351" s="3"/>
      <c r="B2351" s="51"/>
      <c r="D2351" s="30"/>
      <c r="E2351" s="25"/>
    </row>
    <row r="2352" spans="1:5" x14ac:dyDescent="0.15">
      <c r="A2352" s="3"/>
      <c r="B2352" s="51"/>
      <c r="D2352" s="30"/>
      <c r="E2352" s="25"/>
    </row>
    <row r="2353" spans="1:5" x14ac:dyDescent="0.15">
      <c r="A2353" s="3"/>
      <c r="B2353" s="51"/>
      <c r="D2353" s="30"/>
      <c r="E2353" s="25"/>
    </row>
    <row r="2354" spans="1:5" x14ac:dyDescent="0.15">
      <c r="A2354" s="3"/>
      <c r="B2354" s="51"/>
      <c r="D2354" s="30"/>
      <c r="E2354" s="25"/>
    </row>
    <row r="2355" spans="1:5" x14ac:dyDescent="0.15">
      <c r="A2355" s="3"/>
      <c r="B2355" s="51"/>
      <c r="D2355" s="30"/>
      <c r="E2355" s="25"/>
    </row>
    <row r="2356" spans="1:5" x14ac:dyDescent="0.15">
      <c r="A2356" s="3"/>
      <c r="B2356" s="51"/>
      <c r="D2356" s="30"/>
      <c r="E2356" s="25"/>
    </row>
    <row r="2357" spans="1:5" x14ac:dyDescent="0.15">
      <c r="A2357" s="3"/>
      <c r="B2357" s="51"/>
      <c r="D2357" s="30"/>
      <c r="E2357" s="25"/>
    </row>
    <row r="2358" spans="1:5" x14ac:dyDescent="0.15">
      <c r="A2358" s="3"/>
      <c r="B2358" s="51"/>
      <c r="D2358" s="30"/>
      <c r="E2358" s="25"/>
    </row>
    <row r="2359" spans="1:5" x14ac:dyDescent="0.15">
      <c r="A2359" s="3"/>
      <c r="B2359" s="51"/>
      <c r="D2359" s="30"/>
      <c r="E2359" s="25"/>
    </row>
    <row r="2360" spans="1:5" x14ac:dyDescent="0.15">
      <c r="A2360" s="3"/>
      <c r="B2360" s="51"/>
      <c r="D2360" s="30"/>
      <c r="E2360" s="25"/>
    </row>
    <row r="2361" spans="1:5" x14ac:dyDescent="0.15">
      <c r="A2361" s="3"/>
      <c r="B2361" s="51"/>
      <c r="D2361" s="30"/>
      <c r="E2361" s="25"/>
    </row>
    <row r="2362" spans="1:5" x14ac:dyDescent="0.15">
      <c r="A2362" s="3"/>
      <c r="B2362" s="51"/>
      <c r="D2362" s="30"/>
      <c r="E2362" s="25"/>
    </row>
    <row r="2363" spans="1:5" x14ac:dyDescent="0.15">
      <c r="A2363" s="3"/>
      <c r="B2363" s="51"/>
      <c r="D2363" s="30"/>
      <c r="E2363" s="25"/>
    </row>
    <row r="2364" spans="1:5" x14ac:dyDescent="0.15">
      <c r="A2364" s="3"/>
      <c r="B2364" s="51"/>
      <c r="D2364" s="30"/>
      <c r="E2364" s="25"/>
    </row>
    <row r="2365" spans="1:5" x14ac:dyDescent="0.15">
      <c r="A2365" s="3"/>
      <c r="B2365" s="51"/>
      <c r="D2365" s="30"/>
      <c r="E2365" s="25"/>
    </row>
    <row r="2366" spans="1:5" x14ac:dyDescent="0.15">
      <c r="A2366" s="3"/>
      <c r="B2366" s="51"/>
      <c r="D2366" s="30"/>
      <c r="E2366" s="25"/>
    </row>
    <row r="2367" spans="1:5" x14ac:dyDescent="0.15">
      <c r="A2367" s="3"/>
      <c r="B2367" s="51"/>
      <c r="D2367" s="30"/>
      <c r="E2367" s="25"/>
    </row>
    <row r="2368" spans="1:5" x14ac:dyDescent="0.15">
      <c r="A2368" s="3"/>
      <c r="B2368" s="51"/>
      <c r="D2368" s="30"/>
      <c r="E2368" s="25"/>
    </row>
    <row r="2369" spans="1:5" x14ac:dyDescent="0.15">
      <c r="A2369" s="3"/>
      <c r="B2369" s="51"/>
      <c r="D2369" s="30"/>
      <c r="E2369" s="25"/>
    </row>
    <row r="2370" spans="1:5" x14ac:dyDescent="0.15">
      <c r="A2370" s="3"/>
      <c r="B2370" s="51"/>
      <c r="D2370" s="30"/>
      <c r="E2370" s="25"/>
    </row>
    <row r="2371" spans="1:5" x14ac:dyDescent="0.15">
      <c r="A2371" s="3"/>
      <c r="B2371" s="51"/>
      <c r="D2371" s="30"/>
      <c r="E2371" s="25"/>
    </row>
    <row r="2372" spans="1:5" x14ac:dyDescent="0.15">
      <c r="A2372" s="3"/>
      <c r="B2372" s="51"/>
      <c r="D2372" s="30"/>
      <c r="E2372" s="25"/>
    </row>
    <row r="2373" spans="1:5" x14ac:dyDescent="0.15">
      <c r="A2373" s="3"/>
      <c r="B2373" s="51"/>
      <c r="D2373" s="30"/>
      <c r="E2373" s="25"/>
    </row>
    <row r="2374" spans="1:5" x14ac:dyDescent="0.15">
      <c r="A2374" s="3"/>
      <c r="B2374" s="51"/>
      <c r="D2374" s="30"/>
      <c r="E2374" s="25"/>
    </row>
    <row r="2375" spans="1:5" x14ac:dyDescent="0.15">
      <c r="A2375" s="3"/>
      <c r="B2375" s="51"/>
      <c r="D2375" s="30"/>
      <c r="E2375" s="25"/>
    </row>
    <row r="2376" spans="1:5" x14ac:dyDescent="0.15">
      <c r="A2376" s="3"/>
      <c r="B2376" s="51"/>
      <c r="D2376" s="30"/>
      <c r="E2376" s="25"/>
    </row>
    <row r="2377" spans="1:5" x14ac:dyDescent="0.15">
      <c r="A2377" s="3"/>
      <c r="B2377" s="51"/>
      <c r="D2377" s="30"/>
      <c r="E2377" s="25"/>
    </row>
    <row r="2378" spans="1:5" x14ac:dyDescent="0.15">
      <c r="A2378" s="3"/>
      <c r="B2378" s="51"/>
      <c r="D2378" s="30"/>
      <c r="E2378" s="25"/>
    </row>
    <row r="2379" spans="1:5" x14ac:dyDescent="0.15">
      <c r="A2379" s="3"/>
      <c r="B2379" s="51"/>
      <c r="D2379" s="30"/>
      <c r="E2379" s="25"/>
    </row>
    <row r="2380" spans="1:5" x14ac:dyDescent="0.15">
      <c r="A2380" s="3"/>
      <c r="B2380" s="51"/>
      <c r="D2380" s="30"/>
      <c r="E2380" s="25"/>
    </row>
    <row r="2381" spans="1:5" x14ac:dyDescent="0.15">
      <c r="A2381" s="3"/>
      <c r="B2381" s="51"/>
      <c r="D2381" s="30"/>
      <c r="E2381" s="25"/>
    </row>
    <row r="2382" spans="1:5" x14ac:dyDescent="0.15">
      <c r="A2382" s="3"/>
      <c r="B2382" s="51"/>
      <c r="D2382" s="30"/>
      <c r="E2382" s="25"/>
    </row>
    <row r="2383" spans="1:5" x14ac:dyDescent="0.15">
      <c r="A2383" s="3"/>
      <c r="B2383" s="51"/>
      <c r="D2383" s="30"/>
      <c r="E2383" s="25"/>
    </row>
    <row r="2384" spans="1:5" x14ac:dyDescent="0.15">
      <c r="A2384" s="3"/>
      <c r="B2384" s="51"/>
      <c r="D2384" s="30"/>
      <c r="E2384" s="25"/>
    </row>
    <row r="2385" spans="1:5" x14ac:dyDescent="0.15">
      <c r="A2385" s="3"/>
      <c r="B2385" s="51"/>
      <c r="D2385" s="30"/>
      <c r="E2385" s="25"/>
    </row>
    <row r="2386" spans="1:5" x14ac:dyDescent="0.15">
      <c r="A2386" s="3"/>
      <c r="B2386" s="51"/>
      <c r="D2386" s="30"/>
      <c r="E2386" s="25"/>
    </row>
    <row r="2387" spans="1:5" x14ac:dyDescent="0.15">
      <c r="A2387" s="3"/>
      <c r="B2387" s="51"/>
      <c r="D2387" s="30"/>
      <c r="E2387" s="25"/>
    </row>
    <row r="2388" spans="1:5" x14ac:dyDescent="0.15">
      <c r="A2388" s="3"/>
      <c r="B2388" s="51"/>
      <c r="D2388" s="30"/>
      <c r="E2388" s="25"/>
    </row>
    <row r="2389" spans="1:5" x14ac:dyDescent="0.15">
      <c r="A2389" s="3"/>
      <c r="B2389" s="51"/>
      <c r="D2389" s="30"/>
      <c r="E2389" s="25"/>
    </row>
    <row r="2390" spans="1:5" x14ac:dyDescent="0.15">
      <c r="A2390" s="3"/>
      <c r="B2390" s="51"/>
      <c r="D2390" s="30"/>
      <c r="E2390" s="25"/>
    </row>
    <row r="2391" spans="1:5" x14ac:dyDescent="0.15">
      <c r="A2391" s="3"/>
      <c r="B2391" s="51"/>
      <c r="D2391" s="30"/>
      <c r="E2391" s="25"/>
    </row>
    <row r="2392" spans="1:5" x14ac:dyDescent="0.15">
      <c r="A2392" s="3"/>
      <c r="B2392" s="51"/>
      <c r="D2392" s="30"/>
      <c r="E2392" s="25"/>
    </row>
    <row r="2393" spans="1:5" x14ac:dyDescent="0.15">
      <c r="A2393" s="3"/>
      <c r="B2393" s="51"/>
      <c r="D2393" s="30"/>
      <c r="E2393" s="25"/>
    </row>
    <row r="2394" spans="1:5" x14ac:dyDescent="0.15">
      <c r="A2394" s="3"/>
      <c r="B2394" s="51"/>
      <c r="D2394" s="30"/>
      <c r="E2394" s="25"/>
    </row>
    <row r="2395" spans="1:5" x14ac:dyDescent="0.15">
      <c r="A2395" s="3"/>
      <c r="B2395" s="51"/>
      <c r="D2395" s="30"/>
      <c r="E2395" s="25"/>
    </row>
    <row r="2396" spans="1:5" x14ac:dyDescent="0.15">
      <c r="A2396" s="3"/>
      <c r="B2396" s="51"/>
      <c r="D2396" s="30"/>
      <c r="E2396" s="25"/>
    </row>
    <row r="2397" spans="1:5" x14ac:dyDescent="0.15">
      <c r="A2397" s="3"/>
      <c r="B2397" s="51"/>
      <c r="D2397" s="30"/>
      <c r="E2397" s="25"/>
    </row>
    <row r="2398" spans="1:5" x14ac:dyDescent="0.15">
      <c r="A2398" s="3"/>
      <c r="B2398" s="51"/>
      <c r="D2398" s="30"/>
      <c r="E2398" s="25"/>
    </row>
    <row r="2399" spans="1:5" x14ac:dyDescent="0.15">
      <c r="A2399" s="3"/>
      <c r="B2399" s="51"/>
      <c r="D2399" s="30"/>
      <c r="E2399" s="25"/>
    </row>
    <row r="2400" spans="1:5" x14ac:dyDescent="0.15">
      <c r="A2400" s="3"/>
      <c r="B2400" s="51"/>
      <c r="D2400" s="30"/>
      <c r="E2400" s="25"/>
    </row>
    <row r="2401" spans="1:5" x14ac:dyDescent="0.15">
      <c r="A2401" s="3"/>
      <c r="B2401" s="51"/>
      <c r="D2401" s="30"/>
      <c r="E2401" s="25"/>
    </row>
    <row r="2402" spans="1:5" x14ac:dyDescent="0.15">
      <c r="A2402" s="3"/>
      <c r="B2402" s="51"/>
      <c r="D2402" s="30"/>
      <c r="E2402" s="25"/>
    </row>
    <row r="2403" spans="1:5" x14ac:dyDescent="0.15">
      <c r="A2403" s="3"/>
      <c r="B2403" s="51"/>
      <c r="D2403" s="30"/>
      <c r="E2403" s="25"/>
    </row>
    <row r="2404" spans="1:5" x14ac:dyDescent="0.15">
      <c r="A2404" s="3"/>
      <c r="B2404" s="51"/>
      <c r="D2404" s="30"/>
      <c r="E2404" s="25"/>
    </row>
    <row r="2405" spans="1:5" x14ac:dyDescent="0.15">
      <c r="A2405" s="3"/>
      <c r="B2405" s="51"/>
      <c r="D2405" s="30"/>
      <c r="E2405" s="25"/>
    </row>
    <row r="2406" spans="1:5" x14ac:dyDescent="0.15">
      <c r="A2406" s="3"/>
      <c r="B2406" s="51"/>
      <c r="D2406" s="30"/>
      <c r="E2406" s="25"/>
    </row>
    <row r="2407" spans="1:5" x14ac:dyDescent="0.15">
      <c r="A2407" s="3"/>
      <c r="B2407" s="51"/>
      <c r="D2407" s="30"/>
      <c r="E2407" s="25"/>
    </row>
    <row r="2408" spans="1:5" x14ac:dyDescent="0.15">
      <c r="A2408" s="3"/>
      <c r="B2408" s="51"/>
      <c r="D2408" s="30"/>
      <c r="E2408" s="25"/>
    </row>
    <row r="2409" spans="1:5" x14ac:dyDescent="0.15">
      <c r="A2409" s="3"/>
      <c r="B2409" s="51"/>
      <c r="D2409" s="30"/>
      <c r="E2409" s="25"/>
    </row>
    <row r="2410" spans="1:5" x14ac:dyDescent="0.15">
      <c r="A2410" s="3"/>
      <c r="B2410" s="51"/>
      <c r="D2410" s="30"/>
      <c r="E2410" s="25"/>
    </row>
    <row r="2411" spans="1:5" x14ac:dyDescent="0.15">
      <c r="A2411" s="3"/>
      <c r="B2411" s="51"/>
      <c r="D2411" s="30"/>
      <c r="E2411" s="25"/>
    </row>
    <row r="2412" spans="1:5" x14ac:dyDescent="0.15">
      <c r="A2412" s="3"/>
      <c r="B2412" s="51"/>
      <c r="D2412" s="30"/>
      <c r="E2412" s="25"/>
    </row>
    <row r="2413" spans="1:5" x14ac:dyDescent="0.15">
      <c r="A2413" s="3"/>
      <c r="B2413" s="51"/>
      <c r="D2413" s="30"/>
      <c r="E2413" s="25"/>
    </row>
    <row r="2414" spans="1:5" x14ac:dyDescent="0.15">
      <c r="A2414" s="3"/>
      <c r="B2414" s="51"/>
      <c r="D2414" s="30"/>
      <c r="E2414" s="25"/>
    </row>
    <row r="2415" spans="1:5" x14ac:dyDescent="0.15">
      <c r="A2415" s="3"/>
      <c r="B2415" s="51"/>
      <c r="D2415" s="30"/>
      <c r="E2415" s="25"/>
    </row>
    <row r="2416" spans="1:5" x14ac:dyDescent="0.15">
      <c r="A2416" s="3"/>
      <c r="B2416" s="51"/>
      <c r="D2416" s="30"/>
      <c r="E2416" s="25"/>
    </row>
    <row r="2417" spans="1:5" x14ac:dyDescent="0.15">
      <c r="A2417" s="3"/>
      <c r="B2417" s="51"/>
      <c r="D2417" s="30"/>
      <c r="E2417" s="25"/>
    </row>
    <row r="2418" spans="1:5" x14ac:dyDescent="0.15">
      <c r="A2418" s="3"/>
      <c r="B2418" s="51"/>
      <c r="D2418" s="30"/>
      <c r="E2418" s="25"/>
    </row>
    <row r="2419" spans="1:5" x14ac:dyDescent="0.15">
      <c r="A2419" s="3"/>
      <c r="B2419" s="51"/>
      <c r="D2419" s="30"/>
      <c r="E2419" s="25"/>
    </row>
    <row r="2420" spans="1:5" x14ac:dyDescent="0.15">
      <c r="A2420" s="3"/>
      <c r="B2420" s="51"/>
      <c r="D2420" s="30"/>
      <c r="E2420" s="25"/>
    </row>
    <row r="2421" spans="1:5" x14ac:dyDescent="0.15">
      <c r="A2421" s="3"/>
      <c r="B2421" s="51"/>
      <c r="D2421" s="30"/>
      <c r="E2421" s="25"/>
    </row>
    <row r="2422" spans="1:5" x14ac:dyDescent="0.15">
      <c r="A2422" s="3"/>
      <c r="B2422" s="51"/>
      <c r="D2422" s="30"/>
      <c r="E2422" s="25"/>
    </row>
    <row r="2423" spans="1:5" x14ac:dyDescent="0.15">
      <c r="A2423" s="3"/>
      <c r="B2423" s="51"/>
      <c r="D2423" s="30"/>
      <c r="E2423" s="25"/>
    </row>
    <row r="2424" spans="1:5" x14ac:dyDescent="0.15">
      <c r="A2424" s="3"/>
      <c r="B2424" s="51"/>
      <c r="D2424" s="30"/>
      <c r="E2424" s="25"/>
    </row>
    <row r="2425" spans="1:5" x14ac:dyDescent="0.15">
      <c r="A2425" s="3"/>
      <c r="B2425" s="51"/>
      <c r="D2425" s="30"/>
      <c r="E2425" s="25"/>
    </row>
    <row r="2426" spans="1:5" x14ac:dyDescent="0.15">
      <c r="A2426" s="3"/>
      <c r="B2426" s="51"/>
      <c r="D2426" s="30"/>
      <c r="E2426" s="25"/>
    </row>
    <row r="2427" spans="1:5" x14ac:dyDescent="0.15">
      <c r="A2427" s="3"/>
      <c r="B2427" s="51"/>
      <c r="D2427" s="30"/>
      <c r="E2427" s="25"/>
    </row>
    <row r="2428" spans="1:5" x14ac:dyDescent="0.15">
      <c r="A2428" s="3"/>
      <c r="B2428" s="51"/>
      <c r="D2428" s="30"/>
      <c r="E2428" s="25"/>
    </row>
    <row r="2429" spans="1:5" x14ac:dyDescent="0.15">
      <c r="A2429" s="3"/>
      <c r="B2429" s="51"/>
      <c r="D2429" s="30"/>
      <c r="E2429" s="25"/>
    </row>
    <row r="2430" spans="1:5" x14ac:dyDescent="0.15">
      <c r="A2430" s="3"/>
      <c r="B2430" s="51"/>
      <c r="D2430" s="30"/>
      <c r="E2430" s="25"/>
    </row>
    <row r="2431" spans="1:5" x14ac:dyDescent="0.15">
      <c r="A2431" s="3"/>
      <c r="B2431" s="51"/>
      <c r="D2431" s="30"/>
      <c r="E2431" s="25"/>
    </row>
    <row r="2432" spans="1:5" x14ac:dyDescent="0.15">
      <c r="A2432" s="3"/>
      <c r="B2432" s="51"/>
      <c r="D2432" s="30"/>
      <c r="E2432" s="25"/>
    </row>
    <row r="2433" spans="1:5" x14ac:dyDescent="0.15">
      <c r="A2433" s="3"/>
      <c r="B2433" s="51"/>
      <c r="D2433" s="30"/>
      <c r="E2433" s="25"/>
    </row>
    <row r="2434" spans="1:5" x14ac:dyDescent="0.15">
      <c r="A2434" s="3"/>
      <c r="B2434" s="51"/>
      <c r="D2434" s="30"/>
      <c r="E2434" s="25"/>
    </row>
    <row r="2435" spans="1:5" x14ac:dyDescent="0.15">
      <c r="A2435" s="3"/>
      <c r="B2435" s="51"/>
      <c r="D2435" s="30"/>
      <c r="E2435" s="25"/>
    </row>
    <row r="2436" spans="1:5" x14ac:dyDescent="0.15">
      <c r="A2436" s="3"/>
      <c r="B2436" s="51"/>
      <c r="D2436" s="30"/>
      <c r="E2436" s="25"/>
    </row>
    <row r="2437" spans="1:5" x14ac:dyDescent="0.15">
      <c r="A2437" s="3"/>
      <c r="B2437" s="51"/>
      <c r="D2437" s="30"/>
      <c r="E2437" s="25"/>
    </row>
    <row r="2438" spans="1:5" x14ac:dyDescent="0.15">
      <c r="A2438" s="3"/>
      <c r="B2438" s="51"/>
      <c r="D2438" s="30"/>
      <c r="E2438" s="25"/>
    </row>
    <row r="2439" spans="1:5" x14ac:dyDescent="0.15">
      <c r="A2439" s="3"/>
      <c r="B2439" s="51"/>
      <c r="D2439" s="30"/>
      <c r="E2439" s="25"/>
    </row>
    <row r="2440" spans="1:5" x14ac:dyDescent="0.15">
      <c r="A2440" s="3"/>
      <c r="B2440" s="51"/>
      <c r="D2440" s="30"/>
      <c r="E2440" s="25"/>
    </row>
    <row r="2441" spans="1:5" x14ac:dyDescent="0.15">
      <c r="A2441" s="3"/>
      <c r="B2441" s="51"/>
      <c r="D2441" s="30"/>
      <c r="E2441" s="25"/>
    </row>
    <row r="2442" spans="1:5" x14ac:dyDescent="0.15">
      <c r="A2442" s="3"/>
      <c r="B2442" s="51"/>
      <c r="D2442" s="30"/>
      <c r="E2442" s="25"/>
    </row>
    <row r="2443" spans="1:5" x14ac:dyDescent="0.15">
      <c r="A2443" s="3"/>
      <c r="B2443" s="51"/>
      <c r="D2443" s="30"/>
      <c r="E2443" s="25"/>
    </row>
    <row r="2444" spans="1:5" x14ac:dyDescent="0.15">
      <c r="A2444" s="3"/>
      <c r="B2444" s="51"/>
      <c r="D2444" s="30"/>
      <c r="E2444" s="25"/>
    </row>
    <row r="2445" spans="1:5" x14ac:dyDescent="0.15">
      <c r="A2445" s="3"/>
      <c r="B2445" s="51"/>
      <c r="D2445" s="30"/>
      <c r="E2445" s="25"/>
    </row>
    <row r="2446" spans="1:5" x14ac:dyDescent="0.15">
      <c r="A2446" s="3"/>
      <c r="B2446" s="51"/>
      <c r="D2446" s="30"/>
      <c r="E2446" s="25"/>
    </row>
    <row r="2447" spans="1:5" x14ac:dyDescent="0.15">
      <c r="A2447" s="3"/>
      <c r="B2447" s="51"/>
      <c r="D2447" s="30"/>
      <c r="E2447" s="25"/>
    </row>
    <row r="2448" spans="1:5" x14ac:dyDescent="0.15">
      <c r="A2448" s="3"/>
      <c r="B2448" s="51"/>
      <c r="D2448" s="30"/>
      <c r="E2448" s="25"/>
    </row>
    <row r="2449" spans="1:5" x14ac:dyDescent="0.15">
      <c r="A2449" s="3"/>
      <c r="B2449" s="51"/>
      <c r="D2449" s="30"/>
      <c r="E2449" s="25"/>
    </row>
    <row r="2450" spans="1:5" x14ac:dyDescent="0.15">
      <c r="A2450" s="3"/>
      <c r="B2450" s="51"/>
      <c r="D2450" s="30"/>
      <c r="E2450" s="25"/>
    </row>
    <row r="2451" spans="1:5" x14ac:dyDescent="0.15">
      <c r="A2451" s="3"/>
      <c r="B2451" s="51"/>
      <c r="D2451" s="30"/>
      <c r="E2451" s="25"/>
    </row>
    <row r="2452" spans="1:5" x14ac:dyDescent="0.15">
      <c r="A2452" s="3"/>
      <c r="B2452" s="51"/>
      <c r="D2452" s="30"/>
      <c r="E2452" s="25"/>
    </row>
    <row r="2453" spans="1:5" x14ac:dyDescent="0.15">
      <c r="A2453" s="3"/>
      <c r="B2453" s="51"/>
      <c r="D2453" s="30"/>
      <c r="E2453" s="25"/>
    </row>
    <row r="2454" spans="1:5" x14ac:dyDescent="0.15">
      <c r="A2454" s="3"/>
      <c r="B2454" s="51"/>
      <c r="D2454" s="30"/>
      <c r="E2454" s="25"/>
    </row>
    <row r="2455" spans="1:5" x14ac:dyDescent="0.15">
      <c r="A2455" s="3"/>
      <c r="B2455" s="51"/>
      <c r="D2455" s="30"/>
      <c r="E2455" s="25"/>
    </row>
    <row r="2456" spans="1:5" x14ac:dyDescent="0.15">
      <c r="A2456" s="3"/>
      <c r="B2456" s="51"/>
      <c r="D2456" s="30"/>
      <c r="E2456" s="25"/>
    </row>
    <row r="2457" spans="1:5" x14ac:dyDescent="0.15">
      <c r="A2457" s="3"/>
      <c r="B2457" s="51"/>
      <c r="D2457" s="30"/>
      <c r="E2457" s="25"/>
    </row>
    <row r="2458" spans="1:5" x14ac:dyDescent="0.15">
      <c r="A2458" s="3"/>
      <c r="B2458" s="51"/>
      <c r="D2458" s="30"/>
      <c r="E2458" s="25"/>
    </row>
    <row r="2459" spans="1:5" x14ac:dyDescent="0.15">
      <c r="A2459" s="3"/>
      <c r="B2459" s="51"/>
      <c r="D2459" s="30"/>
      <c r="E2459" s="25"/>
    </row>
    <row r="2460" spans="1:5" x14ac:dyDescent="0.15">
      <c r="A2460" s="3"/>
      <c r="B2460" s="51"/>
      <c r="D2460" s="30"/>
      <c r="E2460" s="25"/>
    </row>
    <row r="2461" spans="1:5" x14ac:dyDescent="0.15">
      <c r="A2461" s="3"/>
      <c r="B2461" s="51"/>
      <c r="D2461" s="30"/>
      <c r="E2461" s="25"/>
    </row>
    <row r="2462" spans="1:5" x14ac:dyDescent="0.15">
      <c r="A2462" s="3"/>
      <c r="B2462" s="51"/>
      <c r="D2462" s="30"/>
      <c r="E2462" s="25"/>
    </row>
    <row r="2463" spans="1:5" x14ac:dyDescent="0.15">
      <c r="A2463" s="3"/>
      <c r="B2463" s="51"/>
      <c r="D2463" s="30"/>
      <c r="E2463" s="25"/>
    </row>
    <row r="2464" spans="1:5" x14ac:dyDescent="0.15">
      <c r="A2464" s="3"/>
      <c r="B2464" s="51"/>
      <c r="D2464" s="30"/>
      <c r="E2464" s="25"/>
    </row>
    <row r="2465" spans="1:5" x14ac:dyDescent="0.15">
      <c r="A2465" s="3"/>
      <c r="B2465" s="51"/>
      <c r="D2465" s="30"/>
      <c r="E2465" s="25"/>
    </row>
    <row r="2466" spans="1:5" x14ac:dyDescent="0.15">
      <c r="A2466" s="3"/>
      <c r="B2466" s="51"/>
      <c r="D2466" s="30"/>
      <c r="E2466" s="25"/>
    </row>
    <row r="2467" spans="1:5" x14ac:dyDescent="0.15">
      <c r="A2467" s="3"/>
      <c r="B2467" s="51"/>
      <c r="D2467" s="30"/>
      <c r="E2467" s="25"/>
    </row>
    <row r="2468" spans="1:5" x14ac:dyDescent="0.15">
      <c r="A2468" s="3"/>
      <c r="B2468" s="51"/>
      <c r="D2468" s="30"/>
      <c r="E2468" s="25"/>
    </row>
    <row r="2469" spans="1:5" x14ac:dyDescent="0.15">
      <c r="A2469" s="3"/>
      <c r="B2469" s="51"/>
      <c r="D2469" s="30"/>
      <c r="E2469" s="25"/>
    </row>
    <row r="2470" spans="1:5" x14ac:dyDescent="0.15">
      <c r="A2470" s="3"/>
      <c r="B2470" s="51"/>
      <c r="D2470" s="30"/>
      <c r="E2470" s="25"/>
    </row>
    <row r="2471" spans="1:5" x14ac:dyDescent="0.15">
      <c r="A2471" s="3"/>
      <c r="B2471" s="51"/>
      <c r="D2471" s="30"/>
      <c r="E2471" s="25"/>
    </row>
    <row r="2472" spans="1:5" x14ac:dyDescent="0.15">
      <c r="A2472" s="3"/>
      <c r="B2472" s="51"/>
      <c r="D2472" s="30"/>
      <c r="E2472" s="25"/>
    </row>
    <row r="2473" spans="1:5" x14ac:dyDescent="0.15">
      <c r="A2473" s="3"/>
      <c r="B2473" s="51"/>
      <c r="D2473" s="30"/>
      <c r="E2473" s="25"/>
    </row>
    <row r="2474" spans="1:5" x14ac:dyDescent="0.15">
      <c r="A2474" s="3"/>
      <c r="B2474" s="51"/>
      <c r="D2474" s="30"/>
      <c r="E2474" s="25"/>
    </row>
    <row r="2475" spans="1:5" x14ac:dyDescent="0.15">
      <c r="A2475" s="3"/>
      <c r="B2475" s="51"/>
      <c r="D2475" s="30"/>
      <c r="E2475" s="25"/>
    </row>
    <row r="2476" spans="1:5" x14ac:dyDescent="0.15">
      <c r="A2476" s="3"/>
      <c r="B2476" s="51"/>
      <c r="D2476" s="30"/>
      <c r="E2476" s="25"/>
    </row>
    <row r="2477" spans="1:5" x14ac:dyDescent="0.15">
      <c r="A2477" s="3"/>
      <c r="B2477" s="51"/>
      <c r="D2477" s="30"/>
      <c r="E2477" s="25"/>
    </row>
    <row r="2478" spans="1:5" x14ac:dyDescent="0.15">
      <c r="A2478" s="3"/>
      <c r="B2478" s="51"/>
      <c r="D2478" s="30"/>
      <c r="E2478" s="25"/>
    </row>
    <row r="2479" spans="1:5" x14ac:dyDescent="0.15">
      <c r="A2479" s="3"/>
      <c r="B2479" s="51"/>
      <c r="D2479" s="30"/>
      <c r="E2479" s="25"/>
    </row>
    <row r="2480" spans="1:5" x14ac:dyDescent="0.15">
      <c r="A2480" s="3"/>
      <c r="B2480" s="51"/>
      <c r="D2480" s="30"/>
      <c r="E2480" s="25"/>
    </row>
    <row r="2481" spans="1:5" x14ac:dyDescent="0.15">
      <c r="A2481" s="3"/>
      <c r="B2481" s="51"/>
      <c r="D2481" s="30"/>
      <c r="E2481" s="25"/>
    </row>
    <row r="2482" spans="1:5" x14ac:dyDescent="0.15">
      <c r="A2482" s="3"/>
      <c r="B2482" s="51"/>
      <c r="D2482" s="30"/>
      <c r="E2482" s="25"/>
    </row>
    <row r="2483" spans="1:5" x14ac:dyDescent="0.15">
      <c r="A2483" s="3"/>
      <c r="B2483" s="51"/>
      <c r="D2483" s="30"/>
      <c r="E2483" s="25"/>
    </row>
    <row r="2484" spans="1:5" x14ac:dyDescent="0.15">
      <c r="A2484" s="3"/>
      <c r="B2484" s="51"/>
      <c r="D2484" s="30"/>
      <c r="E2484" s="25"/>
    </row>
    <row r="2485" spans="1:5" x14ac:dyDescent="0.15">
      <c r="A2485" s="3"/>
      <c r="B2485" s="51"/>
      <c r="D2485" s="30"/>
      <c r="E2485" s="25"/>
    </row>
    <row r="2486" spans="1:5" x14ac:dyDescent="0.15">
      <c r="A2486" s="3"/>
      <c r="B2486" s="51"/>
      <c r="D2486" s="30"/>
      <c r="E2486" s="25"/>
    </row>
    <row r="2487" spans="1:5" x14ac:dyDescent="0.15">
      <c r="A2487" s="3"/>
      <c r="B2487" s="51"/>
      <c r="D2487" s="30"/>
      <c r="E2487" s="25"/>
    </row>
    <row r="2488" spans="1:5" x14ac:dyDescent="0.15">
      <c r="A2488" s="3"/>
      <c r="B2488" s="51"/>
      <c r="D2488" s="30"/>
      <c r="E2488" s="25"/>
    </row>
    <row r="2489" spans="1:5" x14ac:dyDescent="0.15">
      <c r="A2489" s="3"/>
      <c r="B2489" s="51"/>
      <c r="D2489" s="30"/>
      <c r="E2489" s="25"/>
    </row>
    <row r="2490" spans="1:5" x14ac:dyDescent="0.15">
      <c r="A2490" s="3"/>
      <c r="B2490" s="51"/>
      <c r="D2490" s="30"/>
      <c r="E2490" s="25"/>
    </row>
    <row r="2491" spans="1:5" x14ac:dyDescent="0.15">
      <c r="A2491" s="3"/>
      <c r="B2491" s="51"/>
      <c r="D2491" s="30"/>
      <c r="E2491" s="25"/>
    </row>
    <row r="2492" spans="1:5" x14ac:dyDescent="0.15">
      <c r="A2492" s="3"/>
      <c r="B2492" s="51"/>
      <c r="D2492" s="30"/>
      <c r="E2492" s="25"/>
    </row>
    <row r="2493" spans="1:5" x14ac:dyDescent="0.15">
      <c r="A2493" s="3"/>
      <c r="B2493" s="51"/>
      <c r="D2493" s="30"/>
      <c r="E2493" s="25"/>
    </row>
    <row r="2494" spans="1:5" x14ac:dyDescent="0.15">
      <c r="A2494" s="3"/>
      <c r="B2494" s="51"/>
      <c r="D2494" s="30"/>
      <c r="E2494" s="25"/>
    </row>
    <row r="2495" spans="1:5" x14ac:dyDescent="0.15">
      <c r="A2495" s="3"/>
      <c r="B2495" s="51"/>
      <c r="D2495" s="30"/>
      <c r="E2495" s="25"/>
    </row>
    <row r="2496" spans="1:5" x14ac:dyDescent="0.15">
      <c r="A2496" s="3"/>
      <c r="B2496" s="51"/>
      <c r="D2496" s="30"/>
      <c r="E2496" s="25"/>
    </row>
    <row r="2497" spans="1:5" x14ac:dyDescent="0.15">
      <c r="A2497" s="3"/>
      <c r="B2497" s="51"/>
      <c r="D2497" s="30"/>
      <c r="E2497" s="25"/>
    </row>
    <row r="2498" spans="1:5" x14ac:dyDescent="0.15">
      <c r="A2498" s="3"/>
      <c r="B2498" s="51"/>
      <c r="D2498" s="30"/>
      <c r="E2498" s="25"/>
    </row>
    <row r="2499" spans="1:5" x14ac:dyDescent="0.15">
      <c r="A2499" s="3"/>
      <c r="B2499" s="51"/>
      <c r="D2499" s="30"/>
      <c r="E2499" s="25"/>
    </row>
    <row r="2500" spans="1:5" x14ac:dyDescent="0.15">
      <c r="A2500" s="3"/>
      <c r="B2500" s="51"/>
      <c r="D2500" s="30"/>
      <c r="E2500" s="25"/>
    </row>
    <row r="2501" spans="1:5" x14ac:dyDescent="0.15">
      <c r="A2501" s="3"/>
      <c r="B2501" s="51"/>
      <c r="D2501" s="30"/>
      <c r="E2501" s="25"/>
    </row>
    <row r="2502" spans="1:5" x14ac:dyDescent="0.15">
      <c r="A2502" s="3"/>
      <c r="B2502" s="51"/>
      <c r="D2502" s="30"/>
      <c r="E2502" s="25"/>
    </row>
    <row r="2503" spans="1:5" x14ac:dyDescent="0.15">
      <c r="A2503" s="3"/>
      <c r="B2503" s="51"/>
      <c r="D2503" s="30"/>
      <c r="E2503" s="25"/>
    </row>
    <row r="2504" spans="1:5" x14ac:dyDescent="0.15">
      <c r="A2504" s="3"/>
      <c r="B2504" s="51"/>
      <c r="D2504" s="30"/>
      <c r="E2504" s="25"/>
    </row>
    <row r="2505" spans="1:5" x14ac:dyDescent="0.15">
      <c r="A2505" s="3"/>
      <c r="B2505" s="51"/>
      <c r="D2505" s="30"/>
      <c r="E2505" s="25"/>
    </row>
    <row r="2506" spans="1:5" x14ac:dyDescent="0.15">
      <c r="A2506" s="3"/>
      <c r="B2506" s="51"/>
      <c r="D2506" s="30"/>
      <c r="E2506" s="25"/>
    </row>
    <row r="2507" spans="1:5" x14ac:dyDescent="0.15">
      <c r="A2507" s="3"/>
      <c r="B2507" s="51"/>
      <c r="D2507" s="30"/>
      <c r="E2507" s="25"/>
    </row>
    <row r="2508" spans="1:5" x14ac:dyDescent="0.15">
      <c r="A2508" s="3"/>
      <c r="B2508" s="51"/>
      <c r="D2508" s="30"/>
      <c r="E2508" s="25"/>
    </row>
    <row r="2509" spans="1:5" x14ac:dyDescent="0.15">
      <c r="A2509" s="3"/>
      <c r="B2509" s="51"/>
      <c r="D2509" s="30"/>
      <c r="E2509" s="25"/>
    </row>
    <row r="2510" spans="1:5" x14ac:dyDescent="0.15">
      <c r="A2510" s="3"/>
      <c r="B2510" s="51"/>
      <c r="D2510" s="30"/>
      <c r="E2510" s="25"/>
    </row>
    <row r="2511" spans="1:5" x14ac:dyDescent="0.15">
      <c r="A2511" s="3"/>
      <c r="B2511" s="51"/>
      <c r="D2511" s="30"/>
      <c r="E2511" s="25"/>
    </row>
    <row r="2512" spans="1:5" x14ac:dyDescent="0.15">
      <c r="A2512" s="3"/>
      <c r="B2512" s="51"/>
      <c r="D2512" s="30"/>
      <c r="E2512" s="25"/>
    </row>
    <row r="2513" spans="1:5" x14ac:dyDescent="0.15">
      <c r="A2513" s="3"/>
      <c r="B2513" s="51"/>
      <c r="D2513" s="30"/>
      <c r="E2513" s="25"/>
    </row>
    <row r="2514" spans="1:5" x14ac:dyDescent="0.15">
      <c r="A2514" s="3"/>
      <c r="B2514" s="51"/>
      <c r="D2514" s="30"/>
      <c r="E2514" s="25"/>
    </row>
    <row r="2515" spans="1:5" x14ac:dyDescent="0.15">
      <c r="A2515" s="3"/>
      <c r="B2515" s="51"/>
      <c r="D2515" s="30"/>
      <c r="E2515" s="25"/>
    </row>
    <row r="2516" spans="1:5" x14ac:dyDescent="0.15">
      <c r="A2516" s="3"/>
      <c r="B2516" s="51"/>
      <c r="D2516" s="30"/>
      <c r="E2516" s="25"/>
    </row>
    <row r="2517" spans="1:5" x14ac:dyDescent="0.15">
      <c r="A2517" s="3"/>
      <c r="B2517" s="51"/>
      <c r="D2517" s="30"/>
      <c r="E2517" s="25"/>
    </row>
    <row r="2518" spans="1:5" x14ac:dyDescent="0.15">
      <c r="A2518" s="3"/>
      <c r="B2518" s="51"/>
      <c r="D2518" s="30"/>
      <c r="E2518" s="25"/>
    </row>
    <row r="2519" spans="1:5" x14ac:dyDescent="0.15">
      <c r="A2519" s="3"/>
      <c r="B2519" s="51"/>
      <c r="D2519" s="30"/>
      <c r="E2519" s="25"/>
    </row>
    <row r="2520" spans="1:5" x14ac:dyDescent="0.15">
      <c r="A2520" s="3"/>
      <c r="B2520" s="51"/>
      <c r="D2520" s="30"/>
      <c r="E2520" s="25"/>
    </row>
    <row r="2521" spans="1:5" x14ac:dyDescent="0.15">
      <c r="A2521" s="3"/>
      <c r="B2521" s="51"/>
      <c r="D2521" s="30"/>
      <c r="E2521" s="25"/>
    </row>
    <row r="2522" spans="1:5" x14ac:dyDescent="0.15">
      <c r="A2522" s="3"/>
      <c r="B2522" s="51"/>
      <c r="D2522" s="30"/>
      <c r="E2522" s="25"/>
    </row>
    <row r="2523" spans="1:5" x14ac:dyDescent="0.15">
      <c r="A2523" s="3"/>
      <c r="B2523" s="51"/>
      <c r="D2523" s="30"/>
      <c r="E2523" s="25"/>
    </row>
    <row r="2524" spans="1:5" x14ac:dyDescent="0.15">
      <c r="A2524" s="3"/>
      <c r="B2524" s="51"/>
      <c r="D2524" s="30"/>
      <c r="E2524" s="25"/>
    </row>
    <row r="2525" spans="1:5" x14ac:dyDescent="0.15">
      <c r="A2525" s="3"/>
      <c r="B2525" s="51"/>
      <c r="D2525" s="30"/>
      <c r="E2525" s="25"/>
    </row>
    <row r="2526" spans="1:5" x14ac:dyDescent="0.15">
      <c r="A2526" s="3"/>
      <c r="B2526" s="51"/>
      <c r="D2526" s="30"/>
      <c r="E2526" s="25"/>
    </row>
    <row r="2527" spans="1:5" x14ac:dyDescent="0.15">
      <c r="A2527" s="3"/>
      <c r="B2527" s="51"/>
      <c r="D2527" s="30"/>
      <c r="E2527" s="25"/>
    </row>
    <row r="2528" spans="1:5" x14ac:dyDescent="0.15">
      <c r="A2528" s="3"/>
      <c r="B2528" s="51"/>
      <c r="D2528" s="30"/>
      <c r="E2528" s="25"/>
    </row>
    <row r="2529" spans="1:5" x14ac:dyDescent="0.15">
      <c r="A2529" s="3"/>
      <c r="B2529" s="51"/>
      <c r="D2529" s="30"/>
      <c r="E2529" s="25"/>
    </row>
    <row r="2530" spans="1:5" x14ac:dyDescent="0.15">
      <c r="A2530" s="3"/>
      <c r="B2530" s="51"/>
      <c r="D2530" s="30"/>
      <c r="E2530" s="25"/>
    </row>
    <row r="2531" spans="1:5" x14ac:dyDescent="0.15">
      <c r="A2531" s="3"/>
      <c r="B2531" s="51"/>
      <c r="D2531" s="30"/>
      <c r="E2531" s="25"/>
    </row>
    <row r="2532" spans="1:5" x14ac:dyDescent="0.15">
      <c r="A2532" s="3"/>
      <c r="B2532" s="51"/>
      <c r="D2532" s="30"/>
      <c r="E2532" s="25"/>
    </row>
    <row r="2533" spans="1:5" x14ac:dyDescent="0.15">
      <c r="A2533" s="3"/>
      <c r="B2533" s="51"/>
      <c r="D2533" s="30"/>
      <c r="E2533" s="25"/>
    </row>
    <row r="2534" spans="1:5" x14ac:dyDescent="0.15">
      <c r="A2534" s="3"/>
      <c r="B2534" s="51"/>
      <c r="D2534" s="30"/>
      <c r="E2534" s="25"/>
    </row>
    <row r="2535" spans="1:5" x14ac:dyDescent="0.15">
      <c r="A2535" s="3"/>
      <c r="B2535" s="51"/>
      <c r="D2535" s="30"/>
      <c r="E2535" s="25"/>
    </row>
    <row r="2536" spans="1:5" x14ac:dyDescent="0.15">
      <c r="A2536" s="3"/>
      <c r="B2536" s="51"/>
      <c r="D2536" s="30"/>
      <c r="E2536" s="25"/>
    </row>
    <row r="2537" spans="1:5" x14ac:dyDescent="0.15">
      <c r="A2537" s="3"/>
      <c r="B2537" s="51"/>
      <c r="D2537" s="30"/>
      <c r="E2537" s="25"/>
    </row>
    <row r="2538" spans="1:5" x14ac:dyDescent="0.15">
      <c r="A2538" s="3"/>
      <c r="B2538" s="51"/>
      <c r="D2538" s="30"/>
      <c r="E2538" s="25"/>
    </row>
    <row r="2539" spans="1:5" x14ac:dyDescent="0.15">
      <c r="A2539" s="3"/>
      <c r="B2539" s="51"/>
      <c r="D2539" s="30"/>
      <c r="E2539" s="25"/>
    </row>
    <row r="2540" spans="1:5" x14ac:dyDescent="0.15">
      <c r="A2540" s="3"/>
      <c r="B2540" s="51"/>
      <c r="D2540" s="30"/>
      <c r="E2540" s="25"/>
    </row>
    <row r="2541" spans="1:5" x14ac:dyDescent="0.15">
      <c r="A2541" s="3"/>
      <c r="B2541" s="51"/>
      <c r="D2541" s="30"/>
      <c r="E2541" s="25"/>
    </row>
    <row r="2542" spans="1:5" x14ac:dyDescent="0.15">
      <c r="A2542" s="3"/>
      <c r="B2542" s="51"/>
      <c r="D2542" s="30"/>
      <c r="E2542" s="25"/>
    </row>
    <row r="2543" spans="1:5" x14ac:dyDescent="0.15">
      <c r="A2543" s="3"/>
      <c r="B2543" s="51"/>
      <c r="D2543" s="30"/>
      <c r="E2543" s="25"/>
    </row>
    <row r="2544" spans="1:5" x14ac:dyDescent="0.15">
      <c r="A2544" s="3"/>
      <c r="B2544" s="51"/>
      <c r="D2544" s="30"/>
      <c r="E2544" s="25"/>
    </row>
    <row r="2545" spans="1:5" x14ac:dyDescent="0.15">
      <c r="A2545" s="3"/>
      <c r="B2545" s="51"/>
      <c r="D2545" s="30"/>
      <c r="E2545" s="25"/>
    </row>
    <row r="2546" spans="1:5" x14ac:dyDescent="0.15">
      <c r="A2546" s="3"/>
      <c r="B2546" s="51"/>
      <c r="D2546" s="30"/>
      <c r="E2546" s="25"/>
    </row>
    <row r="2547" spans="1:5" x14ac:dyDescent="0.15">
      <c r="A2547" s="3"/>
      <c r="B2547" s="51"/>
      <c r="D2547" s="30"/>
      <c r="E2547" s="25"/>
    </row>
    <row r="2548" spans="1:5" x14ac:dyDescent="0.15">
      <c r="A2548" s="3"/>
      <c r="B2548" s="51"/>
      <c r="D2548" s="30"/>
      <c r="E2548" s="25"/>
    </row>
    <row r="2549" spans="1:5" x14ac:dyDescent="0.15">
      <c r="A2549" s="3"/>
      <c r="B2549" s="51"/>
      <c r="D2549" s="30"/>
      <c r="E2549" s="25"/>
    </row>
    <row r="2550" spans="1:5" x14ac:dyDescent="0.15">
      <c r="A2550" s="3"/>
      <c r="B2550" s="51"/>
      <c r="D2550" s="30"/>
      <c r="E2550" s="25"/>
    </row>
    <row r="2551" spans="1:5" x14ac:dyDescent="0.15">
      <c r="A2551" s="3"/>
      <c r="B2551" s="51"/>
      <c r="D2551" s="30"/>
      <c r="E2551" s="25"/>
    </row>
    <row r="2552" spans="1:5" x14ac:dyDescent="0.15">
      <c r="A2552" s="3"/>
      <c r="B2552" s="51"/>
      <c r="D2552" s="30"/>
      <c r="E2552" s="25"/>
    </row>
    <row r="2553" spans="1:5" x14ac:dyDescent="0.15">
      <c r="A2553" s="3"/>
      <c r="B2553" s="51"/>
      <c r="D2553" s="30"/>
      <c r="E2553" s="25"/>
    </row>
    <row r="2554" spans="1:5" x14ac:dyDescent="0.15">
      <c r="A2554" s="3"/>
      <c r="B2554" s="51"/>
      <c r="D2554" s="30"/>
      <c r="E2554" s="25"/>
    </row>
    <row r="2555" spans="1:5" x14ac:dyDescent="0.15">
      <c r="A2555" s="3"/>
      <c r="B2555" s="51"/>
      <c r="D2555" s="30"/>
      <c r="E2555" s="25"/>
    </row>
    <row r="2556" spans="1:5" x14ac:dyDescent="0.15">
      <c r="A2556" s="3"/>
      <c r="B2556" s="51"/>
      <c r="D2556" s="30"/>
      <c r="E2556" s="25"/>
    </row>
    <row r="2557" spans="1:5" x14ac:dyDescent="0.15">
      <c r="A2557" s="3"/>
      <c r="B2557" s="51"/>
      <c r="D2557" s="30"/>
      <c r="E2557" s="25"/>
    </row>
    <row r="2558" spans="1:5" x14ac:dyDescent="0.15">
      <c r="A2558" s="3"/>
      <c r="B2558" s="51"/>
      <c r="D2558" s="30"/>
      <c r="E2558" s="25"/>
    </row>
    <row r="2559" spans="1:5" x14ac:dyDescent="0.15">
      <c r="A2559" s="3"/>
      <c r="B2559" s="51"/>
      <c r="D2559" s="30"/>
      <c r="E2559" s="25"/>
    </row>
    <row r="2560" spans="1:5" x14ac:dyDescent="0.15">
      <c r="A2560" s="3"/>
      <c r="B2560" s="51"/>
      <c r="D2560" s="30"/>
      <c r="E2560" s="25"/>
    </row>
    <row r="2561" spans="1:5" x14ac:dyDescent="0.15">
      <c r="A2561" s="3"/>
      <c r="B2561" s="51"/>
      <c r="D2561" s="30"/>
      <c r="E2561" s="25"/>
    </row>
    <row r="2562" spans="1:5" x14ac:dyDescent="0.15">
      <c r="A2562" s="3"/>
      <c r="B2562" s="51"/>
      <c r="D2562" s="30"/>
      <c r="E2562" s="25"/>
    </row>
    <row r="2563" spans="1:5" x14ac:dyDescent="0.15">
      <c r="A2563" s="3"/>
      <c r="B2563" s="51"/>
      <c r="D2563" s="30"/>
      <c r="E2563" s="25"/>
    </row>
    <row r="2564" spans="1:5" x14ac:dyDescent="0.15">
      <c r="A2564" s="3"/>
      <c r="B2564" s="51"/>
      <c r="D2564" s="30"/>
      <c r="E2564" s="25"/>
    </row>
    <row r="2565" spans="1:5" x14ac:dyDescent="0.15">
      <c r="A2565" s="3"/>
      <c r="B2565" s="51"/>
      <c r="D2565" s="30"/>
      <c r="E2565" s="25"/>
    </row>
    <row r="2566" spans="1:5" x14ac:dyDescent="0.15">
      <c r="A2566" s="3"/>
      <c r="B2566" s="51"/>
      <c r="D2566" s="30"/>
      <c r="E2566" s="25"/>
    </row>
    <row r="2567" spans="1:5" x14ac:dyDescent="0.15">
      <c r="A2567" s="3"/>
      <c r="B2567" s="51"/>
      <c r="D2567" s="30"/>
      <c r="E2567" s="25"/>
    </row>
    <row r="2568" spans="1:5" x14ac:dyDescent="0.15">
      <c r="A2568" s="3"/>
      <c r="B2568" s="51"/>
      <c r="D2568" s="30"/>
      <c r="E2568" s="25"/>
    </row>
    <row r="2569" spans="1:5" x14ac:dyDescent="0.15">
      <c r="A2569" s="3"/>
      <c r="B2569" s="51"/>
      <c r="D2569" s="30"/>
      <c r="E2569" s="25"/>
    </row>
    <row r="2570" spans="1:5" x14ac:dyDescent="0.15">
      <c r="A2570" s="3"/>
      <c r="B2570" s="51"/>
      <c r="D2570" s="30"/>
      <c r="E2570" s="25"/>
    </row>
    <row r="2571" spans="1:5" x14ac:dyDescent="0.15">
      <c r="A2571" s="3"/>
      <c r="B2571" s="51"/>
      <c r="D2571" s="30"/>
      <c r="E2571" s="25"/>
    </row>
    <row r="2572" spans="1:5" x14ac:dyDescent="0.15">
      <c r="A2572" s="3"/>
      <c r="B2572" s="51"/>
      <c r="D2572" s="30"/>
      <c r="E2572" s="25"/>
    </row>
    <row r="2573" spans="1:5" x14ac:dyDescent="0.15">
      <c r="A2573" s="3"/>
      <c r="B2573" s="51"/>
      <c r="D2573" s="30"/>
      <c r="E2573" s="25"/>
    </row>
    <row r="2574" spans="1:5" x14ac:dyDescent="0.15">
      <c r="A2574" s="3"/>
      <c r="B2574" s="51"/>
      <c r="D2574" s="30"/>
      <c r="E2574" s="25"/>
    </row>
    <row r="2575" spans="1:5" x14ac:dyDescent="0.15">
      <c r="A2575" s="3"/>
      <c r="B2575" s="51"/>
      <c r="D2575" s="30"/>
      <c r="E2575" s="25"/>
    </row>
    <row r="2576" spans="1:5" x14ac:dyDescent="0.15">
      <c r="A2576" s="3"/>
      <c r="B2576" s="51"/>
      <c r="D2576" s="30"/>
      <c r="E2576" s="25"/>
    </row>
    <row r="2577" spans="1:5" x14ac:dyDescent="0.15">
      <c r="A2577" s="3"/>
      <c r="B2577" s="51"/>
      <c r="D2577" s="30"/>
      <c r="E2577" s="25"/>
    </row>
    <row r="2578" spans="1:5" x14ac:dyDescent="0.15">
      <c r="A2578" s="3"/>
      <c r="B2578" s="51"/>
      <c r="D2578" s="30"/>
      <c r="E2578" s="25"/>
    </row>
    <row r="2579" spans="1:5" x14ac:dyDescent="0.15">
      <c r="A2579" s="3"/>
      <c r="B2579" s="51"/>
      <c r="D2579" s="30"/>
      <c r="E2579" s="25"/>
    </row>
    <row r="2580" spans="1:5" x14ac:dyDescent="0.15">
      <c r="A2580" s="3"/>
      <c r="B2580" s="51"/>
      <c r="D2580" s="30"/>
      <c r="E2580" s="25"/>
    </row>
    <row r="2581" spans="1:5" x14ac:dyDescent="0.15">
      <c r="A2581" s="3"/>
      <c r="B2581" s="51"/>
      <c r="D2581" s="30"/>
      <c r="E2581" s="25"/>
    </row>
    <row r="2582" spans="1:5" x14ac:dyDescent="0.15">
      <c r="A2582" s="3"/>
      <c r="B2582" s="51"/>
      <c r="D2582" s="30"/>
      <c r="E2582" s="25"/>
    </row>
    <row r="2583" spans="1:5" x14ac:dyDescent="0.15">
      <c r="A2583" s="3"/>
      <c r="B2583" s="51"/>
      <c r="D2583" s="30"/>
      <c r="E2583" s="25"/>
    </row>
    <row r="2584" spans="1:5" x14ac:dyDescent="0.15">
      <c r="A2584" s="3"/>
      <c r="B2584" s="51"/>
      <c r="D2584" s="30"/>
      <c r="E2584" s="25"/>
    </row>
    <row r="2585" spans="1:5" x14ac:dyDescent="0.15">
      <c r="A2585" s="3"/>
      <c r="B2585" s="51"/>
      <c r="D2585" s="30"/>
      <c r="E2585" s="25"/>
    </row>
    <row r="2586" spans="1:5" x14ac:dyDescent="0.15">
      <c r="A2586" s="3"/>
      <c r="B2586" s="51"/>
      <c r="D2586" s="30"/>
      <c r="E2586" s="25"/>
    </row>
    <row r="2587" spans="1:5" x14ac:dyDescent="0.15">
      <c r="A2587" s="3"/>
      <c r="B2587" s="51"/>
      <c r="D2587" s="30"/>
      <c r="E2587" s="25"/>
    </row>
    <row r="2588" spans="1:5" x14ac:dyDescent="0.15">
      <c r="A2588" s="3"/>
      <c r="B2588" s="51"/>
      <c r="D2588" s="30"/>
      <c r="E2588" s="25"/>
    </row>
    <row r="2589" spans="1:5" x14ac:dyDescent="0.15">
      <c r="A2589" s="3"/>
      <c r="B2589" s="51"/>
      <c r="D2589" s="30"/>
      <c r="E2589" s="25"/>
    </row>
    <row r="2590" spans="1:5" x14ac:dyDescent="0.15">
      <c r="A2590" s="3"/>
      <c r="B2590" s="51"/>
      <c r="D2590" s="30"/>
      <c r="E2590" s="25"/>
    </row>
    <row r="2591" spans="1:5" x14ac:dyDescent="0.15">
      <c r="A2591" s="3"/>
      <c r="B2591" s="51"/>
      <c r="D2591" s="30"/>
      <c r="E2591" s="25"/>
    </row>
    <row r="2592" spans="1:5" x14ac:dyDescent="0.15">
      <c r="A2592" s="3"/>
      <c r="B2592" s="51"/>
      <c r="D2592" s="30"/>
      <c r="E2592" s="25"/>
    </row>
    <row r="2593" spans="1:5" x14ac:dyDescent="0.15">
      <c r="A2593" s="3"/>
      <c r="B2593" s="51"/>
      <c r="D2593" s="30"/>
      <c r="E2593" s="25"/>
    </row>
    <row r="2594" spans="1:5" x14ac:dyDescent="0.15">
      <c r="A2594" s="3"/>
      <c r="B2594" s="51"/>
      <c r="D2594" s="30"/>
      <c r="E2594" s="25"/>
    </row>
    <row r="2595" spans="1:5" x14ac:dyDescent="0.15">
      <c r="A2595" s="3"/>
      <c r="B2595" s="51"/>
      <c r="D2595" s="30"/>
      <c r="E2595" s="25"/>
    </row>
    <row r="2596" spans="1:5" x14ac:dyDescent="0.15">
      <c r="A2596" s="3"/>
      <c r="B2596" s="51"/>
      <c r="D2596" s="30"/>
      <c r="E2596" s="25"/>
    </row>
    <row r="2597" spans="1:5" x14ac:dyDescent="0.15">
      <c r="A2597" s="3"/>
      <c r="B2597" s="51"/>
      <c r="D2597" s="30"/>
      <c r="E2597" s="25"/>
    </row>
    <row r="2598" spans="1:5" x14ac:dyDescent="0.15">
      <c r="A2598" s="3"/>
      <c r="B2598" s="51"/>
      <c r="D2598" s="30"/>
      <c r="E2598" s="25"/>
    </row>
    <row r="2599" spans="1:5" x14ac:dyDescent="0.15">
      <c r="A2599" s="3"/>
      <c r="B2599" s="51"/>
      <c r="D2599" s="30"/>
      <c r="E2599" s="25"/>
    </row>
    <row r="2600" spans="1:5" x14ac:dyDescent="0.15">
      <c r="A2600" s="3"/>
      <c r="B2600" s="51"/>
      <c r="D2600" s="30"/>
      <c r="E2600" s="25"/>
    </row>
    <row r="2601" spans="1:5" x14ac:dyDescent="0.15">
      <c r="A2601" s="3"/>
      <c r="B2601" s="51"/>
      <c r="D2601" s="30"/>
      <c r="E2601" s="25"/>
    </row>
    <row r="2602" spans="1:5" x14ac:dyDescent="0.15">
      <c r="A2602" s="3"/>
      <c r="B2602" s="51"/>
      <c r="D2602" s="30"/>
      <c r="E2602" s="25"/>
    </row>
    <row r="2603" spans="1:5" x14ac:dyDescent="0.15">
      <c r="A2603" s="3"/>
      <c r="B2603" s="51"/>
      <c r="D2603" s="30"/>
      <c r="E2603" s="25"/>
    </row>
    <row r="2604" spans="1:5" x14ac:dyDescent="0.15">
      <c r="A2604" s="3"/>
      <c r="B2604" s="51"/>
      <c r="D2604" s="30"/>
      <c r="E2604" s="25"/>
    </row>
    <row r="2605" spans="1:5" x14ac:dyDescent="0.15">
      <c r="A2605" s="3"/>
      <c r="B2605" s="51"/>
      <c r="D2605" s="30"/>
      <c r="E2605" s="25"/>
    </row>
    <row r="2606" spans="1:5" x14ac:dyDescent="0.15">
      <c r="A2606" s="3"/>
      <c r="B2606" s="51"/>
      <c r="D2606" s="30"/>
      <c r="E2606" s="25"/>
    </row>
    <row r="2607" spans="1:5" x14ac:dyDescent="0.15">
      <c r="A2607" s="3"/>
      <c r="B2607" s="51"/>
      <c r="D2607" s="30"/>
      <c r="E2607" s="25"/>
    </row>
    <row r="2608" spans="1:5" x14ac:dyDescent="0.15">
      <c r="A2608" s="3"/>
      <c r="B2608" s="51"/>
      <c r="D2608" s="30"/>
      <c r="E2608" s="25"/>
    </row>
    <row r="2609" spans="1:5" x14ac:dyDescent="0.15">
      <c r="A2609" s="3"/>
      <c r="B2609" s="51"/>
      <c r="D2609" s="30"/>
      <c r="E2609" s="25"/>
    </row>
    <row r="2610" spans="1:5" x14ac:dyDescent="0.15">
      <c r="A2610" s="3"/>
      <c r="B2610" s="51"/>
      <c r="D2610" s="30"/>
      <c r="E2610" s="25"/>
    </row>
    <row r="2611" spans="1:5" x14ac:dyDescent="0.15">
      <c r="A2611" s="3"/>
      <c r="B2611" s="51"/>
      <c r="D2611" s="30"/>
      <c r="E2611" s="25"/>
    </row>
    <row r="2612" spans="1:5" x14ac:dyDescent="0.15">
      <c r="A2612" s="3"/>
      <c r="B2612" s="51"/>
      <c r="D2612" s="30"/>
      <c r="E2612" s="25"/>
    </row>
    <row r="2613" spans="1:5" x14ac:dyDescent="0.15">
      <c r="A2613" s="3"/>
      <c r="B2613" s="51"/>
      <c r="D2613" s="30"/>
      <c r="E2613" s="25"/>
    </row>
    <row r="2614" spans="1:5" x14ac:dyDescent="0.15">
      <c r="A2614" s="3"/>
      <c r="B2614" s="51"/>
      <c r="D2614" s="30"/>
      <c r="E2614" s="25"/>
    </row>
    <row r="2615" spans="1:5" x14ac:dyDescent="0.15">
      <c r="A2615" s="3"/>
      <c r="B2615" s="51"/>
      <c r="D2615" s="30"/>
      <c r="E2615" s="25"/>
    </row>
    <row r="2616" spans="1:5" x14ac:dyDescent="0.15">
      <c r="A2616" s="3"/>
      <c r="B2616" s="51"/>
      <c r="D2616" s="30"/>
      <c r="E2616" s="25"/>
    </row>
    <row r="2617" spans="1:5" x14ac:dyDescent="0.15">
      <c r="A2617" s="3"/>
      <c r="B2617" s="51"/>
      <c r="D2617" s="30"/>
      <c r="E2617" s="25"/>
    </row>
    <row r="2618" spans="1:5" x14ac:dyDescent="0.15">
      <c r="A2618" s="3"/>
      <c r="B2618" s="51"/>
      <c r="D2618" s="30"/>
      <c r="E2618" s="25"/>
    </row>
    <row r="2619" spans="1:5" x14ac:dyDescent="0.15">
      <c r="A2619" s="3"/>
      <c r="B2619" s="51"/>
      <c r="D2619" s="30"/>
      <c r="E2619" s="25"/>
    </row>
    <row r="2620" spans="1:5" x14ac:dyDescent="0.15">
      <c r="A2620" s="3"/>
      <c r="B2620" s="51"/>
      <c r="D2620" s="30"/>
      <c r="E2620" s="25"/>
    </row>
    <row r="2621" spans="1:5" x14ac:dyDescent="0.15">
      <c r="A2621" s="3"/>
      <c r="B2621" s="51"/>
      <c r="D2621" s="30"/>
      <c r="E2621" s="25"/>
    </row>
    <row r="2622" spans="1:5" x14ac:dyDescent="0.15">
      <c r="A2622" s="3"/>
      <c r="B2622" s="51"/>
      <c r="D2622" s="30"/>
      <c r="E2622" s="25"/>
    </row>
    <row r="2623" spans="1:5" x14ac:dyDescent="0.15">
      <c r="A2623" s="3"/>
      <c r="B2623" s="51"/>
      <c r="D2623" s="30"/>
      <c r="E2623" s="25"/>
    </row>
    <row r="2624" spans="1:5" x14ac:dyDescent="0.15">
      <c r="A2624" s="3"/>
      <c r="B2624" s="51"/>
      <c r="D2624" s="30"/>
      <c r="E2624" s="25"/>
    </row>
    <row r="2625" spans="1:5" x14ac:dyDescent="0.15">
      <c r="A2625" s="3"/>
      <c r="B2625" s="51"/>
      <c r="D2625" s="30"/>
      <c r="E2625" s="25"/>
    </row>
    <row r="2626" spans="1:5" x14ac:dyDescent="0.15">
      <c r="A2626" s="3"/>
      <c r="B2626" s="51"/>
      <c r="D2626" s="30"/>
      <c r="E2626" s="25"/>
    </row>
    <row r="2627" spans="1:5" x14ac:dyDescent="0.15">
      <c r="A2627" s="3"/>
      <c r="B2627" s="51"/>
      <c r="D2627" s="30"/>
      <c r="E2627" s="25"/>
    </row>
    <row r="2628" spans="1:5" x14ac:dyDescent="0.15">
      <c r="A2628" s="3"/>
      <c r="B2628" s="51"/>
      <c r="D2628" s="30"/>
      <c r="E2628" s="25"/>
    </row>
    <row r="2629" spans="1:5" x14ac:dyDescent="0.15">
      <c r="A2629" s="3"/>
      <c r="B2629" s="51"/>
      <c r="D2629" s="30"/>
      <c r="E2629" s="25"/>
    </row>
    <row r="2630" spans="1:5" x14ac:dyDescent="0.15">
      <c r="A2630" s="3"/>
      <c r="B2630" s="51"/>
      <c r="D2630" s="30"/>
      <c r="E2630" s="25"/>
    </row>
    <row r="2631" spans="1:5" x14ac:dyDescent="0.15">
      <c r="A2631" s="3"/>
      <c r="B2631" s="51"/>
      <c r="D2631" s="30"/>
      <c r="E2631" s="25"/>
    </row>
    <row r="2632" spans="1:5" x14ac:dyDescent="0.15">
      <c r="A2632" s="3"/>
      <c r="B2632" s="51"/>
      <c r="D2632" s="30"/>
      <c r="E2632" s="25"/>
    </row>
    <row r="2633" spans="1:5" x14ac:dyDescent="0.15">
      <c r="A2633" s="3"/>
      <c r="B2633" s="51"/>
      <c r="D2633" s="30"/>
      <c r="E2633" s="25"/>
    </row>
    <row r="2634" spans="1:5" x14ac:dyDescent="0.15">
      <c r="A2634" s="3"/>
      <c r="B2634" s="51"/>
      <c r="D2634" s="30"/>
      <c r="E2634" s="25"/>
    </row>
    <row r="2635" spans="1:5" x14ac:dyDescent="0.15">
      <c r="A2635" s="3"/>
      <c r="B2635" s="51"/>
      <c r="D2635" s="30"/>
      <c r="E2635" s="25"/>
    </row>
    <row r="2636" spans="1:5" x14ac:dyDescent="0.15">
      <c r="A2636" s="3"/>
      <c r="B2636" s="51"/>
      <c r="D2636" s="30"/>
      <c r="E2636" s="25"/>
    </row>
    <row r="2637" spans="1:5" x14ac:dyDescent="0.15">
      <c r="A2637" s="3"/>
      <c r="B2637" s="51"/>
      <c r="D2637" s="30"/>
      <c r="E2637" s="25"/>
    </row>
    <row r="2638" spans="1:5" x14ac:dyDescent="0.15">
      <c r="A2638" s="3"/>
      <c r="B2638" s="51"/>
      <c r="D2638" s="30"/>
      <c r="E2638" s="25"/>
    </row>
    <row r="2639" spans="1:5" x14ac:dyDescent="0.15">
      <c r="A2639" s="3"/>
      <c r="B2639" s="51"/>
      <c r="D2639" s="30"/>
      <c r="E2639" s="25"/>
    </row>
    <row r="2640" spans="1:5" x14ac:dyDescent="0.15">
      <c r="A2640" s="3"/>
      <c r="B2640" s="51"/>
      <c r="D2640" s="30"/>
      <c r="E2640" s="25"/>
    </row>
    <row r="2641" spans="1:5" x14ac:dyDescent="0.15">
      <c r="A2641" s="3"/>
      <c r="B2641" s="51"/>
      <c r="D2641" s="30"/>
      <c r="E2641" s="25"/>
    </row>
    <row r="2642" spans="1:5" x14ac:dyDescent="0.15">
      <c r="A2642" s="3"/>
      <c r="B2642" s="51"/>
      <c r="D2642" s="30"/>
      <c r="E2642" s="25"/>
    </row>
    <row r="2643" spans="1:5" x14ac:dyDescent="0.15">
      <c r="A2643" s="3"/>
      <c r="B2643" s="51"/>
      <c r="D2643" s="30"/>
      <c r="E2643" s="25"/>
    </row>
    <row r="2644" spans="1:5" x14ac:dyDescent="0.15">
      <c r="A2644" s="3"/>
      <c r="B2644" s="51"/>
      <c r="D2644" s="30"/>
      <c r="E2644" s="25"/>
    </row>
    <row r="2645" spans="1:5" x14ac:dyDescent="0.15">
      <c r="A2645" s="3"/>
      <c r="B2645" s="51"/>
      <c r="D2645" s="30"/>
      <c r="E2645" s="25"/>
    </row>
    <row r="2646" spans="1:5" x14ac:dyDescent="0.15">
      <c r="A2646" s="3"/>
      <c r="B2646" s="51"/>
      <c r="D2646" s="30"/>
      <c r="E2646" s="25"/>
    </row>
    <row r="2647" spans="1:5" x14ac:dyDescent="0.15">
      <c r="A2647" s="3"/>
      <c r="B2647" s="51"/>
      <c r="D2647" s="30"/>
      <c r="E2647" s="25"/>
    </row>
    <row r="2648" spans="1:5" x14ac:dyDescent="0.15">
      <c r="A2648" s="3"/>
      <c r="B2648" s="51"/>
      <c r="D2648" s="30"/>
      <c r="E2648" s="25"/>
    </row>
    <row r="2649" spans="1:5" x14ac:dyDescent="0.15">
      <c r="A2649" s="3"/>
      <c r="B2649" s="51"/>
      <c r="D2649" s="30"/>
      <c r="E2649" s="25"/>
    </row>
    <row r="2650" spans="1:5" x14ac:dyDescent="0.15">
      <c r="A2650" s="3"/>
      <c r="B2650" s="51"/>
      <c r="D2650" s="30"/>
      <c r="E2650" s="25"/>
    </row>
    <row r="2651" spans="1:5" x14ac:dyDescent="0.15">
      <c r="A2651" s="3"/>
      <c r="B2651" s="51"/>
      <c r="D2651" s="30"/>
      <c r="E2651" s="25"/>
    </row>
    <row r="2652" spans="1:5" x14ac:dyDescent="0.15">
      <c r="A2652" s="3"/>
      <c r="B2652" s="51"/>
      <c r="D2652" s="30"/>
      <c r="E2652" s="25"/>
    </row>
    <row r="2653" spans="1:5" x14ac:dyDescent="0.15">
      <c r="A2653" s="3"/>
      <c r="B2653" s="51"/>
      <c r="D2653" s="30"/>
      <c r="E2653" s="25"/>
    </row>
    <row r="2654" spans="1:5" x14ac:dyDescent="0.15">
      <c r="A2654" s="3"/>
      <c r="B2654" s="51"/>
      <c r="D2654" s="30"/>
      <c r="E2654" s="25"/>
    </row>
    <row r="2655" spans="1:5" x14ac:dyDescent="0.15">
      <c r="A2655" s="3"/>
      <c r="B2655" s="51"/>
      <c r="D2655" s="30"/>
      <c r="E2655" s="25"/>
    </row>
    <row r="2656" spans="1:5" x14ac:dyDescent="0.15">
      <c r="A2656" s="3"/>
      <c r="B2656" s="51"/>
      <c r="D2656" s="30"/>
      <c r="E2656" s="25"/>
    </row>
    <row r="2657" spans="1:5" x14ac:dyDescent="0.15">
      <c r="A2657" s="3"/>
      <c r="B2657" s="51"/>
      <c r="D2657" s="30"/>
      <c r="E2657" s="25"/>
    </row>
    <row r="2658" spans="1:5" x14ac:dyDescent="0.15">
      <c r="A2658" s="3"/>
      <c r="B2658" s="51"/>
      <c r="D2658" s="30"/>
      <c r="E2658" s="25"/>
    </row>
    <row r="2659" spans="1:5" x14ac:dyDescent="0.15">
      <c r="A2659" s="3"/>
      <c r="B2659" s="51"/>
      <c r="D2659" s="30"/>
      <c r="E2659" s="25"/>
    </row>
    <row r="2660" spans="1:5" x14ac:dyDescent="0.15">
      <c r="A2660" s="3"/>
      <c r="B2660" s="51"/>
      <c r="D2660" s="30"/>
      <c r="E2660" s="25"/>
    </row>
    <row r="2661" spans="1:5" x14ac:dyDescent="0.15">
      <c r="A2661" s="3"/>
      <c r="B2661" s="51"/>
      <c r="D2661" s="30"/>
      <c r="E2661" s="25"/>
    </row>
    <row r="2662" spans="1:5" x14ac:dyDescent="0.15">
      <c r="A2662" s="3"/>
      <c r="B2662" s="51"/>
      <c r="D2662" s="30"/>
      <c r="E2662" s="25"/>
    </row>
    <row r="2663" spans="1:5" x14ac:dyDescent="0.15">
      <c r="A2663" s="3"/>
      <c r="B2663" s="51"/>
      <c r="D2663" s="30"/>
      <c r="E2663" s="25"/>
    </row>
    <row r="2664" spans="1:5" x14ac:dyDescent="0.15">
      <c r="A2664" s="3"/>
      <c r="B2664" s="51"/>
      <c r="D2664" s="30"/>
      <c r="E2664" s="25"/>
    </row>
    <row r="2665" spans="1:5" x14ac:dyDescent="0.15">
      <c r="A2665" s="3"/>
      <c r="B2665" s="51"/>
      <c r="D2665" s="30"/>
      <c r="E2665" s="25"/>
    </row>
    <row r="2666" spans="1:5" x14ac:dyDescent="0.15">
      <c r="A2666" s="3"/>
      <c r="B2666" s="51"/>
      <c r="D2666" s="30"/>
      <c r="E2666" s="25"/>
    </row>
    <row r="2667" spans="1:5" x14ac:dyDescent="0.15">
      <c r="A2667" s="3"/>
      <c r="B2667" s="51"/>
      <c r="D2667" s="30"/>
      <c r="E2667" s="25"/>
    </row>
    <row r="2668" spans="1:5" x14ac:dyDescent="0.15">
      <c r="A2668" s="3"/>
      <c r="B2668" s="51"/>
      <c r="D2668" s="30"/>
      <c r="E2668" s="25"/>
    </row>
    <row r="2669" spans="1:5" x14ac:dyDescent="0.15">
      <c r="A2669" s="3"/>
      <c r="B2669" s="51"/>
      <c r="D2669" s="30"/>
      <c r="E2669" s="25"/>
    </row>
    <row r="2670" spans="1:5" x14ac:dyDescent="0.15">
      <c r="A2670" s="3"/>
      <c r="B2670" s="51"/>
      <c r="D2670" s="30"/>
      <c r="E2670" s="25"/>
    </row>
    <row r="2671" spans="1:5" x14ac:dyDescent="0.15">
      <c r="A2671" s="3"/>
      <c r="B2671" s="51"/>
      <c r="D2671" s="30"/>
      <c r="E2671" s="25"/>
    </row>
    <row r="2672" spans="1:5" x14ac:dyDescent="0.15">
      <c r="A2672" s="3"/>
      <c r="B2672" s="51"/>
      <c r="D2672" s="30"/>
      <c r="E2672" s="25"/>
    </row>
    <row r="2673" spans="1:5" x14ac:dyDescent="0.15">
      <c r="A2673" s="3"/>
      <c r="B2673" s="51"/>
      <c r="D2673" s="30"/>
      <c r="E2673" s="25"/>
    </row>
    <row r="2674" spans="1:5" x14ac:dyDescent="0.15">
      <c r="A2674" s="3"/>
      <c r="B2674" s="51"/>
      <c r="D2674" s="30"/>
      <c r="E2674" s="25"/>
    </row>
    <row r="2675" spans="1:5" x14ac:dyDescent="0.15">
      <c r="A2675" s="3"/>
      <c r="B2675" s="51"/>
      <c r="D2675" s="30"/>
      <c r="E2675" s="25"/>
    </row>
    <row r="2676" spans="1:5" x14ac:dyDescent="0.15">
      <c r="A2676" s="3"/>
      <c r="B2676" s="51"/>
      <c r="D2676" s="30"/>
      <c r="E2676" s="25"/>
    </row>
    <row r="2677" spans="1:5" x14ac:dyDescent="0.15">
      <c r="A2677" s="3"/>
      <c r="B2677" s="51"/>
      <c r="D2677" s="30"/>
      <c r="E2677" s="25"/>
    </row>
    <row r="2678" spans="1:5" x14ac:dyDescent="0.15">
      <c r="A2678" s="3"/>
      <c r="B2678" s="51"/>
      <c r="D2678" s="30"/>
      <c r="E2678" s="25"/>
    </row>
    <row r="2679" spans="1:5" x14ac:dyDescent="0.15">
      <c r="A2679" s="3"/>
      <c r="B2679" s="51"/>
      <c r="D2679" s="30"/>
      <c r="E2679" s="25"/>
    </row>
    <row r="2680" spans="1:5" x14ac:dyDescent="0.15">
      <c r="A2680" s="3"/>
      <c r="B2680" s="51"/>
      <c r="D2680" s="30"/>
      <c r="E2680" s="25"/>
    </row>
    <row r="2681" spans="1:5" x14ac:dyDescent="0.15">
      <c r="A2681" s="3"/>
      <c r="B2681" s="51"/>
      <c r="D2681" s="30"/>
      <c r="E2681" s="25"/>
    </row>
    <row r="2682" spans="1:5" x14ac:dyDescent="0.15">
      <c r="A2682" s="3"/>
      <c r="B2682" s="51"/>
      <c r="D2682" s="30"/>
      <c r="E2682" s="25"/>
    </row>
    <row r="2683" spans="1:5" x14ac:dyDescent="0.15">
      <c r="A2683" s="3"/>
      <c r="B2683" s="51"/>
      <c r="D2683" s="30"/>
      <c r="E2683" s="25"/>
    </row>
    <row r="2684" spans="1:5" x14ac:dyDescent="0.15">
      <c r="A2684" s="3"/>
      <c r="B2684" s="51"/>
      <c r="D2684" s="30"/>
      <c r="E2684" s="25"/>
    </row>
    <row r="2685" spans="1:5" x14ac:dyDescent="0.15">
      <c r="A2685" s="3"/>
      <c r="B2685" s="51"/>
      <c r="D2685" s="30"/>
      <c r="E2685" s="25"/>
    </row>
    <row r="2686" spans="1:5" x14ac:dyDescent="0.15">
      <c r="A2686" s="3"/>
      <c r="B2686" s="51"/>
      <c r="D2686" s="30"/>
      <c r="E2686" s="25"/>
    </row>
    <row r="2687" spans="1:5" x14ac:dyDescent="0.15">
      <c r="A2687" s="3"/>
      <c r="B2687" s="51"/>
      <c r="D2687" s="30"/>
      <c r="E2687" s="25"/>
    </row>
    <row r="2688" spans="1:5" x14ac:dyDescent="0.15">
      <c r="A2688" s="3"/>
      <c r="B2688" s="51"/>
      <c r="D2688" s="30"/>
      <c r="E2688" s="25"/>
    </row>
    <row r="2689" spans="1:5" x14ac:dyDescent="0.15">
      <c r="A2689" s="3"/>
      <c r="B2689" s="51"/>
      <c r="D2689" s="30"/>
      <c r="E2689" s="25"/>
    </row>
    <row r="2690" spans="1:5" x14ac:dyDescent="0.15">
      <c r="A2690" s="3"/>
      <c r="B2690" s="51"/>
      <c r="D2690" s="30"/>
      <c r="E2690" s="25"/>
    </row>
    <row r="2691" spans="1:5" x14ac:dyDescent="0.15">
      <c r="A2691" s="3"/>
      <c r="B2691" s="51"/>
      <c r="D2691" s="30"/>
      <c r="E2691" s="25"/>
    </row>
    <row r="2692" spans="1:5" x14ac:dyDescent="0.15">
      <c r="A2692" s="3"/>
      <c r="B2692" s="51"/>
      <c r="D2692" s="30"/>
      <c r="E2692" s="25"/>
    </row>
    <row r="2693" spans="1:5" x14ac:dyDescent="0.15">
      <c r="A2693" s="3"/>
      <c r="B2693" s="51"/>
      <c r="D2693" s="30"/>
      <c r="E2693" s="25"/>
    </row>
    <row r="2694" spans="1:5" x14ac:dyDescent="0.15">
      <c r="A2694" s="3"/>
      <c r="B2694" s="51"/>
      <c r="D2694" s="30"/>
      <c r="E2694" s="25"/>
    </row>
    <row r="2695" spans="1:5" x14ac:dyDescent="0.15">
      <c r="A2695" s="3"/>
      <c r="B2695" s="51"/>
      <c r="D2695" s="30"/>
      <c r="E2695" s="25"/>
    </row>
    <row r="2696" spans="1:5" x14ac:dyDescent="0.15">
      <c r="A2696" s="3"/>
      <c r="B2696" s="51"/>
      <c r="D2696" s="30"/>
      <c r="E2696" s="25"/>
    </row>
    <row r="2697" spans="1:5" x14ac:dyDescent="0.15">
      <c r="A2697" s="3"/>
      <c r="B2697" s="51"/>
      <c r="D2697" s="30"/>
      <c r="E2697" s="25"/>
    </row>
    <row r="2698" spans="1:5" x14ac:dyDescent="0.15">
      <c r="A2698" s="3"/>
      <c r="B2698" s="51"/>
      <c r="D2698" s="30"/>
      <c r="E2698" s="25"/>
    </row>
    <row r="2699" spans="1:5" x14ac:dyDescent="0.15">
      <c r="A2699" s="3"/>
      <c r="B2699" s="51"/>
      <c r="D2699" s="30"/>
      <c r="E2699" s="25"/>
    </row>
    <row r="2700" spans="1:5" x14ac:dyDescent="0.15">
      <c r="A2700" s="3"/>
      <c r="B2700" s="51"/>
      <c r="D2700" s="30"/>
      <c r="E2700" s="25"/>
    </row>
    <row r="2701" spans="1:5" x14ac:dyDescent="0.15">
      <c r="A2701" s="3"/>
      <c r="B2701" s="51"/>
      <c r="D2701" s="30"/>
      <c r="E2701" s="25"/>
    </row>
    <row r="2702" spans="1:5" x14ac:dyDescent="0.15">
      <c r="A2702" s="3"/>
      <c r="B2702" s="51"/>
      <c r="D2702" s="30"/>
      <c r="E2702" s="25"/>
    </row>
    <row r="2703" spans="1:5" x14ac:dyDescent="0.15">
      <c r="A2703" s="3"/>
      <c r="B2703" s="51"/>
      <c r="D2703" s="30"/>
      <c r="E2703" s="25"/>
    </row>
    <row r="2704" spans="1:5" x14ac:dyDescent="0.15">
      <c r="A2704" s="3"/>
      <c r="B2704" s="51"/>
      <c r="D2704" s="30"/>
      <c r="E2704" s="25"/>
    </row>
    <row r="2705" spans="1:5" x14ac:dyDescent="0.15">
      <c r="A2705" s="3"/>
      <c r="B2705" s="51"/>
      <c r="D2705" s="30"/>
      <c r="E2705" s="25"/>
    </row>
    <row r="2706" spans="1:5" x14ac:dyDescent="0.15">
      <c r="A2706" s="3"/>
      <c r="B2706" s="51"/>
      <c r="D2706" s="30"/>
      <c r="E2706" s="25"/>
    </row>
    <row r="2707" spans="1:5" x14ac:dyDescent="0.15">
      <c r="A2707" s="3"/>
      <c r="B2707" s="51"/>
      <c r="D2707" s="30"/>
      <c r="E2707" s="25"/>
    </row>
    <row r="2708" spans="1:5" x14ac:dyDescent="0.15">
      <c r="A2708" s="3"/>
      <c r="B2708" s="51"/>
      <c r="D2708" s="30"/>
      <c r="E2708" s="25"/>
    </row>
    <row r="2709" spans="1:5" x14ac:dyDescent="0.15">
      <c r="A2709" s="3"/>
      <c r="B2709" s="51"/>
      <c r="D2709" s="30"/>
      <c r="E2709" s="25"/>
    </row>
    <row r="2710" spans="1:5" x14ac:dyDescent="0.15">
      <c r="A2710" s="3"/>
      <c r="B2710" s="51"/>
      <c r="D2710" s="30"/>
      <c r="E2710" s="25"/>
    </row>
    <row r="2711" spans="1:5" x14ac:dyDescent="0.15">
      <c r="A2711" s="3"/>
      <c r="B2711" s="51"/>
      <c r="D2711" s="30"/>
      <c r="E2711" s="25"/>
    </row>
    <row r="2712" spans="1:5" x14ac:dyDescent="0.15">
      <c r="A2712" s="3"/>
      <c r="B2712" s="51"/>
      <c r="D2712" s="30"/>
      <c r="E2712" s="25"/>
    </row>
    <row r="2713" spans="1:5" x14ac:dyDescent="0.15">
      <c r="A2713" s="3"/>
      <c r="B2713" s="51"/>
      <c r="D2713" s="30"/>
      <c r="E2713" s="25"/>
    </row>
    <row r="2714" spans="1:5" x14ac:dyDescent="0.15">
      <c r="A2714" s="3"/>
      <c r="B2714" s="51"/>
      <c r="D2714" s="30"/>
      <c r="E2714" s="25"/>
    </row>
    <row r="2715" spans="1:5" x14ac:dyDescent="0.15">
      <c r="A2715" s="3"/>
      <c r="B2715" s="51"/>
      <c r="D2715" s="30"/>
      <c r="E2715" s="25"/>
    </row>
    <row r="2716" spans="1:5" x14ac:dyDescent="0.15">
      <c r="A2716" s="3"/>
      <c r="B2716" s="51"/>
      <c r="D2716" s="30"/>
      <c r="E2716" s="25"/>
    </row>
    <row r="2717" spans="1:5" x14ac:dyDescent="0.15">
      <c r="A2717" s="3"/>
      <c r="B2717" s="51"/>
      <c r="D2717" s="30"/>
      <c r="E2717" s="25"/>
    </row>
    <row r="2718" spans="1:5" x14ac:dyDescent="0.15">
      <c r="A2718" s="3"/>
      <c r="B2718" s="51"/>
      <c r="D2718" s="30"/>
      <c r="E2718" s="25"/>
    </row>
    <row r="2719" spans="1:5" x14ac:dyDescent="0.15">
      <c r="A2719" s="3"/>
      <c r="B2719" s="51"/>
      <c r="D2719" s="30"/>
      <c r="E2719" s="25"/>
    </row>
    <row r="2720" spans="1:5" x14ac:dyDescent="0.15">
      <c r="A2720" s="3"/>
      <c r="B2720" s="51"/>
      <c r="D2720" s="30"/>
      <c r="E2720" s="25"/>
    </row>
    <row r="2721" spans="1:5" x14ac:dyDescent="0.15">
      <c r="A2721" s="3"/>
      <c r="B2721" s="51"/>
      <c r="D2721" s="30"/>
      <c r="E2721" s="25"/>
    </row>
    <row r="2722" spans="1:5" x14ac:dyDescent="0.15">
      <c r="A2722" s="3"/>
      <c r="B2722" s="51"/>
      <c r="D2722" s="30"/>
      <c r="E2722" s="25"/>
    </row>
    <row r="2723" spans="1:5" x14ac:dyDescent="0.15">
      <c r="A2723" s="3"/>
      <c r="B2723" s="51"/>
      <c r="D2723" s="30"/>
      <c r="E2723" s="25"/>
    </row>
    <row r="2724" spans="1:5" x14ac:dyDescent="0.15">
      <c r="A2724" s="3"/>
      <c r="B2724" s="51"/>
      <c r="D2724" s="30"/>
      <c r="E2724" s="25"/>
    </row>
    <row r="2725" spans="1:5" x14ac:dyDescent="0.15">
      <c r="A2725" s="3"/>
      <c r="B2725" s="51"/>
      <c r="D2725" s="30"/>
      <c r="E2725" s="25"/>
    </row>
    <row r="2726" spans="1:5" x14ac:dyDescent="0.15">
      <c r="A2726" s="3"/>
      <c r="B2726" s="51"/>
      <c r="D2726" s="30"/>
      <c r="E2726" s="25"/>
    </row>
    <row r="2727" spans="1:5" x14ac:dyDescent="0.15">
      <c r="A2727" s="3"/>
      <c r="B2727" s="51"/>
      <c r="D2727" s="30"/>
      <c r="E2727" s="25"/>
    </row>
    <row r="2728" spans="1:5" x14ac:dyDescent="0.15">
      <c r="A2728" s="3"/>
      <c r="B2728" s="51"/>
      <c r="D2728" s="30"/>
      <c r="E2728" s="25"/>
    </row>
    <row r="2729" spans="1:5" x14ac:dyDescent="0.15">
      <c r="A2729" s="3"/>
      <c r="B2729" s="51"/>
      <c r="D2729" s="30"/>
      <c r="E2729" s="25"/>
    </row>
    <row r="2730" spans="1:5" x14ac:dyDescent="0.15">
      <c r="A2730" s="3"/>
      <c r="B2730" s="51"/>
      <c r="D2730" s="30"/>
      <c r="E2730" s="25"/>
    </row>
    <row r="2731" spans="1:5" x14ac:dyDescent="0.15">
      <c r="A2731" s="3"/>
      <c r="B2731" s="51"/>
      <c r="D2731" s="30"/>
      <c r="E2731" s="25"/>
    </row>
    <row r="2732" spans="1:5" x14ac:dyDescent="0.15">
      <c r="A2732" s="3"/>
      <c r="B2732" s="51"/>
      <c r="D2732" s="30"/>
      <c r="E2732" s="25"/>
    </row>
    <row r="2733" spans="1:5" x14ac:dyDescent="0.15">
      <c r="A2733" s="3"/>
      <c r="B2733" s="51"/>
      <c r="D2733" s="30"/>
      <c r="E2733" s="25"/>
    </row>
    <row r="2734" spans="1:5" x14ac:dyDescent="0.15">
      <c r="A2734" s="3"/>
      <c r="B2734" s="51"/>
      <c r="D2734" s="30"/>
      <c r="E2734" s="25"/>
    </row>
    <row r="2735" spans="1:5" x14ac:dyDescent="0.15">
      <c r="A2735" s="3"/>
      <c r="B2735" s="51"/>
      <c r="D2735" s="30"/>
      <c r="E2735" s="25"/>
    </row>
    <row r="2736" spans="1:5" x14ac:dyDescent="0.15">
      <c r="A2736" s="3"/>
      <c r="B2736" s="51"/>
      <c r="D2736" s="30"/>
      <c r="E2736" s="25"/>
    </row>
    <row r="2737" spans="1:5" x14ac:dyDescent="0.15">
      <c r="A2737" s="3"/>
      <c r="B2737" s="51"/>
      <c r="D2737" s="30"/>
      <c r="E2737" s="25"/>
    </row>
    <row r="2738" spans="1:5" x14ac:dyDescent="0.15">
      <c r="A2738" s="3"/>
      <c r="B2738" s="51"/>
      <c r="D2738" s="30"/>
      <c r="E2738" s="25"/>
    </row>
    <row r="2739" spans="1:5" x14ac:dyDescent="0.15">
      <c r="A2739" s="3"/>
      <c r="B2739" s="51"/>
      <c r="D2739" s="30"/>
      <c r="E2739" s="25"/>
    </row>
    <row r="2740" spans="1:5" x14ac:dyDescent="0.15">
      <c r="A2740" s="3"/>
      <c r="B2740" s="51"/>
      <c r="D2740" s="30"/>
      <c r="E2740" s="25"/>
    </row>
    <row r="2741" spans="1:5" x14ac:dyDescent="0.15">
      <c r="A2741" s="3"/>
      <c r="B2741" s="51"/>
      <c r="D2741" s="30"/>
      <c r="E2741" s="25"/>
    </row>
    <row r="2742" spans="1:5" x14ac:dyDescent="0.15">
      <c r="A2742" s="3"/>
      <c r="B2742" s="51"/>
      <c r="D2742" s="30"/>
      <c r="E2742" s="25"/>
    </row>
    <row r="2743" spans="1:5" x14ac:dyDescent="0.15">
      <c r="A2743" s="3"/>
      <c r="B2743" s="51"/>
      <c r="D2743" s="30"/>
      <c r="E2743" s="25"/>
    </row>
    <row r="2744" spans="1:5" x14ac:dyDescent="0.15">
      <c r="A2744" s="3"/>
      <c r="B2744" s="51"/>
      <c r="D2744" s="30"/>
      <c r="E2744" s="25"/>
    </row>
    <row r="2745" spans="1:5" x14ac:dyDescent="0.15">
      <c r="A2745" s="3"/>
      <c r="B2745" s="51"/>
      <c r="D2745" s="30"/>
      <c r="E2745" s="25"/>
    </row>
    <row r="2746" spans="1:5" x14ac:dyDescent="0.15">
      <c r="A2746" s="3"/>
      <c r="B2746" s="51"/>
      <c r="D2746" s="30"/>
      <c r="E2746" s="25"/>
    </row>
    <row r="2747" spans="1:5" x14ac:dyDescent="0.15">
      <c r="A2747" s="3"/>
      <c r="B2747" s="51"/>
      <c r="D2747" s="30"/>
      <c r="E2747" s="25"/>
    </row>
    <row r="2748" spans="1:5" x14ac:dyDescent="0.15">
      <c r="A2748" s="3"/>
      <c r="B2748" s="51"/>
      <c r="D2748" s="30"/>
      <c r="E2748" s="25"/>
    </row>
    <row r="2749" spans="1:5" x14ac:dyDescent="0.15">
      <c r="A2749" s="3"/>
      <c r="B2749" s="51"/>
      <c r="D2749" s="30"/>
      <c r="E2749" s="25"/>
    </row>
    <row r="2750" spans="1:5" x14ac:dyDescent="0.15">
      <c r="A2750" s="3"/>
      <c r="B2750" s="51"/>
      <c r="D2750" s="30"/>
      <c r="E2750" s="25"/>
    </row>
    <row r="2751" spans="1:5" x14ac:dyDescent="0.15">
      <c r="A2751" s="3"/>
      <c r="B2751" s="51"/>
      <c r="D2751" s="30"/>
      <c r="E2751" s="25"/>
    </row>
    <row r="2752" spans="1:5" x14ac:dyDescent="0.15">
      <c r="A2752" s="3"/>
      <c r="B2752" s="51"/>
      <c r="D2752" s="30"/>
      <c r="E2752" s="25"/>
    </row>
    <row r="2753" spans="1:5" x14ac:dyDescent="0.15">
      <c r="A2753" s="3"/>
      <c r="B2753" s="51"/>
      <c r="D2753" s="30"/>
      <c r="E2753" s="25"/>
    </row>
    <row r="2754" spans="1:5" x14ac:dyDescent="0.15">
      <c r="A2754" s="3"/>
      <c r="B2754" s="51"/>
      <c r="D2754" s="30"/>
      <c r="E2754" s="25"/>
    </row>
    <row r="2755" spans="1:5" x14ac:dyDescent="0.15">
      <c r="A2755" s="3"/>
      <c r="B2755" s="51"/>
      <c r="D2755" s="30"/>
      <c r="E2755" s="25"/>
    </row>
    <row r="2756" spans="1:5" x14ac:dyDescent="0.15">
      <c r="A2756" s="3"/>
      <c r="B2756" s="51"/>
      <c r="D2756" s="30"/>
      <c r="E2756" s="25"/>
    </row>
    <row r="2757" spans="1:5" x14ac:dyDescent="0.15">
      <c r="A2757" s="3"/>
      <c r="B2757" s="51"/>
      <c r="D2757" s="30"/>
      <c r="E2757" s="25"/>
    </row>
    <row r="2758" spans="1:5" x14ac:dyDescent="0.15">
      <c r="A2758" s="3"/>
      <c r="B2758" s="51"/>
      <c r="D2758" s="30"/>
      <c r="E2758" s="25"/>
    </row>
    <row r="2759" spans="1:5" x14ac:dyDescent="0.15">
      <c r="A2759" s="3"/>
      <c r="B2759" s="51"/>
      <c r="D2759" s="30"/>
      <c r="E2759" s="25"/>
    </row>
    <row r="2760" spans="1:5" x14ac:dyDescent="0.15">
      <c r="A2760" s="3"/>
      <c r="B2760" s="51"/>
      <c r="D2760" s="30"/>
      <c r="E2760" s="25"/>
    </row>
    <row r="2761" spans="1:5" x14ac:dyDescent="0.15">
      <c r="A2761" s="3"/>
      <c r="B2761" s="51"/>
      <c r="D2761" s="30"/>
      <c r="E2761" s="25"/>
    </row>
    <row r="2762" spans="1:5" x14ac:dyDescent="0.15">
      <c r="A2762" s="3"/>
      <c r="B2762" s="51"/>
      <c r="D2762" s="30"/>
      <c r="E2762" s="25"/>
    </row>
    <row r="2763" spans="1:5" x14ac:dyDescent="0.15">
      <c r="A2763" s="3"/>
      <c r="B2763" s="51"/>
      <c r="D2763" s="30"/>
      <c r="E2763" s="25"/>
    </row>
    <row r="2764" spans="1:5" x14ac:dyDescent="0.15">
      <c r="A2764" s="3"/>
      <c r="B2764" s="51"/>
      <c r="D2764" s="30"/>
      <c r="E2764" s="25"/>
    </row>
    <row r="2765" spans="1:5" x14ac:dyDescent="0.15">
      <c r="A2765" s="3"/>
      <c r="B2765" s="51"/>
      <c r="D2765" s="30"/>
      <c r="E2765" s="25"/>
    </row>
    <row r="2766" spans="1:5" x14ac:dyDescent="0.15">
      <c r="A2766" s="3"/>
      <c r="B2766" s="51"/>
      <c r="D2766" s="30"/>
      <c r="E2766" s="25"/>
    </row>
    <row r="2767" spans="1:5" x14ac:dyDescent="0.15">
      <c r="A2767" s="3"/>
      <c r="B2767" s="51"/>
      <c r="D2767" s="30"/>
      <c r="E2767" s="25"/>
    </row>
    <row r="2768" spans="1:5" x14ac:dyDescent="0.15">
      <c r="A2768" s="3"/>
      <c r="B2768" s="51"/>
      <c r="D2768" s="30"/>
      <c r="E2768" s="25"/>
    </row>
    <row r="2769" spans="1:5" x14ac:dyDescent="0.15">
      <c r="A2769" s="3"/>
      <c r="B2769" s="51"/>
      <c r="D2769" s="30"/>
      <c r="E2769" s="25"/>
    </row>
    <row r="2770" spans="1:5" x14ac:dyDescent="0.15">
      <c r="A2770" s="3"/>
      <c r="B2770" s="51"/>
      <c r="D2770" s="30"/>
      <c r="E2770" s="25"/>
    </row>
    <row r="2771" spans="1:5" x14ac:dyDescent="0.15">
      <c r="A2771" s="3"/>
      <c r="B2771" s="51"/>
      <c r="D2771" s="30"/>
      <c r="E2771" s="25"/>
    </row>
    <row r="2772" spans="1:5" x14ac:dyDescent="0.15">
      <c r="A2772" s="3"/>
      <c r="B2772" s="51"/>
      <c r="D2772" s="30"/>
      <c r="E2772" s="25"/>
    </row>
    <row r="2773" spans="1:5" x14ac:dyDescent="0.15">
      <c r="A2773" s="3"/>
      <c r="B2773" s="51"/>
      <c r="D2773" s="30"/>
      <c r="E2773" s="25"/>
    </row>
    <row r="2774" spans="1:5" x14ac:dyDescent="0.15">
      <c r="A2774" s="3"/>
      <c r="B2774" s="51"/>
      <c r="D2774" s="30"/>
      <c r="E2774" s="25"/>
    </row>
    <row r="2775" spans="1:5" x14ac:dyDescent="0.15">
      <c r="A2775" s="3"/>
      <c r="B2775" s="51"/>
      <c r="D2775" s="30"/>
      <c r="E2775" s="25"/>
    </row>
    <row r="2776" spans="1:5" x14ac:dyDescent="0.15">
      <c r="A2776" s="3"/>
      <c r="B2776" s="51"/>
      <c r="D2776" s="30"/>
      <c r="E2776" s="25"/>
    </row>
    <row r="2777" spans="1:5" x14ac:dyDescent="0.15">
      <c r="A2777" s="3"/>
      <c r="B2777" s="51"/>
      <c r="D2777" s="30"/>
      <c r="E2777" s="25"/>
    </row>
    <row r="2778" spans="1:5" x14ac:dyDescent="0.15">
      <c r="A2778" s="3"/>
      <c r="B2778" s="51"/>
      <c r="D2778" s="30"/>
      <c r="E2778" s="25"/>
    </row>
    <row r="2779" spans="1:5" x14ac:dyDescent="0.15">
      <c r="A2779" s="3"/>
      <c r="B2779" s="51"/>
      <c r="D2779" s="30"/>
      <c r="E2779" s="25"/>
    </row>
    <row r="2780" spans="1:5" x14ac:dyDescent="0.15">
      <c r="A2780" s="3"/>
      <c r="B2780" s="51"/>
      <c r="D2780" s="30"/>
      <c r="E2780" s="25"/>
    </row>
    <row r="2781" spans="1:5" x14ac:dyDescent="0.15">
      <c r="A2781" s="3"/>
      <c r="B2781" s="51"/>
      <c r="D2781" s="30"/>
      <c r="E2781" s="25"/>
    </row>
    <row r="2782" spans="1:5" x14ac:dyDescent="0.15">
      <c r="A2782" s="3"/>
      <c r="B2782" s="51"/>
      <c r="D2782" s="30"/>
      <c r="E2782" s="25"/>
    </row>
    <row r="2783" spans="1:5" x14ac:dyDescent="0.15">
      <c r="A2783" s="3"/>
      <c r="B2783" s="51"/>
      <c r="D2783" s="30"/>
      <c r="E2783" s="25"/>
    </row>
    <row r="2784" spans="1:5" x14ac:dyDescent="0.15">
      <c r="A2784" s="3"/>
      <c r="B2784" s="51"/>
      <c r="D2784" s="30"/>
      <c r="E2784" s="25"/>
    </row>
    <row r="2785" spans="1:5" x14ac:dyDescent="0.15">
      <c r="A2785" s="3"/>
      <c r="B2785" s="51"/>
      <c r="D2785" s="30"/>
      <c r="E2785" s="25"/>
    </row>
    <row r="2786" spans="1:5" x14ac:dyDescent="0.15">
      <c r="A2786" s="3"/>
      <c r="B2786" s="51"/>
      <c r="D2786" s="30"/>
      <c r="E2786" s="25"/>
    </row>
    <row r="2787" spans="1:5" x14ac:dyDescent="0.15">
      <c r="A2787" s="3"/>
      <c r="B2787" s="51"/>
      <c r="D2787" s="30"/>
      <c r="E2787" s="25"/>
    </row>
    <row r="2788" spans="1:5" x14ac:dyDescent="0.15">
      <c r="A2788" s="3"/>
      <c r="B2788" s="51"/>
      <c r="D2788" s="30"/>
      <c r="E2788" s="25"/>
    </row>
    <row r="2789" spans="1:5" x14ac:dyDescent="0.15">
      <c r="A2789" s="3"/>
      <c r="B2789" s="51"/>
      <c r="D2789" s="30"/>
      <c r="E2789" s="25"/>
    </row>
    <row r="2790" spans="1:5" x14ac:dyDescent="0.15">
      <c r="A2790" s="3"/>
      <c r="B2790" s="51"/>
      <c r="D2790" s="30"/>
      <c r="E2790" s="25"/>
    </row>
    <row r="2791" spans="1:5" x14ac:dyDescent="0.15">
      <c r="A2791" s="3"/>
      <c r="B2791" s="51"/>
      <c r="D2791" s="30"/>
      <c r="E2791" s="25"/>
    </row>
    <row r="2792" spans="1:5" x14ac:dyDescent="0.15">
      <c r="A2792" s="3"/>
      <c r="B2792" s="51"/>
      <c r="D2792" s="30"/>
      <c r="E2792" s="25"/>
    </row>
    <row r="2793" spans="1:5" x14ac:dyDescent="0.15">
      <c r="A2793" s="3"/>
      <c r="B2793" s="51"/>
      <c r="D2793" s="30"/>
      <c r="E2793" s="25"/>
    </row>
    <row r="2794" spans="1:5" x14ac:dyDescent="0.15">
      <c r="A2794" s="3"/>
      <c r="B2794" s="51"/>
      <c r="D2794" s="30"/>
      <c r="E2794" s="25"/>
    </row>
    <row r="2795" spans="1:5" x14ac:dyDescent="0.15">
      <c r="A2795" s="3"/>
      <c r="B2795" s="51"/>
      <c r="D2795" s="30"/>
      <c r="E2795" s="25"/>
    </row>
    <row r="2796" spans="1:5" x14ac:dyDescent="0.15">
      <c r="A2796" s="3"/>
      <c r="B2796" s="51"/>
      <c r="D2796" s="30"/>
      <c r="E2796" s="25"/>
    </row>
    <row r="2797" spans="1:5" x14ac:dyDescent="0.15">
      <c r="A2797" s="3"/>
      <c r="B2797" s="51"/>
      <c r="D2797" s="30"/>
      <c r="E2797" s="25"/>
    </row>
    <row r="2798" spans="1:5" x14ac:dyDescent="0.15">
      <c r="A2798" s="3"/>
      <c r="B2798" s="51"/>
      <c r="D2798" s="30"/>
      <c r="E2798" s="25"/>
    </row>
    <row r="2799" spans="1:5" x14ac:dyDescent="0.15">
      <c r="A2799" s="3"/>
      <c r="B2799" s="51"/>
      <c r="D2799" s="30"/>
      <c r="E2799" s="25"/>
    </row>
    <row r="2800" spans="1:5" x14ac:dyDescent="0.15">
      <c r="A2800" s="3"/>
      <c r="B2800" s="51"/>
      <c r="D2800" s="30"/>
      <c r="E2800" s="25"/>
    </row>
    <row r="2801" spans="1:5" x14ac:dyDescent="0.15">
      <c r="A2801" s="3"/>
      <c r="B2801" s="51"/>
      <c r="D2801" s="30"/>
      <c r="E2801" s="25"/>
    </row>
    <row r="2802" spans="1:5" x14ac:dyDescent="0.15">
      <c r="A2802" s="3"/>
      <c r="B2802" s="51"/>
      <c r="D2802" s="30"/>
      <c r="E2802" s="25"/>
    </row>
    <row r="2803" spans="1:5" x14ac:dyDescent="0.15">
      <c r="A2803" s="3"/>
      <c r="B2803" s="51"/>
      <c r="D2803" s="30"/>
      <c r="E2803" s="25"/>
    </row>
    <row r="2804" spans="1:5" x14ac:dyDescent="0.15">
      <c r="A2804" s="3"/>
      <c r="B2804" s="51"/>
      <c r="D2804" s="30"/>
      <c r="E2804" s="25"/>
    </row>
    <row r="2805" spans="1:5" x14ac:dyDescent="0.15">
      <c r="A2805" s="3"/>
      <c r="B2805" s="51"/>
      <c r="D2805" s="30"/>
      <c r="E2805" s="25"/>
    </row>
    <row r="2806" spans="1:5" x14ac:dyDescent="0.15">
      <c r="A2806" s="3"/>
      <c r="B2806" s="51"/>
      <c r="D2806" s="30"/>
      <c r="E2806" s="25"/>
    </row>
    <row r="2807" spans="1:5" x14ac:dyDescent="0.15">
      <c r="A2807" s="3"/>
      <c r="B2807" s="51"/>
      <c r="D2807" s="30"/>
      <c r="E2807" s="25"/>
    </row>
    <row r="2808" spans="1:5" x14ac:dyDescent="0.15">
      <c r="A2808" s="3"/>
      <c r="B2808" s="51"/>
      <c r="D2808" s="30"/>
      <c r="E2808" s="25"/>
    </row>
    <row r="2809" spans="1:5" x14ac:dyDescent="0.15">
      <c r="A2809" s="3"/>
      <c r="B2809" s="51"/>
      <c r="D2809" s="30"/>
      <c r="E2809" s="25"/>
    </row>
    <row r="2810" spans="1:5" x14ac:dyDescent="0.15">
      <c r="A2810" s="3"/>
      <c r="B2810" s="51"/>
      <c r="D2810" s="30"/>
      <c r="E2810" s="25"/>
    </row>
    <row r="2811" spans="1:5" x14ac:dyDescent="0.15">
      <c r="A2811" s="3"/>
      <c r="B2811" s="51"/>
      <c r="D2811" s="30"/>
      <c r="E2811" s="25"/>
    </row>
    <row r="2812" spans="1:5" x14ac:dyDescent="0.15">
      <c r="A2812" s="3"/>
      <c r="B2812" s="51"/>
      <c r="D2812" s="30"/>
      <c r="E2812" s="25"/>
    </row>
    <row r="2813" spans="1:5" x14ac:dyDescent="0.15">
      <c r="A2813" s="3"/>
      <c r="B2813" s="51"/>
      <c r="D2813" s="30"/>
      <c r="E2813" s="25"/>
    </row>
    <row r="2814" spans="1:5" x14ac:dyDescent="0.15">
      <c r="A2814" s="3"/>
      <c r="B2814" s="51"/>
      <c r="D2814" s="30"/>
      <c r="E2814" s="25"/>
    </row>
    <row r="2815" spans="1:5" x14ac:dyDescent="0.15">
      <c r="A2815" s="3"/>
      <c r="B2815" s="51"/>
      <c r="D2815" s="30"/>
      <c r="E2815" s="25"/>
    </row>
    <row r="2816" spans="1:5" x14ac:dyDescent="0.15">
      <c r="A2816" s="3"/>
      <c r="B2816" s="51"/>
      <c r="D2816" s="30"/>
      <c r="E2816" s="25"/>
    </row>
    <row r="2817" spans="1:5" x14ac:dyDescent="0.15">
      <c r="A2817" s="3"/>
      <c r="B2817" s="51"/>
      <c r="D2817" s="30"/>
      <c r="E2817" s="25"/>
    </row>
    <row r="2818" spans="1:5" x14ac:dyDescent="0.15">
      <c r="A2818" s="3"/>
      <c r="B2818" s="51"/>
      <c r="D2818" s="30"/>
      <c r="E2818" s="25"/>
    </row>
    <row r="2819" spans="1:5" x14ac:dyDescent="0.15">
      <c r="A2819" s="3"/>
      <c r="B2819" s="51"/>
      <c r="D2819" s="30"/>
      <c r="E2819" s="25"/>
    </row>
    <row r="2820" spans="1:5" x14ac:dyDescent="0.15">
      <c r="A2820" s="3"/>
      <c r="B2820" s="51"/>
      <c r="D2820" s="30"/>
      <c r="E2820" s="25"/>
    </row>
    <row r="2821" spans="1:5" x14ac:dyDescent="0.15">
      <c r="A2821" s="3"/>
      <c r="B2821" s="51"/>
      <c r="D2821" s="30"/>
      <c r="E2821" s="25"/>
    </row>
    <row r="2822" spans="1:5" x14ac:dyDescent="0.15">
      <c r="A2822" s="3"/>
      <c r="B2822" s="51"/>
      <c r="D2822" s="30"/>
      <c r="E2822" s="25"/>
    </row>
    <row r="2823" spans="1:5" x14ac:dyDescent="0.15">
      <c r="A2823" s="3"/>
      <c r="B2823" s="51"/>
      <c r="D2823" s="30"/>
      <c r="E2823" s="25"/>
    </row>
    <row r="2824" spans="1:5" x14ac:dyDescent="0.15">
      <c r="A2824" s="3"/>
      <c r="B2824" s="51"/>
      <c r="D2824" s="30"/>
      <c r="E2824" s="25"/>
    </row>
    <row r="2825" spans="1:5" x14ac:dyDescent="0.15">
      <c r="A2825" s="3"/>
      <c r="B2825" s="51"/>
      <c r="D2825" s="30"/>
      <c r="E2825" s="25"/>
    </row>
    <row r="2826" spans="1:5" x14ac:dyDescent="0.15">
      <c r="A2826" s="3"/>
      <c r="B2826" s="51"/>
      <c r="D2826" s="30"/>
      <c r="E2826" s="25"/>
    </row>
    <row r="2827" spans="1:5" x14ac:dyDescent="0.15">
      <c r="A2827" s="3"/>
      <c r="B2827" s="51"/>
      <c r="D2827" s="30"/>
      <c r="E2827" s="25"/>
    </row>
    <row r="2828" spans="1:5" x14ac:dyDescent="0.15">
      <c r="A2828" s="3"/>
      <c r="B2828" s="51"/>
      <c r="D2828" s="30"/>
      <c r="E2828" s="25"/>
    </row>
    <row r="2829" spans="1:5" x14ac:dyDescent="0.15">
      <c r="A2829" s="3"/>
      <c r="B2829" s="51"/>
      <c r="D2829" s="30"/>
      <c r="E2829" s="25"/>
    </row>
    <row r="2830" spans="1:5" x14ac:dyDescent="0.15">
      <c r="A2830" s="3"/>
      <c r="B2830" s="51"/>
      <c r="D2830" s="30"/>
      <c r="E2830" s="25"/>
    </row>
    <row r="2831" spans="1:5" x14ac:dyDescent="0.15">
      <c r="A2831" s="3"/>
      <c r="B2831" s="51"/>
      <c r="D2831" s="30"/>
      <c r="E2831" s="25"/>
    </row>
    <row r="2832" spans="1:5" x14ac:dyDescent="0.15">
      <c r="A2832" s="3"/>
      <c r="B2832" s="51"/>
      <c r="D2832" s="30"/>
      <c r="E2832" s="25"/>
    </row>
    <row r="2833" spans="1:5" x14ac:dyDescent="0.15">
      <c r="A2833" s="3"/>
      <c r="B2833" s="51"/>
      <c r="D2833" s="30"/>
      <c r="E2833" s="25"/>
    </row>
    <row r="2834" spans="1:5" x14ac:dyDescent="0.15">
      <c r="A2834" s="3"/>
      <c r="B2834" s="51"/>
      <c r="D2834" s="30"/>
      <c r="E2834" s="25"/>
    </row>
    <row r="2835" spans="1:5" x14ac:dyDescent="0.15">
      <c r="A2835" s="3"/>
      <c r="B2835" s="51"/>
      <c r="D2835" s="30"/>
      <c r="E2835" s="25"/>
    </row>
    <row r="2836" spans="1:5" x14ac:dyDescent="0.15">
      <c r="A2836" s="3"/>
      <c r="B2836" s="51"/>
      <c r="D2836" s="30"/>
      <c r="E2836" s="25"/>
    </row>
    <row r="2837" spans="1:5" x14ac:dyDescent="0.15">
      <c r="A2837" s="3"/>
      <c r="B2837" s="51"/>
      <c r="D2837" s="30"/>
      <c r="E2837" s="25"/>
    </row>
    <row r="2838" spans="1:5" x14ac:dyDescent="0.15">
      <c r="A2838" s="3"/>
      <c r="B2838" s="51"/>
      <c r="D2838" s="30"/>
      <c r="E2838" s="25"/>
    </row>
    <row r="2839" spans="1:5" x14ac:dyDescent="0.15">
      <c r="A2839" s="3"/>
      <c r="B2839" s="51"/>
      <c r="D2839" s="30"/>
      <c r="E2839" s="25"/>
    </row>
    <row r="2840" spans="1:5" x14ac:dyDescent="0.15">
      <c r="A2840" s="3"/>
      <c r="B2840" s="51"/>
      <c r="D2840" s="30"/>
      <c r="E2840" s="25"/>
    </row>
    <row r="2841" spans="1:5" x14ac:dyDescent="0.15">
      <c r="A2841" s="3"/>
      <c r="B2841" s="51"/>
      <c r="D2841" s="30"/>
      <c r="E2841" s="25"/>
    </row>
    <row r="2842" spans="1:5" x14ac:dyDescent="0.15">
      <c r="A2842" s="3"/>
      <c r="B2842" s="51"/>
      <c r="D2842" s="30"/>
      <c r="E2842" s="25"/>
    </row>
    <row r="2843" spans="1:5" x14ac:dyDescent="0.15">
      <c r="A2843" s="3"/>
      <c r="B2843" s="51"/>
      <c r="D2843" s="30"/>
      <c r="E2843" s="25"/>
    </row>
    <row r="2844" spans="1:5" x14ac:dyDescent="0.15">
      <c r="A2844" s="3"/>
      <c r="B2844" s="51"/>
      <c r="D2844" s="30"/>
      <c r="E2844" s="25"/>
    </row>
    <row r="2845" spans="1:5" x14ac:dyDescent="0.15">
      <c r="A2845" s="3"/>
      <c r="B2845" s="51"/>
      <c r="D2845" s="30"/>
      <c r="E2845" s="25"/>
    </row>
    <row r="2846" spans="1:5" x14ac:dyDescent="0.15">
      <c r="A2846" s="3"/>
      <c r="B2846" s="51"/>
      <c r="D2846" s="30"/>
      <c r="E2846" s="25"/>
    </row>
    <row r="2847" spans="1:5" x14ac:dyDescent="0.15">
      <c r="A2847" s="3"/>
      <c r="B2847" s="51"/>
      <c r="D2847" s="30"/>
      <c r="E2847" s="25"/>
    </row>
    <row r="2848" spans="1:5" x14ac:dyDescent="0.15">
      <c r="A2848" s="3"/>
      <c r="B2848" s="51"/>
      <c r="D2848" s="30"/>
      <c r="E2848" s="25"/>
    </row>
    <row r="2849" spans="1:5" x14ac:dyDescent="0.15">
      <c r="A2849" s="3"/>
      <c r="B2849" s="51"/>
      <c r="D2849" s="30"/>
      <c r="E2849" s="25"/>
    </row>
    <row r="2850" spans="1:5" x14ac:dyDescent="0.15">
      <c r="A2850" s="3"/>
      <c r="B2850" s="51"/>
      <c r="D2850" s="30"/>
      <c r="E2850" s="25"/>
    </row>
    <row r="2851" spans="1:5" x14ac:dyDescent="0.15">
      <c r="A2851" s="3"/>
      <c r="B2851" s="51"/>
      <c r="D2851" s="30"/>
      <c r="E2851" s="25"/>
    </row>
    <row r="2852" spans="1:5" x14ac:dyDescent="0.15">
      <c r="A2852" s="3"/>
      <c r="B2852" s="51"/>
      <c r="D2852" s="30"/>
      <c r="E2852" s="25"/>
    </row>
    <row r="2853" spans="1:5" x14ac:dyDescent="0.15">
      <c r="A2853" s="3"/>
      <c r="B2853" s="51"/>
      <c r="D2853" s="30"/>
      <c r="E2853" s="25"/>
    </row>
    <row r="2854" spans="1:5" x14ac:dyDescent="0.15">
      <c r="A2854" s="3"/>
      <c r="B2854" s="51"/>
      <c r="D2854" s="30"/>
      <c r="E2854" s="25"/>
    </row>
    <row r="2855" spans="1:5" x14ac:dyDescent="0.15">
      <c r="A2855" s="3"/>
      <c r="B2855" s="51"/>
      <c r="D2855" s="30"/>
      <c r="E2855" s="25"/>
    </row>
    <row r="2856" spans="1:5" x14ac:dyDescent="0.15">
      <c r="A2856" s="3"/>
      <c r="B2856" s="51"/>
      <c r="D2856" s="30"/>
      <c r="E2856" s="25"/>
    </row>
    <row r="2857" spans="1:5" x14ac:dyDescent="0.15">
      <c r="A2857" s="3"/>
      <c r="B2857" s="51"/>
      <c r="D2857" s="30"/>
      <c r="E2857" s="25"/>
    </row>
    <row r="2858" spans="1:5" x14ac:dyDescent="0.15">
      <c r="A2858" s="3"/>
      <c r="B2858" s="51"/>
      <c r="D2858" s="30"/>
      <c r="E2858" s="25"/>
    </row>
    <row r="2859" spans="1:5" x14ac:dyDescent="0.15">
      <c r="A2859" s="3"/>
      <c r="B2859" s="51"/>
      <c r="D2859" s="30"/>
      <c r="E2859" s="25"/>
    </row>
    <row r="2860" spans="1:5" x14ac:dyDescent="0.15">
      <c r="A2860" s="3"/>
      <c r="B2860" s="51"/>
      <c r="D2860" s="30"/>
      <c r="E2860" s="25"/>
    </row>
    <row r="2861" spans="1:5" x14ac:dyDescent="0.15">
      <c r="A2861" s="3"/>
      <c r="B2861" s="51"/>
      <c r="D2861" s="30"/>
      <c r="E2861" s="25"/>
    </row>
    <row r="2862" spans="1:5" x14ac:dyDescent="0.15">
      <c r="A2862" s="3"/>
      <c r="B2862" s="51"/>
      <c r="D2862" s="30"/>
      <c r="E2862" s="25"/>
    </row>
    <row r="2863" spans="1:5" x14ac:dyDescent="0.15">
      <c r="A2863" s="3"/>
      <c r="B2863" s="51"/>
      <c r="D2863" s="30"/>
      <c r="E2863" s="25"/>
    </row>
    <row r="2864" spans="1:5" x14ac:dyDescent="0.15">
      <c r="A2864" s="3"/>
      <c r="B2864" s="51"/>
      <c r="D2864" s="30"/>
      <c r="E2864" s="25"/>
    </row>
    <row r="2865" spans="1:5" x14ac:dyDescent="0.15">
      <c r="A2865" s="3"/>
      <c r="B2865" s="51"/>
      <c r="D2865" s="30"/>
      <c r="E2865" s="25"/>
    </row>
    <row r="2866" spans="1:5" x14ac:dyDescent="0.15">
      <c r="A2866" s="3"/>
      <c r="B2866" s="51"/>
      <c r="D2866" s="30"/>
      <c r="E2866" s="25"/>
    </row>
    <row r="2867" spans="1:5" x14ac:dyDescent="0.15">
      <c r="A2867" s="3"/>
      <c r="B2867" s="51"/>
      <c r="D2867" s="30"/>
      <c r="E2867" s="25"/>
    </row>
    <row r="2868" spans="1:5" x14ac:dyDescent="0.15">
      <c r="A2868" s="3"/>
      <c r="B2868" s="51"/>
      <c r="D2868" s="30"/>
      <c r="E2868" s="25"/>
    </row>
    <row r="2869" spans="1:5" x14ac:dyDescent="0.15">
      <c r="A2869" s="3"/>
      <c r="B2869" s="51"/>
      <c r="D2869" s="30"/>
      <c r="E2869" s="25"/>
    </row>
    <row r="2870" spans="1:5" x14ac:dyDescent="0.15">
      <c r="A2870" s="3"/>
      <c r="B2870" s="51"/>
      <c r="D2870" s="30"/>
      <c r="E2870" s="25"/>
    </row>
    <row r="2871" spans="1:5" x14ac:dyDescent="0.15">
      <c r="A2871" s="3"/>
      <c r="B2871" s="51"/>
      <c r="D2871" s="30"/>
      <c r="E2871" s="25"/>
    </row>
    <row r="2872" spans="1:5" x14ac:dyDescent="0.15">
      <c r="A2872" s="3"/>
      <c r="B2872" s="51"/>
      <c r="D2872" s="30"/>
      <c r="E2872" s="25"/>
    </row>
    <row r="2873" spans="1:5" x14ac:dyDescent="0.15">
      <c r="A2873" s="3"/>
      <c r="B2873" s="51"/>
      <c r="D2873" s="30"/>
      <c r="E2873" s="25"/>
    </row>
    <row r="2874" spans="1:5" x14ac:dyDescent="0.15">
      <c r="A2874" s="3"/>
      <c r="B2874" s="51"/>
      <c r="D2874" s="30"/>
      <c r="E2874" s="25"/>
    </row>
    <row r="2875" spans="1:5" x14ac:dyDescent="0.15">
      <c r="A2875" s="3"/>
      <c r="B2875" s="51"/>
      <c r="D2875" s="30"/>
      <c r="E2875" s="25"/>
    </row>
    <row r="2876" spans="1:5" x14ac:dyDescent="0.15">
      <c r="A2876" s="3"/>
      <c r="B2876" s="51"/>
      <c r="D2876" s="30"/>
      <c r="E2876" s="25"/>
    </row>
    <row r="2877" spans="1:5" x14ac:dyDescent="0.15">
      <c r="A2877" s="3"/>
      <c r="B2877" s="51"/>
      <c r="D2877" s="30"/>
      <c r="E2877" s="25"/>
    </row>
    <row r="2878" spans="1:5" x14ac:dyDescent="0.15">
      <c r="A2878" s="3"/>
      <c r="B2878" s="51"/>
      <c r="D2878" s="30"/>
      <c r="E2878" s="25"/>
    </row>
    <row r="2879" spans="1:5" x14ac:dyDescent="0.15">
      <c r="A2879" s="3"/>
      <c r="B2879" s="51"/>
      <c r="D2879" s="30"/>
      <c r="E2879" s="25"/>
    </row>
    <row r="2880" spans="1:5" x14ac:dyDescent="0.15">
      <c r="A2880" s="3"/>
      <c r="B2880" s="51"/>
      <c r="D2880" s="30"/>
      <c r="E2880" s="25"/>
    </row>
    <row r="2881" spans="1:5" x14ac:dyDescent="0.15">
      <c r="A2881" s="3"/>
      <c r="B2881" s="51"/>
      <c r="D2881" s="30"/>
      <c r="E2881" s="25"/>
    </row>
    <row r="2882" spans="1:5" x14ac:dyDescent="0.15">
      <c r="A2882" s="3"/>
      <c r="B2882" s="51"/>
      <c r="D2882" s="30"/>
      <c r="E2882" s="25"/>
    </row>
    <row r="2883" spans="1:5" x14ac:dyDescent="0.15">
      <c r="A2883" s="3"/>
      <c r="B2883" s="51"/>
      <c r="D2883" s="30"/>
      <c r="E2883" s="25"/>
    </row>
    <row r="2884" spans="1:5" x14ac:dyDescent="0.15">
      <c r="A2884" s="3"/>
      <c r="B2884" s="51"/>
      <c r="D2884" s="30"/>
      <c r="E2884" s="25"/>
    </row>
    <row r="2885" spans="1:5" x14ac:dyDescent="0.15">
      <c r="A2885" s="3"/>
      <c r="B2885" s="51"/>
      <c r="D2885" s="30"/>
      <c r="E2885" s="25"/>
    </row>
    <row r="2886" spans="1:5" x14ac:dyDescent="0.15">
      <c r="A2886" s="3"/>
      <c r="B2886" s="51"/>
      <c r="D2886" s="30"/>
      <c r="E2886" s="25"/>
    </row>
    <row r="2887" spans="1:5" x14ac:dyDescent="0.15">
      <c r="A2887" s="3"/>
      <c r="B2887" s="51"/>
      <c r="D2887" s="30"/>
      <c r="E2887" s="25"/>
    </row>
    <row r="2888" spans="1:5" x14ac:dyDescent="0.15">
      <c r="A2888" s="3"/>
      <c r="B2888" s="51"/>
      <c r="D2888" s="30"/>
      <c r="E2888" s="25"/>
    </row>
    <row r="2889" spans="1:5" x14ac:dyDescent="0.15">
      <c r="A2889" s="3"/>
      <c r="B2889" s="51"/>
      <c r="D2889" s="30"/>
      <c r="E2889" s="25"/>
    </row>
    <row r="2890" spans="1:5" x14ac:dyDescent="0.15">
      <c r="A2890" s="3"/>
      <c r="B2890" s="51"/>
      <c r="D2890" s="30"/>
      <c r="E2890" s="25"/>
    </row>
    <row r="2891" spans="1:5" x14ac:dyDescent="0.15">
      <c r="A2891" s="3"/>
      <c r="B2891" s="51"/>
      <c r="D2891" s="30"/>
      <c r="E2891" s="25"/>
    </row>
    <row r="2892" spans="1:5" x14ac:dyDescent="0.15">
      <c r="A2892" s="3"/>
      <c r="B2892" s="51"/>
      <c r="D2892" s="30"/>
      <c r="E2892" s="25"/>
    </row>
    <row r="2893" spans="1:5" x14ac:dyDescent="0.15">
      <c r="A2893" s="3"/>
      <c r="B2893" s="51"/>
      <c r="D2893" s="30"/>
      <c r="E2893" s="25"/>
    </row>
    <row r="2894" spans="1:5" x14ac:dyDescent="0.15">
      <c r="A2894" s="3"/>
      <c r="B2894" s="51"/>
      <c r="D2894" s="30"/>
      <c r="E2894" s="25"/>
    </row>
    <row r="2895" spans="1:5" x14ac:dyDescent="0.15">
      <c r="A2895" s="3"/>
      <c r="B2895" s="51"/>
      <c r="D2895" s="30"/>
      <c r="E2895" s="25"/>
    </row>
    <row r="2896" spans="1:5" x14ac:dyDescent="0.15">
      <c r="A2896" s="3"/>
      <c r="B2896" s="51"/>
      <c r="D2896" s="30"/>
      <c r="E2896" s="25"/>
    </row>
    <row r="2897" spans="1:5" x14ac:dyDescent="0.15">
      <c r="A2897" s="3"/>
      <c r="B2897" s="51"/>
      <c r="D2897" s="30"/>
      <c r="E2897" s="25"/>
    </row>
    <row r="2898" spans="1:5" x14ac:dyDescent="0.15">
      <c r="A2898" s="3"/>
      <c r="B2898" s="51"/>
      <c r="D2898" s="30"/>
      <c r="E2898" s="25"/>
    </row>
    <row r="2899" spans="1:5" x14ac:dyDescent="0.15">
      <c r="A2899" s="3"/>
      <c r="B2899" s="51"/>
      <c r="D2899" s="30"/>
      <c r="E2899" s="25"/>
    </row>
    <row r="2900" spans="1:5" x14ac:dyDescent="0.15">
      <c r="A2900" s="3"/>
      <c r="B2900" s="51"/>
      <c r="D2900" s="30"/>
      <c r="E2900" s="25"/>
    </row>
    <row r="2901" spans="1:5" x14ac:dyDescent="0.15">
      <c r="A2901" s="3"/>
      <c r="B2901" s="51"/>
      <c r="D2901" s="30"/>
      <c r="E2901" s="25"/>
    </row>
    <row r="2902" spans="1:5" x14ac:dyDescent="0.15">
      <c r="A2902" s="3"/>
      <c r="B2902" s="51"/>
      <c r="D2902" s="30"/>
      <c r="E2902" s="25"/>
    </row>
    <row r="2903" spans="1:5" x14ac:dyDescent="0.15">
      <c r="A2903" s="3"/>
      <c r="B2903" s="51"/>
      <c r="D2903" s="30"/>
      <c r="E2903" s="25"/>
    </row>
    <row r="2904" spans="1:5" x14ac:dyDescent="0.15">
      <c r="A2904" s="3"/>
      <c r="B2904" s="51"/>
      <c r="D2904" s="30"/>
      <c r="E2904" s="25"/>
    </row>
    <row r="2905" spans="1:5" x14ac:dyDescent="0.15">
      <c r="A2905" s="3"/>
      <c r="B2905" s="51"/>
      <c r="D2905" s="30"/>
      <c r="E2905" s="25"/>
    </row>
    <row r="2906" spans="1:5" x14ac:dyDescent="0.15">
      <c r="A2906" s="3"/>
      <c r="B2906" s="51"/>
      <c r="D2906" s="30"/>
      <c r="E2906" s="25"/>
    </row>
    <row r="2907" spans="1:5" x14ac:dyDescent="0.15">
      <c r="A2907" s="3"/>
      <c r="B2907" s="51"/>
      <c r="D2907" s="30"/>
      <c r="E2907" s="25"/>
    </row>
    <row r="2908" spans="1:5" x14ac:dyDescent="0.15">
      <c r="A2908" s="3"/>
      <c r="B2908" s="51"/>
      <c r="D2908" s="30"/>
      <c r="E2908" s="25"/>
    </row>
    <row r="2909" spans="1:5" x14ac:dyDescent="0.15">
      <c r="A2909" s="3"/>
      <c r="B2909" s="51"/>
      <c r="D2909" s="30"/>
      <c r="E2909" s="25"/>
    </row>
    <row r="2910" spans="1:5" x14ac:dyDescent="0.15">
      <c r="A2910" s="3"/>
      <c r="B2910" s="51"/>
      <c r="D2910" s="30"/>
      <c r="E2910" s="25"/>
    </row>
    <row r="2911" spans="1:5" x14ac:dyDescent="0.15">
      <c r="A2911" s="3"/>
      <c r="B2911" s="51"/>
      <c r="D2911" s="30"/>
      <c r="E2911" s="25"/>
    </row>
    <row r="2912" spans="1:5" x14ac:dyDescent="0.15">
      <c r="A2912" s="3"/>
      <c r="B2912" s="51"/>
      <c r="D2912" s="30"/>
      <c r="E2912" s="25"/>
    </row>
    <row r="2913" spans="1:5" x14ac:dyDescent="0.15">
      <c r="A2913" s="3"/>
      <c r="B2913" s="51"/>
      <c r="D2913" s="30"/>
      <c r="E2913" s="25"/>
    </row>
    <row r="2914" spans="1:5" x14ac:dyDescent="0.15">
      <c r="A2914" s="3"/>
      <c r="B2914" s="51"/>
      <c r="D2914" s="30"/>
      <c r="E2914" s="25"/>
    </row>
    <row r="2915" spans="1:5" x14ac:dyDescent="0.15">
      <c r="A2915" s="3"/>
      <c r="B2915" s="51"/>
      <c r="D2915" s="30"/>
      <c r="E2915" s="25"/>
    </row>
    <row r="2916" spans="1:5" x14ac:dyDescent="0.15">
      <c r="A2916" s="3"/>
      <c r="B2916" s="51"/>
      <c r="D2916" s="30"/>
      <c r="E2916" s="25"/>
    </row>
    <row r="2917" spans="1:5" x14ac:dyDescent="0.15">
      <c r="A2917" s="3"/>
      <c r="B2917" s="51"/>
      <c r="D2917" s="30"/>
      <c r="E2917" s="25"/>
    </row>
    <row r="2918" spans="1:5" x14ac:dyDescent="0.15">
      <c r="A2918" s="3"/>
      <c r="B2918" s="51"/>
      <c r="D2918" s="30"/>
      <c r="E2918" s="25"/>
    </row>
    <row r="2919" spans="1:5" x14ac:dyDescent="0.15">
      <c r="A2919" s="3"/>
      <c r="B2919" s="51"/>
      <c r="D2919" s="30"/>
      <c r="E2919" s="25"/>
    </row>
    <row r="2920" spans="1:5" x14ac:dyDescent="0.15">
      <c r="A2920" s="3"/>
      <c r="B2920" s="51"/>
      <c r="D2920" s="30"/>
      <c r="E2920" s="25"/>
    </row>
    <row r="2921" spans="1:5" x14ac:dyDescent="0.15">
      <c r="A2921" s="3"/>
      <c r="B2921" s="51"/>
      <c r="D2921" s="30"/>
      <c r="E2921" s="25"/>
    </row>
    <row r="2922" spans="1:5" x14ac:dyDescent="0.15">
      <c r="A2922" s="3"/>
      <c r="B2922" s="51"/>
      <c r="D2922" s="30"/>
      <c r="E2922" s="25"/>
    </row>
    <row r="2923" spans="1:5" x14ac:dyDescent="0.15">
      <c r="A2923" s="3"/>
      <c r="B2923" s="51"/>
      <c r="D2923" s="30"/>
      <c r="E2923" s="25"/>
    </row>
    <row r="2924" spans="1:5" x14ac:dyDescent="0.15">
      <c r="A2924" s="3"/>
      <c r="B2924" s="51"/>
      <c r="D2924" s="30"/>
      <c r="E2924" s="25"/>
    </row>
    <row r="2925" spans="1:5" x14ac:dyDescent="0.15">
      <c r="A2925" s="3"/>
      <c r="B2925" s="51"/>
      <c r="D2925" s="30"/>
      <c r="E2925" s="25"/>
    </row>
    <row r="2926" spans="1:5" x14ac:dyDescent="0.15">
      <c r="A2926" s="3"/>
      <c r="B2926" s="51"/>
      <c r="D2926" s="30"/>
      <c r="E2926" s="25"/>
    </row>
    <row r="2927" spans="1:5" x14ac:dyDescent="0.15">
      <c r="A2927" s="3"/>
      <c r="B2927" s="51"/>
      <c r="D2927" s="30"/>
      <c r="E2927" s="25"/>
    </row>
    <row r="2928" spans="1:5" x14ac:dyDescent="0.15">
      <c r="A2928" s="3"/>
      <c r="B2928" s="51"/>
      <c r="D2928" s="30"/>
      <c r="E2928" s="25"/>
    </row>
    <row r="2929" spans="1:5" x14ac:dyDescent="0.15">
      <c r="A2929" s="3"/>
      <c r="B2929" s="51"/>
      <c r="D2929" s="30"/>
      <c r="E2929" s="25"/>
    </row>
    <row r="2930" spans="1:5" x14ac:dyDescent="0.15">
      <c r="A2930" s="3"/>
      <c r="B2930" s="51"/>
      <c r="D2930" s="30"/>
      <c r="E2930" s="25"/>
    </row>
    <row r="2931" spans="1:5" x14ac:dyDescent="0.15">
      <c r="A2931" s="3"/>
      <c r="B2931" s="51"/>
      <c r="D2931" s="30"/>
      <c r="E2931" s="25"/>
    </row>
    <row r="2932" spans="1:5" x14ac:dyDescent="0.15">
      <c r="A2932" s="3"/>
      <c r="B2932" s="51"/>
      <c r="D2932" s="30"/>
      <c r="E2932" s="25"/>
    </row>
    <row r="2933" spans="1:5" x14ac:dyDescent="0.15">
      <c r="A2933" s="3"/>
      <c r="B2933" s="51"/>
      <c r="D2933" s="30"/>
      <c r="E2933" s="25"/>
    </row>
    <row r="2934" spans="1:5" x14ac:dyDescent="0.15">
      <c r="A2934" s="3"/>
      <c r="B2934" s="51"/>
      <c r="D2934" s="30"/>
      <c r="E2934" s="25"/>
    </row>
    <row r="2935" spans="1:5" x14ac:dyDescent="0.15">
      <c r="A2935" s="3"/>
      <c r="B2935" s="51"/>
      <c r="D2935" s="30"/>
      <c r="E2935" s="25"/>
    </row>
    <row r="2936" spans="1:5" x14ac:dyDescent="0.15">
      <c r="A2936" s="3"/>
      <c r="B2936" s="51"/>
      <c r="D2936" s="30"/>
      <c r="E2936" s="25"/>
    </row>
    <row r="2937" spans="1:5" x14ac:dyDescent="0.15">
      <c r="A2937" s="3"/>
      <c r="B2937" s="51"/>
      <c r="D2937" s="30"/>
      <c r="E2937" s="25"/>
    </row>
    <row r="2938" spans="1:5" x14ac:dyDescent="0.15">
      <c r="A2938" s="3"/>
      <c r="B2938" s="51"/>
      <c r="D2938" s="30"/>
      <c r="E2938" s="25"/>
    </row>
    <row r="2939" spans="1:5" x14ac:dyDescent="0.15">
      <c r="A2939" s="3"/>
      <c r="B2939" s="51"/>
      <c r="D2939" s="30"/>
      <c r="E2939" s="25"/>
    </row>
    <row r="2940" spans="1:5" x14ac:dyDescent="0.15">
      <c r="A2940" s="3"/>
      <c r="B2940" s="51"/>
      <c r="D2940" s="30"/>
      <c r="E2940" s="25"/>
    </row>
    <row r="2941" spans="1:5" x14ac:dyDescent="0.15">
      <c r="A2941" s="3"/>
      <c r="B2941" s="51"/>
      <c r="D2941" s="30"/>
      <c r="E2941" s="25"/>
    </row>
    <row r="2942" spans="1:5" x14ac:dyDescent="0.15">
      <c r="A2942" s="3"/>
      <c r="B2942" s="51"/>
      <c r="D2942" s="30"/>
      <c r="E2942" s="25"/>
    </row>
    <row r="2943" spans="1:5" x14ac:dyDescent="0.15">
      <c r="A2943" s="3"/>
      <c r="B2943" s="51"/>
      <c r="D2943" s="30"/>
      <c r="E2943" s="25"/>
    </row>
    <row r="2944" spans="1:5" x14ac:dyDescent="0.15">
      <c r="A2944" s="3"/>
      <c r="B2944" s="51"/>
      <c r="D2944" s="30"/>
      <c r="E2944" s="25"/>
    </row>
    <row r="2945" spans="1:5" x14ac:dyDescent="0.15">
      <c r="A2945" s="3"/>
      <c r="B2945" s="51"/>
      <c r="D2945" s="30"/>
      <c r="E2945" s="25"/>
    </row>
    <row r="2946" spans="1:5" x14ac:dyDescent="0.15">
      <c r="A2946" s="3"/>
      <c r="B2946" s="51"/>
      <c r="D2946" s="30"/>
      <c r="E2946" s="25"/>
    </row>
    <row r="2947" spans="1:5" x14ac:dyDescent="0.15">
      <c r="A2947" s="3"/>
      <c r="B2947" s="51"/>
      <c r="D2947" s="30"/>
      <c r="E2947" s="25"/>
    </row>
    <row r="2948" spans="1:5" x14ac:dyDescent="0.15">
      <c r="A2948" s="3"/>
      <c r="B2948" s="51"/>
      <c r="D2948" s="30"/>
      <c r="E2948" s="25"/>
    </row>
    <row r="2949" spans="1:5" x14ac:dyDescent="0.15">
      <c r="A2949" s="3"/>
      <c r="B2949" s="51"/>
      <c r="D2949" s="30"/>
      <c r="E2949" s="25"/>
    </row>
    <row r="2950" spans="1:5" x14ac:dyDescent="0.15">
      <c r="A2950" s="3"/>
      <c r="B2950" s="51"/>
      <c r="D2950" s="30"/>
      <c r="E2950" s="25"/>
    </row>
    <row r="2951" spans="1:5" x14ac:dyDescent="0.15">
      <c r="A2951" s="3"/>
      <c r="B2951" s="51"/>
      <c r="D2951" s="30"/>
      <c r="E2951" s="25"/>
    </row>
    <row r="2952" spans="1:5" x14ac:dyDescent="0.15">
      <c r="A2952" s="3"/>
      <c r="B2952" s="51"/>
      <c r="D2952" s="30"/>
      <c r="E2952" s="25"/>
    </row>
    <row r="2953" spans="1:5" x14ac:dyDescent="0.15">
      <c r="A2953" s="3"/>
      <c r="B2953" s="51"/>
      <c r="D2953" s="30"/>
      <c r="E2953" s="25"/>
    </row>
    <row r="2954" spans="1:5" x14ac:dyDescent="0.15">
      <c r="A2954" s="3"/>
      <c r="B2954" s="51"/>
      <c r="D2954" s="30"/>
      <c r="E2954" s="25"/>
    </row>
    <row r="2955" spans="1:5" x14ac:dyDescent="0.15">
      <c r="A2955" s="3"/>
      <c r="B2955" s="51"/>
      <c r="D2955" s="30"/>
      <c r="E2955" s="25"/>
    </row>
    <row r="2956" spans="1:5" x14ac:dyDescent="0.15">
      <c r="A2956" s="3"/>
      <c r="B2956" s="51"/>
      <c r="D2956" s="30"/>
      <c r="E2956" s="25"/>
    </row>
    <row r="2957" spans="1:5" x14ac:dyDescent="0.15">
      <c r="A2957" s="3"/>
      <c r="B2957" s="51"/>
      <c r="D2957" s="30"/>
      <c r="E2957" s="25"/>
    </row>
    <row r="2958" spans="1:5" x14ac:dyDescent="0.15">
      <c r="A2958" s="3"/>
      <c r="B2958" s="51"/>
      <c r="D2958" s="30"/>
      <c r="E2958" s="25"/>
    </row>
    <row r="2959" spans="1:5" x14ac:dyDescent="0.15">
      <c r="A2959" s="3"/>
      <c r="B2959" s="51"/>
      <c r="D2959" s="30"/>
      <c r="E2959" s="25"/>
    </row>
    <row r="2960" spans="1:5" x14ac:dyDescent="0.15">
      <c r="A2960" s="3"/>
      <c r="B2960" s="51"/>
      <c r="D2960" s="30"/>
      <c r="E2960" s="25"/>
    </row>
    <row r="2961" spans="1:5" x14ac:dyDescent="0.15">
      <c r="A2961" s="3"/>
      <c r="B2961" s="51"/>
      <c r="D2961" s="30"/>
      <c r="E2961" s="25"/>
    </row>
    <row r="2962" spans="1:5" x14ac:dyDescent="0.15">
      <c r="A2962" s="3"/>
      <c r="B2962" s="51"/>
      <c r="D2962" s="30"/>
      <c r="E2962" s="25"/>
    </row>
    <row r="2963" spans="1:5" x14ac:dyDescent="0.15">
      <c r="A2963" s="3"/>
      <c r="B2963" s="51"/>
      <c r="D2963" s="30"/>
      <c r="E2963" s="25"/>
    </row>
    <row r="2964" spans="1:5" x14ac:dyDescent="0.15">
      <c r="A2964" s="3"/>
      <c r="B2964" s="51"/>
      <c r="D2964" s="30"/>
      <c r="E2964" s="25"/>
    </row>
    <row r="2965" spans="1:5" x14ac:dyDescent="0.15">
      <c r="A2965" s="3"/>
      <c r="B2965" s="51"/>
      <c r="D2965" s="30"/>
      <c r="E2965" s="25"/>
    </row>
    <row r="2966" spans="1:5" x14ac:dyDescent="0.15">
      <c r="A2966" s="3"/>
      <c r="B2966" s="51"/>
      <c r="D2966" s="30"/>
      <c r="E2966" s="25"/>
    </row>
    <row r="2967" spans="1:5" x14ac:dyDescent="0.15">
      <c r="A2967" s="3"/>
      <c r="B2967" s="51"/>
      <c r="D2967" s="30"/>
      <c r="E2967" s="25"/>
    </row>
    <row r="2968" spans="1:5" x14ac:dyDescent="0.15">
      <c r="A2968" s="3"/>
      <c r="B2968" s="51"/>
      <c r="D2968" s="30"/>
      <c r="E2968" s="25"/>
    </row>
    <row r="2969" spans="1:5" x14ac:dyDescent="0.15">
      <c r="A2969" s="3"/>
      <c r="B2969" s="51"/>
      <c r="D2969" s="30"/>
      <c r="E2969" s="25"/>
    </row>
    <row r="2970" spans="1:5" x14ac:dyDescent="0.15">
      <c r="A2970" s="3"/>
      <c r="B2970" s="51"/>
      <c r="D2970" s="30"/>
      <c r="E2970" s="25"/>
    </row>
    <row r="2971" spans="1:5" x14ac:dyDescent="0.15">
      <c r="A2971" s="3"/>
      <c r="B2971" s="51"/>
      <c r="D2971" s="30"/>
      <c r="E2971" s="25"/>
    </row>
    <row r="2972" spans="1:5" x14ac:dyDescent="0.15">
      <c r="A2972" s="3"/>
      <c r="B2972" s="51"/>
      <c r="D2972" s="30"/>
      <c r="E2972" s="25"/>
    </row>
    <row r="2973" spans="1:5" x14ac:dyDescent="0.15">
      <c r="A2973" s="3"/>
      <c r="B2973" s="51"/>
      <c r="D2973" s="30"/>
      <c r="E2973" s="25"/>
    </row>
    <row r="2974" spans="1:5" x14ac:dyDescent="0.15">
      <c r="A2974" s="3"/>
      <c r="B2974" s="51"/>
      <c r="D2974" s="30"/>
      <c r="E2974" s="25"/>
    </row>
    <row r="2975" spans="1:5" x14ac:dyDescent="0.15">
      <c r="A2975" s="3"/>
      <c r="B2975" s="51"/>
      <c r="D2975" s="30"/>
      <c r="E2975" s="25"/>
    </row>
    <row r="2976" spans="1:5" x14ac:dyDescent="0.15">
      <c r="A2976" s="3"/>
      <c r="B2976" s="51"/>
      <c r="D2976" s="30"/>
      <c r="E2976" s="25"/>
    </row>
    <row r="2977" spans="1:5" x14ac:dyDescent="0.15">
      <c r="A2977" s="3"/>
      <c r="B2977" s="51"/>
      <c r="D2977" s="30"/>
      <c r="E2977" s="25"/>
    </row>
    <row r="2978" spans="1:5" x14ac:dyDescent="0.15">
      <c r="A2978" s="3"/>
      <c r="B2978" s="51"/>
      <c r="D2978" s="30"/>
      <c r="E2978" s="25"/>
    </row>
    <row r="2979" spans="1:5" x14ac:dyDescent="0.15">
      <c r="A2979" s="3"/>
      <c r="B2979" s="51"/>
      <c r="D2979" s="30"/>
      <c r="E2979" s="25"/>
    </row>
    <row r="2980" spans="1:5" x14ac:dyDescent="0.15">
      <c r="A2980" s="3"/>
      <c r="B2980" s="51"/>
      <c r="D2980" s="30"/>
      <c r="E2980" s="25"/>
    </row>
    <row r="2981" spans="1:5" x14ac:dyDescent="0.15">
      <c r="A2981" s="3"/>
      <c r="B2981" s="51"/>
      <c r="D2981" s="30"/>
      <c r="E2981" s="25"/>
    </row>
    <row r="2982" spans="1:5" x14ac:dyDescent="0.15">
      <c r="A2982" s="3"/>
      <c r="B2982" s="51"/>
      <c r="D2982" s="30"/>
      <c r="E2982" s="25"/>
    </row>
    <row r="2983" spans="1:5" x14ac:dyDescent="0.15">
      <c r="A2983" s="3"/>
      <c r="B2983" s="51"/>
      <c r="D2983" s="30"/>
      <c r="E2983" s="25"/>
    </row>
    <row r="2984" spans="1:5" x14ac:dyDescent="0.15">
      <c r="A2984" s="3"/>
      <c r="B2984" s="51"/>
      <c r="D2984" s="30"/>
      <c r="E2984" s="25"/>
    </row>
    <row r="2985" spans="1:5" x14ac:dyDescent="0.15">
      <c r="A2985" s="3"/>
      <c r="B2985" s="51"/>
      <c r="D2985" s="30"/>
      <c r="E2985" s="25"/>
    </row>
    <row r="2986" spans="1:5" x14ac:dyDescent="0.15">
      <c r="A2986" s="3"/>
      <c r="B2986" s="51"/>
      <c r="D2986" s="30"/>
      <c r="E2986" s="25"/>
    </row>
    <row r="2987" spans="1:5" x14ac:dyDescent="0.15">
      <c r="A2987" s="3"/>
      <c r="B2987" s="51"/>
      <c r="D2987" s="30"/>
      <c r="E2987" s="25"/>
    </row>
    <row r="2988" spans="1:5" x14ac:dyDescent="0.15">
      <c r="A2988" s="3"/>
      <c r="B2988" s="51"/>
      <c r="D2988" s="30"/>
      <c r="E2988" s="25"/>
    </row>
    <row r="2989" spans="1:5" x14ac:dyDescent="0.15">
      <c r="A2989" s="3"/>
      <c r="B2989" s="51"/>
      <c r="D2989" s="30"/>
      <c r="E2989" s="25"/>
    </row>
    <row r="2990" spans="1:5" x14ac:dyDescent="0.15">
      <c r="A2990" s="3"/>
      <c r="B2990" s="51"/>
      <c r="D2990" s="30"/>
      <c r="E2990" s="25"/>
    </row>
    <row r="2991" spans="1:5" x14ac:dyDescent="0.15">
      <c r="A2991" s="3"/>
      <c r="B2991" s="51"/>
      <c r="D2991" s="30"/>
      <c r="E2991" s="25"/>
    </row>
    <row r="2992" spans="1:5" x14ac:dyDescent="0.15">
      <c r="A2992" s="3"/>
      <c r="B2992" s="51"/>
      <c r="D2992" s="30"/>
      <c r="E2992" s="25"/>
    </row>
    <row r="2993" spans="1:5" x14ac:dyDescent="0.15">
      <c r="A2993" s="3"/>
      <c r="B2993" s="51"/>
      <c r="D2993" s="30"/>
      <c r="E2993" s="25"/>
    </row>
    <row r="2994" spans="1:5" x14ac:dyDescent="0.15">
      <c r="A2994" s="3"/>
      <c r="B2994" s="51"/>
      <c r="D2994" s="30"/>
      <c r="E2994" s="25"/>
    </row>
    <row r="2995" spans="1:5" x14ac:dyDescent="0.15">
      <c r="A2995" s="3"/>
      <c r="B2995" s="51"/>
      <c r="D2995" s="30"/>
      <c r="E2995" s="25"/>
    </row>
    <row r="2996" spans="1:5" x14ac:dyDescent="0.15">
      <c r="A2996" s="3"/>
      <c r="B2996" s="51"/>
      <c r="D2996" s="30"/>
      <c r="E2996" s="25"/>
    </row>
    <row r="2997" spans="1:5" x14ac:dyDescent="0.15">
      <c r="A2997" s="3"/>
      <c r="B2997" s="51"/>
      <c r="D2997" s="30"/>
      <c r="E2997" s="25"/>
    </row>
    <row r="2998" spans="1:5" x14ac:dyDescent="0.15">
      <c r="A2998" s="3"/>
      <c r="B2998" s="51"/>
      <c r="D2998" s="30"/>
      <c r="E2998" s="25"/>
    </row>
    <row r="2999" spans="1:5" x14ac:dyDescent="0.15">
      <c r="A2999" s="3"/>
      <c r="B2999" s="51"/>
      <c r="D2999" s="30"/>
      <c r="E2999" s="25"/>
    </row>
    <row r="3000" spans="1:5" x14ac:dyDescent="0.15">
      <c r="A3000" s="3"/>
      <c r="B3000" s="51"/>
      <c r="D3000" s="30"/>
      <c r="E3000" s="25"/>
    </row>
    <row r="3001" spans="1:5" x14ac:dyDescent="0.15">
      <c r="A3001" s="3"/>
      <c r="B3001" s="51"/>
      <c r="D3001" s="30"/>
      <c r="E3001" s="25"/>
    </row>
    <row r="3002" spans="1:5" x14ac:dyDescent="0.15">
      <c r="A3002" s="3"/>
      <c r="B3002" s="51"/>
      <c r="D3002" s="30"/>
      <c r="E3002" s="25"/>
    </row>
    <row r="3003" spans="1:5" x14ac:dyDescent="0.15">
      <c r="A3003" s="3"/>
      <c r="B3003" s="51"/>
      <c r="D3003" s="30"/>
      <c r="E3003" s="25"/>
    </row>
    <row r="3004" spans="1:5" x14ac:dyDescent="0.15">
      <c r="A3004" s="3"/>
      <c r="B3004" s="51"/>
      <c r="D3004" s="30"/>
      <c r="E3004" s="25"/>
    </row>
    <row r="3005" spans="1:5" x14ac:dyDescent="0.15">
      <c r="A3005" s="3"/>
      <c r="B3005" s="51"/>
      <c r="D3005" s="30"/>
      <c r="E3005" s="25"/>
    </row>
    <row r="3006" spans="1:5" x14ac:dyDescent="0.15">
      <c r="A3006" s="3"/>
      <c r="B3006" s="51"/>
      <c r="D3006" s="30"/>
      <c r="E3006" s="25"/>
    </row>
    <row r="3007" spans="1:5" x14ac:dyDescent="0.15">
      <c r="A3007" s="3"/>
      <c r="B3007" s="51"/>
      <c r="D3007" s="30"/>
      <c r="E3007" s="25"/>
    </row>
    <row r="3008" spans="1:5" x14ac:dyDescent="0.15">
      <c r="A3008" s="3"/>
      <c r="B3008" s="51"/>
      <c r="D3008" s="30"/>
      <c r="E3008" s="25"/>
    </row>
    <row r="3009" spans="1:5" x14ac:dyDescent="0.15">
      <c r="A3009" s="3"/>
      <c r="B3009" s="51"/>
      <c r="D3009" s="30"/>
      <c r="E3009" s="25"/>
    </row>
    <row r="3010" spans="1:5" x14ac:dyDescent="0.15">
      <c r="A3010" s="3"/>
      <c r="B3010" s="51"/>
      <c r="D3010" s="30"/>
      <c r="E3010" s="25"/>
    </row>
    <row r="3011" spans="1:5" x14ac:dyDescent="0.15">
      <c r="A3011" s="3"/>
      <c r="B3011" s="51"/>
      <c r="D3011" s="30"/>
      <c r="E3011" s="25"/>
    </row>
    <row r="3012" spans="1:5" x14ac:dyDescent="0.15">
      <c r="A3012" s="3"/>
      <c r="B3012" s="51"/>
      <c r="D3012" s="30"/>
      <c r="E3012" s="25"/>
    </row>
    <row r="3013" spans="1:5" x14ac:dyDescent="0.15">
      <c r="A3013" s="3"/>
      <c r="B3013" s="51"/>
      <c r="D3013" s="30"/>
      <c r="E3013" s="25"/>
    </row>
    <row r="3014" spans="1:5" x14ac:dyDescent="0.15">
      <c r="A3014" s="3"/>
      <c r="B3014" s="51"/>
      <c r="D3014" s="30"/>
      <c r="E3014" s="25"/>
    </row>
    <row r="3015" spans="1:5" x14ac:dyDescent="0.15">
      <c r="A3015" s="3"/>
      <c r="B3015" s="51"/>
      <c r="D3015" s="30"/>
      <c r="E3015" s="25"/>
    </row>
    <row r="3016" spans="1:5" x14ac:dyDescent="0.15">
      <c r="A3016" s="3"/>
      <c r="B3016" s="51"/>
      <c r="D3016" s="30"/>
      <c r="E3016" s="25"/>
    </row>
    <row r="3017" spans="1:5" x14ac:dyDescent="0.15">
      <c r="A3017" s="3"/>
      <c r="B3017" s="51"/>
      <c r="D3017" s="30"/>
      <c r="E3017" s="25"/>
    </row>
    <row r="3018" spans="1:5" x14ac:dyDescent="0.15">
      <c r="A3018" s="3"/>
      <c r="B3018" s="51"/>
      <c r="D3018" s="30"/>
      <c r="E3018" s="25"/>
    </row>
    <row r="3019" spans="1:5" x14ac:dyDescent="0.15">
      <c r="A3019" s="3"/>
      <c r="B3019" s="51"/>
      <c r="D3019" s="30"/>
      <c r="E3019" s="25"/>
    </row>
    <row r="3020" spans="1:5" x14ac:dyDescent="0.15">
      <c r="A3020" s="3"/>
      <c r="B3020" s="51"/>
      <c r="D3020" s="30"/>
      <c r="E3020" s="25"/>
    </row>
    <row r="3021" spans="1:5" x14ac:dyDescent="0.15">
      <c r="A3021" s="3"/>
      <c r="B3021" s="51"/>
      <c r="D3021" s="30"/>
      <c r="E3021" s="25"/>
    </row>
    <row r="3022" spans="1:5" x14ac:dyDescent="0.15">
      <c r="A3022" s="3"/>
      <c r="B3022" s="51"/>
      <c r="D3022" s="30"/>
      <c r="E3022" s="25"/>
    </row>
    <row r="3023" spans="1:5" x14ac:dyDescent="0.15">
      <c r="A3023" s="3"/>
      <c r="B3023" s="51"/>
      <c r="D3023" s="30"/>
      <c r="E3023" s="25"/>
    </row>
    <row r="3024" spans="1:5" x14ac:dyDescent="0.15">
      <c r="A3024" s="3"/>
      <c r="B3024" s="51"/>
      <c r="D3024" s="30"/>
      <c r="E3024" s="25"/>
    </row>
    <row r="3025" spans="1:5" x14ac:dyDescent="0.15">
      <c r="A3025" s="3"/>
      <c r="B3025" s="51"/>
      <c r="D3025" s="30"/>
      <c r="E3025" s="25"/>
    </row>
    <row r="3026" spans="1:5" x14ac:dyDescent="0.15">
      <c r="A3026" s="3"/>
      <c r="B3026" s="51"/>
      <c r="D3026" s="30"/>
      <c r="E3026" s="25"/>
    </row>
    <row r="3027" spans="1:5" x14ac:dyDescent="0.15">
      <c r="A3027" s="3"/>
      <c r="B3027" s="51"/>
      <c r="D3027" s="30"/>
      <c r="E3027" s="25"/>
    </row>
    <row r="3028" spans="1:5" x14ac:dyDescent="0.15">
      <c r="A3028" s="3"/>
      <c r="B3028" s="51"/>
      <c r="D3028" s="30"/>
      <c r="E3028" s="25"/>
    </row>
    <row r="3029" spans="1:5" x14ac:dyDescent="0.15">
      <c r="A3029" s="3"/>
      <c r="B3029" s="51"/>
      <c r="D3029" s="30"/>
      <c r="E3029" s="25"/>
    </row>
    <row r="3030" spans="1:5" x14ac:dyDescent="0.15">
      <c r="A3030" s="3"/>
      <c r="B3030" s="51"/>
      <c r="D3030" s="30"/>
      <c r="E3030" s="25"/>
    </row>
    <row r="3031" spans="1:5" x14ac:dyDescent="0.15">
      <c r="A3031" s="3"/>
      <c r="B3031" s="51"/>
      <c r="D3031" s="30"/>
      <c r="E3031" s="25"/>
    </row>
    <row r="3032" spans="1:5" x14ac:dyDescent="0.15">
      <c r="A3032" s="3"/>
      <c r="B3032" s="51"/>
      <c r="D3032" s="30"/>
      <c r="E3032" s="25"/>
    </row>
    <row r="3033" spans="1:5" x14ac:dyDescent="0.15">
      <c r="A3033" s="3"/>
      <c r="B3033" s="51"/>
      <c r="D3033" s="30"/>
      <c r="E3033" s="25"/>
    </row>
    <row r="3034" spans="1:5" x14ac:dyDescent="0.15">
      <c r="A3034" s="3"/>
      <c r="B3034" s="51"/>
      <c r="D3034" s="30"/>
      <c r="E3034" s="25"/>
    </row>
    <row r="3035" spans="1:5" x14ac:dyDescent="0.15">
      <c r="A3035" s="3"/>
      <c r="B3035" s="51"/>
      <c r="D3035" s="30"/>
      <c r="E3035" s="25"/>
    </row>
    <row r="3036" spans="1:5" x14ac:dyDescent="0.15">
      <c r="A3036" s="3"/>
      <c r="B3036" s="51"/>
      <c r="D3036" s="30"/>
      <c r="E3036" s="25"/>
    </row>
    <row r="3037" spans="1:5" x14ac:dyDescent="0.15">
      <c r="A3037" s="3"/>
      <c r="B3037" s="51"/>
      <c r="D3037" s="30"/>
      <c r="E3037" s="25"/>
    </row>
    <row r="3038" spans="1:5" x14ac:dyDescent="0.15">
      <c r="A3038" s="3"/>
      <c r="B3038" s="51"/>
      <c r="D3038" s="30"/>
      <c r="E3038" s="25"/>
    </row>
    <row r="3039" spans="1:5" x14ac:dyDescent="0.15">
      <c r="A3039" s="3"/>
      <c r="B3039" s="51"/>
      <c r="D3039" s="30"/>
      <c r="E3039" s="25"/>
    </row>
    <row r="3040" spans="1:5" x14ac:dyDescent="0.15">
      <c r="A3040" s="3"/>
      <c r="B3040" s="51"/>
      <c r="D3040" s="30"/>
      <c r="E3040" s="25"/>
    </row>
    <row r="3041" spans="1:5" x14ac:dyDescent="0.15">
      <c r="A3041" s="3"/>
      <c r="B3041" s="51"/>
      <c r="D3041" s="30"/>
      <c r="E3041" s="25"/>
    </row>
    <row r="3042" spans="1:5" x14ac:dyDescent="0.15">
      <c r="A3042" s="3"/>
      <c r="B3042" s="51"/>
      <c r="D3042" s="30"/>
      <c r="E3042" s="25"/>
    </row>
    <row r="3043" spans="1:5" x14ac:dyDescent="0.15">
      <c r="A3043" s="3"/>
      <c r="B3043" s="51"/>
      <c r="D3043" s="30"/>
      <c r="E3043" s="25"/>
    </row>
    <row r="3044" spans="1:5" x14ac:dyDescent="0.15">
      <c r="A3044" s="3"/>
      <c r="B3044" s="51"/>
      <c r="D3044" s="30"/>
      <c r="E3044" s="25"/>
    </row>
    <row r="3045" spans="1:5" x14ac:dyDescent="0.15">
      <c r="A3045" s="3"/>
      <c r="B3045" s="51"/>
      <c r="D3045" s="30"/>
      <c r="E3045" s="25"/>
    </row>
    <row r="3046" spans="1:5" x14ac:dyDescent="0.15">
      <c r="A3046" s="3"/>
      <c r="B3046" s="51"/>
      <c r="D3046" s="30"/>
      <c r="E3046" s="25"/>
    </row>
    <row r="3047" spans="1:5" x14ac:dyDescent="0.15">
      <c r="A3047" s="3"/>
      <c r="B3047" s="51"/>
      <c r="D3047" s="30"/>
      <c r="E3047" s="25"/>
    </row>
    <row r="3048" spans="1:5" x14ac:dyDescent="0.15">
      <c r="A3048" s="3"/>
      <c r="B3048" s="51"/>
      <c r="D3048" s="30"/>
      <c r="E3048" s="25"/>
    </row>
    <row r="3049" spans="1:5" x14ac:dyDescent="0.15">
      <c r="A3049" s="3"/>
      <c r="B3049" s="51"/>
      <c r="D3049" s="30"/>
      <c r="E3049" s="25"/>
    </row>
    <row r="3050" spans="1:5" x14ac:dyDescent="0.15">
      <c r="A3050" s="3"/>
      <c r="B3050" s="51"/>
      <c r="D3050" s="30"/>
      <c r="E3050" s="25"/>
    </row>
    <row r="3051" spans="1:5" x14ac:dyDescent="0.15">
      <c r="A3051" s="3"/>
      <c r="B3051" s="51"/>
      <c r="D3051" s="30"/>
      <c r="E3051" s="25"/>
    </row>
    <row r="3052" spans="1:5" x14ac:dyDescent="0.15">
      <c r="A3052" s="3"/>
      <c r="B3052" s="51"/>
      <c r="D3052" s="30"/>
      <c r="E3052" s="25"/>
    </row>
    <row r="3053" spans="1:5" x14ac:dyDescent="0.15">
      <c r="A3053" s="3"/>
      <c r="B3053" s="51"/>
      <c r="D3053" s="30"/>
      <c r="E3053" s="25"/>
    </row>
    <row r="3054" spans="1:5" x14ac:dyDescent="0.15">
      <c r="A3054" s="3"/>
      <c r="B3054" s="51"/>
      <c r="D3054" s="30"/>
      <c r="E3054" s="25"/>
    </row>
    <row r="3055" spans="1:5" x14ac:dyDescent="0.15">
      <c r="A3055" s="3"/>
      <c r="B3055" s="51"/>
      <c r="D3055" s="30"/>
      <c r="E3055" s="25"/>
    </row>
    <row r="3056" spans="1:5" x14ac:dyDescent="0.15">
      <c r="A3056" s="3"/>
      <c r="B3056" s="51"/>
      <c r="D3056" s="30"/>
      <c r="E3056" s="25"/>
    </row>
    <row r="3057" spans="1:5" x14ac:dyDescent="0.15">
      <c r="A3057" s="3"/>
      <c r="B3057" s="51"/>
      <c r="D3057" s="30"/>
      <c r="E3057" s="25"/>
    </row>
    <row r="3058" spans="1:5" x14ac:dyDescent="0.15">
      <c r="A3058" s="3"/>
      <c r="B3058" s="51"/>
      <c r="D3058" s="30"/>
      <c r="E3058" s="25"/>
    </row>
    <row r="3059" spans="1:5" x14ac:dyDescent="0.15">
      <c r="A3059" s="3"/>
      <c r="B3059" s="51"/>
      <c r="D3059" s="30"/>
      <c r="E3059" s="25"/>
    </row>
    <row r="3060" spans="1:5" x14ac:dyDescent="0.15">
      <c r="A3060" s="3"/>
      <c r="B3060" s="51"/>
      <c r="D3060" s="30"/>
      <c r="E3060" s="25"/>
    </row>
    <row r="3061" spans="1:5" x14ac:dyDescent="0.15">
      <c r="A3061" s="3"/>
      <c r="B3061" s="51"/>
      <c r="D3061" s="30"/>
      <c r="E3061" s="25"/>
    </row>
    <row r="3062" spans="1:5" x14ac:dyDescent="0.15">
      <c r="A3062" s="3"/>
      <c r="B3062" s="51"/>
      <c r="D3062" s="30"/>
      <c r="E3062" s="25"/>
    </row>
    <row r="3063" spans="1:5" x14ac:dyDescent="0.15">
      <c r="A3063" s="3"/>
      <c r="B3063" s="51"/>
      <c r="D3063" s="30"/>
      <c r="E3063" s="25"/>
    </row>
    <row r="3064" spans="1:5" x14ac:dyDescent="0.15">
      <c r="A3064" s="3"/>
      <c r="B3064" s="51"/>
      <c r="D3064" s="30"/>
      <c r="E3064" s="25"/>
    </row>
    <row r="3065" spans="1:5" x14ac:dyDescent="0.15">
      <c r="A3065" s="3"/>
      <c r="B3065" s="51"/>
      <c r="D3065" s="30"/>
      <c r="E3065" s="25"/>
    </row>
    <row r="3066" spans="1:5" x14ac:dyDescent="0.15">
      <c r="A3066" s="3"/>
      <c r="B3066" s="51"/>
      <c r="D3066" s="30"/>
      <c r="E3066" s="25"/>
    </row>
    <row r="3067" spans="1:5" x14ac:dyDescent="0.15">
      <c r="A3067" s="3"/>
      <c r="B3067" s="51"/>
      <c r="D3067" s="30"/>
      <c r="E3067" s="25"/>
    </row>
    <row r="3068" spans="1:5" x14ac:dyDescent="0.15">
      <c r="A3068" s="3"/>
      <c r="B3068" s="51"/>
      <c r="D3068" s="30"/>
      <c r="E3068" s="25"/>
    </row>
    <row r="3069" spans="1:5" x14ac:dyDescent="0.15">
      <c r="A3069" s="3"/>
      <c r="B3069" s="51"/>
      <c r="D3069" s="30"/>
      <c r="E3069" s="25"/>
    </row>
    <row r="3070" spans="1:5" x14ac:dyDescent="0.15">
      <c r="A3070" s="3"/>
      <c r="B3070" s="51"/>
      <c r="D3070" s="30"/>
      <c r="E3070" s="25"/>
    </row>
    <row r="3071" spans="1:5" x14ac:dyDescent="0.15">
      <c r="A3071" s="3"/>
      <c r="B3071" s="51"/>
      <c r="D3071" s="30"/>
      <c r="E3071" s="25"/>
    </row>
    <row r="3072" spans="1:5" x14ac:dyDescent="0.15">
      <c r="A3072" s="3"/>
      <c r="B3072" s="51"/>
      <c r="D3072" s="30"/>
      <c r="E3072" s="25"/>
    </row>
    <row r="3073" spans="1:5" x14ac:dyDescent="0.15">
      <c r="A3073" s="3"/>
      <c r="B3073" s="51"/>
      <c r="D3073" s="30"/>
      <c r="E3073" s="25"/>
    </row>
    <row r="3074" spans="1:5" x14ac:dyDescent="0.15">
      <c r="A3074" s="3"/>
      <c r="B3074" s="51"/>
      <c r="D3074" s="30"/>
      <c r="E3074" s="25"/>
    </row>
    <row r="3075" spans="1:5" x14ac:dyDescent="0.15">
      <c r="A3075" s="3"/>
      <c r="B3075" s="51"/>
      <c r="D3075" s="30"/>
      <c r="E3075" s="25"/>
    </row>
    <row r="3076" spans="1:5" x14ac:dyDescent="0.15">
      <c r="A3076" s="3"/>
      <c r="B3076" s="51"/>
      <c r="D3076" s="30"/>
      <c r="E3076" s="25"/>
    </row>
    <row r="3077" spans="1:5" x14ac:dyDescent="0.15">
      <c r="A3077" s="3"/>
      <c r="B3077" s="51"/>
      <c r="D3077" s="30"/>
      <c r="E3077" s="25"/>
    </row>
    <row r="3078" spans="1:5" x14ac:dyDescent="0.15">
      <c r="A3078" s="3"/>
      <c r="B3078" s="51"/>
      <c r="D3078" s="30"/>
      <c r="E3078" s="25"/>
    </row>
    <row r="3079" spans="1:5" x14ac:dyDescent="0.15">
      <c r="A3079" s="3"/>
      <c r="B3079" s="51"/>
      <c r="D3079" s="30"/>
      <c r="E3079" s="25"/>
    </row>
    <row r="3080" spans="1:5" x14ac:dyDescent="0.15">
      <c r="A3080" s="3"/>
      <c r="B3080" s="51"/>
      <c r="D3080" s="30"/>
      <c r="E3080" s="25"/>
    </row>
    <row r="3081" spans="1:5" x14ac:dyDescent="0.15">
      <c r="A3081" s="3"/>
      <c r="B3081" s="51"/>
      <c r="D3081" s="30"/>
      <c r="E3081" s="25"/>
    </row>
    <row r="3082" spans="1:5" x14ac:dyDescent="0.15">
      <c r="A3082" s="3"/>
      <c r="B3082" s="51"/>
      <c r="D3082" s="30"/>
      <c r="E3082" s="25"/>
    </row>
    <row r="3083" spans="1:5" x14ac:dyDescent="0.15">
      <c r="A3083" s="3"/>
      <c r="B3083" s="51"/>
      <c r="D3083" s="30"/>
      <c r="E3083" s="25"/>
    </row>
    <row r="3084" spans="1:5" x14ac:dyDescent="0.15">
      <c r="A3084" s="3"/>
      <c r="B3084" s="51"/>
      <c r="D3084" s="30"/>
      <c r="E3084" s="25"/>
    </row>
    <row r="3085" spans="1:5" x14ac:dyDescent="0.15">
      <c r="A3085" s="3"/>
      <c r="B3085" s="51"/>
      <c r="D3085" s="30"/>
      <c r="E3085" s="25"/>
    </row>
    <row r="3086" spans="1:5" x14ac:dyDescent="0.15">
      <c r="A3086" s="3"/>
      <c r="B3086" s="51"/>
      <c r="D3086" s="30"/>
      <c r="E3086" s="25"/>
    </row>
    <row r="3087" spans="1:5" x14ac:dyDescent="0.15">
      <c r="A3087" s="3"/>
      <c r="B3087" s="51"/>
      <c r="D3087" s="30"/>
      <c r="E3087" s="25"/>
    </row>
    <row r="3088" spans="1:5" x14ac:dyDescent="0.15">
      <c r="A3088" s="3"/>
      <c r="B3088" s="51"/>
      <c r="D3088" s="30"/>
      <c r="E3088" s="25"/>
    </row>
    <row r="3089" spans="1:5" x14ac:dyDescent="0.15">
      <c r="A3089" s="3"/>
      <c r="B3089" s="51"/>
      <c r="D3089" s="30"/>
      <c r="E3089" s="25"/>
    </row>
    <row r="3090" spans="1:5" x14ac:dyDescent="0.15">
      <c r="A3090" s="3"/>
      <c r="B3090" s="51"/>
      <c r="D3090" s="30"/>
      <c r="E3090" s="25"/>
    </row>
    <row r="3091" spans="1:5" x14ac:dyDescent="0.15">
      <c r="A3091" s="3"/>
      <c r="B3091" s="51"/>
      <c r="D3091" s="30"/>
      <c r="E3091" s="25"/>
    </row>
    <row r="3092" spans="1:5" x14ac:dyDescent="0.15">
      <c r="A3092" s="3"/>
      <c r="B3092" s="51"/>
      <c r="D3092" s="30"/>
      <c r="E3092" s="25"/>
    </row>
    <row r="3093" spans="1:5" x14ac:dyDescent="0.15">
      <c r="A3093" s="3"/>
      <c r="B3093" s="51"/>
      <c r="D3093" s="30"/>
      <c r="E3093" s="25"/>
    </row>
    <row r="3094" spans="1:5" x14ac:dyDescent="0.15">
      <c r="A3094" s="3"/>
      <c r="B3094" s="51"/>
      <c r="D3094" s="30"/>
      <c r="E3094" s="25"/>
    </row>
    <row r="3095" spans="1:5" x14ac:dyDescent="0.15">
      <c r="A3095" s="3"/>
      <c r="B3095" s="51"/>
      <c r="D3095" s="30"/>
      <c r="E3095" s="25"/>
    </row>
    <row r="3096" spans="1:5" x14ac:dyDescent="0.15">
      <c r="A3096" s="3"/>
      <c r="B3096" s="51"/>
      <c r="D3096" s="30"/>
      <c r="E3096" s="25"/>
    </row>
    <row r="3097" spans="1:5" x14ac:dyDescent="0.15">
      <c r="A3097" s="3"/>
      <c r="B3097" s="51"/>
      <c r="D3097" s="30"/>
      <c r="E3097" s="25"/>
    </row>
    <row r="3098" spans="1:5" x14ac:dyDescent="0.15">
      <c r="A3098" s="3"/>
      <c r="B3098" s="51"/>
      <c r="D3098" s="30"/>
      <c r="E3098" s="25"/>
    </row>
    <row r="3099" spans="1:5" x14ac:dyDescent="0.15">
      <c r="A3099" s="3"/>
      <c r="B3099" s="51"/>
      <c r="D3099" s="30"/>
      <c r="E3099" s="25"/>
    </row>
    <row r="3100" spans="1:5" x14ac:dyDescent="0.15">
      <c r="A3100" s="3"/>
      <c r="B3100" s="51"/>
      <c r="D3100" s="30"/>
      <c r="E3100" s="25"/>
    </row>
    <row r="3101" spans="1:5" x14ac:dyDescent="0.15">
      <c r="A3101" s="3"/>
      <c r="B3101" s="51"/>
      <c r="D3101" s="30"/>
      <c r="E3101" s="25"/>
    </row>
    <row r="3102" spans="1:5" x14ac:dyDescent="0.15">
      <c r="A3102" s="3"/>
      <c r="B3102" s="51"/>
      <c r="D3102" s="30"/>
      <c r="E3102" s="25"/>
    </row>
    <row r="3103" spans="1:5" x14ac:dyDescent="0.15">
      <c r="A3103" s="3"/>
      <c r="B3103" s="51"/>
      <c r="D3103" s="30"/>
      <c r="E3103" s="25"/>
    </row>
    <row r="3104" spans="1:5" x14ac:dyDescent="0.15">
      <c r="A3104" s="3"/>
      <c r="B3104" s="51"/>
      <c r="D3104" s="30"/>
      <c r="E3104" s="25"/>
    </row>
    <row r="3105" spans="1:5" x14ac:dyDescent="0.15">
      <c r="A3105" s="3"/>
      <c r="B3105" s="51"/>
      <c r="D3105" s="30"/>
      <c r="E3105" s="25"/>
    </row>
    <row r="3106" spans="1:5" x14ac:dyDescent="0.15">
      <c r="A3106" s="3"/>
      <c r="B3106" s="51"/>
      <c r="D3106" s="30"/>
      <c r="E3106" s="25"/>
    </row>
    <row r="3107" spans="1:5" x14ac:dyDescent="0.15">
      <c r="A3107" s="3"/>
      <c r="B3107" s="51"/>
      <c r="D3107" s="30"/>
      <c r="E3107" s="25"/>
    </row>
    <row r="3108" spans="1:5" x14ac:dyDescent="0.15">
      <c r="A3108" s="3"/>
      <c r="B3108" s="51"/>
      <c r="D3108" s="30"/>
      <c r="E3108" s="25"/>
    </row>
    <row r="3109" spans="1:5" x14ac:dyDescent="0.15">
      <c r="A3109" s="3"/>
      <c r="B3109" s="51"/>
      <c r="D3109" s="30"/>
      <c r="E3109" s="25"/>
    </row>
    <row r="3110" spans="1:5" x14ac:dyDescent="0.15">
      <c r="A3110" s="3"/>
      <c r="B3110" s="51"/>
      <c r="D3110" s="30"/>
      <c r="E3110" s="25"/>
    </row>
    <row r="3111" spans="1:5" x14ac:dyDescent="0.15">
      <c r="A3111" s="3"/>
      <c r="B3111" s="51"/>
      <c r="D3111" s="30"/>
      <c r="E3111" s="25"/>
    </row>
    <row r="3112" spans="1:5" x14ac:dyDescent="0.15">
      <c r="A3112" s="3"/>
      <c r="B3112" s="51"/>
      <c r="D3112" s="30"/>
      <c r="E3112" s="25"/>
    </row>
    <row r="3113" spans="1:5" x14ac:dyDescent="0.15">
      <c r="A3113" s="3"/>
      <c r="B3113" s="51"/>
      <c r="D3113" s="30"/>
      <c r="E3113" s="25"/>
    </row>
    <row r="3114" spans="1:5" x14ac:dyDescent="0.15">
      <c r="A3114" s="3"/>
      <c r="B3114" s="51"/>
      <c r="D3114" s="30"/>
      <c r="E3114" s="25"/>
    </row>
    <row r="3115" spans="1:5" x14ac:dyDescent="0.15">
      <c r="A3115" s="3"/>
      <c r="B3115" s="51"/>
      <c r="D3115" s="30"/>
      <c r="E3115" s="25"/>
    </row>
    <row r="3116" spans="1:5" x14ac:dyDescent="0.15">
      <c r="A3116" s="3"/>
      <c r="B3116" s="51"/>
      <c r="D3116" s="30"/>
      <c r="E3116" s="25"/>
    </row>
    <row r="3117" spans="1:5" x14ac:dyDescent="0.15">
      <c r="A3117" s="3"/>
      <c r="B3117" s="51"/>
      <c r="D3117" s="30"/>
      <c r="E3117" s="25"/>
    </row>
    <row r="3118" spans="1:5" x14ac:dyDescent="0.15">
      <c r="A3118" s="3"/>
      <c r="B3118" s="51"/>
      <c r="D3118" s="30"/>
      <c r="E3118" s="25"/>
    </row>
    <row r="3119" spans="1:5" x14ac:dyDescent="0.15">
      <c r="A3119" s="3"/>
      <c r="B3119" s="51"/>
      <c r="D3119" s="30"/>
      <c r="E3119" s="25"/>
    </row>
    <row r="3120" spans="1:5" x14ac:dyDescent="0.15">
      <c r="A3120" s="3"/>
      <c r="B3120" s="51"/>
      <c r="D3120" s="30"/>
      <c r="E3120" s="25"/>
    </row>
    <row r="3121" spans="1:5" x14ac:dyDescent="0.15">
      <c r="A3121" s="3"/>
      <c r="B3121" s="51"/>
      <c r="D3121" s="30"/>
      <c r="E3121" s="25"/>
    </row>
    <row r="3122" spans="1:5" x14ac:dyDescent="0.15">
      <c r="A3122" s="3"/>
      <c r="B3122" s="51"/>
      <c r="D3122" s="30"/>
      <c r="E3122" s="25"/>
    </row>
    <row r="3123" spans="1:5" x14ac:dyDescent="0.15">
      <c r="A3123" s="3"/>
      <c r="B3123" s="51"/>
      <c r="D3123" s="30"/>
      <c r="E3123" s="25"/>
    </row>
    <row r="3124" spans="1:5" x14ac:dyDescent="0.15">
      <c r="A3124" s="3"/>
      <c r="B3124" s="51"/>
      <c r="D3124" s="30"/>
      <c r="E3124" s="25"/>
    </row>
    <row r="3125" spans="1:5" x14ac:dyDescent="0.15">
      <c r="A3125" s="3"/>
      <c r="B3125" s="51"/>
      <c r="D3125" s="30"/>
      <c r="E3125" s="25"/>
    </row>
    <row r="3126" spans="1:5" x14ac:dyDescent="0.15">
      <c r="A3126" s="3"/>
      <c r="B3126" s="51"/>
      <c r="D3126" s="30"/>
      <c r="E3126" s="25"/>
    </row>
    <row r="3127" spans="1:5" x14ac:dyDescent="0.15">
      <c r="A3127" s="3"/>
      <c r="B3127" s="51"/>
      <c r="D3127" s="30"/>
      <c r="E3127" s="25"/>
    </row>
    <row r="3128" spans="1:5" x14ac:dyDescent="0.15">
      <c r="A3128" s="3"/>
      <c r="B3128" s="51"/>
      <c r="D3128" s="30"/>
      <c r="E3128" s="25"/>
    </row>
    <row r="3129" spans="1:5" x14ac:dyDescent="0.15">
      <c r="A3129" s="3"/>
      <c r="B3129" s="51"/>
      <c r="D3129" s="30"/>
      <c r="E3129" s="25"/>
    </row>
    <row r="3130" spans="1:5" x14ac:dyDescent="0.15">
      <c r="A3130" s="3"/>
      <c r="B3130" s="51"/>
      <c r="D3130" s="30"/>
      <c r="E3130" s="25"/>
    </row>
    <row r="3131" spans="1:5" x14ac:dyDescent="0.15">
      <c r="A3131" s="3"/>
      <c r="B3131" s="51"/>
      <c r="D3131" s="30"/>
      <c r="E3131" s="25"/>
    </row>
    <row r="3132" spans="1:5" x14ac:dyDescent="0.15">
      <c r="A3132" s="3"/>
      <c r="B3132" s="51"/>
      <c r="D3132" s="30"/>
      <c r="E3132" s="25"/>
    </row>
    <row r="3133" spans="1:5" x14ac:dyDescent="0.15">
      <c r="A3133" s="3"/>
      <c r="B3133" s="51"/>
      <c r="D3133" s="30"/>
      <c r="E3133" s="25"/>
    </row>
    <row r="3134" spans="1:5" x14ac:dyDescent="0.15">
      <c r="A3134" s="3"/>
      <c r="B3134" s="51"/>
      <c r="D3134" s="30"/>
      <c r="E3134" s="25"/>
    </row>
    <row r="3135" spans="1:5" x14ac:dyDescent="0.15">
      <c r="A3135" s="3"/>
      <c r="B3135" s="51"/>
      <c r="D3135" s="30"/>
      <c r="E3135" s="25"/>
    </row>
    <row r="3136" spans="1:5" x14ac:dyDescent="0.15">
      <c r="A3136" s="3"/>
      <c r="B3136" s="51"/>
      <c r="D3136" s="30"/>
      <c r="E3136" s="25"/>
    </row>
    <row r="3137" spans="1:5" x14ac:dyDescent="0.15">
      <c r="A3137" s="3"/>
      <c r="B3137" s="51"/>
      <c r="D3137" s="30"/>
      <c r="E3137" s="25"/>
    </row>
    <row r="3138" spans="1:5" x14ac:dyDescent="0.15">
      <c r="A3138" s="3"/>
      <c r="B3138" s="51"/>
      <c r="D3138" s="30"/>
      <c r="E3138" s="25"/>
    </row>
    <row r="3139" spans="1:5" x14ac:dyDescent="0.15">
      <c r="A3139" s="3"/>
      <c r="B3139" s="51"/>
      <c r="D3139" s="30"/>
      <c r="E3139" s="25"/>
    </row>
    <row r="3140" spans="1:5" x14ac:dyDescent="0.15">
      <c r="A3140" s="3"/>
      <c r="B3140" s="51"/>
      <c r="D3140" s="30"/>
      <c r="E3140" s="25"/>
    </row>
    <row r="3141" spans="1:5" x14ac:dyDescent="0.15">
      <c r="A3141" s="3"/>
      <c r="B3141" s="51"/>
      <c r="D3141" s="30"/>
      <c r="E3141" s="25"/>
    </row>
    <row r="3142" spans="1:5" x14ac:dyDescent="0.15">
      <c r="A3142" s="3"/>
      <c r="B3142" s="51"/>
      <c r="D3142" s="30"/>
      <c r="E3142" s="25"/>
    </row>
    <row r="3143" spans="1:5" x14ac:dyDescent="0.15">
      <c r="A3143" s="3"/>
      <c r="B3143" s="51"/>
      <c r="D3143" s="30"/>
      <c r="E3143" s="25"/>
    </row>
    <row r="3144" spans="1:5" x14ac:dyDescent="0.15">
      <c r="A3144" s="3"/>
      <c r="B3144" s="51"/>
      <c r="D3144" s="30"/>
      <c r="E3144" s="25"/>
    </row>
    <row r="3145" spans="1:5" x14ac:dyDescent="0.15">
      <c r="A3145" s="3"/>
      <c r="B3145" s="51"/>
      <c r="D3145" s="30"/>
      <c r="E3145" s="25"/>
    </row>
    <row r="3146" spans="1:5" x14ac:dyDescent="0.15">
      <c r="A3146" s="3"/>
      <c r="B3146" s="51"/>
      <c r="D3146" s="30"/>
      <c r="E3146" s="25"/>
    </row>
    <row r="3147" spans="1:5" x14ac:dyDescent="0.15">
      <c r="A3147" s="3"/>
      <c r="B3147" s="51"/>
      <c r="D3147" s="30"/>
      <c r="E3147" s="25"/>
    </row>
    <row r="3148" spans="1:5" x14ac:dyDescent="0.15">
      <c r="A3148" s="3"/>
      <c r="B3148" s="51"/>
      <c r="D3148" s="30"/>
      <c r="E3148" s="25"/>
    </row>
    <row r="3149" spans="1:5" x14ac:dyDescent="0.15">
      <c r="A3149" s="3"/>
      <c r="B3149" s="51"/>
      <c r="D3149" s="30"/>
      <c r="E3149" s="25"/>
    </row>
    <row r="3150" spans="1:5" x14ac:dyDescent="0.15">
      <c r="A3150" s="3"/>
      <c r="B3150" s="51"/>
      <c r="D3150" s="30"/>
      <c r="E3150" s="25"/>
    </row>
    <row r="3151" spans="1:5" x14ac:dyDescent="0.15">
      <c r="A3151" s="3"/>
      <c r="B3151" s="51"/>
      <c r="D3151" s="30"/>
      <c r="E3151" s="25"/>
    </row>
    <row r="3152" spans="1:5" x14ac:dyDescent="0.15">
      <c r="A3152" s="3"/>
      <c r="B3152" s="51"/>
      <c r="D3152" s="30"/>
      <c r="E3152" s="25"/>
    </row>
    <row r="3153" spans="1:5" x14ac:dyDescent="0.15">
      <c r="A3153" s="3"/>
      <c r="B3153" s="51"/>
      <c r="D3153" s="30"/>
      <c r="E3153" s="25"/>
    </row>
    <row r="3154" spans="1:5" x14ac:dyDescent="0.15">
      <c r="A3154" s="3"/>
      <c r="B3154" s="51"/>
      <c r="D3154" s="30"/>
      <c r="E3154" s="25"/>
    </row>
    <row r="3155" spans="1:5" x14ac:dyDescent="0.15">
      <c r="A3155" s="3"/>
      <c r="B3155" s="51"/>
      <c r="D3155" s="30"/>
      <c r="E3155" s="25"/>
    </row>
    <row r="3156" spans="1:5" x14ac:dyDescent="0.15">
      <c r="A3156" s="3"/>
      <c r="B3156" s="51"/>
      <c r="D3156" s="30"/>
      <c r="E3156" s="25"/>
    </row>
    <row r="3157" spans="1:5" x14ac:dyDescent="0.15">
      <c r="A3157" s="3"/>
      <c r="B3157" s="51"/>
      <c r="D3157" s="30"/>
      <c r="E3157" s="25"/>
    </row>
    <row r="3158" spans="1:5" x14ac:dyDescent="0.15">
      <c r="A3158" s="3"/>
      <c r="B3158" s="51"/>
      <c r="D3158" s="30"/>
      <c r="E3158" s="25"/>
    </row>
    <row r="3159" spans="1:5" x14ac:dyDescent="0.15">
      <c r="A3159" s="3"/>
      <c r="B3159" s="51"/>
      <c r="D3159" s="30"/>
      <c r="E3159" s="25"/>
    </row>
    <row r="3160" spans="1:5" x14ac:dyDescent="0.15">
      <c r="A3160" s="3"/>
      <c r="B3160" s="51"/>
      <c r="D3160" s="30"/>
      <c r="E3160" s="25"/>
    </row>
    <row r="3161" spans="1:5" x14ac:dyDescent="0.15">
      <c r="A3161" s="3"/>
      <c r="B3161" s="51"/>
      <c r="D3161" s="30"/>
      <c r="E3161" s="25"/>
    </row>
    <row r="3162" spans="1:5" x14ac:dyDescent="0.15">
      <c r="A3162" s="3"/>
      <c r="B3162" s="51"/>
      <c r="D3162" s="30"/>
      <c r="E3162" s="25"/>
    </row>
    <row r="3163" spans="1:5" x14ac:dyDescent="0.15">
      <c r="A3163" s="3"/>
      <c r="B3163" s="51"/>
      <c r="D3163" s="30"/>
      <c r="E3163" s="25"/>
    </row>
    <row r="3164" spans="1:5" x14ac:dyDescent="0.15">
      <c r="A3164" s="3"/>
      <c r="B3164" s="51"/>
      <c r="D3164" s="30"/>
      <c r="E3164" s="25"/>
    </row>
    <row r="3165" spans="1:5" x14ac:dyDescent="0.15">
      <c r="A3165" s="3"/>
      <c r="B3165" s="51"/>
      <c r="D3165" s="30"/>
      <c r="E3165" s="25"/>
    </row>
    <row r="3166" spans="1:5" x14ac:dyDescent="0.15">
      <c r="A3166" s="3"/>
      <c r="B3166" s="51"/>
      <c r="D3166" s="30"/>
      <c r="E3166" s="25"/>
    </row>
    <row r="3167" spans="1:5" x14ac:dyDescent="0.15">
      <c r="A3167" s="3"/>
      <c r="B3167" s="51"/>
      <c r="D3167" s="30"/>
      <c r="E3167" s="25"/>
    </row>
    <row r="3168" spans="1:5" x14ac:dyDescent="0.15">
      <c r="A3168" s="3"/>
      <c r="B3168" s="51"/>
      <c r="D3168" s="30"/>
      <c r="E3168" s="25"/>
    </row>
    <row r="3169" spans="1:5" x14ac:dyDescent="0.15">
      <c r="A3169" s="3"/>
      <c r="B3169" s="51"/>
      <c r="D3169" s="30"/>
      <c r="E3169" s="25"/>
    </row>
    <row r="3170" spans="1:5" x14ac:dyDescent="0.15">
      <c r="A3170" s="3"/>
      <c r="B3170" s="51"/>
      <c r="D3170" s="30"/>
      <c r="E3170" s="25"/>
    </row>
    <row r="3171" spans="1:5" x14ac:dyDescent="0.15">
      <c r="A3171" s="3"/>
      <c r="B3171" s="51"/>
      <c r="D3171" s="30"/>
      <c r="E3171" s="25"/>
    </row>
    <row r="3172" spans="1:5" x14ac:dyDescent="0.15">
      <c r="A3172" s="3"/>
      <c r="B3172" s="51"/>
      <c r="D3172" s="30"/>
      <c r="E3172" s="25"/>
    </row>
    <row r="3173" spans="1:5" x14ac:dyDescent="0.15">
      <c r="A3173" s="3"/>
      <c r="B3173" s="51"/>
      <c r="D3173" s="30"/>
      <c r="E3173" s="25"/>
    </row>
    <row r="3174" spans="1:5" x14ac:dyDescent="0.15">
      <c r="A3174" s="3"/>
      <c r="B3174" s="51"/>
      <c r="D3174" s="30"/>
      <c r="E3174" s="25"/>
    </row>
    <row r="3175" spans="1:5" x14ac:dyDescent="0.15">
      <c r="A3175" s="3"/>
      <c r="B3175" s="51"/>
      <c r="D3175" s="30"/>
      <c r="E3175" s="25"/>
    </row>
    <row r="3176" spans="1:5" x14ac:dyDescent="0.15">
      <c r="A3176" s="3"/>
      <c r="B3176" s="51"/>
      <c r="D3176" s="30"/>
      <c r="E3176" s="25"/>
    </row>
    <row r="3177" spans="1:5" x14ac:dyDescent="0.15">
      <c r="A3177" s="3"/>
      <c r="B3177" s="51"/>
      <c r="D3177" s="30"/>
      <c r="E3177" s="25"/>
    </row>
    <row r="3178" spans="1:5" x14ac:dyDescent="0.15">
      <c r="A3178" s="3"/>
      <c r="B3178" s="51"/>
      <c r="D3178" s="30"/>
      <c r="E3178" s="25"/>
    </row>
    <row r="3179" spans="1:5" x14ac:dyDescent="0.15">
      <c r="A3179" s="3"/>
      <c r="B3179" s="51"/>
      <c r="D3179" s="30"/>
      <c r="E3179" s="25"/>
    </row>
    <row r="3180" spans="1:5" x14ac:dyDescent="0.15">
      <c r="A3180" s="3"/>
      <c r="B3180" s="51"/>
      <c r="D3180" s="30"/>
      <c r="E3180" s="25"/>
    </row>
    <row r="3181" spans="1:5" x14ac:dyDescent="0.15">
      <c r="A3181" s="3"/>
      <c r="B3181" s="51"/>
      <c r="D3181" s="30"/>
      <c r="E3181" s="25"/>
    </row>
    <row r="3182" spans="1:5" x14ac:dyDescent="0.15">
      <c r="A3182" s="3"/>
      <c r="B3182" s="51"/>
      <c r="D3182" s="30"/>
      <c r="E3182" s="25"/>
    </row>
    <row r="3183" spans="1:5" x14ac:dyDescent="0.15">
      <c r="A3183" s="3"/>
      <c r="B3183" s="51"/>
      <c r="D3183" s="30"/>
      <c r="E3183" s="25"/>
    </row>
    <row r="3184" spans="1:5" x14ac:dyDescent="0.15">
      <c r="A3184" s="3"/>
      <c r="B3184" s="51"/>
      <c r="D3184" s="30"/>
      <c r="E3184" s="25"/>
    </row>
    <row r="3185" spans="1:5" x14ac:dyDescent="0.15">
      <c r="A3185" s="3"/>
      <c r="B3185" s="51"/>
      <c r="D3185" s="30"/>
      <c r="E3185" s="25"/>
    </row>
    <row r="3186" spans="1:5" x14ac:dyDescent="0.15">
      <c r="A3186" s="3"/>
      <c r="B3186" s="51"/>
      <c r="D3186" s="30"/>
      <c r="E3186" s="25"/>
    </row>
    <row r="3187" spans="1:5" x14ac:dyDescent="0.15">
      <c r="A3187" s="3"/>
      <c r="B3187" s="51"/>
      <c r="D3187" s="30"/>
      <c r="E3187" s="25"/>
    </row>
    <row r="3188" spans="1:5" x14ac:dyDescent="0.15">
      <c r="A3188" s="3"/>
      <c r="B3188" s="51"/>
      <c r="D3188" s="30"/>
      <c r="E3188" s="25"/>
    </row>
    <row r="3189" spans="1:5" x14ac:dyDescent="0.15">
      <c r="A3189" s="3"/>
      <c r="B3189" s="51"/>
      <c r="D3189" s="30"/>
      <c r="E3189" s="25"/>
    </row>
    <row r="3190" spans="1:5" x14ac:dyDescent="0.15">
      <c r="A3190" s="3"/>
      <c r="B3190" s="51"/>
      <c r="D3190" s="30"/>
      <c r="E3190" s="25"/>
    </row>
    <row r="3191" spans="1:5" x14ac:dyDescent="0.15">
      <c r="A3191" s="3"/>
      <c r="B3191" s="51"/>
      <c r="D3191" s="30"/>
      <c r="E3191" s="25"/>
    </row>
    <row r="3192" spans="1:5" x14ac:dyDescent="0.15">
      <c r="A3192" s="3"/>
      <c r="B3192" s="51"/>
      <c r="D3192" s="30"/>
      <c r="E3192" s="25"/>
    </row>
    <row r="3193" spans="1:5" x14ac:dyDescent="0.15">
      <c r="A3193" s="3"/>
      <c r="B3193" s="51"/>
      <c r="D3193" s="30"/>
      <c r="E3193" s="25"/>
    </row>
    <row r="3194" spans="1:5" x14ac:dyDescent="0.15">
      <c r="A3194" s="3"/>
      <c r="B3194" s="51"/>
      <c r="D3194" s="30"/>
      <c r="E3194" s="25"/>
    </row>
    <row r="3195" spans="1:5" x14ac:dyDescent="0.15">
      <c r="A3195" s="3"/>
      <c r="B3195" s="51"/>
      <c r="D3195" s="30"/>
      <c r="E3195" s="25"/>
    </row>
    <row r="3196" spans="1:5" x14ac:dyDescent="0.15">
      <c r="A3196" s="3"/>
      <c r="B3196" s="51"/>
      <c r="D3196" s="30"/>
      <c r="E3196" s="25"/>
    </row>
    <row r="3197" spans="1:5" x14ac:dyDescent="0.15">
      <c r="A3197" s="3"/>
      <c r="B3197" s="51"/>
      <c r="D3197" s="30"/>
      <c r="E3197" s="25"/>
    </row>
    <row r="3198" spans="1:5" x14ac:dyDescent="0.15">
      <c r="A3198" s="3"/>
      <c r="B3198" s="51"/>
      <c r="D3198" s="30"/>
      <c r="E3198" s="25"/>
    </row>
    <row r="3199" spans="1:5" x14ac:dyDescent="0.15">
      <c r="A3199" s="3"/>
      <c r="B3199" s="51"/>
      <c r="D3199" s="30"/>
      <c r="E3199" s="25"/>
    </row>
    <row r="3200" spans="1:5" x14ac:dyDescent="0.15">
      <c r="A3200" s="3"/>
      <c r="B3200" s="51"/>
      <c r="D3200" s="30"/>
      <c r="E3200" s="25"/>
    </row>
    <row r="3201" spans="1:5" x14ac:dyDescent="0.15">
      <c r="A3201" s="3"/>
      <c r="B3201" s="51"/>
      <c r="D3201" s="30"/>
      <c r="E3201" s="25"/>
    </row>
    <row r="3202" spans="1:5" x14ac:dyDescent="0.15">
      <c r="A3202" s="3"/>
      <c r="B3202" s="51"/>
      <c r="D3202" s="30"/>
      <c r="E3202" s="25"/>
    </row>
    <row r="3203" spans="1:5" x14ac:dyDescent="0.15">
      <c r="A3203" s="3"/>
      <c r="B3203" s="51"/>
      <c r="D3203" s="30"/>
      <c r="E3203" s="25"/>
    </row>
    <row r="3204" spans="1:5" x14ac:dyDescent="0.15">
      <c r="A3204" s="3"/>
      <c r="B3204" s="51"/>
      <c r="D3204" s="30"/>
      <c r="E3204" s="25"/>
    </row>
    <row r="3205" spans="1:5" x14ac:dyDescent="0.15">
      <c r="A3205" s="3"/>
      <c r="B3205" s="51"/>
      <c r="D3205" s="30"/>
      <c r="E3205" s="25"/>
    </row>
    <row r="3206" spans="1:5" x14ac:dyDescent="0.15">
      <c r="A3206" s="3"/>
      <c r="B3206" s="51"/>
      <c r="D3206" s="30"/>
      <c r="E3206" s="25"/>
    </row>
    <row r="3207" spans="1:5" x14ac:dyDescent="0.15">
      <c r="A3207" s="3"/>
      <c r="B3207" s="51"/>
      <c r="D3207" s="30"/>
      <c r="E3207" s="25"/>
    </row>
    <row r="3208" spans="1:5" x14ac:dyDescent="0.15">
      <c r="A3208" s="3"/>
      <c r="B3208" s="51"/>
      <c r="D3208" s="30"/>
      <c r="E3208" s="25"/>
    </row>
    <row r="3209" spans="1:5" x14ac:dyDescent="0.15">
      <c r="A3209" s="3"/>
      <c r="B3209" s="51"/>
      <c r="D3209" s="30"/>
      <c r="E3209" s="25"/>
    </row>
    <row r="3210" spans="1:5" x14ac:dyDescent="0.15">
      <c r="A3210" s="3"/>
      <c r="B3210" s="51"/>
      <c r="D3210" s="30"/>
      <c r="E3210" s="25"/>
    </row>
    <row r="3211" spans="1:5" x14ac:dyDescent="0.15">
      <c r="A3211" s="3"/>
      <c r="B3211" s="51"/>
      <c r="D3211" s="30"/>
      <c r="E3211" s="25"/>
    </row>
    <row r="3212" spans="1:5" x14ac:dyDescent="0.15">
      <c r="A3212" s="3"/>
      <c r="B3212" s="51"/>
      <c r="D3212" s="30"/>
      <c r="E3212" s="25"/>
    </row>
    <row r="3213" spans="1:5" x14ac:dyDescent="0.15">
      <c r="A3213" s="3"/>
      <c r="B3213" s="51"/>
      <c r="D3213" s="30"/>
      <c r="E3213" s="25"/>
    </row>
    <row r="3214" spans="1:5" x14ac:dyDescent="0.15">
      <c r="A3214" s="3"/>
      <c r="B3214" s="51"/>
      <c r="D3214" s="30"/>
      <c r="E3214" s="25"/>
    </row>
    <row r="3215" spans="1:5" x14ac:dyDescent="0.15">
      <c r="A3215" s="3"/>
      <c r="B3215" s="51"/>
      <c r="D3215" s="30"/>
      <c r="E3215" s="25"/>
    </row>
    <row r="3216" spans="1:5" x14ac:dyDescent="0.15">
      <c r="A3216" s="3"/>
      <c r="B3216" s="51"/>
      <c r="D3216" s="30"/>
      <c r="E3216" s="25"/>
    </row>
    <row r="3217" spans="1:5" x14ac:dyDescent="0.15">
      <c r="A3217" s="3"/>
      <c r="B3217" s="51"/>
      <c r="D3217" s="30"/>
      <c r="E3217" s="25"/>
    </row>
    <row r="3218" spans="1:5" x14ac:dyDescent="0.15">
      <c r="A3218" s="3"/>
      <c r="B3218" s="51"/>
      <c r="D3218" s="30"/>
      <c r="E3218" s="25"/>
    </row>
    <row r="3219" spans="1:5" x14ac:dyDescent="0.15">
      <c r="A3219" s="3"/>
      <c r="B3219" s="51"/>
      <c r="D3219" s="30"/>
      <c r="E3219" s="25"/>
    </row>
    <row r="3220" spans="1:5" x14ac:dyDescent="0.15">
      <c r="A3220" s="3"/>
      <c r="B3220" s="51"/>
      <c r="D3220" s="30"/>
      <c r="E3220" s="25"/>
    </row>
    <row r="3221" spans="1:5" x14ac:dyDescent="0.15">
      <c r="A3221" s="3"/>
      <c r="B3221" s="51"/>
      <c r="D3221" s="30"/>
      <c r="E3221" s="25"/>
    </row>
    <row r="3222" spans="1:5" x14ac:dyDescent="0.15">
      <c r="A3222" s="3"/>
      <c r="B3222" s="51"/>
      <c r="D3222" s="30"/>
      <c r="E3222" s="25"/>
    </row>
    <row r="3223" spans="1:5" x14ac:dyDescent="0.15">
      <c r="A3223" s="3"/>
      <c r="B3223" s="51"/>
      <c r="D3223" s="30"/>
      <c r="E3223" s="25"/>
    </row>
    <row r="3224" spans="1:5" x14ac:dyDescent="0.15">
      <c r="A3224" s="3"/>
      <c r="B3224" s="51"/>
      <c r="D3224" s="30"/>
      <c r="E3224" s="25"/>
    </row>
    <row r="3225" spans="1:5" x14ac:dyDescent="0.15">
      <c r="A3225" s="3"/>
      <c r="B3225" s="51"/>
      <c r="D3225" s="30"/>
      <c r="E3225" s="25"/>
    </row>
    <row r="3226" spans="1:5" x14ac:dyDescent="0.15">
      <c r="A3226" s="3"/>
      <c r="B3226" s="51"/>
      <c r="D3226" s="30"/>
      <c r="E3226" s="25"/>
    </row>
    <row r="3227" spans="1:5" x14ac:dyDescent="0.15">
      <c r="A3227" s="3"/>
      <c r="B3227" s="51"/>
      <c r="D3227" s="30"/>
      <c r="E3227" s="25"/>
    </row>
    <row r="3228" spans="1:5" x14ac:dyDescent="0.15">
      <c r="A3228" s="3"/>
      <c r="B3228" s="51"/>
      <c r="D3228" s="30"/>
      <c r="E3228" s="25"/>
    </row>
    <row r="3229" spans="1:5" x14ac:dyDescent="0.15">
      <c r="A3229" s="3"/>
      <c r="B3229" s="51"/>
      <c r="D3229" s="30"/>
      <c r="E3229" s="25"/>
    </row>
    <row r="3230" spans="1:5" x14ac:dyDescent="0.15">
      <c r="A3230" s="3"/>
      <c r="B3230" s="51"/>
      <c r="D3230" s="30"/>
      <c r="E3230" s="25"/>
    </row>
    <row r="3231" spans="1:5" x14ac:dyDescent="0.15">
      <c r="A3231" s="3"/>
      <c r="B3231" s="51"/>
      <c r="D3231" s="30"/>
      <c r="E3231" s="25"/>
    </row>
    <row r="3232" spans="1:5" x14ac:dyDescent="0.15">
      <c r="A3232" s="3"/>
      <c r="B3232" s="51"/>
      <c r="D3232" s="30"/>
      <c r="E3232" s="25"/>
    </row>
    <row r="3233" spans="1:5" x14ac:dyDescent="0.15">
      <c r="A3233" s="3"/>
      <c r="B3233" s="51"/>
      <c r="D3233" s="30"/>
      <c r="E3233" s="25"/>
    </row>
    <row r="3234" spans="1:5" x14ac:dyDescent="0.15">
      <c r="A3234" s="3"/>
      <c r="B3234" s="51"/>
      <c r="D3234" s="30"/>
      <c r="E3234" s="25"/>
    </row>
    <row r="3235" spans="1:5" x14ac:dyDescent="0.15">
      <c r="A3235" s="3"/>
      <c r="B3235" s="51"/>
      <c r="D3235" s="30"/>
      <c r="E3235" s="25"/>
    </row>
    <row r="3236" spans="1:5" x14ac:dyDescent="0.15">
      <c r="A3236" s="3"/>
      <c r="B3236" s="51"/>
      <c r="D3236" s="30"/>
      <c r="E3236" s="25"/>
    </row>
    <row r="3237" spans="1:5" x14ac:dyDescent="0.15">
      <c r="A3237" s="3"/>
      <c r="B3237" s="51"/>
      <c r="D3237" s="30"/>
      <c r="E3237" s="25"/>
    </row>
    <row r="3238" spans="1:5" x14ac:dyDescent="0.15">
      <c r="A3238" s="3"/>
      <c r="B3238" s="51"/>
      <c r="D3238" s="30"/>
      <c r="E3238" s="25"/>
    </row>
    <row r="3239" spans="1:5" x14ac:dyDescent="0.15">
      <c r="A3239" s="3"/>
      <c r="B3239" s="51"/>
      <c r="D3239" s="30"/>
      <c r="E3239" s="25"/>
    </row>
    <row r="3240" spans="1:5" x14ac:dyDescent="0.15">
      <c r="A3240" s="3"/>
      <c r="B3240" s="51"/>
      <c r="D3240" s="30"/>
      <c r="E3240" s="25"/>
    </row>
    <row r="3241" spans="1:5" x14ac:dyDescent="0.15">
      <c r="A3241" s="3"/>
      <c r="B3241" s="51"/>
      <c r="D3241" s="30"/>
      <c r="E3241" s="25"/>
    </row>
    <row r="3242" spans="1:5" x14ac:dyDescent="0.15">
      <c r="A3242" s="3"/>
      <c r="B3242" s="51"/>
      <c r="D3242" s="30"/>
      <c r="E3242" s="25"/>
    </row>
    <row r="3243" spans="1:5" x14ac:dyDescent="0.15">
      <c r="A3243" s="3"/>
      <c r="B3243" s="51"/>
      <c r="D3243" s="30"/>
      <c r="E3243" s="25"/>
    </row>
    <row r="3244" spans="1:5" x14ac:dyDescent="0.15">
      <c r="A3244" s="3"/>
      <c r="B3244" s="51"/>
      <c r="D3244" s="30"/>
      <c r="E3244" s="25"/>
    </row>
    <row r="3245" spans="1:5" x14ac:dyDescent="0.15">
      <c r="A3245" s="3"/>
      <c r="B3245" s="51"/>
      <c r="D3245" s="30"/>
      <c r="E3245" s="25"/>
    </row>
    <row r="3246" spans="1:5" x14ac:dyDescent="0.15">
      <c r="A3246" s="3"/>
      <c r="B3246" s="51"/>
      <c r="D3246" s="30"/>
      <c r="E3246" s="25"/>
    </row>
    <row r="3247" spans="1:5" x14ac:dyDescent="0.15">
      <c r="A3247" s="3"/>
      <c r="B3247" s="51"/>
      <c r="D3247" s="30"/>
      <c r="E3247" s="25"/>
    </row>
    <row r="3248" spans="1:5" x14ac:dyDescent="0.15">
      <c r="A3248" s="3"/>
      <c r="B3248" s="51"/>
      <c r="D3248" s="30"/>
      <c r="E3248" s="25"/>
    </row>
    <row r="3249" spans="1:5" x14ac:dyDescent="0.15">
      <c r="A3249" s="3"/>
      <c r="B3249" s="51"/>
      <c r="D3249" s="30"/>
      <c r="E3249" s="25"/>
    </row>
    <row r="3250" spans="1:5" x14ac:dyDescent="0.15">
      <c r="A3250" s="3"/>
      <c r="B3250" s="51"/>
      <c r="D3250" s="30"/>
      <c r="E3250" s="25"/>
    </row>
    <row r="3251" spans="1:5" x14ac:dyDescent="0.15">
      <c r="A3251" s="3"/>
      <c r="B3251" s="51"/>
      <c r="D3251" s="30"/>
      <c r="E3251" s="25"/>
    </row>
    <row r="3252" spans="1:5" x14ac:dyDescent="0.15">
      <c r="A3252" s="3"/>
      <c r="B3252" s="51"/>
      <c r="D3252" s="30"/>
      <c r="E3252" s="25"/>
    </row>
    <row r="3253" spans="1:5" x14ac:dyDescent="0.15">
      <c r="A3253" s="3"/>
      <c r="B3253" s="51"/>
      <c r="D3253" s="30"/>
      <c r="E3253" s="25"/>
    </row>
    <row r="3254" spans="1:5" x14ac:dyDescent="0.15">
      <c r="A3254" s="3"/>
      <c r="B3254" s="51"/>
      <c r="D3254" s="30"/>
      <c r="E3254" s="25"/>
    </row>
    <row r="3255" spans="1:5" x14ac:dyDescent="0.15">
      <c r="A3255" s="3"/>
      <c r="B3255" s="51"/>
      <c r="D3255" s="30"/>
      <c r="E3255" s="25"/>
    </row>
    <row r="3256" spans="1:5" x14ac:dyDescent="0.15">
      <c r="A3256" s="3"/>
      <c r="B3256" s="51"/>
      <c r="D3256" s="30"/>
      <c r="E3256" s="25"/>
    </row>
    <row r="3257" spans="1:5" x14ac:dyDescent="0.15">
      <c r="A3257" s="3"/>
      <c r="B3257" s="51"/>
      <c r="D3257" s="30"/>
      <c r="E3257" s="25"/>
    </row>
    <row r="3258" spans="1:5" x14ac:dyDescent="0.15">
      <c r="A3258" s="3"/>
      <c r="B3258" s="51"/>
      <c r="D3258" s="30"/>
      <c r="E3258" s="25"/>
    </row>
    <row r="3259" spans="1:5" x14ac:dyDescent="0.15">
      <c r="A3259" s="3"/>
      <c r="B3259" s="51"/>
      <c r="D3259" s="30"/>
      <c r="E3259" s="25"/>
    </row>
    <row r="3260" spans="1:5" x14ac:dyDescent="0.15">
      <c r="A3260" s="3"/>
      <c r="B3260" s="51"/>
      <c r="D3260" s="30"/>
      <c r="E3260" s="25"/>
    </row>
    <row r="3261" spans="1:5" x14ac:dyDescent="0.15">
      <c r="A3261" s="3"/>
      <c r="B3261" s="51"/>
      <c r="D3261" s="30"/>
      <c r="E3261" s="25"/>
    </row>
    <row r="3262" spans="1:5" x14ac:dyDescent="0.15">
      <c r="A3262" s="3"/>
      <c r="B3262" s="51"/>
      <c r="D3262" s="30"/>
      <c r="E3262" s="25"/>
    </row>
    <row r="3263" spans="1:5" x14ac:dyDescent="0.15">
      <c r="A3263" s="3"/>
      <c r="B3263" s="51"/>
      <c r="D3263" s="30"/>
      <c r="E3263" s="25"/>
    </row>
    <row r="3264" spans="1:5" x14ac:dyDescent="0.15">
      <c r="A3264" s="3"/>
      <c r="B3264" s="51"/>
      <c r="D3264" s="30"/>
      <c r="E3264" s="25"/>
    </row>
    <row r="3265" spans="1:5" x14ac:dyDescent="0.15">
      <c r="A3265" s="3"/>
      <c r="B3265" s="51"/>
      <c r="D3265" s="30"/>
      <c r="E3265" s="25"/>
    </row>
    <row r="3266" spans="1:5" x14ac:dyDescent="0.15">
      <c r="A3266" s="3"/>
      <c r="B3266" s="51"/>
      <c r="D3266" s="30"/>
      <c r="E3266" s="25"/>
    </row>
    <row r="3267" spans="1:5" x14ac:dyDescent="0.15">
      <c r="A3267" s="3"/>
      <c r="B3267" s="51"/>
      <c r="D3267" s="30"/>
      <c r="E3267" s="25"/>
    </row>
    <row r="3268" spans="1:5" x14ac:dyDescent="0.15">
      <c r="A3268" s="3"/>
      <c r="B3268" s="51"/>
      <c r="D3268" s="30"/>
      <c r="E3268" s="25"/>
    </row>
    <row r="3269" spans="1:5" x14ac:dyDescent="0.15">
      <c r="A3269" s="3"/>
      <c r="B3269" s="51"/>
      <c r="D3269" s="30"/>
      <c r="E3269" s="25"/>
    </row>
    <row r="3270" spans="1:5" x14ac:dyDescent="0.15">
      <c r="A3270" s="3"/>
      <c r="B3270" s="51"/>
      <c r="D3270" s="30"/>
      <c r="E3270" s="25"/>
    </row>
    <row r="3271" spans="1:5" x14ac:dyDescent="0.15">
      <c r="A3271" s="3"/>
      <c r="B3271" s="51"/>
      <c r="D3271" s="30"/>
      <c r="E3271" s="25"/>
    </row>
    <row r="3272" spans="1:5" x14ac:dyDescent="0.15">
      <c r="A3272" s="3"/>
      <c r="B3272" s="51"/>
      <c r="D3272" s="30"/>
      <c r="E3272" s="25"/>
    </row>
    <row r="3273" spans="1:5" x14ac:dyDescent="0.15">
      <c r="A3273" s="3"/>
      <c r="B3273" s="51"/>
      <c r="D3273" s="30"/>
      <c r="E3273" s="25"/>
    </row>
    <row r="3274" spans="1:5" x14ac:dyDescent="0.15">
      <c r="A3274" s="3"/>
      <c r="B3274" s="51"/>
      <c r="D3274" s="30"/>
      <c r="E3274" s="25"/>
    </row>
    <row r="3275" spans="1:5" x14ac:dyDescent="0.15">
      <c r="A3275" s="3"/>
      <c r="B3275" s="51"/>
      <c r="D3275" s="30"/>
      <c r="E3275" s="25"/>
    </row>
    <row r="3276" spans="1:5" x14ac:dyDescent="0.15">
      <c r="A3276" s="3"/>
      <c r="B3276" s="51"/>
      <c r="D3276" s="30"/>
      <c r="E3276" s="25"/>
    </row>
    <row r="3277" spans="1:5" x14ac:dyDescent="0.15">
      <c r="A3277" s="3"/>
      <c r="B3277" s="51"/>
      <c r="D3277" s="30"/>
      <c r="E3277" s="25"/>
    </row>
    <row r="3278" spans="1:5" x14ac:dyDescent="0.15">
      <c r="A3278" s="3"/>
      <c r="B3278" s="51"/>
      <c r="D3278" s="30"/>
      <c r="E3278" s="25"/>
    </row>
    <row r="3279" spans="1:5" x14ac:dyDescent="0.15">
      <c r="A3279" s="3"/>
      <c r="B3279" s="51"/>
      <c r="D3279" s="30"/>
      <c r="E3279" s="25"/>
    </row>
    <row r="3280" spans="1:5" x14ac:dyDescent="0.15">
      <c r="A3280" s="3"/>
      <c r="B3280" s="51"/>
      <c r="D3280" s="30"/>
      <c r="E3280" s="25"/>
    </row>
    <row r="3281" spans="1:5" x14ac:dyDescent="0.15">
      <c r="A3281" s="3"/>
      <c r="B3281" s="51"/>
      <c r="D3281" s="30"/>
      <c r="E3281" s="25"/>
    </row>
    <row r="3282" spans="1:5" x14ac:dyDescent="0.15">
      <c r="A3282" s="3"/>
      <c r="B3282" s="51"/>
      <c r="D3282" s="30"/>
      <c r="E3282" s="25"/>
    </row>
    <row r="3283" spans="1:5" x14ac:dyDescent="0.15">
      <c r="A3283" s="3"/>
      <c r="B3283" s="51"/>
      <c r="D3283" s="30"/>
      <c r="E3283" s="25"/>
    </row>
    <row r="3284" spans="1:5" x14ac:dyDescent="0.15">
      <c r="A3284" s="3"/>
      <c r="B3284" s="51"/>
      <c r="D3284" s="30"/>
      <c r="E3284" s="25"/>
    </row>
    <row r="3285" spans="1:5" x14ac:dyDescent="0.15">
      <c r="A3285" s="3"/>
      <c r="B3285" s="51"/>
      <c r="D3285" s="30"/>
      <c r="E3285" s="25"/>
    </row>
    <row r="3286" spans="1:5" x14ac:dyDescent="0.15">
      <c r="A3286" s="3"/>
      <c r="B3286" s="51"/>
      <c r="D3286" s="30"/>
      <c r="E3286" s="25"/>
    </row>
    <row r="3287" spans="1:5" x14ac:dyDescent="0.15">
      <c r="A3287" s="3"/>
      <c r="B3287" s="51"/>
      <c r="D3287" s="30"/>
      <c r="E3287" s="25"/>
    </row>
    <row r="3288" spans="1:5" x14ac:dyDescent="0.15">
      <c r="A3288" s="3"/>
      <c r="B3288" s="51"/>
      <c r="D3288" s="30"/>
      <c r="E3288" s="25"/>
    </row>
    <row r="3289" spans="1:5" x14ac:dyDescent="0.15">
      <c r="A3289" s="3"/>
      <c r="B3289" s="51"/>
      <c r="D3289" s="30"/>
      <c r="E3289" s="25"/>
    </row>
    <row r="3290" spans="1:5" x14ac:dyDescent="0.15">
      <c r="A3290" s="3"/>
      <c r="B3290" s="51"/>
      <c r="D3290" s="30"/>
      <c r="E3290" s="25"/>
    </row>
    <row r="3291" spans="1:5" x14ac:dyDescent="0.15">
      <c r="A3291" s="3"/>
      <c r="B3291" s="51"/>
      <c r="D3291" s="30"/>
      <c r="E3291" s="25"/>
    </row>
    <row r="3292" spans="1:5" x14ac:dyDescent="0.15">
      <c r="A3292" s="3"/>
      <c r="B3292" s="51"/>
      <c r="D3292" s="30"/>
      <c r="E3292" s="25"/>
    </row>
    <row r="3293" spans="1:5" x14ac:dyDescent="0.15">
      <c r="A3293" s="3"/>
      <c r="B3293" s="51"/>
      <c r="D3293" s="30"/>
      <c r="E3293" s="25"/>
    </row>
    <row r="3294" spans="1:5" x14ac:dyDescent="0.15">
      <c r="A3294" s="3"/>
      <c r="B3294" s="51"/>
      <c r="D3294" s="30"/>
      <c r="E3294" s="25"/>
    </row>
    <row r="3295" spans="1:5" x14ac:dyDescent="0.15">
      <c r="A3295" s="3"/>
      <c r="B3295" s="51"/>
      <c r="D3295" s="30"/>
      <c r="E3295" s="25"/>
    </row>
    <row r="3296" spans="1:5" x14ac:dyDescent="0.15">
      <c r="A3296" s="3"/>
      <c r="B3296" s="51"/>
      <c r="D3296" s="30"/>
      <c r="E3296" s="25"/>
    </row>
    <row r="3297" spans="1:5" x14ac:dyDescent="0.15">
      <c r="A3297" s="3"/>
      <c r="B3297" s="51"/>
      <c r="D3297" s="30"/>
      <c r="E3297" s="25"/>
    </row>
    <row r="3298" spans="1:5" x14ac:dyDescent="0.15">
      <c r="A3298" s="3"/>
      <c r="B3298" s="51"/>
      <c r="D3298" s="30"/>
      <c r="E3298" s="25"/>
    </row>
    <row r="3299" spans="1:5" x14ac:dyDescent="0.15">
      <c r="A3299" s="3"/>
      <c r="B3299" s="51"/>
      <c r="D3299" s="30"/>
      <c r="E3299" s="25"/>
    </row>
    <row r="3300" spans="1:5" x14ac:dyDescent="0.15">
      <c r="A3300" s="3"/>
      <c r="B3300" s="51"/>
      <c r="D3300" s="30"/>
      <c r="E3300" s="25"/>
    </row>
    <row r="3301" spans="1:5" x14ac:dyDescent="0.15">
      <c r="A3301" s="3"/>
      <c r="B3301" s="51"/>
      <c r="D3301" s="30"/>
      <c r="E3301" s="25"/>
    </row>
    <row r="3302" spans="1:5" x14ac:dyDescent="0.15">
      <c r="A3302" s="3"/>
      <c r="B3302" s="51"/>
      <c r="D3302" s="30"/>
      <c r="E3302" s="25"/>
    </row>
    <row r="3303" spans="1:5" x14ac:dyDescent="0.15">
      <c r="A3303" s="3"/>
      <c r="B3303" s="51"/>
      <c r="D3303" s="30"/>
      <c r="E3303" s="25"/>
    </row>
    <row r="3304" spans="1:5" x14ac:dyDescent="0.15">
      <c r="A3304" s="3"/>
      <c r="B3304" s="51"/>
      <c r="D3304" s="30"/>
      <c r="E3304" s="25"/>
    </row>
    <row r="3305" spans="1:5" x14ac:dyDescent="0.15">
      <c r="A3305" s="3"/>
      <c r="B3305" s="51"/>
      <c r="D3305" s="30"/>
      <c r="E3305" s="25"/>
    </row>
    <row r="3306" spans="1:5" x14ac:dyDescent="0.15">
      <c r="A3306" s="3"/>
      <c r="B3306" s="51"/>
      <c r="D3306" s="30"/>
      <c r="E3306" s="25"/>
    </row>
    <row r="3307" spans="1:5" x14ac:dyDescent="0.15">
      <c r="A3307" s="3"/>
      <c r="B3307" s="51"/>
      <c r="D3307" s="30"/>
      <c r="E3307" s="25"/>
    </row>
    <row r="3308" spans="1:5" x14ac:dyDescent="0.15">
      <c r="A3308" s="3"/>
      <c r="B3308" s="51"/>
      <c r="D3308" s="30"/>
      <c r="E3308" s="25"/>
    </row>
    <row r="3309" spans="1:5" x14ac:dyDescent="0.15">
      <c r="A3309" s="3"/>
      <c r="B3309" s="51"/>
      <c r="D3309" s="30"/>
      <c r="E3309" s="25"/>
    </row>
    <row r="3310" spans="1:5" x14ac:dyDescent="0.15">
      <c r="A3310" s="3"/>
      <c r="B3310" s="51"/>
      <c r="D3310" s="30"/>
      <c r="E3310" s="25"/>
    </row>
    <row r="3311" spans="1:5" x14ac:dyDescent="0.15">
      <c r="A3311" s="3"/>
      <c r="B3311" s="51"/>
      <c r="D3311" s="30"/>
      <c r="E3311" s="25"/>
    </row>
    <row r="3312" spans="1:5" x14ac:dyDescent="0.15">
      <c r="A3312" s="3"/>
      <c r="B3312" s="51"/>
      <c r="D3312" s="30"/>
      <c r="E3312" s="25"/>
    </row>
    <row r="3313" spans="1:5" x14ac:dyDescent="0.15">
      <c r="A3313" s="3"/>
      <c r="B3313" s="51"/>
      <c r="D3313" s="30"/>
      <c r="E3313" s="25"/>
    </row>
    <row r="3314" spans="1:5" x14ac:dyDescent="0.15">
      <c r="A3314" s="3"/>
      <c r="B3314" s="51"/>
      <c r="D3314" s="30"/>
      <c r="E3314" s="25"/>
    </row>
    <row r="3315" spans="1:5" x14ac:dyDescent="0.15">
      <c r="A3315" s="3"/>
      <c r="B3315" s="51"/>
      <c r="D3315" s="30"/>
      <c r="E3315" s="25"/>
    </row>
    <row r="3316" spans="1:5" x14ac:dyDescent="0.15">
      <c r="A3316" s="3"/>
      <c r="B3316" s="51"/>
      <c r="D3316" s="30"/>
      <c r="E3316" s="25"/>
    </row>
    <row r="3317" spans="1:5" x14ac:dyDescent="0.15">
      <c r="A3317" s="3"/>
      <c r="B3317" s="51"/>
      <c r="D3317" s="30"/>
      <c r="E3317" s="25"/>
    </row>
    <row r="3318" spans="1:5" x14ac:dyDescent="0.15">
      <c r="A3318" s="3"/>
      <c r="B3318" s="51"/>
      <c r="D3318" s="30"/>
      <c r="E3318" s="25"/>
    </row>
    <row r="3319" spans="1:5" x14ac:dyDescent="0.15">
      <c r="A3319" s="3"/>
      <c r="B3319" s="51"/>
      <c r="D3319" s="30"/>
      <c r="E3319" s="25"/>
    </row>
    <row r="3320" spans="1:5" x14ac:dyDescent="0.15">
      <c r="A3320" s="3"/>
      <c r="B3320" s="51"/>
      <c r="D3320" s="30"/>
      <c r="E3320" s="25"/>
    </row>
    <row r="3321" spans="1:5" x14ac:dyDescent="0.15">
      <c r="A3321" s="3"/>
      <c r="B3321" s="51"/>
      <c r="D3321" s="30"/>
      <c r="E3321" s="25"/>
    </row>
    <row r="3322" spans="1:5" x14ac:dyDescent="0.15">
      <c r="A3322" s="3"/>
      <c r="B3322" s="51"/>
      <c r="D3322" s="30"/>
      <c r="E3322" s="25"/>
    </row>
    <row r="3323" spans="1:5" x14ac:dyDescent="0.15">
      <c r="A3323" s="3"/>
      <c r="B3323" s="51"/>
      <c r="D3323" s="30"/>
      <c r="E3323" s="25"/>
    </row>
    <row r="3324" spans="1:5" x14ac:dyDescent="0.15">
      <c r="A3324" s="3"/>
      <c r="B3324" s="51"/>
      <c r="D3324" s="30"/>
      <c r="E3324" s="25"/>
    </row>
    <row r="3325" spans="1:5" x14ac:dyDescent="0.15">
      <c r="A3325" s="3"/>
      <c r="B3325" s="51"/>
      <c r="D3325" s="30"/>
      <c r="E3325" s="25"/>
    </row>
    <row r="3326" spans="1:5" x14ac:dyDescent="0.15">
      <c r="A3326" s="3"/>
      <c r="B3326" s="51"/>
      <c r="D3326" s="30"/>
      <c r="E3326" s="25"/>
    </row>
    <row r="3327" spans="1:5" x14ac:dyDescent="0.15">
      <c r="A3327" s="3"/>
      <c r="B3327" s="51"/>
      <c r="D3327" s="30"/>
      <c r="E3327" s="25"/>
    </row>
    <row r="3328" spans="1:5" x14ac:dyDescent="0.15">
      <c r="A3328" s="3"/>
      <c r="B3328" s="51"/>
      <c r="D3328" s="30"/>
      <c r="E3328" s="25"/>
    </row>
    <row r="3329" spans="1:5" x14ac:dyDescent="0.15">
      <c r="A3329" s="3"/>
      <c r="B3329" s="51"/>
      <c r="D3329" s="30"/>
      <c r="E3329" s="25"/>
    </row>
    <row r="3330" spans="1:5" x14ac:dyDescent="0.15">
      <c r="A3330" s="3"/>
      <c r="B3330" s="51"/>
      <c r="D3330" s="30"/>
      <c r="E3330" s="25"/>
    </row>
    <row r="3331" spans="1:5" x14ac:dyDescent="0.15">
      <c r="A3331" s="3"/>
      <c r="B3331" s="51"/>
      <c r="D3331" s="30"/>
      <c r="E3331" s="25"/>
    </row>
    <row r="3332" spans="1:5" x14ac:dyDescent="0.15">
      <c r="A3332" s="3"/>
      <c r="B3332" s="51"/>
      <c r="D3332" s="30"/>
      <c r="E3332" s="25"/>
    </row>
    <row r="3333" spans="1:5" x14ac:dyDescent="0.15">
      <c r="A3333" s="3"/>
      <c r="B3333" s="51"/>
      <c r="D3333" s="30"/>
      <c r="E3333" s="25"/>
    </row>
    <row r="3334" spans="1:5" x14ac:dyDescent="0.15">
      <c r="A3334" s="3"/>
      <c r="B3334" s="51"/>
      <c r="D3334" s="30"/>
      <c r="E3334" s="25"/>
    </row>
    <row r="3335" spans="1:5" x14ac:dyDescent="0.15">
      <c r="A3335" s="3"/>
      <c r="B3335" s="51"/>
      <c r="D3335" s="30"/>
      <c r="E3335" s="25"/>
    </row>
    <row r="3336" spans="1:5" x14ac:dyDescent="0.15">
      <c r="A3336" s="3"/>
      <c r="B3336" s="51"/>
      <c r="D3336" s="30"/>
      <c r="E3336" s="25"/>
    </row>
    <row r="3337" spans="1:5" x14ac:dyDescent="0.15">
      <c r="A3337" s="3"/>
      <c r="B3337" s="51"/>
      <c r="D3337" s="30"/>
      <c r="E3337" s="25"/>
    </row>
    <row r="3338" spans="1:5" x14ac:dyDescent="0.15">
      <c r="A3338" s="3"/>
      <c r="B3338" s="51"/>
      <c r="D3338" s="30"/>
      <c r="E3338" s="25"/>
    </row>
    <row r="3339" spans="1:5" x14ac:dyDescent="0.15">
      <c r="A3339" s="3"/>
      <c r="B3339" s="51"/>
      <c r="D3339" s="30"/>
      <c r="E3339" s="25"/>
    </row>
    <row r="3340" spans="1:5" x14ac:dyDescent="0.15">
      <c r="A3340" s="3"/>
      <c r="B3340" s="51"/>
      <c r="D3340" s="30"/>
      <c r="E3340" s="25"/>
    </row>
    <row r="3341" spans="1:5" x14ac:dyDescent="0.15">
      <c r="A3341" s="3"/>
      <c r="B3341" s="51"/>
      <c r="D3341" s="30"/>
      <c r="E3341" s="25"/>
    </row>
    <row r="3342" spans="1:5" x14ac:dyDescent="0.15">
      <c r="A3342" s="3"/>
      <c r="B3342" s="51"/>
      <c r="D3342" s="30"/>
      <c r="E3342" s="25"/>
    </row>
    <row r="3343" spans="1:5" x14ac:dyDescent="0.15">
      <c r="A3343" s="3"/>
      <c r="B3343" s="51"/>
      <c r="D3343" s="30"/>
      <c r="E3343" s="25"/>
    </row>
    <row r="3344" spans="1:5" x14ac:dyDescent="0.15">
      <c r="A3344" s="3"/>
      <c r="B3344" s="51"/>
      <c r="D3344" s="30"/>
      <c r="E3344" s="25"/>
    </row>
    <row r="3345" spans="1:5" x14ac:dyDescent="0.15">
      <c r="A3345" s="3"/>
      <c r="B3345" s="51"/>
      <c r="D3345" s="30"/>
      <c r="E3345" s="25"/>
    </row>
    <row r="3346" spans="1:5" x14ac:dyDescent="0.15">
      <c r="A3346" s="3"/>
      <c r="B3346" s="51"/>
      <c r="D3346" s="30"/>
      <c r="E3346" s="25"/>
    </row>
    <row r="3347" spans="1:5" x14ac:dyDescent="0.15">
      <c r="A3347" s="3"/>
      <c r="B3347" s="51"/>
      <c r="D3347" s="30"/>
      <c r="E3347" s="25"/>
    </row>
    <row r="3348" spans="1:5" x14ac:dyDescent="0.15">
      <c r="A3348" s="3"/>
      <c r="B3348" s="51"/>
      <c r="D3348" s="30"/>
      <c r="E3348" s="25"/>
    </row>
    <row r="3349" spans="1:5" x14ac:dyDescent="0.15">
      <c r="A3349" s="3"/>
      <c r="B3349" s="51"/>
      <c r="D3349" s="30"/>
      <c r="E3349" s="25"/>
    </row>
    <row r="3350" spans="1:5" x14ac:dyDescent="0.15">
      <c r="A3350" s="3"/>
      <c r="B3350" s="51"/>
      <c r="D3350" s="30"/>
      <c r="E3350" s="25"/>
    </row>
    <row r="3351" spans="1:5" x14ac:dyDescent="0.15">
      <c r="A3351" s="3"/>
      <c r="B3351" s="51"/>
      <c r="D3351" s="30"/>
      <c r="E3351" s="25"/>
    </row>
    <row r="3352" spans="1:5" x14ac:dyDescent="0.15">
      <c r="A3352" s="3"/>
      <c r="B3352" s="51"/>
      <c r="D3352" s="30"/>
      <c r="E3352" s="25"/>
    </row>
    <row r="3353" spans="1:5" x14ac:dyDescent="0.15">
      <c r="A3353" s="3"/>
      <c r="B3353" s="51"/>
      <c r="D3353" s="30"/>
      <c r="E3353" s="25"/>
    </row>
    <row r="3354" spans="1:5" x14ac:dyDescent="0.15">
      <c r="A3354" s="3"/>
      <c r="B3354" s="51"/>
      <c r="D3354" s="30"/>
      <c r="E3354" s="25"/>
    </row>
    <row r="3355" spans="1:5" x14ac:dyDescent="0.15">
      <c r="A3355" s="3"/>
      <c r="B3355" s="51"/>
      <c r="D3355" s="30"/>
      <c r="E3355" s="25"/>
    </row>
    <row r="3356" spans="1:5" x14ac:dyDescent="0.15">
      <c r="A3356" s="3"/>
      <c r="B3356" s="51"/>
      <c r="D3356" s="30"/>
      <c r="E3356" s="25"/>
    </row>
    <row r="3357" spans="1:5" x14ac:dyDescent="0.15">
      <c r="A3357" s="3"/>
      <c r="B3357" s="51"/>
      <c r="D3357" s="30"/>
      <c r="E3357" s="25"/>
    </row>
    <row r="3358" spans="1:5" x14ac:dyDescent="0.15">
      <c r="A3358" s="3"/>
      <c r="B3358" s="51"/>
      <c r="D3358" s="30"/>
      <c r="E3358" s="25"/>
    </row>
    <row r="3359" spans="1:5" x14ac:dyDescent="0.15">
      <c r="A3359" s="3"/>
      <c r="B3359" s="51"/>
      <c r="D3359" s="30"/>
      <c r="E3359" s="25"/>
    </row>
    <row r="3360" spans="1:5" x14ac:dyDescent="0.15">
      <c r="A3360" s="3"/>
      <c r="B3360" s="51"/>
      <c r="D3360" s="30"/>
      <c r="E3360" s="25"/>
    </row>
    <row r="3361" spans="1:5" x14ac:dyDescent="0.15">
      <c r="A3361" s="3"/>
      <c r="B3361" s="51"/>
      <c r="D3361" s="30"/>
      <c r="E3361" s="25"/>
    </row>
    <row r="3362" spans="1:5" x14ac:dyDescent="0.15">
      <c r="A3362" s="3"/>
      <c r="B3362" s="51"/>
      <c r="D3362" s="30"/>
      <c r="E3362" s="25"/>
    </row>
    <row r="3363" spans="1:5" x14ac:dyDescent="0.15">
      <c r="A3363" s="3"/>
      <c r="B3363" s="51"/>
      <c r="D3363" s="30"/>
      <c r="E3363" s="25"/>
    </row>
    <row r="3364" spans="1:5" x14ac:dyDescent="0.15">
      <c r="A3364" s="3"/>
      <c r="B3364" s="51"/>
      <c r="D3364" s="30"/>
      <c r="E3364" s="25"/>
    </row>
    <row r="3365" spans="1:5" x14ac:dyDescent="0.15">
      <c r="A3365" s="3"/>
      <c r="B3365" s="51"/>
      <c r="D3365" s="30"/>
      <c r="E3365" s="25"/>
    </row>
    <row r="3366" spans="1:5" x14ac:dyDescent="0.15">
      <c r="A3366" s="3"/>
      <c r="B3366" s="51"/>
      <c r="D3366" s="30"/>
      <c r="E3366" s="25"/>
    </row>
    <row r="3367" spans="1:5" x14ac:dyDescent="0.15">
      <c r="A3367" s="3"/>
      <c r="B3367" s="51"/>
      <c r="D3367" s="30"/>
      <c r="E3367" s="25"/>
    </row>
    <row r="3368" spans="1:5" x14ac:dyDescent="0.15">
      <c r="A3368" s="3"/>
      <c r="B3368" s="51"/>
      <c r="D3368" s="30"/>
      <c r="E3368" s="25"/>
    </row>
    <row r="3369" spans="1:5" x14ac:dyDescent="0.15">
      <c r="A3369" s="3"/>
      <c r="B3369" s="51"/>
      <c r="D3369" s="30"/>
      <c r="E3369" s="25"/>
    </row>
    <row r="3370" spans="1:5" x14ac:dyDescent="0.15">
      <c r="A3370" s="3"/>
      <c r="B3370" s="51"/>
      <c r="D3370" s="30"/>
      <c r="E3370" s="25"/>
    </row>
    <row r="3371" spans="1:5" x14ac:dyDescent="0.15">
      <c r="A3371" s="3"/>
      <c r="B3371" s="51"/>
      <c r="D3371" s="30"/>
      <c r="E3371" s="25"/>
    </row>
    <row r="3372" spans="1:5" x14ac:dyDescent="0.15">
      <c r="A3372" s="3"/>
      <c r="B3372" s="51"/>
      <c r="D3372" s="30"/>
      <c r="E3372" s="25"/>
    </row>
    <row r="3373" spans="1:5" x14ac:dyDescent="0.15">
      <c r="A3373" s="3"/>
      <c r="B3373" s="51"/>
      <c r="D3373" s="30"/>
      <c r="E3373" s="25"/>
    </row>
    <row r="3374" spans="1:5" x14ac:dyDescent="0.15">
      <c r="A3374" s="3"/>
      <c r="B3374" s="51"/>
      <c r="D3374" s="30"/>
      <c r="E3374" s="25"/>
    </row>
    <row r="3375" spans="1:5" x14ac:dyDescent="0.15">
      <c r="A3375" s="3"/>
      <c r="B3375" s="51"/>
      <c r="D3375" s="30"/>
      <c r="E3375" s="25"/>
    </row>
    <row r="3376" spans="1:5" x14ac:dyDescent="0.15">
      <c r="A3376" s="3"/>
      <c r="B3376" s="51"/>
      <c r="D3376" s="30"/>
      <c r="E3376" s="25"/>
    </row>
    <row r="3377" spans="1:5" x14ac:dyDescent="0.15">
      <c r="A3377" s="3"/>
      <c r="B3377" s="51"/>
      <c r="D3377" s="30"/>
      <c r="E3377" s="25"/>
    </row>
    <row r="3378" spans="1:5" x14ac:dyDescent="0.15">
      <c r="A3378" s="3"/>
      <c r="B3378" s="51"/>
      <c r="D3378" s="30"/>
      <c r="E3378" s="25"/>
    </row>
    <row r="3379" spans="1:5" x14ac:dyDescent="0.15">
      <c r="A3379" s="3"/>
      <c r="B3379" s="51"/>
      <c r="D3379" s="30"/>
      <c r="E3379" s="25"/>
    </row>
    <row r="3380" spans="1:5" x14ac:dyDescent="0.15">
      <c r="A3380" s="3"/>
      <c r="B3380" s="51"/>
      <c r="D3380" s="30"/>
      <c r="E3380" s="25"/>
    </row>
    <row r="3381" spans="1:5" x14ac:dyDescent="0.15">
      <c r="A3381" s="3"/>
      <c r="B3381" s="51"/>
      <c r="D3381" s="30"/>
      <c r="E3381" s="25"/>
    </row>
    <row r="3382" spans="1:5" x14ac:dyDescent="0.15">
      <c r="A3382" s="3"/>
      <c r="B3382" s="51"/>
      <c r="D3382" s="30"/>
      <c r="E3382" s="25"/>
    </row>
    <row r="3383" spans="1:5" x14ac:dyDescent="0.15">
      <c r="A3383" s="3"/>
      <c r="B3383" s="51"/>
      <c r="D3383" s="30"/>
      <c r="E3383" s="25"/>
    </row>
    <row r="3384" spans="1:5" x14ac:dyDescent="0.15">
      <c r="A3384" s="3"/>
      <c r="B3384" s="51"/>
      <c r="D3384" s="30"/>
      <c r="E3384" s="25"/>
    </row>
    <row r="3385" spans="1:5" x14ac:dyDescent="0.15">
      <c r="A3385" s="3"/>
      <c r="B3385" s="51"/>
      <c r="D3385" s="30"/>
      <c r="E3385" s="25"/>
    </row>
    <row r="3386" spans="1:5" x14ac:dyDescent="0.15">
      <c r="A3386" s="3"/>
      <c r="B3386" s="51"/>
      <c r="D3386" s="30"/>
      <c r="E3386" s="25"/>
    </row>
    <row r="3387" spans="1:5" x14ac:dyDescent="0.15">
      <c r="A3387" s="3"/>
      <c r="B3387" s="51"/>
      <c r="D3387" s="30"/>
      <c r="E3387" s="25"/>
    </row>
    <row r="3388" spans="1:5" x14ac:dyDescent="0.15">
      <c r="A3388" s="3"/>
      <c r="B3388" s="51"/>
      <c r="D3388" s="30"/>
      <c r="E3388" s="25"/>
    </row>
    <row r="3389" spans="1:5" x14ac:dyDescent="0.15">
      <c r="A3389" s="3"/>
      <c r="B3389" s="51"/>
      <c r="D3389" s="30"/>
      <c r="E3389" s="25"/>
    </row>
    <row r="3390" spans="1:5" x14ac:dyDescent="0.15">
      <c r="A3390" s="3"/>
      <c r="B3390" s="51"/>
      <c r="D3390" s="30"/>
      <c r="E3390" s="25"/>
    </row>
    <row r="3391" spans="1:5" x14ac:dyDescent="0.15">
      <c r="A3391" s="3"/>
      <c r="B3391" s="51"/>
      <c r="D3391" s="30"/>
      <c r="E3391" s="25"/>
    </row>
    <row r="3392" spans="1:5" x14ac:dyDescent="0.15">
      <c r="A3392" s="3"/>
      <c r="B3392" s="51"/>
      <c r="D3392" s="30"/>
      <c r="E3392" s="25"/>
    </row>
    <row r="3393" spans="1:5" x14ac:dyDescent="0.15">
      <c r="A3393" s="3"/>
      <c r="B3393" s="51"/>
      <c r="D3393" s="30"/>
      <c r="E3393" s="25"/>
    </row>
    <row r="3394" spans="1:5" x14ac:dyDescent="0.15">
      <c r="A3394" s="3"/>
      <c r="B3394" s="51"/>
      <c r="D3394" s="30"/>
      <c r="E3394" s="25"/>
    </row>
    <row r="3395" spans="1:5" x14ac:dyDescent="0.15">
      <c r="A3395" s="3"/>
      <c r="B3395" s="51"/>
      <c r="D3395" s="30"/>
      <c r="E3395" s="25"/>
    </row>
    <row r="3396" spans="1:5" x14ac:dyDescent="0.15">
      <c r="A3396" s="3"/>
      <c r="B3396" s="51"/>
      <c r="D3396" s="30"/>
      <c r="E3396" s="25"/>
    </row>
    <row r="3397" spans="1:5" x14ac:dyDescent="0.15">
      <c r="A3397" s="3"/>
      <c r="B3397" s="51"/>
      <c r="D3397" s="30"/>
      <c r="E3397" s="25"/>
    </row>
    <row r="3398" spans="1:5" x14ac:dyDescent="0.15">
      <c r="A3398" s="3"/>
      <c r="B3398" s="51"/>
      <c r="D3398" s="30"/>
      <c r="E3398" s="25"/>
    </row>
    <row r="3399" spans="1:5" x14ac:dyDescent="0.15">
      <c r="A3399" s="3"/>
      <c r="B3399" s="51"/>
      <c r="D3399" s="30"/>
      <c r="E3399" s="25"/>
    </row>
    <row r="3400" spans="1:5" x14ac:dyDescent="0.15">
      <c r="A3400" s="3"/>
      <c r="B3400" s="51"/>
      <c r="D3400" s="30"/>
      <c r="E3400" s="25"/>
    </row>
    <row r="3401" spans="1:5" x14ac:dyDescent="0.15">
      <c r="A3401" s="3"/>
      <c r="B3401" s="51"/>
      <c r="D3401" s="30"/>
      <c r="E3401" s="25"/>
    </row>
    <row r="3402" spans="1:5" x14ac:dyDescent="0.15">
      <c r="A3402" s="3"/>
      <c r="B3402" s="51"/>
      <c r="D3402" s="30"/>
      <c r="E3402" s="25"/>
    </row>
    <row r="3403" spans="1:5" x14ac:dyDescent="0.15">
      <c r="A3403" s="3"/>
      <c r="B3403" s="51"/>
      <c r="D3403" s="30"/>
      <c r="E3403" s="25"/>
    </row>
    <row r="3404" spans="1:5" x14ac:dyDescent="0.15">
      <c r="A3404" s="3"/>
      <c r="B3404" s="51"/>
      <c r="D3404" s="30"/>
      <c r="E3404" s="25"/>
    </row>
    <row r="3405" spans="1:5" x14ac:dyDescent="0.15">
      <c r="A3405" s="3"/>
      <c r="B3405" s="51"/>
      <c r="D3405" s="30"/>
      <c r="E3405" s="25"/>
    </row>
    <row r="3406" spans="1:5" x14ac:dyDescent="0.15">
      <c r="A3406" s="3"/>
      <c r="B3406" s="51"/>
      <c r="D3406" s="30"/>
      <c r="E3406" s="25"/>
    </row>
    <row r="3407" spans="1:5" x14ac:dyDescent="0.15">
      <c r="A3407" s="3"/>
      <c r="B3407" s="51"/>
      <c r="D3407" s="30"/>
      <c r="E3407" s="25"/>
    </row>
    <row r="3408" spans="1:5" x14ac:dyDescent="0.15">
      <c r="A3408" s="3"/>
      <c r="B3408" s="51"/>
      <c r="D3408" s="30"/>
      <c r="E3408" s="25"/>
    </row>
    <row r="3409" spans="1:5" x14ac:dyDescent="0.15">
      <c r="A3409" s="3"/>
      <c r="B3409" s="51"/>
      <c r="D3409" s="30"/>
      <c r="E3409" s="25"/>
    </row>
    <row r="3410" spans="1:5" x14ac:dyDescent="0.15">
      <c r="A3410" s="3"/>
      <c r="B3410" s="51"/>
      <c r="D3410" s="30"/>
      <c r="E3410" s="25"/>
    </row>
    <row r="3411" spans="1:5" x14ac:dyDescent="0.15">
      <c r="A3411" s="3"/>
      <c r="B3411" s="51"/>
      <c r="D3411" s="30"/>
      <c r="E3411" s="25"/>
    </row>
    <row r="3412" spans="1:5" x14ac:dyDescent="0.15">
      <c r="A3412" s="3"/>
      <c r="B3412" s="51"/>
      <c r="D3412" s="30"/>
      <c r="E3412" s="25"/>
    </row>
    <row r="3413" spans="1:5" x14ac:dyDescent="0.15">
      <c r="A3413" s="3"/>
      <c r="B3413" s="51"/>
      <c r="D3413" s="30"/>
      <c r="E3413" s="25"/>
    </row>
    <row r="3414" spans="1:5" x14ac:dyDescent="0.15">
      <c r="A3414" s="3"/>
      <c r="B3414" s="51"/>
      <c r="D3414" s="30"/>
      <c r="E3414" s="25"/>
    </row>
    <row r="3415" spans="1:5" x14ac:dyDescent="0.15">
      <c r="A3415" s="3"/>
      <c r="B3415" s="51"/>
      <c r="D3415" s="30"/>
      <c r="E3415" s="25"/>
    </row>
    <row r="3416" spans="1:5" x14ac:dyDescent="0.15">
      <c r="A3416" s="3"/>
      <c r="B3416" s="51"/>
      <c r="D3416" s="30"/>
      <c r="E3416" s="25"/>
    </row>
    <row r="3417" spans="1:5" x14ac:dyDescent="0.15">
      <c r="A3417" s="3"/>
      <c r="B3417" s="51"/>
      <c r="D3417" s="30"/>
      <c r="E3417" s="25"/>
    </row>
    <row r="3418" spans="1:5" x14ac:dyDescent="0.15">
      <c r="A3418" s="3"/>
      <c r="B3418" s="51"/>
      <c r="D3418" s="30"/>
      <c r="E3418" s="25"/>
    </row>
    <row r="3419" spans="1:5" x14ac:dyDescent="0.15">
      <c r="A3419" s="3"/>
      <c r="B3419" s="51"/>
      <c r="D3419" s="30"/>
      <c r="E3419" s="25"/>
    </row>
    <row r="3420" spans="1:5" x14ac:dyDescent="0.15">
      <c r="A3420" s="3"/>
      <c r="B3420" s="51"/>
      <c r="D3420" s="30"/>
      <c r="E3420" s="25"/>
    </row>
    <row r="3421" spans="1:5" x14ac:dyDescent="0.15">
      <c r="A3421" s="3"/>
      <c r="B3421" s="51"/>
      <c r="D3421" s="30"/>
      <c r="E3421" s="25"/>
    </row>
    <row r="3422" spans="1:5" x14ac:dyDescent="0.15">
      <c r="A3422" s="3"/>
      <c r="B3422" s="51"/>
      <c r="D3422" s="30"/>
      <c r="E3422" s="25"/>
    </row>
    <row r="3423" spans="1:5" x14ac:dyDescent="0.15">
      <c r="A3423" s="3"/>
      <c r="B3423" s="51"/>
      <c r="D3423" s="30"/>
      <c r="E3423" s="25"/>
    </row>
    <row r="3424" spans="1:5" x14ac:dyDescent="0.15">
      <c r="A3424" s="3"/>
      <c r="B3424" s="51"/>
      <c r="D3424" s="30"/>
      <c r="E3424" s="25"/>
    </row>
    <row r="3425" spans="1:5" x14ac:dyDescent="0.15">
      <c r="A3425" s="3"/>
      <c r="B3425" s="51"/>
      <c r="D3425" s="30"/>
      <c r="E3425" s="25"/>
    </row>
    <row r="3426" spans="1:5" x14ac:dyDescent="0.15">
      <c r="A3426" s="3"/>
      <c r="B3426" s="51"/>
      <c r="D3426" s="30"/>
      <c r="E3426" s="25"/>
    </row>
    <row r="3427" spans="1:5" x14ac:dyDescent="0.15">
      <c r="A3427" s="3"/>
      <c r="B3427" s="51"/>
      <c r="D3427" s="30"/>
      <c r="E3427" s="25"/>
    </row>
    <row r="3428" spans="1:5" x14ac:dyDescent="0.15">
      <c r="A3428" s="3"/>
      <c r="B3428" s="51"/>
      <c r="D3428" s="30"/>
      <c r="E3428" s="25"/>
    </row>
    <row r="3429" spans="1:5" x14ac:dyDescent="0.15">
      <c r="A3429" s="3"/>
      <c r="B3429" s="51"/>
      <c r="D3429" s="30"/>
      <c r="E3429" s="25"/>
    </row>
    <row r="3430" spans="1:5" x14ac:dyDescent="0.15">
      <c r="A3430" s="3"/>
      <c r="B3430" s="51"/>
      <c r="D3430" s="30"/>
      <c r="E3430" s="25"/>
    </row>
    <row r="3431" spans="1:5" x14ac:dyDescent="0.15">
      <c r="A3431" s="3"/>
      <c r="B3431" s="51"/>
      <c r="D3431" s="30"/>
      <c r="E3431" s="25"/>
    </row>
    <row r="3432" spans="1:5" x14ac:dyDescent="0.15">
      <c r="A3432" s="3"/>
      <c r="B3432" s="51"/>
      <c r="D3432" s="30"/>
      <c r="E3432" s="25"/>
    </row>
    <row r="3433" spans="1:5" x14ac:dyDescent="0.15">
      <c r="A3433" s="3"/>
      <c r="B3433" s="51"/>
      <c r="D3433" s="30"/>
      <c r="E3433" s="25"/>
    </row>
    <row r="3434" spans="1:5" x14ac:dyDescent="0.15">
      <c r="A3434" s="3"/>
      <c r="B3434" s="51"/>
      <c r="D3434" s="30"/>
      <c r="E3434" s="25"/>
    </row>
    <row r="3435" spans="1:5" x14ac:dyDescent="0.15">
      <c r="A3435" s="3"/>
      <c r="B3435" s="51"/>
      <c r="D3435" s="30"/>
      <c r="E3435" s="25"/>
    </row>
    <row r="3436" spans="1:5" x14ac:dyDescent="0.15">
      <c r="A3436" s="3"/>
      <c r="B3436" s="51"/>
      <c r="D3436" s="30"/>
      <c r="E3436" s="25"/>
    </row>
    <row r="3437" spans="1:5" x14ac:dyDescent="0.15">
      <c r="A3437" s="3"/>
      <c r="B3437" s="51"/>
      <c r="D3437" s="30"/>
      <c r="E3437" s="25"/>
    </row>
    <row r="3438" spans="1:5" x14ac:dyDescent="0.15">
      <c r="A3438" s="3"/>
      <c r="B3438" s="51"/>
      <c r="D3438" s="30"/>
      <c r="E3438" s="25"/>
    </row>
    <row r="3439" spans="1:5" x14ac:dyDescent="0.15">
      <c r="A3439" s="3"/>
      <c r="B3439" s="51"/>
      <c r="D3439" s="30"/>
      <c r="E3439" s="25"/>
    </row>
    <row r="3440" spans="1:5" x14ac:dyDescent="0.15">
      <c r="A3440" s="3"/>
      <c r="B3440" s="51"/>
      <c r="D3440" s="30"/>
      <c r="E3440" s="25"/>
    </row>
    <row r="3441" spans="1:5" x14ac:dyDescent="0.15">
      <c r="A3441" s="3"/>
      <c r="B3441" s="51"/>
      <c r="D3441" s="30"/>
      <c r="E3441" s="25"/>
    </row>
    <row r="3442" spans="1:5" x14ac:dyDescent="0.15">
      <c r="A3442" s="3"/>
      <c r="B3442" s="51"/>
      <c r="D3442" s="30"/>
      <c r="E3442" s="25"/>
    </row>
    <row r="3443" spans="1:5" x14ac:dyDescent="0.15">
      <c r="A3443" s="3"/>
      <c r="B3443" s="51"/>
      <c r="D3443" s="30"/>
      <c r="E3443" s="25"/>
    </row>
    <row r="3444" spans="1:5" x14ac:dyDescent="0.15">
      <c r="A3444" s="3"/>
      <c r="B3444" s="51"/>
      <c r="D3444" s="30"/>
      <c r="E3444" s="25"/>
    </row>
    <row r="3445" spans="1:5" x14ac:dyDescent="0.15">
      <c r="A3445" s="3"/>
      <c r="B3445" s="51"/>
      <c r="D3445" s="30"/>
      <c r="E3445" s="25"/>
    </row>
    <row r="3446" spans="1:5" x14ac:dyDescent="0.15">
      <c r="A3446" s="3"/>
      <c r="B3446" s="51"/>
      <c r="D3446" s="30"/>
      <c r="E3446" s="25"/>
    </row>
    <row r="3447" spans="1:5" x14ac:dyDescent="0.15">
      <c r="A3447" s="3"/>
      <c r="B3447" s="51"/>
      <c r="D3447" s="30"/>
      <c r="E3447" s="25"/>
    </row>
    <row r="3448" spans="1:5" x14ac:dyDescent="0.15">
      <c r="A3448" s="3"/>
      <c r="B3448" s="51"/>
      <c r="D3448" s="30"/>
      <c r="E3448" s="25"/>
    </row>
    <row r="3449" spans="1:5" x14ac:dyDescent="0.15">
      <c r="A3449" s="3"/>
      <c r="B3449" s="51"/>
      <c r="D3449" s="30"/>
      <c r="E3449" s="25"/>
    </row>
    <row r="3450" spans="1:5" x14ac:dyDescent="0.15">
      <c r="A3450" s="3"/>
      <c r="B3450" s="51"/>
      <c r="D3450" s="30"/>
      <c r="E3450" s="25"/>
    </row>
    <row r="3451" spans="1:5" x14ac:dyDescent="0.15">
      <c r="A3451" s="3"/>
      <c r="B3451" s="51"/>
      <c r="D3451" s="30"/>
      <c r="E3451" s="25"/>
    </row>
    <row r="3452" spans="1:5" x14ac:dyDescent="0.15">
      <c r="A3452" s="3"/>
      <c r="B3452" s="51"/>
      <c r="D3452" s="30"/>
      <c r="E3452" s="25"/>
    </row>
    <row r="3453" spans="1:5" x14ac:dyDescent="0.15">
      <c r="A3453" s="3"/>
      <c r="B3453" s="51"/>
      <c r="D3453" s="30"/>
      <c r="E3453" s="25"/>
    </row>
    <row r="3454" spans="1:5" x14ac:dyDescent="0.15">
      <c r="A3454" s="3"/>
      <c r="B3454" s="51"/>
      <c r="D3454" s="30"/>
      <c r="E3454" s="25"/>
    </row>
    <row r="3455" spans="1:5" x14ac:dyDescent="0.15">
      <c r="A3455" s="3"/>
      <c r="B3455" s="51"/>
      <c r="D3455" s="30"/>
      <c r="E3455" s="25"/>
    </row>
    <row r="3456" spans="1:5" x14ac:dyDescent="0.15">
      <c r="A3456" s="3"/>
      <c r="B3456" s="51"/>
      <c r="D3456" s="30"/>
      <c r="E3456" s="25"/>
    </row>
    <row r="3457" spans="1:5" x14ac:dyDescent="0.15">
      <c r="A3457" s="3"/>
      <c r="B3457" s="51"/>
      <c r="D3457" s="30"/>
      <c r="E3457" s="25"/>
    </row>
    <row r="3458" spans="1:5" x14ac:dyDescent="0.15">
      <c r="A3458" s="3"/>
      <c r="B3458" s="51"/>
      <c r="D3458" s="30"/>
      <c r="E3458" s="25"/>
    </row>
    <row r="3459" spans="1:5" x14ac:dyDescent="0.15">
      <c r="A3459" s="3"/>
      <c r="B3459" s="51"/>
      <c r="D3459" s="30"/>
      <c r="E3459" s="25"/>
    </row>
    <row r="3460" spans="1:5" x14ac:dyDescent="0.15">
      <c r="A3460" s="3"/>
      <c r="B3460" s="51"/>
      <c r="D3460" s="30"/>
      <c r="E3460" s="25"/>
    </row>
    <row r="3461" spans="1:5" x14ac:dyDescent="0.15">
      <c r="A3461" s="3"/>
      <c r="B3461" s="51"/>
      <c r="D3461" s="30"/>
      <c r="E3461" s="25"/>
    </row>
    <row r="3462" spans="1:5" x14ac:dyDescent="0.15">
      <c r="A3462" s="3"/>
      <c r="B3462" s="51"/>
      <c r="D3462" s="30"/>
      <c r="E3462" s="25"/>
    </row>
    <row r="3463" spans="1:5" x14ac:dyDescent="0.15">
      <c r="A3463" s="3"/>
      <c r="B3463" s="51"/>
      <c r="D3463" s="30"/>
      <c r="E3463" s="25"/>
    </row>
    <row r="3464" spans="1:5" x14ac:dyDescent="0.15">
      <c r="A3464" s="3"/>
      <c r="B3464" s="51"/>
      <c r="D3464" s="30"/>
      <c r="E3464" s="25"/>
    </row>
    <row r="3465" spans="1:5" x14ac:dyDescent="0.15">
      <c r="A3465" s="3"/>
      <c r="B3465" s="51"/>
      <c r="D3465" s="30"/>
      <c r="E3465" s="25"/>
    </row>
    <row r="3466" spans="1:5" x14ac:dyDescent="0.15">
      <c r="A3466" s="3"/>
      <c r="B3466" s="51"/>
      <c r="D3466" s="30"/>
      <c r="E3466" s="25"/>
    </row>
    <row r="3467" spans="1:5" x14ac:dyDescent="0.15">
      <c r="A3467" s="3"/>
      <c r="B3467" s="51"/>
      <c r="D3467" s="30"/>
      <c r="E3467" s="25"/>
    </row>
    <row r="3468" spans="1:5" x14ac:dyDescent="0.15">
      <c r="A3468" s="3"/>
      <c r="B3468" s="51"/>
      <c r="D3468" s="30"/>
      <c r="E3468" s="25"/>
    </row>
    <row r="3469" spans="1:5" x14ac:dyDescent="0.15">
      <c r="A3469" s="3"/>
      <c r="B3469" s="51"/>
      <c r="D3469" s="30"/>
      <c r="E3469" s="25"/>
    </row>
    <row r="3470" spans="1:5" x14ac:dyDescent="0.15">
      <c r="A3470" s="3"/>
      <c r="B3470" s="51"/>
      <c r="D3470" s="30"/>
      <c r="E3470" s="25"/>
    </row>
    <row r="3471" spans="1:5" x14ac:dyDescent="0.15">
      <c r="A3471" s="3"/>
      <c r="B3471" s="51"/>
      <c r="D3471" s="30"/>
      <c r="E3471" s="25"/>
    </row>
    <row r="3472" spans="1:5" x14ac:dyDescent="0.15">
      <c r="A3472" s="3"/>
      <c r="B3472" s="51"/>
      <c r="D3472" s="30"/>
      <c r="E3472" s="25"/>
    </row>
    <row r="3473" spans="1:5" x14ac:dyDescent="0.15">
      <c r="A3473" s="3"/>
      <c r="B3473" s="51"/>
      <c r="D3473" s="30"/>
      <c r="E3473" s="25"/>
    </row>
    <row r="3474" spans="1:5" x14ac:dyDescent="0.15">
      <c r="A3474" s="3"/>
      <c r="B3474" s="51"/>
      <c r="D3474" s="30"/>
      <c r="E3474" s="25"/>
    </row>
    <row r="3475" spans="1:5" x14ac:dyDescent="0.15">
      <c r="A3475" s="3"/>
      <c r="B3475" s="51"/>
      <c r="D3475" s="30"/>
      <c r="E3475" s="25"/>
    </row>
    <row r="3476" spans="1:5" x14ac:dyDescent="0.15">
      <c r="A3476" s="3"/>
      <c r="B3476" s="51"/>
      <c r="D3476" s="30"/>
      <c r="E3476" s="25"/>
    </row>
    <row r="3477" spans="1:5" x14ac:dyDescent="0.15">
      <c r="A3477" s="3"/>
      <c r="B3477" s="51"/>
      <c r="D3477" s="30"/>
      <c r="E3477" s="25"/>
    </row>
    <row r="3478" spans="1:5" x14ac:dyDescent="0.15">
      <c r="A3478" s="3"/>
      <c r="B3478" s="51"/>
      <c r="D3478" s="30"/>
      <c r="E3478" s="25"/>
    </row>
    <row r="3479" spans="1:5" x14ac:dyDescent="0.15">
      <c r="A3479" s="3"/>
      <c r="B3479" s="51"/>
      <c r="D3479" s="30"/>
      <c r="E3479" s="25"/>
    </row>
    <row r="3480" spans="1:5" x14ac:dyDescent="0.15">
      <c r="A3480" s="3"/>
      <c r="B3480" s="51"/>
      <c r="D3480" s="30"/>
      <c r="E3480" s="25"/>
    </row>
    <row r="3481" spans="1:5" x14ac:dyDescent="0.15">
      <c r="A3481" s="3"/>
      <c r="B3481" s="51"/>
      <c r="D3481" s="30"/>
      <c r="E3481" s="25"/>
    </row>
    <row r="3482" spans="1:5" x14ac:dyDescent="0.15">
      <c r="A3482" s="3"/>
      <c r="B3482" s="51"/>
      <c r="D3482" s="30"/>
      <c r="E3482" s="25"/>
    </row>
    <row r="3483" spans="1:5" x14ac:dyDescent="0.15">
      <c r="A3483" s="3"/>
      <c r="B3483" s="51"/>
      <c r="D3483" s="30"/>
      <c r="E3483" s="25"/>
    </row>
    <row r="3484" spans="1:5" x14ac:dyDescent="0.15">
      <c r="A3484" s="3"/>
      <c r="B3484" s="51"/>
      <c r="D3484" s="30"/>
      <c r="E3484" s="25"/>
    </row>
    <row r="3485" spans="1:5" x14ac:dyDescent="0.15">
      <c r="A3485" s="3"/>
      <c r="B3485" s="51"/>
      <c r="D3485" s="30"/>
      <c r="E3485" s="25"/>
    </row>
    <row r="3486" spans="1:5" x14ac:dyDescent="0.15">
      <c r="A3486" s="3"/>
      <c r="B3486" s="51"/>
      <c r="D3486" s="30"/>
      <c r="E3486" s="25"/>
    </row>
    <row r="3487" spans="1:5" x14ac:dyDescent="0.15">
      <c r="A3487" s="3"/>
      <c r="B3487" s="51"/>
      <c r="D3487" s="30"/>
      <c r="E3487" s="25"/>
    </row>
    <row r="3488" spans="1:5" x14ac:dyDescent="0.15">
      <c r="A3488" s="3"/>
      <c r="B3488" s="51"/>
      <c r="D3488" s="30"/>
      <c r="E3488" s="25"/>
    </row>
    <row r="3489" spans="1:5" x14ac:dyDescent="0.15">
      <c r="A3489" s="3"/>
      <c r="B3489" s="51"/>
      <c r="D3489" s="30"/>
      <c r="E3489" s="25"/>
    </row>
    <row r="3490" spans="1:5" x14ac:dyDescent="0.15">
      <c r="A3490" s="3"/>
      <c r="B3490" s="51"/>
      <c r="D3490" s="30"/>
      <c r="E3490" s="25"/>
    </row>
    <row r="3491" spans="1:5" x14ac:dyDescent="0.15">
      <c r="A3491" s="3"/>
      <c r="B3491" s="51"/>
      <c r="D3491" s="30"/>
      <c r="E3491" s="25"/>
    </row>
    <row r="3492" spans="1:5" x14ac:dyDescent="0.15">
      <c r="A3492" s="3"/>
      <c r="B3492" s="51"/>
      <c r="D3492" s="30"/>
      <c r="E3492" s="25"/>
    </row>
    <row r="3493" spans="1:5" x14ac:dyDescent="0.15">
      <c r="A3493" s="3"/>
      <c r="B3493" s="51"/>
      <c r="D3493" s="30"/>
      <c r="E3493" s="25"/>
    </row>
    <row r="3494" spans="1:5" x14ac:dyDescent="0.15">
      <c r="A3494" s="3"/>
      <c r="B3494" s="51"/>
      <c r="D3494" s="30"/>
      <c r="E3494" s="25"/>
    </row>
    <row r="3495" spans="1:5" x14ac:dyDescent="0.15">
      <c r="A3495" s="3"/>
      <c r="B3495" s="51"/>
      <c r="D3495" s="30"/>
      <c r="E3495" s="25"/>
    </row>
    <row r="3496" spans="1:5" x14ac:dyDescent="0.15">
      <c r="A3496" s="3"/>
      <c r="B3496" s="51"/>
      <c r="D3496" s="30"/>
      <c r="E3496" s="25"/>
    </row>
    <row r="3497" spans="1:5" x14ac:dyDescent="0.15">
      <c r="A3497" s="3"/>
      <c r="B3497" s="51"/>
      <c r="D3497" s="30"/>
      <c r="E3497" s="25"/>
    </row>
    <row r="3498" spans="1:5" x14ac:dyDescent="0.15">
      <c r="A3498" s="3"/>
      <c r="B3498" s="51"/>
      <c r="D3498" s="30"/>
      <c r="E3498" s="25"/>
    </row>
    <row r="3499" spans="1:5" x14ac:dyDescent="0.15">
      <c r="A3499" s="3"/>
      <c r="B3499" s="51"/>
      <c r="D3499" s="30"/>
      <c r="E3499" s="25"/>
    </row>
    <row r="3500" spans="1:5" x14ac:dyDescent="0.15">
      <c r="A3500" s="3"/>
      <c r="B3500" s="51"/>
      <c r="D3500" s="30"/>
      <c r="E3500" s="25"/>
    </row>
    <row r="3501" spans="1:5" x14ac:dyDescent="0.15">
      <c r="A3501" s="3"/>
      <c r="B3501" s="51"/>
      <c r="D3501" s="30"/>
      <c r="E3501" s="25"/>
    </row>
    <row r="3502" spans="1:5" x14ac:dyDescent="0.15">
      <c r="A3502" s="3"/>
      <c r="B3502" s="51"/>
      <c r="D3502" s="30"/>
      <c r="E3502" s="25"/>
    </row>
    <row r="3503" spans="1:5" x14ac:dyDescent="0.15">
      <c r="A3503" s="3"/>
      <c r="B3503" s="51"/>
      <c r="D3503" s="30"/>
      <c r="E3503" s="25"/>
    </row>
    <row r="3504" spans="1:5" x14ac:dyDescent="0.15">
      <c r="A3504" s="3"/>
      <c r="B3504" s="51"/>
      <c r="D3504" s="30"/>
      <c r="E3504" s="25"/>
    </row>
    <row r="3505" spans="1:5" x14ac:dyDescent="0.15">
      <c r="A3505" s="3"/>
      <c r="B3505" s="51"/>
      <c r="D3505" s="30"/>
      <c r="E3505" s="25"/>
    </row>
    <row r="3506" spans="1:5" x14ac:dyDescent="0.15">
      <c r="A3506" s="3"/>
      <c r="B3506" s="51"/>
      <c r="D3506" s="30"/>
      <c r="E3506" s="25"/>
    </row>
    <row r="3507" spans="1:5" x14ac:dyDescent="0.15">
      <c r="A3507" s="3"/>
      <c r="B3507" s="51"/>
      <c r="D3507" s="30"/>
      <c r="E3507" s="25"/>
    </row>
    <row r="3508" spans="1:5" x14ac:dyDescent="0.15">
      <c r="A3508" s="3"/>
      <c r="B3508" s="51"/>
      <c r="D3508" s="30"/>
      <c r="E3508" s="25"/>
    </row>
    <row r="3509" spans="1:5" x14ac:dyDescent="0.15">
      <c r="A3509" s="3"/>
      <c r="B3509" s="51"/>
      <c r="D3509" s="30"/>
      <c r="E3509" s="25"/>
    </row>
    <row r="3510" spans="1:5" x14ac:dyDescent="0.15">
      <c r="A3510" s="3"/>
      <c r="B3510" s="51"/>
      <c r="D3510" s="30"/>
      <c r="E3510" s="25"/>
    </row>
    <row r="3511" spans="1:5" x14ac:dyDescent="0.15">
      <c r="A3511" s="3"/>
      <c r="B3511" s="51"/>
      <c r="D3511" s="30"/>
      <c r="E3511" s="25"/>
    </row>
    <row r="3512" spans="1:5" x14ac:dyDescent="0.15">
      <c r="A3512" s="3"/>
      <c r="B3512" s="51"/>
      <c r="D3512" s="30"/>
      <c r="E3512" s="25"/>
    </row>
    <row r="3513" spans="1:5" x14ac:dyDescent="0.15">
      <c r="A3513" s="3"/>
      <c r="B3513" s="51"/>
      <c r="D3513" s="30"/>
      <c r="E3513" s="25"/>
    </row>
    <row r="3514" spans="1:5" x14ac:dyDescent="0.15">
      <c r="A3514" s="3"/>
      <c r="B3514" s="51"/>
      <c r="D3514" s="30"/>
      <c r="E3514" s="25"/>
    </row>
    <row r="3515" spans="1:5" x14ac:dyDescent="0.15">
      <c r="A3515" s="3"/>
      <c r="B3515" s="51"/>
      <c r="D3515" s="30"/>
      <c r="E3515" s="25"/>
    </row>
    <row r="3516" spans="1:5" x14ac:dyDescent="0.15">
      <c r="A3516" s="3"/>
      <c r="B3516" s="51"/>
      <c r="D3516" s="30"/>
      <c r="E3516" s="25"/>
    </row>
    <row r="3517" spans="1:5" x14ac:dyDescent="0.15">
      <c r="A3517" s="3"/>
      <c r="B3517" s="51"/>
      <c r="D3517" s="30"/>
      <c r="E3517" s="25"/>
    </row>
    <row r="3518" spans="1:5" x14ac:dyDescent="0.15">
      <c r="A3518" s="3"/>
      <c r="B3518" s="51"/>
      <c r="D3518" s="30"/>
      <c r="E3518" s="25"/>
    </row>
    <row r="3519" spans="1:5" x14ac:dyDescent="0.15">
      <c r="A3519" s="3"/>
      <c r="B3519" s="51"/>
      <c r="D3519" s="30"/>
      <c r="E3519" s="25"/>
    </row>
    <row r="3520" spans="1:5" x14ac:dyDescent="0.15">
      <c r="A3520" s="3"/>
      <c r="B3520" s="51"/>
      <c r="D3520" s="30"/>
      <c r="E3520" s="25"/>
    </row>
    <row r="3521" spans="1:5" x14ac:dyDescent="0.15">
      <c r="A3521" s="3"/>
      <c r="B3521" s="51"/>
      <c r="D3521" s="30"/>
      <c r="E3521" s="25"/>
    </row>
    <row r="3522" spans="1:5" x14ac:dyDescent="0.15">
      <c r="A3522" s="3"/>
      <c r="B3522" s="51"/>
      <c r="D3522" s="30"/>
      <c r="E3522" s="25"/>
    </row>
    <row r="3523" spans="1:5" x14ac:dyDescent="0.15">
      <c r="A3523" s="3"/>
      <c r="B3523" s="51"/>
      <c r="D3523" s="30"/>
      <c r="E3523" s="25"/>
    </row>
    <row r="3524" spans="1:5" x14ac:dyDescent="0.15">
      <c r="A3524" s="3"/>
      <c r="B3524" s="51"/>
      <c r="D3524" s="30"/>
      <c r="E3524" s="25"/>
    </row>
    <row r="3525" spans="1:5" x14ac:dyDescent="0.15">
      <c r="A3525" s="3"/>
      <c r="B3525" s="51"/>
      <c r="D3525" s="30"/>
      <c r="E3525" s="25"/>
    </row>
    <row r="3526" spans="1:5" x14ac:dyDescent="0.15">
      <c r="A3526" s="3"/>
      <c r="B3526" s="51"/>
      <c r="D3526" s="30"/>
      <c r="E3526" s="25"/>
    </row>
    <row r="3527" spans="1:5" x14ac:dyDescent="0.15">
      <c r="A3527" s="3"/>
      <c r="B3527" s="51"/>
      <c r="D3527" s="30"/>
      <c r="E3527" s="25"/>
    </row>
    <row r="3528" spans="1:5" x14ac:dyDescent="0.15">
      <c r="A3528" s="3"/>
      <c r="B3528" s="51"/>
      <c r="D3528" s="30"/>
      <c r="E3528" s="25"/>
    </row>
    <row r="3529" spans="1:5" x14ac:dyDescent="0.15">
      <c r="A3529" s="3"/>
      <c r="B3529" s="51"/>
      <c r="D3529" s="30"/>
      <c r="E3529" s="25"/>
    </row>
    <row r="3530" spans="1:5" x14ac:dyDescent="0.15">
      <c r="A3530" s="3"/>
      <c r="B3530" s="51"/>
      <c r="D3530" s="30"/>
      <c r="E3530" s="25"/>
    </row>
    <row r="3531" spans="1:5" x14ac:dyDescent="0.15">
      <c r="A3531" s="3"/>
      <c r="B3531" s="51"/>
      <c r="D3531" s="30"/>
      <c r="E3531" s="25"/>
    </row>
    <row r="3532" spans="1:5" x14ac:dyDescent="0.15">
      <c r="A3532" s="3"/>
      <c r="B3532" s="51"/>
      <c r="D3532" s="30"/>
      <c r="E3532" s="25"/>
    </row>
    <row r="3533" spans="1:5" x14ac:dyDescent="0.15">
      <c r="A3533" s="3"/>
      <c r="B3533" s="51"/>
      <c r="D3533" s="30"/>
      <c r="E3533" s="25"/>
    </row>
    <row r="3534" spans="1:5" x14ac:dyDescent="0.15">
      <c r="A3534" s="3"/>
      <c r="B3534" s="51"/>
      <c r="D3534" s="30"/>
      <c r="E3534" s="25"/>
    </row>
    <row r="3535" spans="1:5" x14ac:dyDescent="0.15">
      <c r="A3535" s="3"/>
      <c r="B3535" s="51"/>
      <c r="D3535" s="30"/>
      <c r="E3535" s="25"/>
    </row>
    <row r="3536" spans="1:5" x14ac:dyDescent="0.15">
      <c r="A3536" s="3"/>
      <c r="B3536" s="51"/>
      <c r="D3536" s="30"/>
      <c r="E3536" s="25"/>
    </row>
    <row r="3537" spans="1:5" x14ac:dyDescent="0.15">
      <c r="A3537" s="3"/>
      <c r="B3537" s="51"/>
      <c r="D3537" s="30"/>
      <c r="E3537" s="25"/>
    </row>
    <row r="3538" spans="1:5" x14ac:dyDescent="0.15">
      <c r="A3538" s="3"/>
      <c r="B3538" s="51"/>
      <c r="D3538" s="30"/>
      <c r="E3538" s="25"/>
    </row>
    <row r="3539" spans="1:5" x14ac:dyDescent="0.15">
      <c r="A3539" s="3"/>
      <c r="B3539" s="51"/>
      <c r="D3539" s="30"/>
      <c r="E3539" s="25"/>
    </row>
    <row r="3540" spans="1:5" x14ac:dyDescent="0.15">
      <c r="A3540" s="3"/>
      <c r="B3540" s="51"/>
      <c r="D3540" s="30"/>
      <c r="E3540" s="25"/>
    </row>
    <row r="3541" spans="1:5" x14ac:dyDescent="0.15">
      <c r="A3541" s="3"/>
      <c r="B3541" s="51"/>
      <c r="D3541" s="30"/>
      <c r="E3541" s="25"/>
    </row>
    <row r="3542" spans="1:5" x14ac:dyDescent="0.15">
      <c r="A3542" s="3"/>
      <c r="B3542" s="51"/>
      <c r="D3542" s="30"/>
      <c r="E3542" s="25"/>
    </row>
    <row r="3543" spans="1:5" x14ac:dyDescent="0.15">
      <c r="A3543" s="3"/>
      <c r="B3543" s="51"/>
      <c r="D3543" s="30"/>
      <c r="E3543" s="25"/>
    </row>
    <row r="3544" spans="1:5" x14ac:dyDescent="0.15">
      <c r="A3544" s="3"/>
      <c r="B3544" s="51"/>
      <c r="D3544" s="30"/>
      <c r="E3544" s="25"/>
    </row>
    <row r="3545" spans="1:5" x14ac:dyDescent="0.15">
      <c r="A3545" s="3"/>
      <c r="B3545" s="51"/>
      <c r="D3545" s="30"/>
      <c r="E3545" s="25"/>
    </row>
    <row r="3546" spans="1:5" x14ac:dyDescent="0.15">
      <c r="A3546" s="3"/>
      <c r="B3546" s="51"/>
      <c r="D3546" s="30"/>
      <c r="E3546" s="25"/>
    </row>
    <row r="3547" spans="1:5" x14ac:dyDescent="0.15">
      <c r="A3547" s="3"/>
      <c r="B3547" s="51"/>
      <c r="D3547" s="30"/>
      <c r="E3547" s="25"/>
    </row>
    <row r="3548" spans="1:5" x14ac:dyDescent="0.15">
      <c r="A3548" s="3"/>
      <c r="B3548" s="51"/>
      <c r="D3548" s="30"/>
      <c r="E3548" s="25"/>
    </row>
    <row r="3549" spans="1:5" x14ac:dyDescent="0.15">
      <c r="A3549" s="3"/>
      <c r="B3549" s="51"/>
      <c r="D3549" s="30"/>
      <c r="E3549" s="25"/>
    </row>
    <row r="3550" spans="1:5" x14ac:dyDescent="0.15">
      <c r="A3550" s="3"/>
      <c r="B3550" s="51"/>
      <c r="D3550" s="30"/>
      <c r="E3550" s="25"/>
    </row>
    <row r="3551" spans="1:5" x14ac:dyDescent="0.15">
      <c r="A3551" s="3"/>
      <c r="B3551" s="51"/>
      <c r="D3551" s="30"/>
      <c r="E3551" s="25"/>
    </row>
    <row r="3552" spans="1:5" x14ac:dyDescent="0.15">
      <c r="A3552" s="3"/>
      <c r="B3552" s="51"/>
      <c r="D3552" s="30"/>
      <c r="E3552" s="25"/>
    </row>
    <row r="3553" spans="1:5" x14ac:dyDescent="0.15">
      <c r="A3553" s="3"/>
      <c r="B3553" s="51"/>
      <c r="D3553" s="30"/>
      <c r="E3553" s="25"/>
    </row>
    <row r="3554" spans="1:5" x14ac:dyDescent="0.15">
      <c r="A3554" s="3"/>
      <c r="B3554" s="51"/>
      <c r="D3554" s="30"/>
      <c r="E3554" s="25"/>
    </row>
    <row r="3555" spans="1:5" x14ac:dyDescent="0.15">
      <c r="A3555" s="3"/>
      <c r="B3555" s="51"/>
      <c r="D3555" s="30"/>
      <c r="E3555" s="25"/>
    </row>
    <row r="3556" spans="1:5" x14ac:dyDescent="0.15">
      <c r="A3556" s="3"/>
      <c r="B3556" s="51"/>
      <c r="D3556" s="30"/>
      <c r="E3556" s="25"/>
    </row>
    <row r="3557" spans="1:5" x14ac:dyDescent="0.15">
      <c r="A3557" s="3"/>
      <c r="B3557" s="51"/>
      <c r="D3557" s="30"/>
      <c r="E3557" s="25"/>
    </row>
    <row r="3558" spans="1:5" x14ac:dyDescent="0.15">
      <c r="A3558" s="3"/>
      <c r="B3558" s="51"/>
      <c r="D3558" s="30"/>
      <c r="E3558" s="25"/>
    </row>
    <row r="3559" spans="1:5" x14ac:dyDescent="0.15">
      <c r="A3559" s="3"/>
      <c r="B3559" s="51"/>
      <c r="D3559" s="30"/>
      <c r="E3559" s="25"/>
    </row>
    <row r="3560" spans="1:5" x14ac:dyDescent="0.15">
      <c r="A3560" s="3"/>
      <c r="B3560" s="51"/>
      <c r="D3560" s="30"/>
      <c r="E3560" s="25"/>
    </row>
    <row r="3561" spans="1:5" x14ac:dyDescent="0.15">
      <c r="A3561" s="3"/>
      <c r="B3561" s="51"/>
      <c r="D3561" s="30"/>
      <c r="E3561" s="25"/>
    </row>
    <row r="3562" spans="1:5" x14ac:dyDescent="0.15">
      <c r="A3562" s="3"/>
      <c r="B3562" s="51"/>
      <c r="D3562" s="30"/>
      <c r="E3562" s="25"/>
    </row>
    <row r="3563" spans="1:5" x14ac:dyDescent="0.15">
      <c r="A3563" s="3"/>
      <c r="B3563" s="51"/>
      <c r="D3563" s="30"/>
      <c r="E3563" s="25"/>
    </row>
    <row r="3564" spans="1:5" x14ac:dyDescent="0.15">
      <c r="A3564" s="3"/>
      <c r="B3564" s="51"/>
      <c r="D3564" s="30"/>
      <c r="E3564" s="25"/>
    </row>
    <row r="3565" spans="1:5" x14ac:dyDescent="0.15">
      <c r="A3565" s="3"/>
      <c r="B3565" s="51"/>
      <c r="D3565" s="30"/>
      <c r="E3565" s="25"/>
    </row>
    <row r="3566" spans="1:5" x14ac:dyDescent="0.15">
      <c r="A3566" s="3"/>
      <c r="B3566" s="51"/>
      <c r="D3566" s="30"/>
      <c r="E3566" s="25"/>
    </row>
    <row r="3567" spans="1:5" x14ac:dyDescent="0.15">
      <c r="A3567" s="3"/>
      <c r="B3567" s="51"/>
      <c r="D3567" s="30"/>
      <c r="E3567" s="25"/>
    </row>
    <row r="3568" spans="1:5" x14ac:dyDescent="0.15">
      <c r="A3568" s="3"/>
      <c r="B3568" s="51"/>
      <c r="D3568" s="30"/>
      <c r="E3568" s="25"/>
    </row>
    <row r="3569" spans="1:5" x14ac:dyDescent="0.15">
      <c r="A3569" s="3"/>
      <c r="B3569" s="51"/>
      <c r="D3569" s="30"/>
      <c r="E3569" s="25"/>
    </row>
    <row r="3570" spans="1:5" x14ac:dyDescent="0.15">
      <c r="A3570" s="3"/>
      <c r="B3570" s="51"/>
      <c r="D3570" s="30"/>
      <c r="E3570" s="25"/>
    </row>
    <row r="3571" spans="1:5" x14ac:dyDescent="0.15">
      <c r="A3571" s="3"/>
      <c r="B3571" s="51"/>
      <c r="D3571" s="30"/>
      <c r="E3571" s="25"/>
    </row>
    <row r="3572" spans="1:5" x14ac:dyDescent="0.15">
      <c r="A3572" s="3"/>
      <c r="B3572" s="51"/>
      <c r="D3572" s="30"/>
      <c r="E3572" s="25"/>
    </row>
    <row r="3573" spans="1:5" x14ac:dyDescent="0.15">
      <c r="A3573" s="3"/>
      <c r="B3573" s="51"/>
      <c r="D3573" s="30"/>
      <c r="E3573" s="25"/>
    </row>
    <row r="3574" spans="1:5" x14ac:dyDescent="0.15">
      <c r="A3574" s="3"/>
      <c r="B3574" s="51"/>
      <c r="D3574" s="30"/>
      <c r="E3574" s="25"/>
    </row>
    <row r="3575" spans="1:5" x14ac:dyDescent="0.15">
      <c r="A3575" s="3"/>
      <c r="B3575" s="51"/>
      <c r="D3575" s="30"/>
      <c r="E3575" s="25"/>
    </row>
    <row r="3576" spans="1:5" x14ac:dyDescent="0.15">
      <c r="A3576" s="3"/>
      <c r="B3576" s="51"/>
      <c r="D3576" s="30"/>
      <c r="E3576" s="25"/>
    </row>
    <row r="3577" spans="1:5" x14ac:dyDescent="0.15">
      <c r="A3577" s="3"/>
      <c r="B3577" s="51"/>
      <c r="D3577" s="30"/>
      <c r="E3577" s="25"/>
    </row>
    <row r="3578" spans="1:5" x14ac:dyDescent="0.15">
      <c r="A3578" s="3"/>
      <c r="B3578" s="51"/>
      <c r="D3578" s="30"/>
      <c r="E3578" s="25"/>
    </row>
    <row r="3579" spans="1:5" x14ac:dyDescent="0.15">
      <c r="A3579" s="3"/>
      <c r="B3579" s="51"/>
      <c r="D3579" s="30"/>
      <c r="E3579" s="25"/>
    </row>
    <row r="3580" spans="1:5" x14ac:dyDescent="0.15">
      <c r="A3580" s="3"/>
      <c r="B3580" s="51"/>
      <c r="D3580" s="30"/>
      <c r="E3580" s="25"/>
    </row>
    <row r="3581" spans="1:5" x14ac:dyDescent="0.15">
      <c r="A3581" s="3"/>
      <c r="B3581" s="51"/>
      <c r="D3581" s="30"/>
      <c r="E3581" s="25"/>
    </row>
    <row r="3582" spans="1:5" x14ac:dyDescent="0.15">
      <c r="A3582" s="3"/>
      <c r="B3582" s="51"/>
      <c r="D3582" s="30"/>
      <c r="E3582" s="25"/>
    </row>
    <row r="3583" spans="1:5" x14ac:dyDescent="0.15">
      <c r="A3583" s="3"/>
      <c r="B3583" s="51"/>
      <c r="D3583" s="30"/>
      <c r="E3583" s="25"/>
    </row>
    <row r="3584" spans="1:5" x14ac:dyDescent="0.15">
      <c r="A3584" s="3"/>
      <c r="B3584" s="51"/>
      <c r="D3584" s="30"/>
      <c r="E3584" s="25"/>
    </row>
    <row r="3585" spans="1:5" x14ac:dyDescent="0.15">
      <c r="A3585" s="3"/>
      <c r="B3585" s="51"/>
      <c r="D3585" s="30"/>
      <c r="E3585" s="25"/>
    </row>
    <row r="3586" spans="1:5" x14ac:dyDescent="0.15">
      <c r="A3586" s="3"/>
      <c r="B3586" s="51"/>
      <c r="D3586" s="30"/>
      <c r="E3586" s="25"/>
    </row>
    <row r="3587" spans="1:5" x14ac:dyDescent="0.15">
      <c r="A3587" s="3"/>
      <c r="B3587" s="51"/>
      <c r="D3587" s="30"/>
      <c r="E3587" s="25"/>
    </row>
    <row r="3588" spans="1:5" x14ac:dyDescent="0.15">
      <c r="A3588" s="3"/>
      <c r="B3588" s="51"/>
      <c r="D3588" s="30"/>
      <c r="E3588" s="25"/>
    </row>
    <row r="3589" spans="1:5" x14ac:dyDescent="0.15">
      <c r="A3589" s="3"/>
      <c r="B3589" s="51"/>
      <c r="D3589" s="30"/>
      <c r="E3589" s="25"/>
    </row>
    <row r="3590" spans="1:5" x14ac:dyDescent="0.15">
      <c r="A3590" s="3"/>
      <c r="B3590" s="51"/>
      <c r="D3590" s="30"/>
      <c r="E3590" s="25"/>
    </row>
    <row r="3591" spans="1:5" x14ac:dyDescent="0.15">
      <c r="A3591" s="3"/>
      <c r="B3591" s="51"/>
      <c r="D3591" s="30"/>
      <c r="E3591" s="25"/>
    </row>
    <row r="3592" spans="1:5" x14ac:dyDescent="0.15">
      <c r="A3592" s="3"/>
      <c r="B3592" s="51"/>
      <c r="D3592" s="30"/>
      <c r="E3592" s="25"/>
    </row>
    <row r="3593" spans="1:5" x14ac:dyDescent="0.15">
      <c r="A3593" s="3"/>
      <c r="B3593" s="51"/>
      <c r="D3593" s="30"/>
      <c r="E3593" s="25"/>
    </row>
    <row r="3594" spans="1:5" x14ac:dyDescent="0.15">
      <c r="A3594" s="3"/>
      <c r="B3594" s="51"/>
      <c r="D3594" s="30"/>
      <c r="E3594" s="25"/>
    </row>
    <row r="3595" spans="1:5" x14ac:dyDescent="0.15">
      <c r="A3595" s="3"/>
      <c r="B3595" s="51"/>
      <c r="D3595" s="30"/>
      <c r="E3595" s="25"/>
    </row>
    <row r="3596" spans="1:5" x14ac:dyDescent="0.15">
      <c r="A3596" s="3"/>
      <c r="B3596" s="51"/>
      <c r="D3596" s="30"/>
      <c r="E3596" s="25"/>
    </row>
    <row r="3597" spans="1:5" x14ac:dyDescent="0.15">
      <c r="A3597" s="3"/>
      <c r="B3597" s="51"/>
      <c r="D3597" s="30"/>
      <c r="E3597" s="25"/>
    </row>
    <row r="3598" spans="1:5" x14ac:dyDescent="0.15">
      <c r="A3598" s="3"/>
      <c r="B3598" s="51"/>
      <c r="D3598" s="30"/>
      <c r="E3598" s="25"/>
    </row>
    <row r="3599" spans="1:5" x14ac:dyDescent="0.15">
      <c r="A3599" s="3"/>
      <c r="B3599" s="51"/>
      <c r="D3599" s="30"/>
      <c r="E3599" s="25"/>
    </row>
    <row r="3600" spans="1:5" x14ac:dyDescent="0.15">
      <c r="A3600" s="3"/>
      <c r="B3600" s="51"/>
      <c r="D3600" s="30"/>
      <c r="E3600" s="25"/>
    </row>
    <row r="3601" spans="1:5" x14ac:dyDescent="0.15">
      <c r="A3601" s="3"/>
      <c r="B3601" s="51"/>
      <c r="D3601" s="30"/>
      <c r="E3601" s="25"/>
    </row>
    <row r="3602" spans="1:5" x14ac:dyDescent="0.15">
      <c r="A3602" s="3"/>
      <c r="B3602" s="51"/>
      <c r="D3602" s="30"/>
      <c r="E3602" s="25"/>
    </row>
    <row r="3603" spans="1:5" x14ac:dyDescent="0.15">
      <c r="A3603" s="3"/>
      <c r="B3603" s="51"/>
      <c r="D3603" s="30"/>
      <c r="E3603" s="25"/>
    </row>
    <row r="3604" spans="1:5" x14ac:dyDescent="0.15">
      <c r="A3604" s="3"/>
      <c r="B3604" s="51"/>
      <c r="D3604" s="30"/>
      <c r="E3604" s="25"/>
    </row>
    <row r="3605" spans="1:5" x14ac:dyDescent="0.15">
      <c r="A3605" s="3"/>
      <c r="B3605" s="51"/>
      <c r="D3605" s="30"/>
      <c r="E3605" s="25"/>
    </row>
    <row r="3606" spans="1:5" x14ac:dyDescent="0.15">
      <c r="A3606" s="3"/>
      <c r="B3606" s="51"/>
      <c r="D3606" s="30"/>
      <c r="E3606" s="25"/>
    </row>
    <row r="3607" spans="1:5" x14ac:dyDescent="0.15">
      <c r="A3607" s="3"/>
      <c r="B3607" s="51"/>
      <c r="D3607" s="30"/>
      <c r="E3607" s="25"/>
    </row>
    <row r="3608" spans="1:5" x14ac:dyDescent="0.15">
      <c r="A3608" s="3"/>
      <c r="B3608" s="51"/>
      <c r="D3608" s="30"/>
      <c r="E3608" s="25"/>
    </row>
    <row r="3609" spans="1:5" x14ac:dyDescent="0.15">
      <c r="A3609" s="3"/>
      <c r="B3609" s="51"/>
      <c r="D3609" s="30"/>
      <c r="E3609" s="25"/>
    </row>
    <row r="3610" spans="1:5" x14ac:dyDescent="0.15">
      <c r="A3610" s="3"/>
      <c r="B3610" s="51"/>
      <c r="D3610" s="30"/>
      <c r="E3610" s="25"/>
    </row>
    <row r="3611" spans="1:5" x14ac:dyDescent="0.15">
      <c r="A3611" s="3"/>
      <c r="B3611" s="51"/>
      <c r="D3611" s="30"/>
      <c r="E3611" s="25"/>
    </row>
    <row r="3612" spans="1:5" x14ac:dyDescent="0.15">
      <c r="A3612" s="3"/>
      <c r="B3612" s="51"/>
      <c r="D3612" s="30"/>
      <c r="E3612" s="25"/>
    </row>
    <row r="3613" spans="1:5" x14ac:dyDescent="0.15">
      <c r="A3613" s="3"/>
      <c r="B3613" s="51"/>
      <c r="D3613" s="30"/>
      <c r="E3613" s="25"/>
    </row>
    <row r="3614" spans="1:5" x14ac:dyDescent="0.15">
      <c r="A3614" s="3"/>
      <c r="B3614" s="51"/>
      <c r="D3614" s="30"/>
      <c r="E3614" s="25"/>
    </row>
    <row r="3615" spans="1:5" x14ac:dyDescent="0.15">
      <c r="A3615" s="3"/>
      <c r="B3615" s="51"/>
      <c r="D3615" s="30"/>
      <c r="E3615" s="25"/>
    </row>
    <row r="3616" spans="1:5" x14ac:dyDescent="0.15">
      <c r="A3616" s="3"/>
      <c r="B3616" s="51"/>
      <c r="D3616" s="30"/>
      <c r="E3616" s="25"/>
    </row>
    <row r="3617" spans="1:5" x14ac:dyDescent="0.15">
      <c r="A3617" s="3"/>
      <c r="B3617" s="51"/>
      <c r="D3617" s="30"/>
      <c r="E3617" s="25"/>
    </row>
    <row r="3618" spans="1:5" x14ac:dyDescent="0.15">
      <c r="A3618" s="3"/>
      <c r="B3618" s="51"/>
      <c r="D3618" s="30"/>
      <c r="E3618" s="25"/>
    </row>
    <row r="3619" spans="1:5" x14ac:dyDescent="0.15">
      <c r="A3619" s="3"/>
      <c r="B3619" s="51"/>
      <c r="D3619" s="30"/>
      <c r="E3619" s="25"/>
    </row>
    <row r="3620" spans="1:5" x14ac:dyDescent="0.15">
      <c r="A3620" s="3"/>
      <c r="B3620" s="51"/>
      <c r="D3620" s="30"/>
      <c r="E3620" s="25"/>
    </row>
    <row r="3621" spans="1:5" x14ac:dyDescent="0.15">
      <c r="A3621" s="3"/>
      <c r="B3621" s="51"/>
      <c r="D3621" s="30"/>
      <c r="E3621" s="25"/>
    </row>
    <row r="3622" spans="1:5" x14ac:dyDescent="0.15">
      <c r="A3622" s="3"/>
      <c r="B3622" s="51"/>
      <c r="D3622" s="30"/>
      <c r="E3622" s="25"/>
    </row>
    <row r="3623" spans="1:5" x14ac:dyDescent="0.15">
      <c r="A3623" s="3"/>
      <c r="B3623" s="51"/>
      <c r="D3623" s="30"/>
      <c r="E3623" s="25"/>
    </row>
    <row r="3624" spans="1:5" x14ac:dyDescent="0.15">
      <c r="A3624" s="3"/>
      <c r="B3624" s="51"/>
      <c r="D3624" s="30"/>
      <c r="E3624" s="25"/>
    </row>
    <row r="3625" spans="1:5" x14ac:dyDescent="0.15">
      <c r="A3625" s="3"/>
      <c r="B3625" s="51"/>
      <c r="D3625" s="30"/>
      <c r="E3625" s="25"/>
    </row>
    <row r="3626" spans="1:5" x14ac:dyDescent="0.15">
      <c r="A3626" s="3"/>
      <c r="B3626" s="51"/>
      <c r="D3626" s="30"/>
      <c r="E3626" s="25"/>
    </row>
    <row r="3627" spans="1:5" x14ac:dyDescent="0.15">
      <c r="A3627" s="3"/>
      <c r="B3627" s="51"/>
      <c r="D3627" s="30"/>
      <c r="E3627" s="25"/>
    </row>
    <row r="3628" spans="1:5" x14ac:dyDescent="0.15">
      <c r="A3628" s="3"/>
      <c r="B3628" s="51"/>
      <c r="D3628" s="30"/>
      <c r="E3628" s="25"/>
    </row>
    <row r="3629" spans="1:5" x14ac:dyDescent="0.15">
      <c r="A3629" s="3"/>
      <c r="B3629" s="51"/>
      <c r="D3629" s="30"/>
      <c r="E3629" s="25"/>
    </row>
    <row r="3630" spans="1:5" x14ac:dyDescent="0.15">
      <c r="A3630" s="3"/>
      <c r="B3630" s="51"/>
      <c r="D3630" s="30"/>
      <c r="E3630" s="25"/>
    </row>
    <row r="3631" spans="1:5" x14ac:dyDescent="0.15">
      <c r="A3631" s="3"/>
      <c r="B3631" s="51"/>
      <c r="D3631" s="30"/>
      <c r="E3631" s="25"/>
    </row>
    <row r="3632" spans="1:5" x14ac:dyDescent="0.15">
      <c r="A3632" s="3"/>
      <c r="B3632" s="51"/>
      <c r="D3632" s="30"/>
      <c r="E3632" s="25"/>
    </row>
    <row r="3633" spans="1:5" x14ac:dyDescent="0.15">
      <c r="A3633" s="3"/>
      <c r="B3633" s="51"/>
      <c r="D3633" s="30"/>
      <c r="E3633" s="25"/>
    </row>
    <row r="3634" spans="1:5" x14ac:dyDescent="0.15">
      <c r="A3634" s="3"/>
      <c r="B3634" s="51"/>
      <c r="D3634" s="30"/>
      <c r="E3634" s="25"/>
    </row>
    <row r="3635" spans="1:5" x14ac:dyDescent="0.15">
      <c r="A3635" s="3"/>
      <c r="B3635" s="51"/>
      <c r="D3635" s="30"/>
      <c r="E3635" s="25"/>
    </row>
    <row r="3636" spans="1:5" x14ac:dyDescent="0.15">
      <c r="A3636" s="3"/>
      <c r="B3636" s="51"/>
      <c r="D3636" s="30"/>
      <c r="E3636" s="25"/>
    </row>
    <row r="3637" spans="1:5" x14ac:dyDescent="0.15">
      <c r="A3637" s="3"/>
      <c r="B3637" s="51"/>
      <c r="D3637" s="30"/>
      <c r="E3637" s="25"/>
    </row>
    <row r="3638" spans="1:5" x14ac:dyDescent="0.15">
      <c r="A3638" s="3"/>
      <c r="B3638" s="51"/>
      <c r="D3638" s="30"/>
      <c r="E3638" s="25"/>
    </row>
    <row r="3639" spans="1:5" x14ac:dyDescent="0.15">
      <c r="A3639" s="3"/>
      <c r="B3639" s="51"/>
      <c r="D3639" s="30"/>
      <c r="E3639" s="25"/>
    </row>
    <row r="3640" spans="1:5" x14ac:dyDescent="0.15">
      <c r="A3640" s="3"/>
      <c r="B3640" s="51"/>
      <c r="D3640" s="30"/>
      <c r="E3640" s="25"/>
    </row>
    <row r="3641" spans="1:5" x14ac:dyDescent="0.15">
      <c r="A3641" s="3"/>
      <c r="B3641" s="51"/>
      <c r="D3641" s="30"/>
      <c r="E3641" s="25"/>
    </row>
    <row r="3642" spans="1:5" x14ac:dyDescent="0.15">
      <c r="A3642" s="3"/>
      <c r="B3642" s="51"/>
      <c r="D3642" s="30"/>
      <c r="E3642" s="25"/>
    </row>
    <row r="3643" spans="1:5" x14ac:dyDescent="0.15">
      <c r="A3643" s="3"/>
      <c r="B3643" s="51"/>
      <c r="D3643" s="30"/>
      <c r="E3643" s="25"/>
    </row>
    <row r="3644" spans="1:5" x14ac:dyDescent="0.15">
      <c r="A3644" s="3"/>
      <c r="B3644" s="51"/>
      <c r="D3644" s="30"/>
      <c r="E3644" s="25"/>
    </row>
    <row r="3645" spans="1:5" x14ac:dyDescent="0.15">
      <c r="A3645" s="3"/>
      <c r="B3645" s="51"/>
      <c r="D3645" s="30"/>
      <c r="E3645" s="25"/>
    </row>
    <row r="3646" spans="1:5" x14ac:dyDescent="0.15">
      <c r="A3646" s="3"/>
      <c r="B3646" s="51"/>
      <c r="D3646" s="30"/>
      <c r="E3646" s="25"/>
    </row>
    <row r="3647" spans="1:5" x14ac:dyDescent="0.15">
      <c r="A3647" s="3"/>
      <c r="B3647" s="51"/>
      <c r="D3647" s="30"/>
      <c r="E3647" s="25"/>
    </row>
    <row r="3648" spans="1:5" x14ac:dyDescent="0.15">
      <c r="A3648" s="3"/>
      <c r="B3648" s="51"/>
      <c r="D3648" s="30"/>
      <c r="E3648" s="25"/>
    </row>
    <row r="3649" spans="1:5" x14ac:dyDescent="0.15">
      <c r="A3649" s="3"/>
      <c r="B3649" s="51"/>
      <c r="D3649" s="30"/>
      <c r="E3649" s="25"/>
    </row>
    <row r="3650" spans="1:5" x14ac:dyDescent="0.15">
      <c r="A3650" s="3"/>
      <c r="B3650" s="51"/>
      <c r="D3650" s="30"/>
      <c r="E3650" s="25"/>
    </row>
    <row r="3651" spans="1:5" x14ac:dyDescent="0.15">
      <c r="A3651" s="3"/>
      <c r="B3651" s="51"/>
      <c r="D3651" s="30"/>
      <c r="E3651" s="25"/>
    </row>
    <row r="3652" spans="1:5" x14ac:dyDescent="0.15">
      <c r="A3652" s="3"/>
      <c r="B3652" s="51"/>
      <c r="D3652" s="30"/>
      <c r="E3652" s="25"/>
    </row>
    <row r="3653" spans="1:5" x14ac:dyDescent="0.15">
      <c r="A3653" s="3"/>
      <c r="B3653" s="51"/>
      <c r="D3653" s="30"/>
      <c r="E3653" s="25"/>
    </row>
    <row r="3654" spans="1:5" x14ac:dyDescent="0.15">
      <c r="A3654" s="3"/>
      <c r="B3654" s="51"/>
      <c r="D3654" s="30"/>
      <c r="E3654" s="25"/>
    </row>
    <row r="3655" spans="1:5" x14ac:dyDescent="0.15">
      <c r="A3655" s="3"/>
      <c r="B3655" s="51"/>
      <c r="D3655" s="30"/>
      <c r="E3655" s="25"/>
    </row>
    <row r="3656" spans="1:5" x14ac:dyDescent="0.15">
      <c r="A3656" s="3"/>
      <c r="B3656" s="51"/>
      <c r="D3656" s="30"/>
      <c r="E3656" s="25"/>
    </row>
    <row r="3657" spans="1:5" x14ac:dyDescent="0.15">
      <c r="A3657" s="3"/>
      <c r="B3657" s="51"/>
      <c r="D3657" s="30"/>
      <c r="E3657" s="25"/>
    </row>
    <row r="3658" spans="1:5" x14ac:dyDescent="0.15">
      <c r="A3658" s="3"/>
      <c r="B3658" s="51"/>
      <c r="D3658" s="30"/>
      <c r="E3658" s="25"/>
    </row>
    <row r="3659" spans="1:5" x14ac:dyDescent="0.15">
      <c r="A3659" s="3"/>
      <c r="B3659" s="51"/>
      <c r="D3659" s="30"/>
      <c r="E3659" s="25"/>
    </row>
    <row r="3660" spans="1:5" x14ac:dyDescent="0.15">
      <c r="A3660" s="3"/>
      <c r="B3660" s="51"/>
      <c r="D3660" s="30"/>
      <c r="E3660" s="25"/>
    </row>
    <row r="3661" spans="1:5" x14ac:dyDescent="0.15">
      <c r="A3661" s="3"/>
      <c r="B3661" s="51"/>
      <c r="D3661" s="30"/>
      <c r="E3661" s="25"/>
    </row>
    <row r="3662" spans="1:5" x14ac:dyDescent="0.15">
      <c r="A3662" s="3"/>
      <c r="B3662" s="51"/>
      <c r="D3662" s="30"/>
      <c r="E3662" s="25"/>
    </row>
    <row r="3663" spans="1:5" x14ac:dyDescent="0.15">
      <c r="A3663" s="3"/>
      <c r="B3663" s="51"/>
      <c r="D3663" s="30"/>
      <c r="E3663" s="25"/>
    </row>
    <row r="3664" spans="1:5" x14ac:dyDescent="0.15">
      <c r="A3664" s="3"/>
      <c r="B3664" s="51"/>
      <c r="D3664" s="30"/>
      <c r="E3664" s="25"/>
    </row>
    <row r="3665" spans="1:5" x14ac:dyDescent="0.15">
      <c r="A3665" s="3"/>
      <c r="B3665" s="51"/>
      <c r="D3665" s="30"/>
      <c r="E3665" s="25"/>
    </row>
    <row r="3666" spans="1:5" x14ac:dyDescent="0.15">
      <c r="A3666" s="3"/>
      <c r="B3666" s="51"/>
      <c r="D3666" s="30"/>
      <c r="E3666" s="25"/>
    </row>
    <row r="3667" spans="1:5" x14ac:dyDescent="0.15">
      <c r="A3667" s="3"/>
      <c r="B3667" s="51"/>
      <c r="D3667" s="30"/>
      <c r="E3667" s="25"/>
    </row>
    <row r="3668" spans="1:5" x14ac:dyDescent="0.15">
      <c r="A3668" s="3"/>
      <c r="B3668" s="51"/>
      <c r="D3668" s="30"/>
      <c r="E3668" s="25"/>
    </row>
    <row r="3669" spans="1:5" x14ac:dyDescent="0.15">
      <c r="A3669" s="3"/>
      <c r="B3669" s="51"/>
      <c r="D3669" s="30"/>
      <c r="E3669" s="25"/>
    </row>
    <row r="3670" spans="1:5" x14ac:dyDescent="0.15">
      <c r="A3670" s="3"/>
      <c r="B3670" s="51"/>
      <c r="D3670" s="30"/>
      <c r="E3670" s="25"/>
    </row>
    <row r="3671" spans="1:5" x14ac:dyDescent="0.15">
      <c r="A3671" s="3"/>
      <c r="B3671" s="51"/>
      <c r="D3671" s="30"/>
      <c r="E3671" s="25"/>
    </row>
    <row r="3672" spans="1:5" x14ac:dyDescent="0.15">
      <c r="A3672" s="3"/>
      <c r="B3672" s="51"/>
      <c r="D3672" s="30"/>
      <c r="E3672" s="25"/>
    </row>
    <row r="3673" spans="1:5" x14ac:dyDescent="0.15">
      <c r="A3673" s="3"/>
      <c r="B3673" s="51"/>
      <c r="D3673" s="30"/>
      <c r="E3673" s="25"/>
    </row>
    <row r="3674" spans="1:5" x14ac:dyDescent="0.15">
      <c r="A3674" s="3"/>
      <c r="B3674" s="51"/>
      <c r="D3674" s="30"/>
      <c r="E3674" s="25"/>
    </row>
    <row r="3675" spans="1:5" x14ac:dyDescent="0.15">
      <c r="A3675" s="3"/>
      <c r="B3675" s="51"/>
      <c r="D3675" s="30"/>
      <c r="E3675" s="25"/>
    </row>
    <row r="3676" spans="1:5" x14ac:dyDescent="0.15">
      <c r="A3676" s="3"/>
      <c r="B3676" s="51"/>
      <c r="D3676" s="30"/>
      <c r="E3676" s="25"/>
    </row>
    <row r="3677" spans="1:5" x14ac:dyDescent="0.15">
      <c r="A3677" s="3"/>
      <c r="B3677" s="51"/>
      <c r="D3677" s="30"/>
      <c r="E3677" s="25"/>
    </row>
    <row r="3678" spans="1:5" x14ac:dyDescent="0.15">
      <c r="A3678" s="3"/>
      <c r="B3678" s="51"/>
      <c r="D3678" s="30"/>
      <c r="E3678" s="25"/>
    </row>
    <row r="3679" spans="1:5" x14ac:dyDescent="0.15">
      <c r="A3679" s="3"/>
      <c r="B3679" s="51"/>
      <c r="D3679" s="30"/>
      <c r="E3679" s="25"/>
    </row>
    <row r="3680" spans="1:5" x14ac:dyDescent="0.15">
      <c r="A3680" s="3"/>
      <c r="B3680" s="51"/>
      <c r="D3680" s="30"/>
      <c r="E3680" s="25"/>
    </row>
    <row r="3681" spans="1:5" x14ac:dyDescent="0.15">
      <c r="A3681" s="3"/>
      <c r="B3681" s="51"/>
      <c r="D3681" s="30"/>
      <c r="E3681" s="25"/>
    </row>
    <row r="3682" spans="1:5" x14ac:dyDescent="0.15">
      <c r="A3682" s="3"/>
      <c r="B3682" s="51"/>
      <c r="D3682" s="30"/>
      <c r="E3682" s="25"/>
    </row>
    <row r="3683" spans="1:5" x14ac:dyDescent="0.15">
      <c r="A3683" s="3"/>
      <c r="B3683" s="51"/>
      <c r="D3683" s="30"/>
      <c r="E3683" s="25"/>
    </row>
    <row r="3684" spans="1:5" x14ac:dyDescent="0.15">
      <c r="A3684" s="3"/>
      <c r="B3684" s="51"/>
      <c r="D3684" s="30"/>
      <c r="E3684" s="25"/>
    </row>
    <row r="3685" spans="1:5" x14ac:dyDescent="0.15">
      <c r="A3685" s="3"/>
      <c r="B3685" s="51"/>
      <c r="D3685" s="30"/>
      <c r="E3685" s="25"/>
    </row>
    <row r="3686" spans="1:5" x14ac:dyDescent="0.15">
      <c r="A3686" s="3"/>
      <c r="B3686" s="51"/>
      <c r="D3686" s="30"/>
      <c r="E3686" s="25"/>
    </row>
    <row r="3687" spans="1:5" x14ac:dyDescent="0.15">
      <c r="A3687" s="3"/>
      <c r="B3687" s="51"/>
      <c r="D3687" s="30"/>
      <c r="E3687" s="25"/>
    </row>
    <row r="3688" spans="1:5" x14ac:dyDescent="0.15">
      <c r="A3688" s="3"/>
      <c r="B3688" s="51"/>
      <c r="D3688" s="30"/>
      <c r="E3688" s="25"/>
    </row>
    <row r="3689" spans="1:5" x14ac:dyDescent="0.15">
      <c r="A3689" s="3"/>
      <c r="B3689" s="51"/>
      <c r="D3689" s="30"/>
      <c r="E3689" s="25"/>
    </row>
    <row r="3690" spans="1:5" x14ac:dyDescent="0.15">
      <c r="A3690" s="3"/>
      <c r="B3690" s="51"/>
      <c r="D3690" s="30"/>
      <c r="E3690" s="25"/>
    </row>
    <row r="3691" spans="1:5" x14ac:dyDescent="0.15">
      <c r="A3691" s="3"/>
      <c r="B3691" s="51"/>
      <c r="D3691" s="30"/>
      <c r="E3691" s="25"/>
    </row>
    <row r="3692" spans="1:5" x14ac:dyDescent="0.15">
      <c r="A3692" s="3"/>
      <c r="B3692" s="51"/>
      <c r="D3692" s="30"/>
      <c r="E3692" s="25"/>
    </row>
    <row r="3693" spans="1:5" x14ac:dyDescent="0.15">
      <c r="A3693" s="3"/>
      <c r="B3693" s="51"/>
      <c r="D3693" s="30"/>
      <c r="E3693" s="25"/>
    </row>
    <row r="3694" spans="1:5" x14ac:dyDescent="0.15">
      <c r="A3694" s="3"/>
      <c r="B3694" s="51"/>
      <c r="D3694" s="30"/>
      <c r="E3694" s="25"/>
    </row>
    <row r="3695" spans="1:5" x14ac:dyDescent="0.15">
      <c r="A3695" s="3"/>
      <c r="B3695" s="51"/>
      <c r="D3695" s="30"/>
      <c r="E3695" s="25"/>
    </row>
    <row r="3696" spans="1:5" x14ac:dyDescent="0.15">
      <c r="A3696" s="3"/>
      <c r="B3696" s="51"/>
      <c r="D3696" s="30"/>
      <c r="E3696" s="25"/>
    </row>
    <row r="3697" spans="1:5" x14ac:dyDescent="0.15">
      <c r="A3697" s="3"/>
      <c r="B3697" s="51"/>
      <c r="D3697" s="30"/>
      <c r="E3697" s="25"/>
    </row>
    <row r="3698" spans="1:5" x14ac:dyDescent="0.15">
      <c r="A3698" s="3"/>
      <c r="B3698" s="51"/>
      <c r="D3698" s="30"/>
      <c r="E3698" s="25"/>
    </row>
    <row r="3699" spans="1:5" x14ac:dyDescent="0.15">
      <c r="A3699" s="3"/>
      <c r="B3699" s="51"/>
      <c r="D3699" s="30"/>
      <c r="E3699" s="25"/>
    </row>
    <row r="3700" spans="1:5" x14ac:dyDescent="0.15">
      <c r="A3700" s="3"/>
      <c r="B3700" s="51"/>
      <c r="D3700" s="30"/>
      <c r="E3700" s="25"/>
    </row>
    <row r="3701" spans="1:5" x14ac:dyDescent="0.15">
      <c r="A3701" s="3"/>
      <c r="B3701" s="51"/>
      <c r="D3701" s="30"/>
      <c r="E3701" s="25"/>
    </row>
    <row r="3702" spans="1:5" x14ac:dyDescent="0.15">
      <c r="A3702" s="3"/>
      <c r="B3702" s="51"/>
      <c r="D3702" s="30"/>
      <c r="E3702" s="25"/>
    </row>
    <row r="3703" spans="1:5" x14ac:dyDescent="0.15">
      <c r="A3703" s="3"/>
      <c r="B3703" s="51"/>
      <c r="D3703" s="30"/>
      <c r="E3703" s="25"/>
    </row>
    <row r="3704" spans="1:5" x14ac:dyDescent="0.15">
      <c r="A3704" s="3"/>
      <c r="B3704" s="51"/>
      <c r="D3704" s="30"/>
      <c r="E3704" s="25"/>
    </row>
    <row r="3705" spans="1:5" x14ac:dyDescent="0.15">
      <c r="A3705" s="3"/>
      <c r="B3705" s="51"/>
      <c r="D3705" s="30"/>
      <c r="E3705" s="25"/>
    </row>
    <row r="3706" spans="1:5" x14ac:dyDescent="0.15">
      <c r="A3706" s="3"/>
      <c r="B3706" s="51"/>
      <c r="D3706" s="30"/>
      <c r="E3706" s="25"/>
    </row>
    <row r="3707" spans="1:5" x14ac:dyDescent="0.15">
      <c r="A3707" s="3"/>
      <c r="B3707" s="51"/>
      <c r="D3707" s="30"/>
      <c r="E3707" s="25"/>
    </row>
    <row r="3708" spans="1:5" x14ac:dyDescent="0.15">
      <c r="A3708" s="3"/>
      <c r="B3708" s="51"/>
      <c r="D3708" s="30"/>
      <c r="E3708" s="25"/>
    </row>
    <row r="3709" spans="1:5" x14ac:dyDescent="0.15">
      <c r="A3709" s="3"/>
      <c r="B3709" s="51"/>
      <c r="D3709" s="30"/>
      <c r="E3709" s="25"/>
    </row>
    <row r="3710" spans="1:5" x14ac:dyDescent="0.15">
      <c r="A3710" s="3"/>
      <c r="B3710" s="51"/>
      <c r="D3710" s="30"/>
      <c r="E3710" s="25"/>
    </row>
    <row r="3711" spans="1:5" x14ac:dyDescent="0.15">
      <c r="A3711" s="3"/>
      <c r="B3711" s="51"/>
      <c r="D3711" s="30"/>
      <c r="E3711" s="25"/>
    </row>
    <row r="3712" spans="1:5" x14ac:dyDescent="0.15">
      <c r="A3712" s="3"/>
      <c r="B3712" s="51"/>
      <c r="D3712" s="30"/>
      <c r="E3712" s="25"/>
    </row>
    <row r="3713" spans="1:5" x14ac:dyDescent="0.15">
      <c r="A3713" s="3"/>
      <c r="B3713" s="51"/>
      <c r="D3713" s="30"/>
      <c r="E3713" s="25"/>
    </row>
    <row r="3714" spans="1:5" x14ac:dyDescent="0.15">
      <c r="A3714" s="3"/>
      <c r="B3714" s="51"/>
      <c r="D3714" s="30"/>
      <c r="E3714" s="25"/>
    </row>
    <row r="3715" spans="1:5" x14ac:dyDescent="0.15">
      <c r="A3715" s="3"/>
      <c r="B3715" s="51"/>
      <c r="D3715" s="30"/>
      <c r="E3715" s="25"/>
    </row>
    <row r="3716" spans="1:5" x14ac:dyDescent="0.15">
      <c r="A3716" s="3"/>
      <c r="B3716" s="51"/>
      <c r="D3716" s="30"/>
      <c r="E3716" s="25"/>
    </row>
    <row r="3717" spans="1:5" x14ac:dyDescent="0.15">
      <c r="A3717" s="3"/>
      <c r="B3717" s="51"/>
      <c r="D3717" s="30"/>
      <c r="E3717" s="25"/>
    </row>
    <row r="3718" spans="1:5" x14ac:dyDescent="0.15">
      <c r="A3718" s="3"/>
      <c r="B3718" s="51"/>
      <c r="D3718" s="30"/>
      <c r="E3718" s="25"/>
    </row>
    <row r="3719" spans="1:5" x14ac:dyDescent="0.15">
      <c r="A3719" s="3"/>
      <c r="B3719" s="51"/>
      <c r="D3719" s="30"/>
      <c r="E3719" s="25"/>
    </row>
    <row r="3720" spans="1:5" x14ac:dyDescent="0.15">
      <c r="A3720" s="3"/>
      <c r="B3720" s="51"/>
      <c r="D3720" s="30"/>
      <c r="E3720" s="25"/>
    </row>
    <row r="3721" spans="1:5" x14ac:dyDescent="0.15">
      <c r="A3721" s="3"/>
      <c r="B3721" s="51"/>
      <c r="D3721" s="30"/>
      <c r="E3721" s="25"/>
    </row>
    <row r="3722" spans="1:5" x14ac:dyDescent="0.15">
      <c r="A3722" s="3"/>
      <c r="B3722" s="51"/>
      <c r="D3722" s="30"/>
      <c r="E3722" s="25"/>
    </row>
    <row r="3723" spans="1:5" x14ac:dyDescent="0.15">
      <c r="A3723" s="3"/>
      <c r="B3723" s="51"/>
      <c r="D3723" s="30"/>
      <c r="E3723" s="25"/>
    </row>
    <row r="3724" spans="1:5" x14ac:dyDescent="0.15">
      <c r="A3724" s="3"/>
      <c r="B3724" s="51"/>
      <c r="D3724" s="30"/>
      <c r="E3724" s="25"/>
    </row>
    <row r="3725" spans="1:5" x14ac:dyDescent="0.15">
      <c r="A3725" s="3"/>
      <c r="B3725" s="51"/>
      <c r="D3725" s="30"/>
      <c r="E3725" s="25"/>
    </row>
    <row r="3726" spans="1:5" x14ac:dyDescent="0.15">
      <c r="A3726" s="3"/>
      <c r="B3726" s="51"/>
      <c r="D3726" s="30"/>
      <c r="E3726" s="25"/>
    </row>
    <row r="3727" spans="1:5" x14ac:dyDescent="0.15">
      <c r="A3727" s="3"/>
      <c r="B3727" s="51"/>
      <c r="D3727" s="30"/>
      <c r="E3727" s="25"/>
    </row>
    <row r="3728" spans="1:5" x14ac:dyDescent="0.15">
      <c r="A3728" s="3"/>
      <c r="B3728" s="51"/>
      <c r="D3728" s="30"/>
      <c r="E3728" s="25"/>
    </row>
    <row r="3729" spans="1:5" x14ac:dyDescent="0.15">
      <c r="A3729" s="3"/>
      <c r="B3729" s="51"/>
      <c r="D3729" s="30"/>
      <c r="E3729" s="25"/>
    </row>
    <row r="3730" spans="1:5" x14ac:dyDescent="0.15">
      <c r="A3730" s="3"/>
      <c r="B3730" s="51"/>
      <c r="D3730" s="30"/>
      <c r="E3730" s="25"/>
    </row>
    <row r="3731" spans="1:5" x14ac:dyDescent="0.15">
      <c r="A3731" s="3"/>
      <c r="B3731" s="51"/>
      <c r="D3731" s="30"/>
      <c r="E3731" s="25"/>
    </row>
    <row r="3732" spans="1:5" x14ac:dyDescent="0.15">
      <c r="A3732" s="3"/>
      <c r="B3732" s="51"/>
      <c r="D3732" s="30"/>
      <c r="E3732" s="25"/>
    </row>
    <row r="3733" spans="1:5" x14ac:dyDescent="0.15">
      <c r="A3733" s="3"/>
      <c r="B3733" s="51"/>
      <c r="D3733" s="30"/>
      <c r="E3733" s="25"/>
    </row>
    <row r="3734" spans="1:5" x14ac:dyDescent="0.15">
      <c r="A3734" s="3"/>
      <c r="B3734" s="51"/>
      <c r="D3734" s="30"/>
      <c r="E3734" s="25"/>
    </row>
    <row r="3735" spans="1:5" x14ac:dyDescent="0.15">
      <c r="A3735" s="3"/>
      <c r="B3735" s="51"/>
      <c r="D3735" s="30"/>
      <c r="E3735" s="25"/>
    </row>
    <row r="3736" spans="1:5" x14ac:dyDescent="0.15">
      <c r="A3736" s="3"/>
      <c r="B3736" s="51"/>
      <c r="D3736" s="30"/>
      <c r="E3736" s="25"/>
    </row>
    <row r="3737" spans="1:5" x14ac:dyDescent="0.15">
      <c r="A3737" s="3"/>
      <c r="B3737" s="51"/>
      <c r="D3737" s="30"/>
      <c r="E3737" s="25"/>
    </row>
    <row r="3738" spans="1:5" x14ac:dyDescent="0.15">
      <c r="A3738" s="3"/>
      <c r="B3738" s="51"/>
      <c r="D3738" s="30"/>
      <c r="E3738" s="25"/>
    </row>
    <row r="3739" spans="1:5" x14ac:dyDescent="0.15">
      <c r="A3739" s="3"/>
      <c r="B3739" s="51"/>
      <c r="D3739" s="30"/>
      <c r="E3739" s="25"/>
    </row>
    <row r="3740" spans="1:5" x14ac:dyDescent="0.15">
      <c r="A3740" s="3"/>
      <c r="B3740" s="51"/>
      <c r="D3740" s="30"/>
      <c r="E3740" s="25"/>
    </row>
    <row r="3741" spans="1:5" x14ac:dyDescent="0.15">
      <c r="A3741" s="3"/>
      <c r="B3741" s="51"/>
      <c r="D3741" s="30"/>
      <c r="E3741" s="25"/>
    </row>
    <row r="3742" spans="1:5" x14ac:dyDescent="0.15">
      <c r="A3742" s="3"/>
      <c r="B3742" s="51"/>
      <c r="D3742" s="30"/>
      <c r="E3742" s="25"/>
    </row>
    <row r="3743" spans="1:5" x14ac:dyDescent="0.15">
      <c r="A3743" s="3"/>
      <c r="B3743" s="51"/>
      <c r="D3743" s="30"/>
      <c r="E3743" s="25"/>
    </row>
    <row r="3744" spans="1:5" x14ac:dyDescent="0.15">
      <c r="A3744" s="3"/>
      <c r="B3744" s="51"/>
      <c r="D3744" s="30"/>
      <c r="E3744" s="25"/>
    </row>
    <row r="3745" spans="1:5" x14ac:dyDescent="0.15">
      <c r="A3745" s="3"/>
      <c r="B3745" s="51"/>
      <c r="D3745" s="30"/>
      <c r="E3745" s="25"/>
    </row>
    <row r="3746" spans="1:5" x14ac:dyDescent="0.15">
      <c r="A3746" s="3"/>
      <c r="B3746" s="51"/>
      <c r="D3746" s="30"/>
      <c r="E3746" s="25"/>
    </row>
    <row r="3747" spans="1:5" x14ac:dyDescent="0.15">
      <c r="A3747" s="3"/>
      <c r="B3747" s="51"/>
      <c r="D3747" s="30"/>
      <c r="E3747" s="25"/>
    </row>
    <row r="3748" spans="1:5" x14ac:dyDescent="0.15">
      <c r="A3748" s="3"/>
      <c r="B3748" s="51"/>
      <c r="D3748" s="30"/>
      <c r="E3748" s="25"/>
    </row>
    <row r="3749" spans="1:5" x14ac:dyDescent="0.15">
      <c r="A3749" s="3"/>
      <c r="B3749" s="51"/>
      <c r="D3749" s="30"/>
      <c r="E3749" s="25"/>
    </row>
    <row r="3750" spans="1:5" x14ac:dyDescent="0.15">
      <c r="A3750" s="3"/>
      <c r="B3750" s="51"/>
      <c r="D3750" s="30"/>
      <c r="E3750" s="25"/>
    </row>
    <row r="3751" spans="1:5" x14ac:dyDescent="0.15">
      <c r="A3751" s="3"/>
      <c r="B3751" s="51"/>
      <c r="D3751" s="30"/>
      <c r="E3751" s="25"/>
    </row>
    <row r="3752" spans="1:5" x14ac:dyDescent="0.15">
      <c r="A3752" s="3"/>
      <c r="B3752" s="51"/>
      <c r="D3752" s="30"/>
      <c r="E3752" s="25"/>
    </row>
    <row r="3753" spans="1:5" x14ac:dyDescent="0.15">
      <c r="A3753" s="3"/>
      <c r="B3753" s="51"/>
      <c r="D3753" s="30"/>
      <c r="E3753" s="25"/>
    </row>
    <row r="3754" spans="1:5" x14ac:dyDescent="0.15">
      <c r="A3754" s="3"/>
      <c r="B3754" s="51"/>
      <c r="D3754" s="30"/>
      <c r="E3754" s="25"/>
    </row>
    <row r="3755" spans="1:5" x14ac:dyDescent="0.15">
      <c r="A3755" s="3"/>
      <c r="B3755" s="51"/>
      <c r="D3755" s="30"/>
      <c r="E3755" s="25"/>
    </row>
    <row r="3756" spans="1:5" x14ac:dyDescent="0.15">
      <c r="A3756" s="3"/>
      <c r="B3756" s="51"/>
      <c r="D3756" s="30"/>
      <c r="E3756" s="25"/>
    </row>
    <row r="3757" spans="1:5" x14ac:dyDescent="0.15">
      <c r="A3757" s="3"/>
      <c r="B3757" s="51"/>
      <c r="D3757" s="30"/>
      <c r="E3757" s="25"/>
    </row>
    <row r="3758" spans="1:5" x14ac:dyDescent="0.15">
      <c r="A3758" s="3"/>
      <c r="B3758" s="51"/>
      <c r="D3758" s="30"/>
      <c r="E3758" s="25"/>
    </row>
    <row r="3759" spans="1:5" x14ac:dyDescent="0.15">
      <c r="A3759" s="3"/>
      <c r="B3759" s="51"/>
      <c r="D3759" s="30"/>
      <c r="E3759" s="25"/>
    </row>
    <row r="3760" spans="1:5" x14ac:dyDescent="0.15">
      <c r="A3760" s="3"/>
      <c r="B3760" s="51"/>
      <c r="D3760" s="30"/>
      <c r="E3760" s="25"/>
    </row>
    <row r="3761" spans="1:5" x14ac:dyDescent="0.15">
      <c r="A3761" s="3"/>
      <c r="B3761" s="51"/>
      <c r="D3761" s="30"/>
      <c r="E3761" s="25"/>
    </row>
    <row r="3762" spans="1:5" x14ac:dyDescent="0.15">
      <c r="A3762" s="3"/>
      <c r="B3762" s="51"/>
      <c r="D3762" s="30"/>
      <c r="E3762" s="25"/>
    </row>
    <row r="3763" spans="1:5" x14ac:dyDescent="0.15">
      <c r="A3763" s="3"/>
      <c r="B3763" s="51"/>
      <c r="D3763" s="30"/>
      <c r="E3763" s="25"/>
    </row>
    <row r="3764" spans="1:5" x14ac:dyDescent="0.15">
      <c r="A3764" s="3"/>
      <c r="B3764" s="51"/>
      <c r="D3764" s="30"/>
      <c r="E3764" s="25"/>
    </row>
    <row r="3765" spans="1:5" x14ac:dyDescent="0.15">
      <c r="A3765" s="3"/>
      <c r="B3765" s="51"/>
      <c r="D3765" s="30"/>
      <c r="E3765" s="25"/>
    </row>
    <row r="3766" spans="1:5" x14ac:dyDescent="0.15">
      <c r="A3766" s="3"/>
      <c r="B3766" s="51"/>
      <c r="D3766" s="30"/>
      <c r="E3766" s="25"/>
    </row>
    <row r="3767" spans="1:5" x14ac:dyDescent="0.15">
      <c r="A3767" s="3"/>
      <c r="B3767" s="51"/>
      <c r="D3767" s="30"/>
      <c r="E3767" s="25"/>
    </row>
    <row r="3768" spans="1:5" x14ac:dyDescent="0.15">
      <c r="A3768" s="3"/>
      <c r="B3768" s="51"/>
      <c r="D3768" s="30"/>
      <c r="E3768" s="25"/>
    </row>
    <row r="3769" spans="1:5" x14ac:dyDescent="0.15">
      <c r="A3769" s="3"/>
      <c r="B3769" s="51"/>
      <c r="D3769" s="30"/>
      <c r="E3769" s="25"/>
    </row>
    <row r="3770" spans="1:5" x14ac:dyDescent="0.15">
      <c r="A3770" s="3"/>
      <c r="B3770" s="51"/>
      <c r="D3770" s="30"/>
      <c r="E3770" s="25"/>
    </row>
    <row r="3771" spans="1:5" x14ac:dyDescent="0.15">
      <c r="A3771" s="3"/>
      <c r="B3771" s="51"/>
      <c r="D3771" s="30"/>
      <c r="E3771" s="25"/>
    </row>
    <row r="3772" spans="1:5" x14ac:dyDescent="0.15">
      <c r="A3772" s="3"/>
      <c r="B3772" s="51"/>
      <c r="D3772" s="30"/>
      <c r="E3772" s="25"/>
    </row>
    <row r="3773" spans="1:5" x14ac:dyDescent="0.15">
      <c r="A3773" s="3"/>
      <c r="B3773" s="51"/>
      <c r="D3773" s="30"/>
      <c r="E3773" s="25"/>
    </row>
    <row r="3774" spans="1:5" x14ac:dyDescent="0.15">
      <c r="A3774" s="3"/>
      <c r="B3774" s="51"/>
      <c r="D3774" s="30"/>
      <c r="E3774" s="25"/>
    </row>
    <row r="3775" spans="1:5" x14ac:dyDescent="0.15">
      <c r="A3775" s="3"/>
      <c r="B3775" s="51"/>
      <c r="D3775" s="30"/>
      <c r="E3775" s="25"/>
    </row>
    <row r="3776" spans="1:5" x14ac:dyDescent="0.15">
      <c r="A3776" s="3"/>
      <c r="B3776" s="51"/>
      <c r="D3776" s="30"/>
      <c r="E3776" s="25"/>
    </row>
    <row r="3777" spans="1:5" x14ac:dyDescent="0.15">
      <c r="A3777" s="3"/>
      <c r="B3777" s="51"/>
      <c r="D3777" s="30"/>
      <c r="E3777" s="25"/>
    </row>
    <row r="3778" spans="1:5" x14ac:dyDescent="0.15">
      <c r="A3778" s="3"/>
      <c r="B3778" s="51"/>
      <c r="D3778" s="30"/>
      <c r="E3778" s="25"/>
    </row>
    <row r="3779" spans="1:5" x14ac:dyDescent="0.15">
      <c r="A3779" s="3"/>
      <c r="B3779" s="51"/>
      <c r="D3779" s="30"/>
      <c r="E3779" s="25"/>
    </row>
    <row r="3780" spans="1:5" x14ac:dyDescent="0.15">
      <c r="A3780" s="3"/>
      <c r="B3780" s="51"/>
      <c r="D3780" s="30"/>
      <c r="E3780" s="25"/>
    </row>
    <row r="3781" spans="1:5" x14ac:dyDescent="0.15">
      <c r="A3781" s="3"/>
      <c r="B3781" s="51"/>
      <c r="D3781" s="30"/>
      <c r="E3781" s="25"/>
    </row>
    <row r="3782" spans="1:5" x14ac:dyDescent="0.15">
      <c r="A3782" s="3"/>
      <c r="B3782" s="51"/>
      <c r="D3782" s="30"/>
      <c r="E3782" s="25"/>
    </row>
    <row r="3783" spans="1:5" x14ac:dyDescent="0.15">
      <c r="A3783" s="3"/>
      <c r="B3783" s="51"/>
      <c r="D3783" s="30"/>
      <c r="E3783" s="25"/>
    </row>
    <row r="3784" spans="1:5" x14ac:dyDescent="0.15">
      <c r="A3784" s="3"/>
      <c r="B3784" s="51"/>
      <c r="D3784" s="30"/>
      <c r="E3784" s="25"/>
    </row>
    <row r="3785" spans="1:5" x14ac:dyDescent="0.15">
      <c r="A3785" s="3"/>
      <c r="B3785" s="51"/>
      <c r="D3785" s="30"/>
      <c r="E3785" s="25"/>
    </row>
    <row r="3786" spans="1:5" x14ac:dyDescent="0.15">
      <c r="A3786" s="3"/>
      <c r="B3786" s="51"/>
      <c r="D3786" s="30"/>
      <c r="E3786" s="25"/>
    </row>
    <row r="3787" spans="1:5" x14ac:dyDescent="0.15">
      <c r="A3787" s="3"/>
      <c r="B3787" s="51"/>
      <c r="D3787" s="30"/>
      <c r="E3787" s="25"/>
    </row>
    <row r="3788" spans="1:5" x14ac:dyDescent="0.15">
      <c r="A3788" s="3"/>
      <c r="B3788" s="51"/>
      <c r="D3788" s="30"/>
      <c r="E3788" s="25"/>
    </row>
    <row r="3789" spans="1:5" x14ac:dyDescent="0.15">
      <c r="A3789" s="3"/>
      <c r="B3789" s="51"/>
      <c r="D3789" s="30"/>
      <c r="E3789" s="25"/>
    </row>
    <row r="3790" spans="1:5" x14ac:dyDescent="0.15">
      <c r="A3790" s="3"/>
      <c r="B3790" s="51"/>
      <c r="D3790" s="30"/>
      <c r="E3790" s="25"/>
    </row>
    <row r="3791" spans="1:5" x14ac:dyDescent="0.15">
      <c r="A3791" s="3"/>
      <c r="B3791" s="51"/>
      <c r="D3791" s="30"/>
      <c r="E3791" s="25"/>
    </row>
    <row r="3792" spans="1:5" x14ac:dyDescent="0.15">
      <c r="A3792" s="3"/>
      <c r="B3792" s="51"/>
      <c r="D3792" s="30"/>
      <c r="E3792" s="25"/>
    </row>
    <row r="3793" spans="1:5" x14ac:dyDescent="0.15">
      <c r="A3793" s="3"/>
      <c r="B3793" s="51"/>
      <c r="D3793" s="30"/>
      <c r="E3793" s="25"/>
    </row>
    <row r="3794" spans="1:5" x14ac:dyDescent="0.15">
      <c r="A3794" s="3"/>
      <c r="B3794" s="51"/>
      <c r="D3794" s="30"/>
      <c r="E3794" s="25"/>
    </row>
    <row r="3795" spans="1:5" x14ac:dyDescent="0.15">
      <c r="A3795" s="3"/>
      <c r="B3795" s="51"/>
      <c r="D3795" s="30"/>
      <c r="E3795" s="25"/>
    </row>
    <row r="3796" spans="1:5" x14ac:dyDescent="0.15">
      <c r="A3796" s="3"/>
      <c r="B3796" s="51"/>
      <c r="D3796" s="30"/>
      <c r="E3796" s="25"/>
    </row>
    <row r="3797" spans="1:5" x14ac:dyDescent="0.15">
      <c r="A3797" s="3"/>
      <c r="B3797" s="51"/>
      <c r="D3797" s="30"/>
      <c r="E3797" s="25"/>
    </row>
    <row r="3798" spans="1:5" x14ac:dyDescent="0.15">
      <c r="A3798" s="3"/>
      <c r="B3798" s="51"/>
      <c r="D3798" s="30"/>
      <c r="E3798" s="25"/>
    </row>
    <row r="3799" spans="1:5" x14ac:dyDescent="0.15">
      <c r="A3799" s="3"/>
      <c r="B3799" s="51"/>
      <c r="D3799" s="30"/>
      <c r="E3799" s="25"/>
    </row>
    <row r="3800" spans="1:5" x14ac:dyDescent="0.15">
      <c r="A3800" s="3"/>
      <c r="B3800" s="51"/>
      <c r="D3800" s="30"/>
      <c r="E3800" s="25"/>
    </row>
    <row r="3801" spans="1:5" x14ac:dyDescent="0.15">
      <c r="A3801" s="3"/>
      <c r="B3801" s="51"/>
      <c r="D3801" s="30"/>
      <c r="E3801" s="25"/>
    </row>
    <row r="3802" spans="1:5" x14ac:dyDescent="0.15">
      <c r="A3802" s="3"/>
      <c r="B3802" s="51"/>
      <c r="D3802" s="30"/>
      <c r="E3802" s="25"/>
    </row>
    <row r="3803" spans="1:5" x14ac:dyDescent="0.15">
      <c r="A3803" s="3"/>
      <c r="B3803" s="51"/>
      <c r="D3803" s="30"/>
      <c r="E3803" s="25"/>
    </row>
    <row r="3804" spans="1:5" x14ac:dyDescent="0.15">
      <c r="A3804" s="3"/>
      <c r="B3804" s="51"/>
      <c r="D3804" s="30"/>
      <c r="E3804" s="25"/>
    </row>
    <row r="3805" spans="1:5" x14ac:dyDescent="0.15">
      <c r="A3805" s="3"/>
      <c r="B3805" s="51"/>
      <c r="D3805" s="30"/>
      <c r="E3805" s="25"/>
    </row>
    <row r="3806" spans="1:5" x14ac:dyDescent="0.15">
      <c r="A3806" s="3"/>
      <c r="B3806" s="51"/>
      <c r="D3806" s="30"/>
      <c r="E3806" s="25"/>
    </row>
    <row r="3807" spans="1:5" x14ac:dyDescent="0.15">
      <c r="A3807" s="3"/>
      <c r="B3807" s="51"/>
      <c r="D3807" s="30"/>
      <c r="E3807" s="25"/>
    </row>
    <row r="3808" spans="1:5" x14ac:dyDescent="0.15">
      <c r="A3808" s="3"/>
      <c r="B3808" s="51"/>
      <c r="D3808" s="30"/>
      <c r="E3808" s="25"/>
    </row>
    <row r="3809" spans="1:5" x14ac:dyDescent="0.15">
      <c r="A3809" s="3"/>
      <c r="B3809" s="51"/>
      <c r="D3809" s="30"/>
      <c r="E3809" s="25"/>
    </row>
    <row r="3810" spans="1:5" x14ac:dyDescent="0.15">
      <c r="A3810" s="3"/>
      <c r="B3810" s="51"/>
      <c r="D3810" s="30"/>
      <c r="E3810" s="25"/>
    </row>
    <row r="3811" spans="1:5" x14ac:dyDescent="0.15">
      <c r="A3811" s="3"/>
      <c r="B3811" s="51"/>
      <c r="D3811" s="30"/>
      <c r="E3811" s="25"/>
    </row>
    <row r="3812" spans="1:5" x14ac:dyDescent="0.15">
      <c r="A3812" s="3"/>
      <c r="B3812" s="51"/>
      <c r="D3812" s="30"/>
      <c r="E3812" s="25"/>
    </row>
    <row r="3813" spans="1:5" x14ac:dyDescent="0.15">
      <c r="A3813" s="3"/>
      <c r="B3813" s="51"/>
      <c r="D3813" s="30"/>
      <c r="E3813" s="25"/>
    </row>
    <row r="3814" spans="1:5" x14ac:dyDescent="0.15">
      <c r="A3814" s="3"/>
      <c r="B3814" s="51"/>
      <c r="D3814" s="30"/>
      <c r="E3814" s="25"/>
    </row>
    <row r="3815" spans="1:5" x14ac:dyDescent="0.15">
      <c r="A3815" s="3"/>
      <c r="B3815" s="51"/>
      <c r="D3815" s="30"/>
      <c r="E3815" s="25"/>
    </row>
    <row r="3816" spans="1:5" x14ac:dyDescent="0.15">
      <c r="A3816" s="3"/>
      <c r="B3816" s="51"/>
      <c r="D3816" s="30"/>
      <c r="E3816" s="25"/>
    </row>
    <row r="3817" spans="1:5" x14ac:dyDescent="0.15">
      <c r="A3817" s="3"/>
      <c r="B3817" s="51"/>
      <c r="D3817" s="30"/>
      <c r="E3817" s="25"/>
    </row>
    <row r="3818" spans="1:5" x14ac:dyDescent="0.15">
      <c r="A3818" s="3"/>
      <c r="B3818" s="51"/>
      <c r="D3818" s="30"/>
      <c r="E3818" s="25"/>
    </row>
    <row r="3819" spans="1:5" x14ac:dyDescent="0.15">
      <c r="A3819" s="3"/>
      <c r="B3819" s="51"/>
      <c r="D3819" s="30"/>
      <c r="E3819" s="25"/>
    </row>
    <row r="3820" spans="1:5" x14ac:dyDescent="0.15">
      <c r="A3820" s="3"/>
      <c r="B3820" s="51"/>
      <c r="D3820" s="30"/>
      <c r="E3820" s="25"/>
    </row>
    <row r="3821" spans="1:5" x14ac:dyDescent="0.15">
      <c r="A3821" s="3"/>
      <c r="B3821" s="51"/>
      <c r="D3821" s="30"/>
      <c r="E3821" s="25"/>
    </row>
    <row r="3822" spans="1:5" x14ac:dyDescent="0.15">
      <c r="A3822" s="3"/>
      <c r="B3822" s="51"/>
      <c r="D3822" s="30"/>
      <c r="E3822" s="25"/>
    </row>
    <row r="3823" spans="1:5" x14ac:dyDescent="0.15">
      <c r="A3823" s="3"/>
      <c r="B3823" s="51"/>
      <c r="D3823" s="30"/>
      <c r="E3823" s="25"/>
    </row>
    <row r="3824" spans="1:5" x14ac:dyDescent="0.15">
      <c r="A3824" s="3"/>
      <c r="B3824" s="51"/>
      <c r="D3824" s="30"/>
      <c r="E3824" s="25"/>
    </row>
    <row r="3825" spans="1:5" x14ac:dyDescent="0.15">
      <c r="A3825" s="3"/>
      <c r="B3825" s="51"/>
      <c r="D3825" s="30"/>
      <c r="E3825" s="25"/>
    </row>
    <row r="3826" spans="1:5" x14ac:dyDescent="0.15">
      <c r="A3826" s="3"/>
      <c r="B3826" s="51"/>
      <c r="D3826" s="30"/>
      <c r="E3826" s="25"/>
    </row>
    <row r="3827" spans="1:5" x14ac:dyDescent="0.15">
      <c r="A3827" s="3"/>
      <c r="B3827" s="51"/>
      <c r="D3827" s="30"/>
      <c r="E3827" s="25"/>
    </row>
    <row r="3828" spans="1:5" x14ac:dyDescent="0.15">
      <c r="A3828" s="3"/>
      <c r="B3828" s="51"/>
      <c r="D3828" s="30"/>
      <c r="E3828" s="25"/>
    </row>
    <row r="3829" spans="1:5" x14ac:dyDescent="0.15">
      <c r="A3829" s="3"/>
      <c r="B3829" s="51"/>
      <c r="D3829" s="30"/>
      <c r="E3829" s="25"/>
    </row>
    <row r="3830" spans="1:5" x14ac:dyDescent="0.15">
      <c r="A3830" s="3"/>
      <c r="B3830" s="51"/>
      <c r="D3830" s="30"/>
      <c r="E3830" s="25"/>
    </row>
    <row r="3831" spans="1:5" x14ac:dyDescent="0.15">
      <c r="A3831" s="3"/>
      <c r="B3831" s="51"/>
      <c r="D3831" s="30"/>
      <c r="E3831" s="25"/>
    </row>
    <row r="3832" spans="1:5" x14ac:dyDescent="0.15">
      <c r="A3832" s="3"/>
      <c r="B3832" s="51"/>
      <c r="D3832" s="30"/>
      <c r="E3832" s="25"/>
    </row>
    <row r="3833" spans="1:5" x14ac:dyDescent="0.15">
      <c r="A3833" s="3"/>
      <c r="B3833" s="51"/>
      <c r="D3833" s="30"/>
      <c r="E3833" s="25"/>
    </row>
    <row r="3834" spans="1:5" x14ac:dyDescent="0.15">
      <c r="A3834" s="3"/>
      <c r="B3834" s="51"/>
      <c r="D3834" s="30"/>
      <c r="E3834" s="25"/>
    </row>
    <row r="3835" spans="1:5" x14ac:dyDescent="0.15">
      <c r="A3835" s="3"/>
      <c r="B3835" s="51"/>
      <c r="D3835" s="30"/>
      <c r="E3835" s="25"/>
    </row>
    <row r="3836" spans="1:5" x14ac:dyDescent="0.15">
      <c r="A3836" s="3"/>
      <c r="B3836" s="51"/>
      <c r="D3836" s="30"/>
      <c r="E3836" s="25"/>
    </row>
    <row r="3837" spans="1:5" x14ac:dyDescent="0.15">
      <c r="A3837" s="3"/>
      <c r="B3837" s="51"/>
      <c r="D3837" s="30"/>
      <c r="E3837" s="25"/>
    </row>
    <row r="3838" spans="1:5" x14ac:dyDescent="0.15">
      <c r="A3838" s="3"/>
      <c r="B3838" s="51"/>
      <c r="D3838" s="30"/>
      <c r="E3838" s="25"/>
    </row>
    <row r="3839" spans="1:5" x14ac:dyDescent="0.15">
      <c r="A3839" s="3"/>
      <c r="B3839" s="51"/>
      <c r="D3839" s="30"/>
      <c r="E3839" s="25"/>
    </row>
    <row r="3840" spans="1:5" x14ac:dyDescent="0.15">
      <c r="A3840" s="3"/>
      <c r="B3840" s="51"/>
      <c r="D3840" s="30"/>
      <c r="E3840" s="25"/>
    </row>
    <row r="3841" spans="1:5" x14ac:dyDescent="0.15">
      <c r="A3841" s="3"/>
      <c r="B3841" s="51"/>
      <c r="D3841" s="30"/>
      <c r="E3841" s="25"/>
    </row>
    <row r="3842" spans="1:5" x14ac:dyDescent="0.15">
      <c r="A3842" s="3"/>
      <c r="B3842" s="51"/>
      <c r="D3842" s="30"/>
      <c r="E3842" s="25"/>
    </row>
    <row r="3843" spans="1:5" x14ac:dyDescent="0.15">
      <c r="A3843" s="3"/>
      <c r="B3843" s="51"/>
      <c r="D3843" s="30"/>
      <c r="E3843" s="25"/>
    </row>
    <row r="3844" spans="1:5" x14ac:dyDescent="0.15">
      <c r="A3844" s="3"/>
      <c r="B3844" s="51"/>
      <c r="D3844" s="30"/>
      <c r="E3844" s="25"/>
    </row>
    <row r="3845" spans="1:5" x14ac:dyDescent="0.15">
      <c r="A3845" s="3"/>
      <c r="B3845" s="51"/>
      <c r="D3845" s="30"/>
      <c r="E3845" s="25"/>
    </row>
    <row r="3846" spans="1:5" x14ac:dyDescent="0.15">
      <c r="A3846" s="3"/>
      <c r="B3846" s="51"/>
      <c r="D3846" s="30"/>
      <c r="E3846" s="25"/>
    </row>
    <row r="3847" spans="1:5" x14ac:dyDescent="0.15">
      <c r="A3847" s="3"/>
      <c r="B3847" s="51"/>
      <c r="D3847" s="30"/>
      <c r="E3847" s="25"/>
    </row>
    <row r="3848" spans="1:5" x14ac:dyDescent="0.15">
      <c r="A3848" s="3"/>
      <c r="B3848" s="51"/>
      <c r="D3848" s="30"/>
      <c r="E3848" s="25"/>
    </row>
    <row r="3849" spans="1:5" x14ac:dyDescent="0.15">
      <c r="A3849" s="3"/>
      <c r="B3849" s="51"/>
      <c r="D3849" s="30"/>
      <c r="E3849" s="25"/>
    </row>
    <row r="3850" spans="1:5" x14ac:dyDescent="0.15">
      <c r="A3850" s="3"/>
      <c r="B3850" s="51"/>
      <c r="D3850" s="30"/>
      <c r="E3850" s="25"/>
    </row>
    <row r="3851" spans="1:5" x14ac:dyDescent="0.15">
      <c r="A3851" s="3"/>
      <c r="B3851" s="51"/>
      <c r="D3851" s="30"/>
      <c r="E3851" s="25"/>
    </row>
    <row r="3852" spans="1:5" x14ac:dyDescent="0.15">
      <c r="A3852" s="3"/>
      <c r="B3852" s="51"/>
      <c r="D3852" s="30"/>
      <c r="E3852" s="25"/>
    </row>
    <row r="3853" spans="1:5" x14ac:dyDescent="0.15">
      <c r="A3853" s="3"/>
      <c r="B3853" s="51"/>
      <c r="D3853" s="30"/>
      <c r="E3853" s="25"/>
    </row>
    <row r="3854" spans="1:5" x14ac:dyDescent="0.15">
      <c r="A3854" s="3"/>
      <c r="B3854" s="51"/>
      <c r="D3854" s="30"/>
      <c r="E3854" s="25"/>
    </row>
    <row r="3855" spans="1:5" x14ac:dyDescent="0.15">
      <c r="A3855" s="3"/>
      <c r="B3855" s="51"/>
      <c r="D3855" s="30"/>
      <c r="E3855" s="25"/>
    </row>
    <row r="3856" spans="1:5" x14ac:dyDescent="0.15">
      <c r="A3856" s="3"/>
      <c r="B3856" s="51"/>
      <c r="D3856" s="30"/>
      <c r="E3856" s="25"/>
    </row>
    <row r="3857" spans="1:5" x14ac:dyDescent="0.15">
      <c r="A3857" s="3"/>
      <c r="B3857" s="51"/>
      <c r="D3857" s="30"/>
      <c r="E3857" s="25"/>
    </row>
    <row r="3858" spans="1:5" x14ac:dyDescent="0.15">
      <c r="A3858" s="3"/>
      <c r="B3858" s="51"/>
      <c r="D3858" s="30"/>
      <c r="E3858" s="25"/>
    </row>
    <row r="3859" spans="1:5" x14ac:dyDescent="0.15">
      <c r="A3859" s="3"/>
      <c r="B3859" s="51"/>
      <c r="D3859" s="30"/>
      <c r="E3859" s="25"/>
    </row>
    <row r="3860" spans="1:5" x14ac:dyDescent="0.15">
      <c r="A3860" s="3"/>
      <c r="B3860" s="51"/>
      <c r="D3860" s="30"/>
      <c r="E3860" s="25"/>
    </row>
    <row r="3861" spans="1:5" x14ac:dyDescent="0.15">
      <c r="A3861" s="3"/>
      <c r="B3861" s="51"/>
      <c r="D3861" s="30"/>
      <c r="E3861" s="25"/>
    </row>
    <row r="3862" spans="1:5" x14ac:dyDescent="0.15">
      <c r="A3862" s="3"/>
      <c r="B3862" s="51"/>
      <c r="D3862" s="30"/>
      <c r="E3862" s="25"/>
    </row>
    <row r="3863" spans="1:5" x14ac:dyDescent="0.15">
      <c r="A3863" s="3"/>
      <c r="B3863" s="51"/>
      <c r="D3863" s="30"/>
      <c r="E3863" s="25"/>
    </row>
    <row r="3864" spans="1:5" x14ac:dyDescent="0.15">
      <c r="A3864" s="3"/>
      <c r="B3864" s="51"/>
      <c r="D3864" s="30"/>
      <c r="E3864" s="25"/>
    </row>
    <row r="3865" spans="1:5" x14ac:dyDescent="0.15">
      <c r="A3865" s="3"/>
      <c r="B3865" s="51"/>
      <c r="D3865" s="30"/>
      <c r="E3865" s="25"/>
    </row>
    <row r="3866" spans="1:5" x14ac:dyDescent="0.15">
      <c r="A3866" s="3"/>
      <c r="B3866" s="51"/>
      <c r="D3866" s="30"/>
      <c r="E3866" s="25"/>
    </row>
    <row r="3867" spans="1:5" x14ac:dyDescent="0.15">
      <c r="A3867" s="3"/>
      <c r="B3867" s="51"/>
      <c r="D3867" s="30"/>
      <c r="E3867" s="25"/>
    </row>
    <row r="3868" spans="1:5" x14ac:dyDescent="0.15">
      <c r="A3868" s="3"/>
      <c r="B3868" s="51"/>
      <c r="D3868" s="30"/>
      <c r="E3868" s="25"/>
    </row>
    <row r="3869" spans="1:5" x14ac:dyDescent="0.15">
      <c r="A3869" s="3"/>
      <c r="B3869" s="51"/>
      <c r="D3869" s="30"/>
      <c r="E3869" s="25"/>
    </row>
    <row r="3870" spans="1:5" x14ac:dyDescent="0.15">
      <c r="A3870" s="3"/>
      <c r="B3870" s="51"/>
      <c r="D3870" s="30"/>
      <c r="E3870" s="25"/>
    </row>
    <row r="3871" spans="1:5" x14ac:dyDescent="0.15">
      <c r="A3871" s="3"/>
      <c r="B3871" s="51"/>
      <c r="D3871" s="30"/>
      <c r="E3871" s="25"/>
    </row>
    <row r="3872" spans="1:5" x14ac:dyDescent="0.15">
      <c r="A3872" s="3"/>
      <c r="B3872" s="51"/>
      <c r="D3872" s="30"/>
      <c r="E3872" s="25"/>
    </row>
    <row r="3873" spans="1:5" x14ac:dyDescent="0.15">
      <c r="A3873" s="3"/>
      <c r="B3873" s="51"/>
      <c r="D3873" s="30"/>
      <c r="E3873" s="25"/>
    </row>
    <row r="3874" spans="1:5" x14ac:dyDescent="0.15">
      <c r="A3874" s="3"/>
      <c r="B3874" s="51"/>
      <c r="D3874" s="30"/>
      <c r="E3874" s="25"/>
    </row>
    <row r="3875" spans="1:5" x14ac:dyDescent="0.15">
      <c r="A3875" s="3"/>
      <c r="B3875" s="51"/>
      <c r="D3875" s="30"/>
      <c r="E3875" s="25"/>
    </row>
    <row r="3876" spans="1:5" x14ac:dyDescent="0.15">
      <c r="A3876" s="3"/>
      <c r="B3876" s="51"/>
      <c r="D3876" s="30"/>
      <c r="E3876" s="25"/>
    </row>
    <row r="3877" spans="1:5" x14ac:dyDescent="0.15">
      <c r="A3877" s="3"/>
      <c r="B3877" s="51"/>
      <c r="D3877" s="30"/>
      <c r="E3877" s="25"/>
    </row>
    <row r="3878" spans="1:5" x14ac:dyDescent="0.15">
      <c r="A3878" s="3"/>
      <c r="B3878" s="51"/>
      <c r="D3878" s="30"/>
      <c r="E3878" s="25"/>
    </row>
    <row r="3879" spans="1:5" x14ac:dyDescent="0.15">
      <c r="A3879" s="3"/>
      <c r="B3879" s="51"/>
      <c r="D3879" s="30"/>
      <c r="E3879" s="25"/>
    </row>
    <row r="3880" spans="1:5" x14ac:dyDescent="0.15">
      <c r="A3880" s="3"/>
      <c r="B3880" s="51"/>
      <c r="D3880" s="30"/>
      <c r="E3880" s="25"/>
    </row>
    <row r="3881" spans="1:5" x14ac:dyDescent="0.15">
      <c r="A3881" s="3"/>
      <c r="B3881" s="51"/>
      <c r="D3881" s="30"/>
      <c r="E3881" s="25"/>
    </row>
    <row r="3882" spans="1:5" x14ac:dyDescent="0.15">
      <c r="A3882" s="3"/>
      <c r="B3882" s="51"/>
      <c r="D3882" s="30"/>
      <c r="E3882" s="25"/>
    </row>
    <row r="3883" spans="1:5" x14ac:dyDescent="0.15">
      <c r="A3883" s="3"/>
      <c r="B3883" s="51"/>
      <c r="D3883" s="30"/>
      <c r="E3883" s="25"/>
    </row>
    <row r="3884" spans="1:5" x14ac:dyDescent="0.15">
      <c r="A3884" s="3"/>
      <c r="B3884" s="51"/>
      <c r="D3884" s="30"/>
      <c r="E3884" s="25"/>
    </row>
    <row r="3885" spans="1:5" x14ac:dyDescent="0.15">
      <c r="A3885" s="3"/>
      <c r="B3885" s="51"/>
      <c r="D3885" s="30"/>
      <c r="E3885" s="25"/>
    </row>
    <row r="3886" spans="1:5" x14ac:dyDescent="0.15">
      <c r="A3886" s="3"/>
      <c r="B3886" s="51"/>
      <c r="D3886" s="30"/>
      <c r="E3886" s="25"/>
    </row>
    <row r="3887" spans="1:5" x14ac:dyDescent="0.15">
      <c r="A3887" s="3"/>
      <c r="B3887" s="51"/>
      <c r="D3887" s="30"/>
      <c r="E3887" s="25"/>
    </row>
    <row r="3888" spans="1:5" x14ac:dyDescent="0.15">
      <c r="A3888" s="3"/>
      <c r="B3888" s="51"/>
      <c r="D3888" s="30"/>
      <c r="E3888" s="25"/>
    </row>
    <row r="3889" spans="1:5" x14ac:dyDescent="0.15">
      <c r="A3889" s="3"/>
      <c r="B3889" s="51"/>
      <c r="D3889" s="30"/>
      <c r="E3889" s="25"/>
    </row>
    <row r="3890" spans="1:5" x14ac:dyDescent="0.15">
      <c r="A3890" s="3"/>
      <c r="B3890" s="51"/>
      <c r="D3890" s="30"/>
      <c r="E3890" s="25"/>
    </row>
    <row r="3891" spans="1:5" x14ac:dyDescent="0.15">
      <c r="A3891" s="3"/>
      <c r="B3891" s="51"/>
      <c r="D3891" s="30"/>
      <c r="E3891" s="25"/>
    </row>
    <row r="3892" spans="1:5" x14ac:dyDescent="0.15">
      <c r="A3892" s="3"/>
      <c r="B3892" s="51"/>
      <c r="D3892" s="30"/>
      <c r="E3892" s="25"/>
    </row>
    <row r="3893" spans="1:5" x14ac:dyDescent="0.15">
      <c r="A3893" s="3"/>
      <c r="B3893" s="51"/>
      <c r="D3893" s="30"/>
      <c r="E3893" s="25"/>
    </row>
    <row r="3894" spans="1:5" x14ac:dyDescent="0.15">
      <c r="A3894" s="3"/>
      <c r="B3894" s="51"/>
      <c r="D3894" s="30"/>
      <c r="E3894" s="25"/>
    </row>
    <row r="3895" spans="1:5" x14ac:dyDescent="0.15">
      <c r="A3895" s="3"/>
      <c r="B3895" s="51"/>
      <c r="D3895" s="30"/>
      <c r="E3895" s="25"/>
    </row>
    <row r="3896" spans="1:5" x14ac:dyDescent="0.15">
      <c r="A3896" s="3"/>
      <c r="B3896" s="51"/>
      <c r="D3896" s="30"/>
      <c r="E3896" s="25"/>
    </row>
    <row r="3897" spans="1:5" x14ac:dyDescent="0.15">
      <c r="A3897" s="3"/>
      <c r="B3897" s="51"/>
      <c r="D3897" s="30"/>
      <c r="E3897" s="25"/>
    </row>
    <row r="3898" spans="1:5" x14ac:dyDescent="0.15">
      <c r="A3898" s="3"/>
      <c r="B3898" s="51"/>
      <c r="D3898" s="30"/>
      <c r="E3898" s="25"/>
    </row>
    <row r="3899" spans="1:5" x14ac:dyDescent="0.15">
      <c r="A3899" s="3"/>
      <c r="B3899" s="51"/>
      <c r="D3899" s="30"/>
      <c r="E3899" s="25"/>
    </row>
    <row r="3900" spans="1:5" x14ac:dyDescent="0.15">
      <c r="A3900" s="3"/>
      <c r="B3900" s="51"/>
      <c r="D3900" s="30"/>
      <c r="E3900" s="25"/>
    </row>
    <row r="3901" spans="1:5" x14ac:dyDescent="0.15">
      <c r="A3901" s="3"/>
      <c r="B3901" s="51"/>
      <c r="D3901" s="30"/>
      <c r="E3901" s="25"/>
    </row>
    <row r="3902" spans="1:5" x14ac:dyDescent="0.15">
      <c r="A3902" s="3"/>
      <c r="B3902" s="51"/>
      <c r="D3902" s="30"/>
      <c r="E3902" s="25"/>
    </row>
    <row r="3903" spans="1:5" x14ac:dyDescent="0.15">
      <c r="A3903" s="3"/>
      <c r="B3903" s="51"/>
      <c r="D3903" s="30"/>
      <c r="E3903" s="25"/>
    </row>
    <row r="3904" spans="1:5" x14ac:dyDescent="0.15">
      <c r="A3904" s="3"/>
      <c r="B3904" s="51"/>
      <c r="D3904" s="30"/>
      <c r="E3904" s="25"/>
    </row>
    <row r="3905" spans="1:5" x14ac:dyDescent="0.15">
      <c r="A3905" s="3"/>
      <c r="B3905" s="51"/>
      <c r="D3905" s="30"/>
      <c r="E3905" s="25"/>
    </row>
    <row r="3906" spans="1:5" x14ac:dyDescent="0.15">
      <c r="A3906" s="3"/>
      <c r="B3906" s="51"/>
      <c r="D3906" s="30"/>
      <c r="E3906" s="25"/>
    </row>
    <row r="3907" spans="1:5" x14ac:dyDescent="0.15">
      <c r="A3907" s="3"/>
      <c r="B3907" s="51"/>
      <c r="D3907" s="30"/>
      <c r="E3907" s="25"/>
    </row>
    <row r="3908" spans="1:5" x14ac:dyDescent="0.15">
      <c r="A3908" s="3"/>
      <c r="B3908" s="51"/>
      <c r="D3908" s="30"/>
      <c r="E3908" s="25"/>
    </row>
    <row r="3909" spans="1:5" x14ac:dyDescent="0.15">
      <c r="A3909" s="3"/>
      <c r="B3909" s="51"/>
      <c r="D3909" s="30"/>
      <c r="E3909" s="25"/>
    </row>
    <row r="3910" spans="1:5" x14ac:dyDescent="0.15">
      <c r="A3910" s="3"/>
      <c r="B3910" s="51"/>
      <c r="D3910" s="30"/>
      <c r="E3910" s="25"/>
    </row>
    <row r="3911" spans="1:5" x14ac:dyDescent="0.15">
      <c r="A3911" s="3"/>
      <c r="B3911" s="51"/>
      <c r="D3911" s="30"/>
      <c r="E3911" s="25"/>
    </row>
    <row r="3912" spans="1:5" x14ac:dyDescent="0.15">
      <c r="A3912" s="3"/>
      <c r="B3912" s="51"/>
      <c r="D3912" s="30"/>
      <c r="E3912" s="25"/>
    </row>
    <row r="3913" spans="1:5" x14ac:dyDescent="0.15">
      <c r="A3913" s="3"/>
      <c r="B3913" s="51"/>
      <c r="D3913" s="30"/>
      <c r="E3913" s="25"/>
    </row>
    <row r="3914" spans="1:5" x14ac:dyDescent="0.15">
      <c r="A3914" s="3"/>
      <c r="B3914" s="51"/>
      <c r="D3914" s="30"/>
      <c r="E3914" s="25"/>
    </row>
    <row r="3915" spans="1:5" x14ac:dyDescent="0.15">
      <c r="A3915" s="3"/>
      <c r="B3915" s="51"/>
      <c r="D3915" s="30"/>
      <c r="E3915" s="25"/>
    </row>
    <row r="3916" spans="1:5" x14ac:dyDescent="0.15">
      <c r="A3916" s="3"/>
      <c r="B3916" s="51"/>
      <c r="D3916" s="30"/>
      <c r="E3916" s="25"/>
    </row>
    <row r="3917" spans="1:5" x14ac:dyDescent="0.15">
      <c r="A3917" s="3"/>
      <c r="B3917" s="51"/>
      <c r="D3917" s="30"/>
      <c r="E3917" s="25"/>
    </row>
    <row r="3918" spans="1:5" x14ac:dyDescent="0.15">
      <c r="A3918" s="3"/>
      <c r="B3918" s="51"/>
      <c r="D3918" s="30"/>
      <c r="E3918" s="25"/>
    </row>
    <row r="3919" spans="1:5" x14ac:dyDescent="0.15">
      <c r="A3919" s="3"/>
      <c r="B3919" s="51"/>
      <c r="D3919" s="30"/>
      <c r="E3919" s="25"/>
    </row>
    <row r="3920" spans="1:5" x14ac:dyDescent="0.15">
      <c r="A3920" s="3"/>
      <c r="B3920" s="51"/>
      <c r="D3920" s="30"/>
      <c r="E3920" s="25"/>
    </row>
    <row r="3921" spans="1:5" x14ac:dyDescent="0.15">
      <c r="A3921" s="3"/>
      <c r="B3921" s="51"/>
      <c r="D3921" s="30"/>
      <c r="E3921" s="25"/>
    </row>
    <row r="3922" spans="1:5" x14ac:dyDescent="0.15">
      <c r="A3922" s="3"/>
      <c r="B3922" s="51"/>
      <c r="D3922" s="30"/>
      <c r="E3922" s="25"/>
    </row>
    <row r="3923" spans="1:5" x14ac:dyDescent="0.15">
      <c r="A3923" s="3"/>
      <c r="B3923" s="51"/>
      <c r="D3923" s="30"/>
      <c r="E3923" s="25"/>
    </row>
    <row r="3924" spans="1:5" x14ac:dyDescent="0.15">
      <c r="A3924" s="3"/>
      <c r="B3924" s="51"/>
      <c r="D3924" s="30"/>
      <c r="E3924" s="25"/>
    </row>
    <row r="3925" spans="1:5" x14ac:dyDescent="0.15">
      <c r="A3925" s="3"/>
      <c r="B3925" s="51"/>
      <c r="D3925" s="30"/>
      <c r="E3925" s="25"/>
    </row>
    <row r="3926" spans="1:5" x14ac:dyDescent="0.15">
      <c r="A3926" s="3"/>
      <c r="B3926" s="51"/>
      <c r="D3926" s="30"/>
      <c r="E3926" s="25"/>
    </row>
    <row r="3927" spans="1:5" x14ac:dyDescent="0.15">
      <c r="A3927" s="3"/>
      <c r="B3927" s="51"/>
      <c r="D3927" s="30"/>
      <c r="E3927" s="25"/>
    </row>
    <row r="3928" spans="1:5" x14ac:dyDescent="0.15">
      <c r="A3928" s="3"/>
      <c r="B3928" s="51"/>
      <c r="D3928" s="30"/>
      <c r="E3928" s="25"/>
    </row>
    <row r="3929" spans="1:5" x14ac:dyDescent="0.15">
      <c r="A3929" s="3"/>
      <c r="B3929" s="51"/>
      <c r="D3929" s="30"/>
      <c r="E3929" s="25"/>
    </row>
    <row r="3930" spans="1:5" x14ac:dyDescent="0.15">
      <c r="A3930" s="3"/>
      <c r="B3930" s="51"/>
      <c r="D3930" s="30"/>
      <c r="E3930" s="25"/>
    </row>
    <row r="3931" spans="1:5" x14ac:dyDescent="0.15">
      <c r="A3931" s="3"/>
      <c r="B3931" s="51"/>
      <c r="D3931" s="30"/>
      <c r="E3931" s="25"/>
    </row>
    <row r="3932" spans="1:5" x14ac:dyDescent="0.15">
      <c r="A3932" s="3"/>
      <c r="B3932" s="51"/>
      <c r="D3932" s="30"/>
      <c r="E3932" s="25"/>
    </row>
    <row r="3933" spans="1:5" x14ac:dyDescent="0.15">
      <c r="A3933" s="3"/>
      <c r="B3933" s="51"/>
      <c r="D3933" s="30"/>
      <c r="E3933" s="25"/>
    </row>
    <row r="3934" spans="1:5" x14ac:dyDescent="0.15">
      <c r="A3934" s="3"/>
      <c r="B3934" s="51"/>
      <c r="D3934" s="30"/>
      <c r="E3934" s="25"/>
    </row>
    <row r="3935" spans="1:5" x14ac:dyDescent="0.15">
      <c r="A3935" s="3"/>
      <c r="B3935" s="51"/>
      <c r="D3935" s="30"/>
      <c r="E3935" s="25"/>
    </row>
    <row r="3936" spans="1:5" x14ac:dyDescent="0.15">
      <c r="A3936" s="3"/>
      <c r="B3936" s="51"/>
      <c r="D3936" s="30"/>
      <c r="E3936" s="25"/>
    </row>
    <row r="3937" spans="1:5" x14ac:dyDescent="0.15">
      <c r="A3937" s="3"/>
      <c r="B3937" s="51"/>
      <c r="D3937" s="30"/>
      <c r="E3937" s="25"/>
    </row>
    <row r="3938" spans="1:5" x14ac:dyDescent="0.15">
      <c r="A3938" s="3"/>
      <c r="B3938" s="51"/>
      <c r="D3938" s="30"/>
      <c r="E3938" s="25"/>
    </row>
    <row r="3939" spans="1:5" x14ac:dyDescent="0.15">
      <c r="A3939" s="3"/>
      <c r="B3939" s="51"/>
      <c r="D3939" s="30"/>
      <c r="E3939" s="25"/>
    </row>
    <row r="3940" spans="1:5" x14ac:dyDescent="0.15">
      <c r="A3940" s="3"/>
      <c r="B3940" s="51"/>
      <c r="D3940" s="30"/>
      <c r="E3940" s="25"/>
    </row>
    <row r="3941" spans="1:5" x14ac:dyDescent="0.15">
      <c r="A3941" s="3"/>
      <c r="B3941" s="51"/>
      <c r="D3941" s="30"/>
      <c r="E3941" s="25"/>
    </row>
    <row r="3942" spans="1:5" x14ac:dyDescent="0.15">
      <c r="A3942" s="3"/>
      <c r="B3942" s="51"/>
      <c r="D3942" s="30"/>
      <c r="E3942" s="25"/>
    </row>
    <row r="3943" spans="1:5" x14ac:dyDescent="0.15">
      <c r="A3943" s="3"/>
      <c r="B3943" s="51"/>
      <c r="D3943" s="30"/>
      <c r="E3943" s="25"/>
    </row>
    <row r="3944" spans="1:5" x14ac:dyDescent="0.15">
      <c r="A3944" s="3"/>
      <c r="B3944" s="51"/>
      <c r="D3944" s="30"/>
      <c r="E3944" s="25"/>
    </row>
    <row r="3945" spans="1:5" x14ac:dyDescent="0.15">
      <c r="A3945" s="3"/>
      <c r="B3945" s="51"/>
      <c r="D3945" s="30"/>
      <c r="E3945" s="25"/>
    </row>
    <row r="3946" spans="1:5" x14ac:dyDescent="0.15">
      <c r="A3946" s="3"/>
      <c r="B3946" s="51"/>
      <c r="D3946" s="30"/>
      <c r="E3946" s="25"/>
    </row>
    <row r="3947" spans="1:5" x14ac:dyDescent="0.15">
      <c r="A3947" s="3"/>
      <c r="B3947" s="51"/>
      <c r="D3947" s="30"/>
      <c r="E3947" s="25"/>
    </row>
    <row r="3948" spans="1:5" x14ac:dyDescent="0.15">
      <c r="A3948" s="3"/>
      <c r="B3948" s="51"/>
      <c r="D3948" s="30"/>
      <c r="E3948" s="25"/>
    </row>
    <row r="3949" spans="1:5" x14ac:dyDescent="0.15">
      <c r="A3949" s="3"/>
      <c r="B3949" s="51"/>
      <c r="D3949" s="30"/>
      <c r="E3949" s="25"/>
    </row>
    <row r="3950" spans="1:5" x14ac:dyDescent="0.15">
      <c r="A3950" s="3"/>
      <c r="B3950" s="51"/>
      <c r="D3950" s="30"/>
      <c r="E3950" s="25"/>
    </row>
    <row r="3951" spans="1:5" x14ac:dyDescent="0.15">
      <c r="A3951" s="3"/>
      <c r="B3951" s="51"/>
      <c r="D3951" s="30"/>
      <c r="E3951" s="25"/>
    </row>
    <row r="3952" spans="1:5" x14ac:dyDescent="0.15">
      <c r="A3952" s="3"/>
      <c r="B3952" s="51"/>
      <c r="D3952" s="30"/>
      <c r="E3952" s="25"/>
    </row>
    <row r="3953" spans="1:5" x14ac:dyDescent="0.15">
      <c r="A3953" s="3"/>
      <c r="B3953" s="51"/>
      <c r="D3953" s="30"/>
      <c r="E3953" s="25"/>
    </row>
    <row r="3954" spans="1:5" x14ac:dyDescent="0.15">
      <c r="A3954" s="3"/>
      <c r="B3954" s="51"/>
      <c r="D3954" s="30"/>
      <c r="E3954" s="25"/>
    </row>
    <row r="3955" spans="1:5" x14ac:dyDescent="0.15">
      <c r="A3955" s="3"/>
      <c r="B3955" s="51"/>
      <c r="D3955" s="30"/>
      <c r="E3955" s="25"/>
    </row>
    <row r="3956" spans="1:5" x14ac:dyDescent="0.15">
      <c r="A3956" s="3"/>
      <c r="B3956" s="51"/>
      <c r="D3956" s="30"/>
      <c r="E3956" s="25"/>
    </row>
    <row r="3957" spans="1:5" x14ac:dyDescent="0.15">
      <c r="A3957" s="3"/>
      <c r="B3957" s="51"/>
      <c r="D3957" s="30"/>
      <c r="E3957" s="25"/>
    </row>
    <row r="3958" spans="1:5" x14ac:dyDescent="0.15">
      <c r="A3958" s="3"/>
      <c r="B3958" s="51"/>
      <c r="D3958" s="30"/>
      <c r="E3958" s="25"/>
    </row>
    <row r="3959" spans="1:5" x14ac:dyDescent="0.15">
      <c r="A3959" s="3"/>
      <c r="B3959" s="51"/>
      <c r="D3959" s="30"/>
      <c r="E3959" s="25"/>
    </row>
    <row r="3960" spans="1:5" x14ac:dyDescent="0.15">
      <c r="A3960" s="3"/>
      <c r="B3960" s="51"/>
      <c r="D3960" s="30"/>
      <c r="E3960" s="25"/>
    </row>
    <row r="3961" spans="1:5" x14ac:dyDescent="0.15">
      <c r="A3961" s="3"/>
      <c r="B3961" s="51"/>
      <c r="D3961" s="30"/>
      <c r="E3961" s="25"/>
    </row>
    <row r="3962" spans="1:5" x14ac:dyDescent="0.15">
      <c r="A3962" s="3"/>
      <c r="B3962" s="51"/>
      <c r="D3962" s="30"/>
      <c r="E3962" s="25"/>
    </row>
    <row r="3963" spans="1:5" x14ac:dyDescent="0.15">
      <c r="A3963" s="3"/>
      <c r="B3963" s="51"/>
      <c r="D3963" s="30"/>
      <c r="E3963" s="25"/>
    </row>
    <row r="3964" spans="1:5" x14ac:dyDescent="0.15">
      <c r="A3964" s="3"/>
      <c r="B3964" s="51"/>
      <c r="D3964" s="30"/>
      <c r="E3964" s="25"/>
    </row>
    <row r="3965" spans="1:5" x14ac:dyDescent="0.15">
      <c r="A3965" s="3"/>
      <c r="B3965" s="51"/>
      <c r="D3965" s="30"/>
      <c r="E3965" s="25"/>
    </row>
    <row r="3966" spans="1:5" x14ac:dyDescent="0.15">
      <c r="A3966" s="3"/>
      <c r="B3966" s="51"/>
      <c r="D3966" s="30"/>
      <c r="E3966" s="25"/>
    </row>
    <row r="3967" spans="1:5" x14ac:dyDescent="0.15">
      <c r="A3967" s="3"/>
      <c r="B3967" s="51"/>
      <c r="D3967" s="30"/>
      <c r="E3967" s="25"/>
    </row>
    <row r="3968" spans="1:5" x14ac:dyDescent="0.15">
      <c r="A3968" s="3"/>
      <c r="B3968" s="51"/>
      <c r="D3968" s="30"/>
      <c r="E3968" s="25"/>
    </row>
    <row r="3969" spans="1:5" x14ac:dyDescent="0.15">
      <c r="A3969" s="3"/>
      <c r="B3969" s="51"/>
      <c r="D3969" s="30"/>
      <c r="E3969" s="25"/>
    </row>
    <row r="3970" spans="1:5" x14ac:dyDescent="0.15">
      <c r="A3970" s="3"/>
      <c r="B3970" s="51"/>
      <c r="D3970" s="30"/>
      <c r="E3970" s="25"/>
    </row>
    <row r="3971" spans="1:5" x14ac:dyDescent="0.15">
      <c r="A3971" s="3"/>
      <c r="B3971" s="51"/>
      <c r="D3971" s="30"/>
      <c r="E3971" s="25"/>
    </row>
    <row r="3972" spans="1:5" x14ac:dyDescent="0.15">
      <c r="A3972" s="3"/>
      <c r="B3972" s="51"/>
      <c r="D3972" s="30"/>
      <c r="E3972" s="25"/>
    </row>
    <row r="3973" spans="1:5" x14ac:dyDescent="0.15">
      <c r="A3973" s="3"/>
      <c r="B3973" s="51"/>
      <c r="D3973" s="30"/>
      <c r="E3973" s="25"/>
    </row>
    <row r="3974" spans="1:5" x14ac:dyDescent="0.15">
      <c r="A3974" s="3"/>
      <c r="B3974" s="51"/>
      <c r="D3974" s="30"/>
      <c r="E3974" s="25"/>
    </row>
    <row r="3975" spans="1:5" x14ac:dyDescent="0.15">
      <c r="A3975" s="3"/>
      <c r="B3975" s="51"/>
      <c r="D3975" s="30"/>
      <c r="E3975" s="25"/>
    </row>
    <row r="3976" spans="1:5" x14ac:dyDescent="0.15">
      <c r="A3976" s="3"/>
      <c r="B3976" s="51"/>
      <c r="D3976" s="30"/>
      <c r="E3976" s="25"/>
    </row>
    <row r="3977" spans="1:5" x14ac:dyDescent="0.15">
      <c r="A3977" s="3"/>
      <c r="B3977" s="51"/>
      <c r="D3977" s="30"/>
      <c r="E3977" s="25"/>
    </row>
    <row r="3978" spans="1:5" x14ac:dyDescent="0.15">
      <c r="A3978" s="3"/>
      <c r="B3978" s="51"/>
      <c r="D3978" s="30"/>
      <c r="E3978" s="25"/>
    </row>
    <row r="3979" spans="1:5" x14ac:dyDescent="0.15">
      <c r="A3979" s="3"/>
      <c r="B3979" s="51"/>
      <c r="D3979" s="30"/>
      <c r="E3979" s="25"/>
    </row>
    <row r="3980" spans="1:5" x14ac:dyDescent="0.15">
      <c r="A3980" s="3"/>
      <c r="B3980" s="51"/>
      <c r="D3980" s="30"/>
      <c r="E3980" s="25"/>
    </row>
    <row r="3981" spans="1:5" x14ac:dyDescent="0.15">
      <c r="A3981" s="3"/>
      <c r="B3981" s="51"/>
      <c r="D3981" s="30"/>
      <c r="E3981" s="25"/>
    </row>
    <row r="3982" spans="1:5" x14ac:dyDescent="0.15">
      <c r="A3982" s="3"/>
      <c r="B3982" s="51"/>
      <c r="D3982" s="30"/>
      <c r="E3982" s="25"/>
    </row>
    <row r="3983" spans="1:5" x14ac:dyDescent="0.15">
      <c r="A3983" s="3"/>
      <c r="B3983" s="51"/>
      <c r="D3983" s="30"/>
      <c r="E3983" s="25"/>
    </row>
    <row r="3984" spans="1:5" x14ac:dyDescent="0.15">
      <c r="A3984" s="3"/>
      <c r="B3984" s="51"/>
      <c r="D3984" s="30"/>
      <c r="E3984" s="25"/>
    </row>
    <row r="3985" spans="1:5" x14ac:dyDescent="0.15">
      <c r="A3985" s="3"/>
      <c r="B3985" s="51"/>
      <c r="D3985" s="30"/>
      <c r="E3985" s="25"/>
    </row>
    <row r="3986" spans="1:5" x14ac:dyDescent="0.15">
      <c r="A3986" s="3"/>
      <c r="B3986" s="51"/>
      <c r="D3986" s="30"/>
      <c r="E3986" s="25"/>
    </row>
    <row r="3987" spans="1:5" x14ac:dyDescent="0.15">
      <c r="A3987" s="3"/>
      <c r="B3987" s="51"/>
      <c r="D3987" s="30"/>
      <c r="E3987" s="25"/>
    </row>
    <row r="3988" spans="1:5" x14ac:dyDescent="0.15">
      <c r="A3988" s="3"/>
      <c r="B3988" s="51"/>
      <c r="D3988" s="30"/>
      <c r="E3988" s="25"/>
    </row>
    <row r="3989" spans="1:5" x14ac:dyDescent="0.15">
      <c r="A3989" s="3"/>
      <c r="B3989" s="51"/>
      <c r="D3989" s="30"/>
      <c r="E3989" s="25"/>
    </row>
    <row r="3990" spans="1:5" x14ac:dyDescent="0.15">
      <c r="A3990" s="3"/>
      <c r="B3990" s="51"/>
      <c r="D3990" s="30"/>
      <c r="E3990" s="25"/>
    </row>
    <row r="3991" spans="1:5" x14ac:dyDescent="0.15">
      <c r="A3991" s="3"/>
      <c r="B3991" s="51"/>
      <c r="D3991" s="30"/>
      <c r="E3991" s="25"/>
    </row>
    <row r="3992" spans="1:5" x14ac:dyDescent="0.15">
      <c r="A3992" s="3"/>
      <c r="B3992" s="51"/>
      <c r="D3992" s="30"/>
      <c r="E3992" s="25"/>
    </row>
    <row r="3993" spans="1:5" x14ac:dyDescent="0.15">
      <c r="A3993" s="3"/>
      <c r="B3993" s="51"/>
      <c r="D3993" s="30"/>
      <c r="E3993" s="25"/>
    </row>
    <row r="3994" spans="1:5" x14ac:dyDescent="0.15">
      <c r="A3994" s="3"/>
      <c r="B3994" s="51"/>
      <c r="D3994" s="30"/>
      <c r="E3994" s="25"/>
    </row>
    <row r="3995" spans="1:5" x14ac:dyDescent="0.15">
      <c r="A3995" s="3"/>
      <c r="B3995" s="51"/>
      <c r="D3995" s="30"/>
      <c r="E3995" s="25"/>
    </row>
    <row r="3996" spans="1:5" x14ac:dyDescent="0.15">
      <c r="A3996" s="3"/>
      <c r="B3996" s="51"/>
      <c r="D3996" s="30"/>
      <c r="E3996" s="25"/>
    </row>
    <row r="3997" spans="1:5" x14ac:dyDescent="0.15">
      <c r="A3997" s="3"/>
      <c r="B3997" s="51"/>
      <c r="D3997" s="30"/>
      <c r="E3997" s="25"/>
    </row>
    <row r="3998" spans="1:5" x14ac:dyDescent="0.15">
      <c r="A3998" s="3"/>
      <c r="B3998" s="51"/>
      <c r="D3998" s="30"/>
      <c r="E3998" s="25"/>
    </row>
    <row r="3999" spans="1:5" x14ac:dyDescent="0.15">
      <c r="A3999" s="3"/>
      <c r="B3999" s="51"/>
      <c r="D3999" s="30"/>
      <c r="E3999" s="25"/>
    </row>
    <row r="4000" spans="1:5" x14ac:dyDescent="0.15">
      <c r="A4000" s="3"/>
      <c r="B4000" s="51"/>
      <c r="D4000" s="30"/>
      <c r="E4000" s="25"/>
    </row>
    <row r="4001" spans="1:5" x14ac:dyDescent="0.15">
      <c r="A4001" s="3"/>
      <c r="B4001" s="51"/>
      <c r="D4001" s="30"/>
      <c r="E4001" s="25"/>
    </row>
    <row r="4002" spans="1:5" x14ac:dyDescent="0.15">
      <c r="A4002" s="3"/>
      <c r="B4002" s="51"/>
      <c r="D4002" s="30"/>
      <c r="E4002" s="25"/>
    </row>
    <row r="4003" spans="1:5" x14ac:dyDescent="0.15">
      <c r="A4003" s="3"/>
      <c r="B4003" s="51"/>
      <c r="D4003" s="30"/>
      <c r="E4003" s="25"/>
    </row>
    <row r="4004" spans="1:5" x14ac:dyDescent="0.15">
      <c r="A4004" s="3"/>
      <c r="B4004" s="51"/>
      <c r="D4004" s="30"/>
      <c r="E4004" s="25"/>
    </row>
    <row r="4005" spans="1:5" x14ac:dyDescent="0.15">
      <c r="A4005" s="3"/>
      <c r="B4005" s="51"/>
      <c r="D4005" s="30"/>
      <c r="E4005" s="25"/>
    </row>
    <row r="4006" spans="1:5" x14ac:dyDescent="0.15">
      <c r="A4006" s="3"/>
      <c r="B4006" s="51"/>
      <c r="D4006" s="30"/>
      <c r="E4006" s="25"/>
    </row>
    <row r="4007" spans="1:5" x14ac:dyDescent="0.15">
      <c r="A4007" s="3"/>
      <c r="B4007" s="51"/>
      <c r="D4007" s="30"/>
      <c r="E4007" s="25"/>
    </row>
    <row r="4008" spans="1:5" x14ac:dyDescent="0.15">
      <c r="A4008" s="3"/>
      <c r="B4008" s="51"/>
      <c r="D4008" s="30"/>
      <c r="E4008" s="25"/>
    </row>
    <row r="4009" spans="1:5" x14ac:dyDescent="0.15">
      <c r="A4009" s="3"/>
      <c r="B4009" s="51"/>
      <c r="D4009" s="30"/>
      <c r="E4009" s="25"/>
    </row>
    <row r="4010" spans="1:5" x14ac:dyDescent="0.15">
      <c r="A4010" s="3"/>
      <c r="B4010" s="51"/>
      <c r="D4010" s="30"/>
      <c r="E4010" s="25"/>
    </row>
    <row r="4011" spans="1:5" x14ac:dyDescent="0.15">
      <c r="A4011" s="3"/>
      <c r="B4011" s="51"/>
      <c r="D4011" s="30"/>
      <c r="E4011" s="25"/>
    </row>
    <row r="4012" spans="1:5" x14ac:dyDescent="0.15">
      <c r="A4012" s="3"/>
      <c r="B4012" s="51"/>
      <c r="D4012" s="30"/>
      <c r="E4012" s="25"/>
    </row>
    <row r="4013" spans="1:5" x14ac:dyDescent="0.15">
      <c r="A4013" s="3"/>
      <c r="B4013" s="51"/>
      <c r="D4013" s="30"/>
      <c r="E4013" s="25"/>
    </row>
    <row r="4014" spans="1:5" x14ac:dyDescent="0.15">
      <c r="A4014" s="3"/>
      <c r="B4014" s="51"/>
      <c r="D4014" s="30"/>
      <c r="E4014" s="25"/>
    </row>
    <row r="4015" spans="1:5" x14ac:dyDescent="0.15">
      <c r="A4015" s="3"/>
      <c r="B4015" s="51"/>
      <c r="D4015" s="30"/>
      <c r="E4015" s="25"/>
    </row>
    <row r="4016" spans="1:5" x14ac:dyDescent="0.15">
      <c r="A4016" s="3"/>
      <c r="B4016" s="51"/>
      <c r="D4016" s="30"/>
      <c r="E4016" s="25"/>
    </row>
    <row r="4017" spans="1:5" x14ac:dyDescent="0.15">
      <c r="A4017" s="3"/>
      <c r="B4017" s="51"/>
      <c r="D4017" s="30"/>
      <c r="E4017" s="25"/>
    </row>
    <row r="4018" spans="1:5" x14ac:dyDescent="0.15">
      <c r="A4018" s="3"/>
      <c r="B4018" s="51"/>
      <c r="D4018" s="30"/>
      <c r="E4018" s="25"/>
    </row>
    <row r="4019" spans="1:5" x14ac:dyDescent="0.15">
      <c r="A4019" s="3"/>
      <c r="B4019" s="51"/>
      <c r="D4019" s="30"/>
      <c r="E4019" s="25"/>
    </row>
    <row r="4020" spans="1:5" x14ac:dyDescent="0.15">
      <c r="A4020" s="3"/>
      <c r="B4020" s="51"/>
      <c r="D4020" s="30"/>
      <c r="E4020" s="25"/>
    </row>
    <row r="4021" spans="1:5" x14ac:dyDescent="0.15">
      <c r="A4021" s="3"/>
      <c r="B4021" s="51"/>
      <c r="D4021" s="30"/>
      <c r="E4021" s="25"/>
    </row>
    <row r="4022" spans="1:5" x14ac:dyDescent="0.15">
      <c r="A4022" s="3"/>
      <c r="B4022" s="51"/>
      <c r="D4022" s="30"/>
      <c r="E4022" s="25"/>
    </row>
    <row r="4023" spans="1:5" x14ac:dyDescent="0.15">
      <c r="A4023" s="3"/>
      <c r="B4023" s="51"/>
      <c r="D4023" s="30"/>
      <c r="E4023" s="25"/>
    </row>
    <row r="4024" spans="1:5" x14ac:dyDescent="0.15">
      <c r="A4024" s="3"/>
      <c r="B4024" s="51"/>
      <c r="D4024" s="30"/>
      <c r="E4024" s="25"/>
    </row>
    <row r="4025" spans="1:5" x14ac:dyDescent="0.15">
      <c r="A4025" s="3"/>
      <c r="B4025" s="51"/>
      <c r="D4025" s="30"/>
      <c r="E4025" s="25"/>
    </row>
    <row r="4026" spans="1:5" x14ac:dyDescent="0.15">
      <c r="A4026" s="3"/>
      <c r="B4026" s="51"/>
      <c r="D4026" s="30"/>
      <c r="E4026" s="25"/>
    </row>
    <row r="4027" spans="1:5" x14ac:dyDescent="0.15">
      <c r="A4027" s="3"/>
      <c r="B4027" s="51"/>
      <c r="D4027" s="30"/>
      <c r="E4027" s="25"/>
    </row>
    <row r="4028" spans="1:5" x14ac:dyDescent="0.15">
      <c r="A4028" s="3"/>
      <c r="B4028" s="51"/>
      <c r="D4028" s="30"/>
      <c r="E4028" s="25"/>
    </row>
    <row r="4029" spans="1:5" x14ac:dyDescent="0.15">
      <c r="A4029" s="3"/>
      <c r="B4029" s="51"/>
      <c r="D4029" s="30"/>
      <c r="E4029" s="25"/>
    </row>
    <row r="4030" spans="1:5" x14ac:dyDescent="0.15">
      <c r="A4030" s="3"/>
      <c r="B4030" s="51"/>
      <c r="D4030" s="30"/>
      <c r="E4030" s="25"/>
    </row>
    <row r="4031" spans="1:5" x14ac:dyDescent="0.15">
      <c r="A4031" s="3"/>
      <c r="B4031" s="51"/>
      <c r="D4031" s="30"/>
      <c r="E4031" s="25"/>
    </row>
    <row r="4032" spans="1:5" x14ac:dyDescent="0.15">
      <c r="A4032" s="3"/>
      <c r="B4032" s="51"/>
      <c r="D4032" s="30"/>
      <c r="E4032" s="25"/>
    </row>
    <row r="4033" spans="1:5" x14ac:dyDescent="0.15">
      <c r="A4033" s="3"/>
      <c r="B4033" s="51"/>
      <c r="D4033" s="30"/>
      <c r="E4033" s="25"/>
    </row>
    <row r="4034" spans="1:5" x14ac:dyDescent="0.15">
      <c r="A4034" s="3"/>
      <c r="B4034" s="51"/>
      <c r="D4034" s="30"/>
      <c r="E4034" s="25"/>
    </row>
    <row r="4035" spans="1:5" x14ac:dyDescent="0.15">
      <c r="A4035" s="3"/>
      <c r="B4035" s="51"/>
      <c r="D4035" s="30"/>
      <c r="E4035" s="25"/>
    </row>
    <row r="4036" spans="1:5" x14ac:dyDescent="0.15">
      <c r="A4036" s="3"/>
      <c r="B4036" s="51"/>
      <c r="D4036" s="30"/>
      <c r="E4036" s="25"/>
    </row>
    <row r="4037" spans="1:5" x14ac:dyDescent="0.15">
      <c r="A4037" s="3"/>
      <c r="B4037" s="51"/>
      <c r="D4037" s="30"/>
      <c r="E4037" s="25"/>
    </row>
    <row r="4038" spans="1:5" x14ac:dyDescent="0.15">
      <c r="A4038" s="3"/>
      <c r="B4038" s="51"/>
      <c r="D4038" s="30"/>
      <c r="E4038" s="25"/>
    </row>
    <row r="4039" spans="1:5" x14ac:dyDescent="0.15">
      <c r="A4039" s="3"/>
      <c r="B4039" s="51"/>
      <c r="D4039" s="30"/>
      <c r="E4039" s="25"/>
    </row>
    <row r="4040" spans="1:5" x14ac:dyDescent="0.15">
      <c r="A4040" s="3"/>
      <c r="B4040" s="51"/>
      <c r="D4040" s="30"/>
      <c r="E4040" s="25"/>
    </row>
    <row r="4041" spans="1:5" x14ac:dyDescent="0.15">
      <c r="A4041" s="3"/>
      <c r="B4041" s="51"/>
      <c r="D4041" s="30"/>
      <c r="E4041" s="25"/>
    </row>
    <row r="4042" spans="1:5" x14ac:dyDescent="0.15">
      <c r="A4042" s="3"/>
      <c r="B4042" s="51"/>
      <c r="D4042" s="30"/>
      <c r="E4042" s="25"/>
    </row>
    <row r="4043" spans="1:5" x14ac:dyDescent="0.15">
      <c r="A4043" s="3"/>
      <c r="B4043" s="51"/>
      <c r="D4043" s="30"/>
      <c r="E4043" s="25"/>
    </row>
    <row r="4044" spans="1:5" x14ac:dyDescent="0.15">
      <c r="A4044" s="3"/>
      <c r="B4044" s="51"/>
      <c r="D4044" s="30"/>
      <c r="E4044" s="25"/>
    </row>
    <row r="4045" spans="1:5" x14ac:dyDescent="0.15">
      <c r="A4045" s="3"/>
      <c r="B4045" s="51"/>
      <c r="D4045" s="30"/>
      <c r="E4045" s="25"/>
    </row>
    <row r="4046" spans="1:5" x14ac:dyDescent="0.15">
      <c r="A4046" s="3"/>
      <c r="B4046" s="51"/>
      <c r="D4046" s="30"/>
      <c r="E4046" s="25"/>
    </row>
    <row r="4047" spans="1:5" x14ac:dyDescent="0.15">
      <c r="A4047" s="3"/>
      <c r="B4047" s="51"/>
      <c r="D4047" s="30"/>
      <c r="E4047" s="25"/>
    </row>
    <row r="4048" spans="1:5" x14ac:dyDescent="0.15">
      <c r="A4048" s="3"/>
      <c r="B4048" s="51"/>
      <c r="D4048" s="30"/>
      <c r="E4048" s="25"/>
    </row>
    <row r="4049" spans="1:5" x14ac:dyDescent="0.15">
      <c r="A4049" s="3"/>
      <c r="B4049" s="51"/>
      <c r="D4049" s="30"/>
      <c r="E4049" s="25"/>
    </row>
    <row r="4050" spans="1:5" x14ac:dyDescent="0.15">
      <c r="A4050" s="3"/>
      <c r="B4050" s="51"/>
      <c r="D4050" s="30"/>
      <c r="E4050" s="25"/>
    </row>
    <row r="4051" spans="1:5" x14ac:dyDescent="0.15">
      <c r="A4051" s="3"/>
      <c r="B4051" s="51"/>
      <c r="D4051" s="30"/>
      <c r="E4051" s="25"/>
    </row>
    <row r="4052" spans="1:5" x14ac:dyDescent="0.15">
      <c r="A4052" s="3"/>
      <c r="B4052" s="51"/>
      <c r="D4052" s="30"/>
      <c r="E4052" s="25"/>
    </row>
    <row r="4053" spans="1:5" x14ac:dyDescent="0.15">
      <c r="A4053" s="3"/>
      <c r="B4053" s="51"/>
      <c r="D4053" s="30"/>
      <c r="E4053" s="25"/>
    </row>
    <row r="4054" spans="1:5" x14ac:dyDescent="0.15">
      <c r="A4054" s="3"/>
      <c r="B4054" s="51"/>
      <c r="D4054" s="30"/>
      <c r="E4054" s="25"/>
    </row>
    <row r="4055" spans="1:5" x14ac:dyDescent="0.15">
      <c r="A4055" s="3"/>
      <c r="B4055" s="51"/>
      <c r="D4055" s="30"/>
      <c r="E4055" s="25"/>
    </row>
    <row r="4056" spans="1:5" x14ac:dyDescent="0.15">
      <c r="A4056" s="3"/>
      <c r="B4056" s="51"/>
      <c r="D4056" s="30"/>
      <c r="E4056" s="25"/>
    </row>
    <row r="4057" spans="1:5" x14ac:dyDescent="0.15">
      <c r="A4057" s="3"/>
      <c r="B4057" s="51"/>
      <c r="D4057" s="30"/>
      <c r="E4057" s="25"/>
    </row>
    <row r="4058" spans="1:5" x14ac:dyDescent="0.15">
      <c r="A4058" s="3"/>
      <c r="B4058" s="51"/>
      <c r="D4058" s="30"/>
      <c r="E4058" s="25"/>
    </row>
    <row r="4059" spans="1:5" x14ac:dyDescent="0.15">
      <c r="A4059" s="3"/>
      <c r="B4059" s="51"/>
      <c r="D4059" s="30"/>
      <c r="E4059" s="25"/>
    </row>
    <row r="4060" spans="1:5" x14ac:dyDescent="0.15">
      <c r="A4060" s="3"/>
      <c r="B4060" s="51"/>
      <c r="D4060" s="30"/>
      <c r="E4060" s="25"/>
    </row>
    <row r="4061" spans="1:5" x14ac:dyDescent="0.15">
      <c r="A4061" s="3"/>
      <c r="B4061" s="51"/>
      <c r="D4061" s="30"/>
      <c r="E4061" s="25"/>
    </row>
    <row r="4062" spans="1:5" x14ac:dyDescent="0.15">
      <c r="A4062" s="3"/>
      <c r="B4062" s="51"/>
      <c r="D4062" s="30"/>
      <c r="E4062" s="25"/>
    </row>
    <row r="4063" spans="1:5" x14ac:dyDescent="0.15">
      <c r="A4063" s="3"/>
      <c r="B4063" s="51"/>
      <c r="D4063" s="30"/>
      <c r="E4063" s="25"/>
    </row>
    <row r="4064" spans="1:5" x14ac:dyDescent="0.15">
      <c r="A4064" s="3"/>
      <c r="B4064" s="51"/>
      <c r="D4064" s="30"/>
      <c r="E4064" s="25"/>
    </row>
    <row r="4065" spans="1:5" x14ac:dyDescent="0.15">
      <c r="A4065" s="3"/>
      <c r="B4065" s="51"/>
      <c r="D4065" s="30"/>
      <c r="E4065" s="25"/>
    </row>
    <row r="4066" spans="1:5" x14ac:dyDescent="0.15">
      <c r="A4066" s="3"/>
      <c r="B4066" s="51"/>
      <c r="D4066" s="30"/>
      <c r="E4066" s="25"/>
    </row>
    <row r="4067" spans="1:5" x14ac:dyDescent="0.15">
      <c r="A4067" s="3"/>
      <c r="B4067" s="51"/>
      <c r="D4067" s="30"/>
      <c r="E4067" s="25"/>
    </row>
    <row r="4068" spans="1:5" x14ac:dyDescent="0.15">
      <c r="A4068" s="3"/>
      <c r="B4068" s="51"/>
      <c r="D4068" s="30"/>
      <c r="E4068" s="25"/>
    </row>
    <row r="4069" spans="1:5" x14ac:dyDescent="0.15">
      <c r="A4069" s="3"/>
      <c r="B4069" s="51"/>
      <c r="D4069" s="30"/>
      <c r="E4069" s="25"/>
    </row>
    <row r="4070" spans="1:5" x14ac:dyDescent="0.15">
      <c r="A4070" s="3"/>
      <c r="B4070" s="51"/>
      <c r="D4070" s="30"/>
      <c r="E4070" s="25"/>
    </row>
    <row r="4071" spans="1:5" x14ac:dyDescent="0.15">
      <c r="A4071" s="3"/>
      <c r="B4071" s="51"/>
      <c r="D4071" s="30"/>
      <c r="E4071" s="25"/>
    </row>
    <row r="4072" spans="1:5" x14ac:dyDescent="0.15">
      <c r="A4072" s="3"/>
      <c r="B4072" s="51"/>
      <c r="D4072" s="30"/>
      <c r="E4072" s="25"/>
    </row>
    <row r="4073" spans="1:5" x14ac:dyDescent="0.15">
      <c r="A4073" s="3"/>
      <c r="B4073" s="51"/>
      <c r="D4073" s="30"/>
      <c r="E4073" s="25"/>
    </row>
    <row r="4074" spans="1:5" x14ac:dyDescent="0.15">
      <c r="A4074" s="3"/>
      <c r="B4074" s="51"/>
      <c r="D4074" s="30"/>
      <c r="E4074" s="25"/>
    </row>
    <row r="4075" spans="1:5" x14ac:dyDescent="0.15">
      <c r="A4075" s="3"/>
      <c r="B4075" s="51"/>
      <c r="D4075" s="30"/>
      <c r="E4075" s="25"/>
    </row>
    <row r="4076" spans="1:5" x14ac:dyDescent="0.15">
      <c r="A4076" s="3"/>
      <c r="B4076" s="51"/>
      <c r="D4076" s="30"/>
      <c r="E4076" s="25"/>
    </row>
    <row r="4077" spans="1:5" x14ac:dyDescent="0.15">
      <c r="A4077" s="3"/>
      <c r="B4077" s="51"/>
      <c r="D4077" s="30"/>
      <c r="E4077" s="25"/>
    </row>
    <row r="4078" spans="1:5" x14ac:dyDescent="0.15">
      <c r="A4078" s="3"/>
      <c r="B4078" s="51"/>
      <c r="D4078" s="30"/>
      <c r="E4078" s="25"/>
    </row>
    <row r="4079" spans="1:5" x14ac:dyDescent="0.15">
      <c r="A4079" s="3"/>
      <c r="B4079" s="51"/>
      <c r="D4079" s="30"/>
      <c r="E4079" s="25"/>
    </row>
    <row r="4080" spans="1:5" x14ac:dyDescent="0.15">
      <c r="A4080" s="3"/>
      <c r="B4080" s="51"/>
      <c r="D4080" s="30"/>
      <c r="E4080" s="25"/>
    </row>
    <row r="4081" spans="1:5" x14ac:dyDescent="0.15">
      <c r="A4081" s="3"/>
      <c r="B4081" s="51"/>
      <c r="D4081" s="30"/>
      <c r="E4081" s="25"/>
    </row>
    <row r="4082" spans="1:5" x14ac:dyDescent="0.15">
      <c r="A4082" s="3"/>
      <c r="B4082" s="51"/>
      <c r="D4082" s="30"/>
      <c r="E4082" s="25"/>
    </row>
    <row r="4083" spans="1:5" x14ac:dyDescent="0.15">
      <c r="A4083" s="3"/>
      <c r="B4083" s="51"/>
      <c r="D4083" s="30"/>
      <c r="E4083" s="25"/>
    </row>
    <row r="4084" spans="1:5" x14ac:dyDescent="0.15">
      <c r="A4084" s="3"/>
      <c r="B4084" s="51"/>
      <c r="D4084" s="30"/>
      <c r="E4084" s="25"/>
    </row>
    <row r="4085" spans="1:5" x14ac:dyDescent="0.15">
      <c r="A4085" s="3"/>
      <c r="B4085" s="51"/>
      <c r="D4085" s="30"/>
      <c r="E4085" s="25"/>
    </row>
    <row r="4086" spans="1:5" x14ac:dyDescent="0.15">
      <c r="A4086" s="3"/>
      <c r="B4086" s="51"/>
      <c r="D4086" s="30"/>
      <c r="E4086" s="25"/>
    </row>
    <row r="4087" spans="1:5" x14ac:dyDescent="0.15">
      <c r="A4087" s="3"/>
      <c r="B4087" s="51"/>
      <c r="D4087" s="30"/>
      <c r="E4087" s="25"/>
    </row>
    <row r="4088" spans="1:5" x14ac:dyDescent="0.15">
      <c r="A4088" s="3"/>
      <c r="B4088" s="51"/>
      <c r="D4088" s="30"/>
      <c r="E4088" s="25"/>
    </row>
    <row r="4089" spans="1:5" x14ac:dyDescent="0.15">
      <c r="A4089" s="3"/>
      <c r="B4089" s="51"/>
      <c r="D4089" s="30"/>
      <c r="E4089" s="25"/>
    </row>
    <row r="4090" spans="1:5" x14ac:dyDescent="0.15">
      <c r="A4090" s="3"/>
      <c r="B4090" s="51"/>
      <c r="D4090" s="30"/>
      <c r="E4090" s="25"/>
    </row>
    <row r="4091" spans="1:5" x14ac:dyDescent="0.15">
      <c r="A4091" s="3"/>
      <c r="B4091" s="51"/>
      <c r="D4091" s="30"/>
      <c r="E4091" s="25"/>
    </row>
    <row r="4092" spans="1:5" x14ac:dyDescent="0.15">
      <c r="A4092" s="3"/>
      <c r="B4092" s="51"/>
      <c r="D4092" s="30"/>
      <c r="E4092" s="25"/>
    </row>
    <row r="4093" spans="1:5" x14ac:dyDescent="0.15">
      <c r="A4093" s="3"/>
      <c r="B4093" s="51"/>
      <c r="D4093" s="30"/>
      <c r="E4093" s="25"/>
    </row>
    <row r="4094" spans="1:5" x14ac:dyDescent="0.15">
      <c r="A4094" s="3"/>
      <c r="B4094" s="51"/>
      <c r="D4094" s="30"/>
      <c r="E4094" s="25"/>
    </row>
    <row r="4095" spans="1:5" x14ac:dyDescent="0.15">
      <c r="A4095" s="3"/>
      <c r="B4095" s="51"/>
      <c r="D4095" s="30"/>
      <c r="E4095" s="25"/>
    </row>
    <row r="4096" spans="1:5" x14ac:dyDescent="0.15">
      <c r="A4096" s="3"/>
      <c r="B4096" s="51"/>
      <c r="D4096" s="30"/>
      <c r="E4096" s="25"/>
    </row>
    <row r="4097" spans="1:5" x14ac:dyDescent="0.15">
      <c r="A4097" s="3"/>
      <c r="B4097" s="51"/>
      <c r="D4097" s="30"/>
      <c r="E4097" s="25"/>
    </row>
    <row r="4098" spans="1:5" x14ac:dyDescent="0.15">
      <c r="A4098" s="3"/>
      <c r="B4098" s="51"/>
      <c r="D4098" s="30"/>
      <c r="E4098" s="25"/>
    </row>
    <row r="4099" spans="1:5" x14ac:dyDescent="0.15">
      <c r="A4099" s="3"/>
      <c r="B4099" s="51"/>
      <c r="D4099" s="30"/>
      <c r="E4099" s="25"/>
    </row>
    <row r="4100" spans="1:5" x14ac:dyDescent="0.15">
      <c r="A4100" s="3"/>
      <c r="B4100" s="51"/>
      <c r="D4100" s="30"/>
      <c r="E4100" s="25"/>
    </row>
    <row r="4101" spans="1:5" x14ac:dyDescent="0.15">
      <c r="A4101" s="3"/>
      <c r="B4101" s="51"/>
      <c r="D4101" s="30"/>
      <c r="E4101" s="25"/>
    </row>
    <row r="4102" spans="1:5" x14ac:dyDescent="0.15">
      <c r="A4102" s="3"/>
      <c r="B4102" s="51"/>
      <c r="D4102" s="30"/>
      <c r="E4102" s="25"/>
    </row>
    <row r="4103" spans="1:5" x14ac:dyDescent="0.15">
      <c r="A4103" s="3"/>
      <c r="B4103" s="51"/>
      <c r="D4103" s="30"/>
      <c r="E4103" s="25"/>
    </row>
    <row r="4104" spans="1:5" x14ac:dyDescent="0.15">
      <c r="A4104" s="3"/>
      <c r="B4104" s="51"/>
      <c r="D4104" s="30"/>
      <c r="E4104" s="25"/>
    </row>
    <row r="4105" spans="1:5" x14ac:dyDescent="0.15">
      <c r="A4105" s="3"/>
      <c r="B4105" s="51"/>
      <c r="D4105" s="30"/>
      <c r="E4105" s="25"/>
    </row>
    <row r="4106" spans="1:5" x14ac:dyDescent="0.15">
      <c r="A4106" s="3"/>
      <c r="B4106" s="51"/>
      <c r="D4106" s="30"/>
      <c r="E4106" s="25"/>
    </row>
    <row r="4107" spans="1:5" x14ac:dyDescent="0.15">
      <c r="A4107" s="3"/>
      <c r="B4107" s="51"/>
      <c r="D4107" s="30"/>
      <c r="E4107" s="25"/>
    </row>
    <row r="4108" spans="1:5" x14ac:dyDescent="0.15">
      <c r="A4108" s="3"/>
      <c r="B4108" s="51"/>
      <c r="D4108" s="30"/>
      <c r="E4108" s="25"/>
    </row>
    <row r="4109" spans="1:5" x14ac:dyDescent="0.15">
      <c r="A4109" s="3"/>
      <c r="B4109" s="51"/>
      <c r="D4109" s="30"/>
      <c r="E4109" s="25"/>
    </row>
    <row r="4110" spans="1:5" x14ac:dyDescent="0.15">
      <c r="A4110" s="3"/>
      <c r="B4110" s="51"/>
      <c r="D4110" s="30"/>
      <c r="E4110" s="25"/>
    </row>
    <row r="4111" spans="1:5" x14ac:dyDescent="0.15">
      <c r="A4111" s="3"/>
      <c r="B4111" s="51"/>
      <c r="D4111" s="30"/>
      <c r="E4111" s="25"/>
    </row>
    <row r="4112" spans="1:5" x14ac:dyDescent="0.15">
      <c r="A4112" s="3"/>
      <c r="B4112" s="51"/>
      <c r="D4112" s="30"/>
      <c r="E4112" s="25"/>
    </row>
    <row r="4113" spans="1:5" x14ac:dyDescent="0.15">
      <c r="A4113" s="3"/>
      <c r="B4113" s="51"/>
      <c r="D4113" s="30"/>
      <c r="E4113" s="25"/>
    </row>
    <row r="4114" spans="1:5" x14ac:dyDescent="0.15">
      <c r="A4114" s="3"/>
      <c r="B4114" s="51"/>
      <c r="D4114" s="30"/>
      <c r="E4114" s="25"/>
    </row>
    <row r="4115" spans="1:5" x14ac:dyDescent="0.15">
      <c r="A4115" s="3"/>
      <c r="B4115" s="51"/>
      <c r="D4115" s="30"/>
      <c r="E4115" s="25"/>
    </row>
    <row r="4116" spans="1:5" x14ac:dyDescent="0.15">
      <c r="A4116" s="3"/>
      <c r="B4116" s="51"/>
      <c r="D4116" s="30"/>
      <c r="E4116" s="25"/>
    </row>
    <row r="4117" spans="1:5" x14ac:dyDescent="0.15">
      <c r="A4117" s="3"/>
      <c r="B4117" s="51"/>
      <c r="D4117" s="30"/>
      <c r="E4117" s="25"/>
    </row>
    <row r="4118" spans="1:5" x14ac:dyDescent="0.15">
      <c r="A4118" s="3"/>
      <c r="B4118" s="51"/>
      <c r="D4118" s="30"/>
      <c r="E4118" s="25"/>
    </row>
    <row r="4119" spans="1:5" x14ac:dyDescent="0.15">
      <c r="A4119" s="3"/>
      <c r="B4119" s="51"/>
      <c r="D4119" s="30"/>
      <c r="E4119" s="25"/>
    </row>
    <row r="4120" spans="1:5" x14ac:dyDescent="0.15">
      <c r="A4120" s="3"/>
      <c r="B4120" s="51"/>
      <c r="D4120" s="30"/>
      <c r="E4120" s="25"/>
    </row>
    <row r="4121" spans="1:5" x14ac:dyDescent="0.15">
      <c r="A4121" s="3"/>
      <c r="B4121" s="51"/>
      <c r="D4121" s="30"/>
      <c r="E4121" s="25"/>
    </row>
    <row r="4122" spans="1:5" x14ac:dyDescent="0.15">
      <c r="A4122" s="3"/>
      <c r="B4122" s="51"/>
      <c r="D4122" s="30"/>
      <c r="E4122" s="25"/>
    </row>
    <row r="4123" spans="1:5" x14ac:dyDescent="0.15">
      <c r="A4123" s="3"/>
      <c r="B4123" s="51"/>
      <c r="D4123" s="30"/>
      <c r="E4123" s="25"/>
    </row>
    <row r="4124" spans="1:5" x14ac:dyDescent="0.15">
      <c r="A4124" s="3"/>
      <c r="B4124" s="51"/>
      <c r="D4124" s="30"/>
      <c r="E4124" s="25"/>
    </row>
    <row r="4125" spans="1:5" x14ac:dyDescent="0.15">
      <c r="A4125" s="3"/>
      <c r="B4125" s="51"/>
      <c r="D4125" s="30"/>
      <c r="E4125" s="25"/>
    </row>
    <row r="4126" spans="1:5" x14ac:dyDescent="0.15">
      <c r="A4126" s="3"/>
      <c r="B4126" s="51"/>
      <c r="D4126" s="30"/>
      <c r="E4126" s="25"/>
    </row>
    <row r="4127" spans="1:5" x14ac:dyDescent="0.15">
      <c r="A4127" s="3"/>
      <c r="B4127" s="51"/>
      <c r="D4127" s="30"/>
      <c r="E4127" s="25"/>
    </row>
    <row r="4128" spans="1:5" x14ac:dyDescent="0.15">
      <c r="A4128" s="3"/>
      <c r="B4128" s="51"/>
      <c r="D4128" s="30"/>
      <c r="E4128" s="25"/>
    </row>
    <row r="4129" spans="1:5" x14ac:dyDescent="0.15">
      <c r="A4129" s="3"/>
      <c r="B4129" s="51"/>
      <c r="D4129" s="30"/>
      <c r="E4129" s="25"/>
    </row>
    <row r="4130" spans="1:5" x14ac:dyDescent="0.15">
      <c r="A4130" s="3"/>
      <c r="B4130" s="51"/>
      <c r="D4130" s="30"/>
      <c r="E4130" s="25"/>
    </row>
    <row r="4131" spans="1:5" x14ac:dyDescent="0.15">
      <c r="A4131" s="3"/>
      <c r="B4131" s="51"/>
      <c r="D4131" s="30"/>
      <c r="E4131" s="25"/>
    </row>
    <row r="4132" spans="1:5" x14ac:dyDescent="0.15">
      <c r="A4132" s="3"/>
      <c r="B4132" s="51"/>
      <c r="D4132" s="30"/>
      <c r="E4132" s="25"/>
    </row>
    <row r="4133" spans="1:5" x14ac:dyDescent="0.15">
      <c r="A4133" s="3"/>
      <c r="B4133" s="51"/>
      <c r="D4133" s="30"/>
      <c r="E4133" s="25"/>
    </row>
    <row r="4134" spans="1:5" x14ac:dyDescent="0.15">
      <c r="A4134" s="3"/>
      <c r="B4134" s="51"/>
      <c r="D4134" s="30"/>
      <c r="E4134" s="25"/>
    </row>
    <row r="4135" spans="1:5" x14ac:dyDescent="0.15">
      <c r="A4135" s="3"/>
      <c r="B4135" s="51"/>
      <c r="D4135" s="30"/>
      <c r="E4135" s="25"/>
    </row>
    <row r="4136" spans="1:5" x14ac:dyDescent="0.15">
      <c r="A4136" s="3"/>
      <c r="B4136" s="51"/>
      <c r="D4136" s="30"/>
      <c r="E4136" s="25"/>
    </row>
    <row r="4137" spans="1:5" x14ac:dyDescent="0.15">
      <c r="A4137" s="3"/>
      <c r="B4137" s="51"/>
      <c r="D4137" s="30"/>
      <c r="E4137" s="25"/>
    </row>
    <row r="4138" spans="1:5" x14ac:dyDescent="0.15">
      <c r="A4138" s="3"/>
      <c r="B4138" s="51"/>
      <c r="D4138" s="30"/>
      <c r="E4138" s="25"/>
    </row>
    <row r="4139" spans="1:5" x14ac:dyDescent="0.15">
      <c r="A4139" s="3"/>
      <c r="B4139" s="51"/>
      <c r="D4139" s="30"/>
      <c r="E4139" s="25"/>
    </row>
    <row r="4140" spans="1:5" x14ac:dyDescent="0.15">
      <c r="A4140" s="3"/>
      <c r="B4140" s="51"/>
      <c r="D4140" s="30"/>
      <c r="E4140" s="25"/>
    </row>
    <row r="4141" spans="1:5" x14ac:dyDescent="0.15">
      <c r="A4141" s="3"/>
      <c r="B4141" s="51"/>
      <c r="D4141" s="30"/>
      <c r="E4141" s="25"/>
    </row>
    <row r="4142" spans="1:5" x14ac:dyDescent="0.15">
      <c r="A4142" s="3"/>
      <c r="B4142" s="51"/>
      <c r="D4142" s="30"/>
      <c r="E4142" s="25"/>
    </row>
    <row r="4143" spans="1:5" x14ac:dyDescent="0.15">
      <c r="A4143" s="3"/>
      <c r="B4143" s="51"/>
      <c r="D4143" s="30"/>
      <c r="E4143" s="25"/>
    </row>
    <row r="4144" spans="1:5" x14ac:dyDescent="0.15">
      <c r="A4144" s="3"/>
      <c r="B4144" s="51"/>
      <c r="D4144" s="30"/>
      <c r="E4144" s="25"/>
    </row>
    <row r="4145" spans="1:5" x14ac:dyDescent="0.15">
      <c r="A4145" s="3"/>
      <c r="B4145" s="51"/>
      <c r="D4145" s="30"/>
      <c r="E4145" s="25"/>
    </row>
    <row r="4146" spans="1:5" x14ac:dyDescent="0.15">
      <c r="A4146" s="3"/>
      <c r="B4146" s="51"/>
      <c r="D4146" s="30"/>
      <c r="E4146" s="25"/>
    </row>
    <row r="4147" spans="1:5" x14ac:dyDescent="0.15">
      <c r="A4147" s="3"/>
      <c r="B4147" s="51"/>
      <c r="D4147" s="30"/>
      <c r="E4147" s="25"/>
    </row>
    <row r="4148" spans="1:5" x14ac:dyDescent="0.15">
      <c r="A4148" s="3"/>
      <c r="B4148" s="51"/>
      <c r="D4148" s="30"/>
      <c r="E4148" s="25"/>
    </row>
    <row r="4149" spans="1:5" x14ac:dyDescent="0.15">
      <c r="A4149" s="3"/>
      <c r="B4149" s="51"/>
      <c r="D4149" s="30"/>
      <c r="E4149" s="25"/>
    </row>
    <row r="4150" spans="1:5" x14ac:dyDescent="0.15">
      <c r="A4150" s="3"/>
      <c r="B4150" s="51"/>
      <c r="D4150" s="30"/>
      <c r="E4150" s="25"/>
    </row>
    <row r="4151" spans="1:5" x14ac:dyDescent="0.15">
      <c r="A4151" s="3"/>
      <c r="B4151" s="51"/>
      <c r="D4151" s="30"/>
      <c r="E4151" s="25"/>
    </row>
    <row r="4152" spans="1:5" x14ac:dyDescent="0.15">
      <c r="A4152" s="3"/>
      <c r="B4152" s="51"/>
      <c r="D4152" s="30"/>
      <c r="E4152" s="25"/>
    </row>
    <row r="4153" spans="1:5" x14ac:dyDescent="0.15">
      <c r="A4153" s="3"/>
      <c r="B4153" s="51"/>
      <c r="D4153" s="30"/>
      <c r="E4153" s="25"/>
    </row>
    <row r="4154" spans="1:5" x14ac:dyDescent="0.15">
      <c r="A4154" s="3"/>
      <c r="B4154" s="51"/>
      <c r="D4154" s="30"/>
      <c r="E4154" s="25"/>
    </row>
    <row r="4155" spans="1:5" x14ac:dyDescent="0.15">
      <c r="A4155" s="3"/>
      <c r="B4155" s="51"/>
      <c r="D4155" s="30"/>
      <c r="E4155" s="25"/>
    </row>
    <row r="4156" spans="1:5" x14ac:dyDescent="0.15">
      <c r="A4156" s="3"/>
      <c r="B4156" s="51"/>
      <c r="D4156" s="30"/>
      <c r="E4156" s="25"/>
    </row>
    <row r="4157" spans="1:5" x14ac:dyDescent="0.15">
      <c r="A4157" s="3"/>
      <c r="B4157" s="51"/>
      <c r="D4157" s="30"/>
      <c r="E4157" s="25"/>
    </row>
    <row r="4158" spans="1:5" x14ac:dyDescent="0.15">
      <c r="A4158" s="3"/>
      <c r="B4158" s="51"/>
      <c r="D4158" s="30"/>
      <c r="E4158" s="25"/>
    </row>
    <row r="4159" spans="1:5" x14ac:dyDescent="0.15">
      <c r="A4159" s="3"/>
      <c r="B4159" s="51"/>
      <c r="D4159" s="30"/>
      <c r="E4159" s="25"/>
    </row>
    <row r="4160" spans="1:5" x14ac:dyDescent="0.15">
      <c r="A4160" s="3"/>
      <c r="B4160" s="51"/>
      <c r="D4160" s="30"/>
      <c r="E4160" s="25"/>
    </row>
    <row r="4161" spans="1:5" x14ac:dyDescent="0.15">
      <c r="A4161" s="3"/>
      <c r="B4161" s="51"/>
      <c r="D4161" s="30"/>
      <c r="E4161" s="25"/>
    </row>
    <row r="4162" spans="1:5" x14ac:dyDescent="0.15">
      <c r="A4162" s="3"/>
      <c r="B4162" s="51"/>
      <c r="D4162" s="30"/>
      <c r="E4162" s="25"/>
    </row>
    <row r="4163" spans="1:5" x14ac:dyDescent="0.15">
      <c r="A4163" s="3"/>
      <c r="B4163" s="51"/>
      <c r="D4163" s="30"/>
      <c r="E4163" s="25"/>
    </row>
    <row r="4164" spans="1:5" x14ac:dyDescent="0.15">
      <c r="A4164" s="3"/>
      <c r="B4164" s="51"/>
      <c r="D4164" s="30"/>
      <c r="E4164" s="25"/>
    </row>
    <row r="4165" spans="1:5" x14ac:dyDescent="0.15">
      <c r="A4165" s="3"/>
      <c r="B4165" s="51"/>
      <c r="D4165" s="30"/>
      <c r="E4165" s="25"/>
    </row>
    <row r="4166" spans="1:5" x14ac:dyDescent="0.15">
      <c r="A4166" s="3"/>
      <c r="B4166" s="51"/>
      <c r="D4166" s="30"/>
      <c r="E4166" s="25"/>
    </row>
    <row r="4167" spans="1:5" x14ac:dyDescent="0.15">
      <c r="A4167" s="3"/>
      <c r="B4167" s="51"/>
      <c r="D4167" s="30"/>
      <c r="E4167" s="25"/>
    </row>
    <row r="4168" spans="1:5" x14ac:dyDescent="0.15">
      <c r="A4168" s="3"/>
      <c r="B4168" s="51"/>
      <c r="D4168" s="30"/>
      <c r="E4168" s="25"/>
    </row>
    <row r="4169" spans="1:5" x14ac:dyDescent="0.15">
      <c r="A4169" s="3"/>
      <c r="B4169" s="51"/>
      <c r="D4169" s="30"/>
      <c r="E4169" s="25"/>
    </row>
    <row r="4170" spans="1:5" x14ac:dyDescent="0.15">
      <c r="A4170" s="3"/>
      <c r="B4170" s="51"/>
      <c r="D4170" s="30"/>
      <c r="E4170" s="25"/>
    </row>
    <row r="4171" spans="1:5" x14ac:dyDescent="0.15">
      <c r="A4171" s="3"/>
      <c r="B4171" s="51"/>
      <c r="D4171" s="30"/>
      <c r="E4171" s="25"/>
    </row>
    <row r="4172" spans="1:5" x14ac:dyDescent="0.15">
      <c r="A4172" s="3"/>
      <c r="B4172" s="51"/>
      <c r="D4172" s="30"/>
      <c r="E4172" s="25"/>
    </row>
    <row r="4173" spans="1:5" x14ac:dyDescent="0.15">
      <c r="A4173" s="3"/>
      <c r="B4173" s="51"/>
      <c r="D4173" s="30"/>
      <c r="E4173" s="25"/>
    </row>
    <row r="4174" spans="1:5" x14ac:dyDescent="0.15">
      <c r="A4174" s="3"/>
      <c r="B4174" s="51"/>
      <c r="D4174" s="30"/>
      <c r="E4174" s="25"/>
    </row>
    <row r="4175" spans="1:5" x14ac:dyDescent="0.15">
      <c r="A4175" s="3"/>
      <c r="B4175" s="51"/>
      <c r="D4175" s="30"/>
      <c r="E4175" s="25"/>
    </row>
    <row r="4176" spans="1:5" x14ac:dyDescent="0.15">
      <c r="A4176" s="3"/>
      <c r="B4176" s="51"/>
      <c r="D4176" s="30"/>
      <c r="E4176" s="25"/>
    </row>
    <row r="4177" spans="1:5" x14ac:dyDescent="0.15">
      <c r="A4177" s="3"/>
      <c r="B4177" s="51"/>
      <c r="D4177" s="30"/>
      <c r="E4177" s="25"/>
    </row>
    <row r="4178" spans="1:5" x14ac:dyDescent="0.15">
      <c r="A4178" s="3"/>
      <c r="B4178" s="51"/>
      <c r="D4178" s="30"/>
      <c r="E4178" s="25"/>
    </row>
    <row r="4179" spans="1:5" x14ac:dyDescent="0.15">
      <c r="A4179" s="3"/>
      <c r="B4179" s="51"/>
      <c r="D4179" s="30"/>
      <c r="E4179" s="25"/>
    </row>
    <row r="4180" spans="1:5" x14ac:dyDescent="0.15">
      <c r="A4180" s="3"/>
      <c r="B4180" s="51"/>
      <c r="D4180" s="30"/>
      <c r="E4180" s="25"/>
    </row>
    <row r="4181" spans="1:5" x14ac:dyDescent="0.15">
      <c r="A4181" s="3"/>
      <c r="B4181" s="51"/>
      <c r="D4181" s="30"/>
      <c r="E4181" s="25"/>
    </row>
    <row r="4182" spans="1:5" x14ac:dyDescent="0.15">
      <c r="A4182" s="3"/>
      <c r="B4182" s="51"/>
      <c r="D4182" s="30"/>
      <c r="E4182" s="25"/>
    </row>
    <row r="4183" spans="1:5" x14ac:dyDescent="0.15">
      <c r="A4183" s="3"/>
      <c r="B4183" s="51"/>
      <c r="D4183" s="30"/>
      <c r="E4183" s="25"/>
    </row>
    <row r="4184" spans="1:5" x14ac:dyDescent="0.15">
      <c r="A4184" s="3"/>
      <c r="B4184" s="51"/>
      <c r="D4184" s="30"/>
      <c r="E4184" s="25"/>
    </row>
    <row r="4185" spans="1:5" x14ac:dyDescent="0.15">
      <c r="A4185" s="3"/>
      <c r="B4185" s="51"/>
      <c r="D4185" s="30"/>
      <c r="E4185" s="25"/>
    </row>
    <row r="4186" spans="1:5" x14ac:dyDescent="0.15">
      <c r="A4186" s="3"/>
      <c r="B4186" s="51"/>
      <c r="D4186" s="30"/>
      <c r="E4186" s="25"/>
    </row>
    <row r="4187" spans="1:5" x14ac:dyDescent="0.15">
      <c r="A4187" s="3"/>
      <c r="B4187" s="51"/>
      <c r="D4187" s="30"/>
      <c r="E4187" s="25"/>
    </row>
    <row r="4188" spans="1:5" x14ac:dyDescent="0.15">
      <c r="A4188" s="3"/>
      <c r="B4188" s="51"/>
      <c r="D4188" s="30"/>
      <c r="E4188" s="25"/>
    </row>
    <row r="4189" spans="1:5" x14ac:dyDescent="0.15">
      <c r="A4189" s="3"/>
      <c r="B4189" s="51"/>
      <c r="D4189" s="30"/>
      <c r="E4189" s="25"/>
    </row>
    <row r="4190" spans="1:5" x14ac:dyDescent="0.15">
      <c r="A4190" s="3"/>
      <c r="B4190" s="51"/>
      <c r="D4190" s="30"/>
      <c r="E4190" s="25"/>
    </row>
    <row r="4191" spans="1:5" x14ac:dyDescent="0.15">
      <c r="A4191" s="3"/>
      <c r="B4191" s="51"/>
      <c r="D4191" s="30"/>
      <c r="E4191" s="25"/>
    </row>
    <row r="4192" spans="1:5" x14ac:dyDescent="0.15">
      <c r="A4192" s="3"/>
      <c r="B4192" s="51"/>
      <c r="D4192" s="30"/>
      <c r="E4192" s="25"/>
    </row>
    <row r="4193" spans="1:5" x14ac:dyDescent="0.15">
      <c r="A4193" s="3"/>
      <c r="B4193" s="51"/>
      <c r="D4193" s="30"/>
      <c r="E4193" s="25"/>
    </row>
    <row r="4194" spans="1:5" x14ac:dyDescent="0.15">
      <c r="A4194" s="3"/>
      <c r="B4194" s="51"/>
      <c r="D4194" s="30"/>
      <c r="E4194" s="25"/>
    </row>
    <row r="4195" spans="1:5" x14ac:dyDescent="0.15">
      <c r="A4195" s="3"/>
      <c r="B4195" s="51"/>
      <c r="D4195" s="30"/>
      <c r="E4195" s="25"/>
    </row>
    <row r="4196" spans="1:5" x14ac:dyDescent="0.15">
      <c r="A4196" s="3"/>
      <c r="B4196" s="51"/>
      <c r="D4196" s="30"/>
      <c r="E4196" s="25"/>
    </row>
    <row r="4197" spans="1:5" x14ac:dyDescent="0.15">
      <c r="A4197" s="3"/>
      <c r="B4197" s="51"/>
      <c r="D4197" s="30"/>
      <c r="E4197" s="25"/>
    </row>
    <row r="4198" spans="1:5" x14ac:dyDescent="0.15">
      <c r="A4198" s="3"/>
      <c r="B4198" s="51"/>
      <c r="D4198" s="30"/>
      <c r="E4198" s="25"/>
    </row>
    <row r="4199" spans="1:5" x14ac:dyDescent="0.15">
      <c r="A4199" s="3"/>
      <c r="B4199" s="51"/>
      <c r="D4199" s="30"/>
      <c r="E4199" s="25"/>
    </row>
    <row r="4200" spans="1:5" x14ac:dyDescent="0.15">
      <c r="A4200" s="3"/>
      <c r="B4200" s="51"/>
      <c r="D4200" s="30"/>
      <c r="E4200" s="25"/>
    </row>
    <row r="4201" spans="1:5" x14ac:dyDescent="0.15">
      <c r="A4201" s="3"/>
      <c r="B4201" s="51"/>
      <c r="D4201" s="30"/>
      <c r="E4201" s="25"/>
    </row>
    <row r="4202" spans="1:5" x14ac:dyDescent="0.15">
      <c r="A4202" s="3"/>
      <c r="B4202" s="51"/>
      <c r="D4202" s="30"/>
      <c r="E4202" s="25"/>
    </row>
    <row r="4203" spans="1:5" x14ac:dyDescent="0.15">
      <c r="A4203" s="3"/>
      <c r="B4203" s="51"/>
      <c r="D4203" s="30"/>
      <c r="E4203" s="25"/>
    </row>
    <row r="4204" spans="1:5" x14ac:dyDescent="0.15">
      <c r="A4204" s="3"/>
      <c r="B4204" s="51"/>
      <c r="D4204" s="30"/>
      <c r="E4204" s="25"/>
    </row>
    <row r="4205" spans="1:5" x14ac:dyDescent="0.15">
      <c r="A4205" s="3"/>
      <c r="B4205" s="51"/>
      <c r="D4205" s="30"/>
      <c r="E4205" s="25"/>
    </row>
    <row r="4206" spans="1:5" x14ac:dyDescent="0.15">
      <c r="A4206" s="3"/>
      <c r="B4206" s="51"/>
      <c r="D4206" s="30"/>
      <c r="E4206" s="25"/>
    </row>
    <row r="4207" spans="1:5" x14ac:dyDescent="0.15">
      <c r="A4207" s="3"/>
      <c r="B4207" s="51"/>
      <c r="D4207" s="30"/>
      <c r="E4207" s="25"/>
    </row>
    <row r="4208" spans="1:5" x14ac:dyDescent="0.15">
      <c r="A4208" s="3"/>
      <c r="B4208" s="51"/>
      <c r="D4208" s="30"/>
      <c r="E4208" s="25"/>
    </row>
    <row r="4209" spans="1:5" x14ac:dyDescent="0.15">
      <c r="A4209" s="3"/>
      <c r="B4209" s="51"/>
      <c r="D4209" s="30"/>
      <c r="E4209" s="25"/>
    </row>
    <row r="4210" spans="1:5" x14ac:dyDescent="0.15">
      <c r="A4210" s="3"/>
      <c r="B4210" s="51"/>
      <c r="D4210" s="30"/>
      <c r="E4210" s="25"/>
    </row>
    <row r="4211" spans="1:5" x14ac:dyDescent="0.15">
      <c r="A4211" s="3"/>
      <c r="B4211" s="51"/>
      <c r="D4211" s="30"/>
      <c r="E4211" s="25"/>
    </row>
    <row r="4212" spans="1:5" x14ac:dyDescent="0.15">
      <c r="A4212" s="3"/>
      <c r="B4212" s="51"/>
      <c r="D4212" s="30"/>
      <c r="E4212" s="25"/>
    </row>
    <row r="4213" spans="1:5" x14ac:dyDescent="0.15">
      <c r="A4213" s="3"/>
      <c r="B4213" s="51"/>
      <c r="D4213" s="30"/>
      <c r="E4213" s="25"/>
    </row>
    <row r="4214" spans="1:5" x14ac:dyDescent="0.15">
      <c r="A4214" s="3"/>
      <c r="B4214" s="51"/>
      <c r="D4214" s="30"/>
      <c r="E4214" s="25"/>
    </row>
    <row r="4215" spans="1:5" x14ac:dyDescent="0.15">
      <c r="A4215" s="3"/>
      <c r="B4215" s="51"/>
      <c r="D4215" s="30"/>
      <c r="E4215" s="25"/>
    </row>
    <row r="4216" spans="1:5" x14ac:dyDescent="0.15">
      <c r="A4216" s="3"/>
      <c r="B4216" s="51"/>
      <c r="D4216" s="30"/>
      <c r="E4216" s="25"/>
    </row>
    <row r="4217" spans="1:5" x14ac:dyDescent="0.15">
      <c r="A4217" s="3"/>
      <c r="B4217" s="51"/>
      <c r="D4217" s="30"/>
      <c r="E4217" s="25"/>
    </row>
    <row r="4218" spans="1:5" x14ac:dyDescent="0.15">
      <c r="A4218" s="3"/>
      <c r="B4218" s="51"/>
      <c r="D4218" s="30"/>
      <c r="E4218" s="25"/>
    </row>
    <row r="4219" spans="1:5" x14ac:dyDescent="0.15">
      <c r="A4219" s="3"/>
      <c r="B4219" s="51"/>
      <c r="D4219" s="30"/>
      <c r="E4219" s="25"/>
    </row>
    <row r="4220" spans="1:5" x14ac:dyDescent="0.15">
      <c r="A4220" s="3"/>
      <c r="B4220" s="51"/>
      <c r="D4220" s="30"/>
      <c r="E4220" s="25"/>
    </row>
    <row r="4221" spans="1:5" x14ac:dyDescent="0.15">
      <c r="A4221" s="3"/>
      <c r="B4221" s="51"/>
      <c r="D4221" s="30"/>
      <c r="E4221" s="25"/>
    </row>
    <row r="4222" spans="1:5" x14ac:dyDescent="0.15">
      <c r="A4222" s="3"/>
      <c r="B4222" s="51"/>
      <c r="D4222" s="30"/>
      <c r="E4222" s="25"/>
    </row>
    <row r="4223" spans="1:5" x14ac:dyDescent="0.15">
      <c r="A4223" s="3"/>
      <c r="B4223" s="51"/>
      <c r="D4223" s="30"/>
      <c r="E4223" s="25"/>
    </row>
    <row r="4224" spans="1:5" x14ac:dyDescent="0.15">
      <c r="A4224" s="3"/>
      <c r="B4224" s="51"/>
      <c r="D4224" s="30"/>
      <c r="E4224" s="25"/>
    </row>
    <row r="4225" spans="1:5" x14ac:dyDescent="0.15">
      <c r="A4225" s="3"/>
      <c r="B4225" s="51"/>
      <c r="D4225" s="30"/>
      <c r="E4225" s="25"/>
    </row>
    <row r="4226" spans="1:5" x14ac:dyDescent="0.15">
      <c r="A4226" s="3"/>
      <c r="B4226" s="51"/>
      <c r="D4226" s="30"/>
      <c r="E4226" s="25"/>
    </row>
    <row r="4227" spans="1:5" x14ac:dyDescent="0.15">
      <c r="A4227" s="3"/>
      <c r="B4227" s="51"/>
      <c r="D4227" s="30"/>
      <c r="E4227" s="25"/>
    </row>
    <row r="4228" spans="1:5" x14ac:dyDescent="0.15">
      <c r="A4228" s="3"/>
      <c r="B4228" s="51"/>
      <c r="D4228" s="30"/>
      <c r="E4228" s="25"/>
    </row>
    <row r="4229" spans="1:5" x14ac:dyDescent="0.15">
      <c r="A4229" s="3"/>
      <c r="B4229" s="51"/>
      <c r="D4229" s="30"/>
      <c r="E4229" s="25"/>
    </row>
    <row r="4230" spans="1:5" x14ac:dyDescent="0.15">
      <c r="A4230" s="3"/>
      <c r="B4230" s="51"/>
      <c r="D4230" s="30"/>
      <c r="E4230" s="25"/>
    </row>
    <row r="4231" spans="1:5" x14ac:dyDescent="0.15">
      <c r="A4231" s="3"/>
      <c r="B4231" s="51"/>
      <c r="D4231" s="30"/>
      <c r="E4231" s="25"/>
    </row>
    <row r="4232" spans="1:5" x14ac:dyDescent="0.15">
      <c r="A4232" s="3"/>
      <c r="B4232" s="51"/>
      <c r="D4232" s="30"/>
      <c r="E4232" s="25"/>
    </row>
    <row r="4233" spans="1:5" x14ac:dyDescent="0.15">
      <c r="A4233" s="3"/>
      <c r="B4233" s="51"/>
      <c r="D4233" s="30"/>
      <c r="E4233" s="25"/>
    </row>
    <row r="4234" spans="1:5" x14ac:dyDescent="0.15">
      <c r="A4234" s="3"/>
      <c r="B4234" s="51"/>
      <c r="D4234" s="30"/>
      <c r="E4234" s="25"/>
    </row>
    <row r="4235" spans="1:5" x14ac:dyDescent="0.15">
      <c r="A4235" s="3"/>
      <c r="B4235" s="51"/>
      <c r="D4235" s="30"/>
      <c r="E4235" s="25"/>
    </row>
    <row r="4236" spans="1:5" x14ac:dyDescent="0.15">
      <c r="A4236" s="3"/>
      <c r="B4236" s="51"/>
      <c r="D4236" s="30"/>
      <c r="E4236" s="25"/>
    </row>
    <row r="4237" spans="1:5" x14ac:dyDescent="0.15">
      <c r="A4237" s="3"/>
      <c r="B4237" s="51"/>
      <c r="D4237" s="30"/>
      <c r="E4237" s="25"/>
    </row>
    <row r="4238" spans="1:5" x14ac:dyDescent="0.15">
      <c r="A4238" s="3"/>
      <c r="B4238" s="51"/>
      <c r="D4238" s="30"/>
      <c r="E4238" s="25"/>
    </row>
    <row r="4239" spans="1:5" x14ac:dyDescent="0.15">
      <c r="A4239" s="3"/>
      <c r="B4239" s="51"/>
      <c r="D4239" s="30"/>
      <c r="E4239" s="25"/>
    </row>
    <row r="4240" spans="1:5" x14ac:dyDescent="0.15">
      <c r="A4240" s="3"/>
      <c r="B4240" s="51"/>
      <c r="D4240" s="30"/>
      <c r="E4240" s="25"/>
    </row>
    <row r="4241" spans="1:5" x14ac:dyDescent="0.15">
      <c r="A4241" s="3"/>
      <c r="B4241" s="51"/>
      <c r="D4241" s="30"/>
      <c r="E4241" s="25"/>
    </row>
    <row r="4242" spans="1:5" x14ac:dyDescent="0.15">
      <c r="A4242" s="3"/>
      <c r="B4242" s="51"/>
      <c r="D4242" s="30"/>
      <c r="E4242" s="25"/>
    </row>
    <row r="4243" spans="1:5" x14ac:dyDescent="0.15">
      <c r="A4243" s="3"/>
      <c r="B4243" s="51"/>
      <c r="D4243" s="30"/>
      <c r="E4243" s="25"/>
    </row>
    <row r="4244" spans="1:5" x14ac:dyDescent="0.15">
      <c r="A4244" s="3"/>
      <c r="B4244" s="51"/>
      <c r="D4244" s="30"/>
      <c r="E4244" s="25"/>
    </row>
    <row r="4245" spans="1:5" x14ac:dyDescent="0.15">
      <c r="A4245" s="3"/>
      <c r="B4245" s="51"/>
      <c r="D4245" s="30"/>
      <c r="E4245" s="25"/>
    </row>
    <row r="4246" spans="1:5" x14ac:dyDescent="0.15">
      <c r="A4246" s="3"/>
      <c r="B4246" s="51"/>
      <c r="D4246" s="30"/>
      <c r="E4246" s="25"/>
    </row>
    <row r="4247" spans="1:5" x14ac:dyDescent="0.15">
      <c r="A4247" s="3"/>
      <c r="B4247" s="51"/>
      <c r="D4247" s="30"/>
      <c r="E4247" s="25"/>
    </row>
    <row r="4248" spans="1:5" x14ac:dyDescent="0.15">
      <c r="A4248" s="3"/>
      <c r="B4248" s="51"/>
      <c r="D4248" s="30"/>
      <c r="E4248" s="25"/>
    </row>
    <row r="4249" spans="1:5" x14ac:dyDescent="0.15">
      <c r="A4249" s="3"/>
      <c r="B4249" s="51"/>
      <c r="D4249" s="30"/>
      <c r="E4249" s="25"/>
    </row>
    <row r="4250" spans="1:5" x14ac:dyDescent="0.15">
      <c r="A4250" s="3"/>
      <c r="B4250" s="51"/>
      <c r="D4250" s="30"/>
      <c r="E4250" s="25"/>
    </row>
    <row r="4251" spans="1:5" x14ac:dyDescent="0.15">
      <c r="A4251" s="3"/>
      <c r="B4251" s="51"/>
      <c r="D4251" s="30"/>
      <c r="E4251" s="25"/>
    </row>
    <row r="4252" spans="1:5" x14ac:dyDescent="0.15">
      <c r="A4252" s="3"/>
      <c r="B4252" s="51"/>
      <c r="D4252" s="30"/>
      <c r="E4252" s="25"/>
    </row>
    <row r="4253" spans="1:5" x14ac:dyDescent="0.15">
      <c r="A4253" s="3"/>
      <c r="B4253" s="51"/>
      <c r="D4253" s="30"/>
      <c r="E4253" s="25"/>
    </row>
    <row r="4254" spans="1:5" x14ac:dyDescent="0.15">
      <c r="A4254" s="3"/>
      <c r="B4254" s="51"/>
      <c r="D4254" s="30"/>
      <c r="E4254" s="25"/>
    </row>
    <row r="4255" spans="1:5" x14ac:dyDescent="0.15">
      <c r="A4255" s="3"/>
      <c r="B4255" s="51"/>
      <c r="D4255" s="30"/>
      <c r="E4255" s="25"/>
    </row>
    <row r="4256" spans="1:5" x14ac:dyDescent="0.15">
      <c r="A4256" s="3"/>
      <c r="B4256" s="51"/>
      <c r="D4256" s="30"/>
      <c r="E4256" s="25"/>
    </row>
    <row r="4257" spans="1:5" x14ac:dyDescent="0.15">
      <c r="A4257" s="3"/>
      <c r="B4257" s="51"/>
      <c r="D4257" s="30"/>
      <c r="E4257" s="25"/>
    </row>
    <row r="4258" spans="1:5" x14ac:dyDescent="0.15">
      <c r="A4258" s="3"/>
      <c r="B4258" s="51"/>
      <c r="D4258" s="30"/>
      <c r="E4258" s="25"/>
    </row>
    <row r="4259" spans="1:5" x14ac:dyDescent="0.15">
      <c r="A4259" s="3"/>
      <c r="B4259" s="51"/>
      <c r="D4259" s="30"/>
      <c r="E4259" s="25"/>
    </row>
    <row r="4260" spans="1:5" x14ac:dyDescent="0.15">
      <c r="A4260" s="3"/>
      <c r="B4260" s="51"/>
      <c r="D4260" s="30"/>
      <c r="E4260" s="25"/>
    </row>
    <row r="4261" spans="1:5" x14ac:dyDescent="0.15">
      <c r="A4261" s="3"/>
      <c r="B4261" s="51"/>
      <c r="D4261" s="30"/>
      <c r="E4261" s="25"/>
    </row>
    <row r="4262" spans="1:5" x14ac:dyDescent="0.15">
      <c r="A4262" s="3"/>
      <c r="B4262" s="51"/>
      <c r="D4262" s="30"/>
      <c r="E4262" s="25"/>
    </row>
    <row r="4263" spans="1:5" x14ac:dyDescent="0.15">
      <c r="A4263" s="3"/>
      <c r="B4263" s="51"/>
      <c r="D4263" s="30"/>
      <c r="E4263" s="25"/>
    </row>
    <row r="4264" spans="1:5" x14ac:dyDescent="0.15">
      <c r="A4264" s="3"/>
      <c r="B4264" s="51"/>
      <c r="D4264" s="30"/>
      <c r="E4264" s="25"/>
    </row>
    <row r="4265" spans="1:5" x14ac:dyDescent="0.15">
      <c r="A4265" s="3"/>
      <c r="B4265" s="51"/>
      <c r="D4265" s="30"/>
      <c r="E4265" s="25"/>
    </row>
    <row r="4266" spans="1:5" x14ac:dyDescent="0.15">
      <c r="A4266" s="3"/>
      <c r="B4266" s="51"/>
      <c r="D4266" s="30"/>
      <c r="E4266" s="25"/>
    </row>
    <row r="4267" spans="1:5" x14ac:dyDescent="0.15">
      <c r="A4267" s="3"/>
      <c r="B4267" s="51"/>
      <c r="D4267" s="30"/>
      <c r="E4267" s="25"/>
    </row>
    <row r="4268" spans="1:5" x14ac:dyDescent="0.15">
      <c r="A4268" s="3"/>
      <c r="B4268" s="51"/>
      <c r="D4268" s="30"/>
      <c r="E4268" s="25"/>
    </row>
    <row r="4269" spans="1:5" x14ac:dyDescent="0.15">
      <c r="A4269" s="3"/>
      <c r="B4269" s="51"/>
      <c r="D4269" s="30"/>
      <c r="E4269" s="25"/>
    </row>
    <row r="4270" spans="1:5" x14ac:dyDescent="0.15">
      <c r="A4270" s="3"/>
      <c r="B4270" s="51"/>
      <c r="D4270" s="30"/>
      <c r="E4270" s="25"/>
    </row>
    <row r="4271" spans="1:5" x14ac:dyDescent="0.15">
      <c r="A4271" s="3"/>
      <c r="B4271" s="51"/>
      <c r="D4271" s="30"/>
      <c r="E4271" s="25"/>
    </row>
    <row r="4272" spans="1:5" x14ac:dyDescent="0.15">
      <c r="A4272" s="3"/>
      <c r="B4272" s="51"/>
      <c r="D4272" s="30"/>
      <c r="E4272" s="25"/>
    </row>
    <row r="4273" spans="1:5" x14ac:dyDescent="0.15">
      <c r="A4273" s="3"/>
      <c r="B4273" s="51"/>
      <c r="D4273" s="30"/>
      <c r="E4273" s="25"/>
    </row>
    <row r="4274" spans="1:5" x14ac:dyDescent="0.15">
      <c r="A4274" s="3"/>
      <c r="B4274" s="51"/>
      <c r="D4274" s="30"/>
      <c r="E4274" s="25"/>
    </row>
    <row r="4275" spans="1:5" x14ac:dyDescent="0.15">
      <c r="A4275" s="3"/>
      <c r="B4275" s="51"/>
      <c r="D4275" s="30"/>
      <c r="E4275" s="25"/>
    </row>
    <row r="4276" spans="1:5" x14ac:dyDescent="0.15">
      <c r="A4276" s="3"/>
      <c r="B4276" s="51"/>
      <c r="D4276" s="30"/>
      <c r="E4276" s="25"/>
    </row>
    <row r="4277" spans="1:5" x14ac:dyDescent="0.15">
      <c r="A4277" s="3"/>
      <c r="B4277" s="51"/>
      <c r="D4277" s="30"/>
      <c r="E4277" s="25"/>
    </row>
    <row r="4278" spans="1:5" x14ac:dyDescent="0.15">
      <c r="A4278" s="3"/>
      <c r="B4278" s="51"/>
      <c r="D4278" s="30"/>
      <c r="E4278" s="25"/>
    </row>
    <row r="4279" spans="1:5" x14ac:dyDescent="0.15">
      <c r="A4279" s="3"/>
      <c r="B4279" s="51"/>
      <c r="D4279" s="30"/>
      <c r="E4279" s="25"/>
    </row>
    <row r="4280" spans="1:5" x14ac:dyDescent="0.15">
      <c r="A4280" s="3"/>
      <c r="B4280" s="51"/>
      <c r="D4280" s="30"/>
      <c r="E4280" s="25"/>
    </row>
    <row r="4281" spans="1:5" x14ac:dyDescent="0.15">
      <c r="A4281" s="3"/>
      <c r="B4281" s="51"/>
      <c r="D4281" s="30"/>
      <c r="E4281" s="25"/>
    </row>
    <row r="4282" spans="1:5" x14ac:dyDescent="0.15">
      <c r="A4282" s="3"/>
      <c r="B4282" s="51"/>
      <c r="D4282" s="30"/>
      <c r="E4282" s="25"/>
    </row>
    <row r="4283" spans="1:5" x14ac:dyDescent="0.15">
      <c r="A4283" s="3"/>
      <c r="B4283" s="51"/>
      <c r="D4283" s="30"/>
      <c r="E4283" s="25"/>
    </row>
    <row r="4284" spans="1:5" x14ac:dyDescent="0.15">
      <c r="A4284" s="3"/>
      <c r="B4284" s="51"/>
      <c r="D4284" s="30"/>
      <c r="E4284" s="25"/>
    </row>
    <row r="4285" spans="1:5" x14ac:dyDescent="0.15">
      <c r="A4285" s="3"/>
      <c r="B4285" s="51"/>
      <c r="D4285" s="30"/>
      <c r="E4285" s="25"/>
    </row>
    <row r="4286" spans="1:5" x14ac:dyDescent="0.15">
      <c r="A4286" s="3"/>
      <c r="B4286" s="51"/>
      <c r="D4286" s="30"/>
      <c r="E4286" s="25"/>
    </row>
    <row r="4287" spans="1:5" x14ac:dyDescent="0.15">
      <c r="A4287" s="3"/>
      <c r="B4287" s="51"/>
      <c r="D4287" s="30"/>
      <c r="E4287" s="25"/>
    </row>
    <row r="4288" spans="1:5" x14ac:dyDescent="0.15">
      <c r="A4288" s="3"/>
      <c r="B4288" s="51"/>
      <c r="D4288" s="30"/>
      <c r="E4288" s="25"/>
    </row>
    <row r="4289" spans="1:5" x14ac:dyDescent="0.15">
      <c r="A4289" s="3"/>
      <c r="B4289" s="51"/>
      <c r="D4289" s="30"/>
      <c r="E4289" s="25"/>
    </row>
    <row r="4290" spans="1:5" x14ac:dyDescent="0.15">
      <c r="A4290" s="3"/>
      <c r="B4290" s="51"/>
      <c r="D4290" s="30"/>
      <c r="E4290" s="25"/>
    </row>
    <row r="4291" spans="1:5" x14ac:dyDescent="0.15">
      <c r="A4291" s="3"/>
      <c r="B4291" s="51"/>
      <c r="D4291" s="30"/>
      <c r="E4291" s="25"/>
    </row>
    <row r="4292" spans="1:5" x14ac:dyDescent="0.15">
      <c r="A4292" s="3"/>
      <c r="B4292" s="51"/>
      <c r="D4292" s="30"/>
      <c r="E4292" s="25"/>
    </row>
    <row r="4293" spans="1:5" x14ac:dyDescent="0.15">
      <c r="A4293" s="3"/>
      <c r="B4293" s="51"/>
      <c r="D4293" s="30"/>
      <c r="E4293" s="25"/>
    </row>
    <row r="4294" spans="1:5" x14ac:dyDescent="0.15">
      <c r="A4294" s="3"/>
      <c r="B4294" s="51"/>
      <c r="D4294" s="30"/>
      <c r="E4294" s="25"/>
    </row>
    <row r="4295" spans="1:5" x14ac:dyDescent="0.15">
      <c r="A4295" s="3"/>
      <c r="B4295" s="51"/>
      <c r="D4295" s="30"/>
      <c r="E4295" s="25"/>
    </row>
    <row r="4296" spans="1:5" x14ac:dyDescent="0.15">
      <c r="A4296" s="3"/>
      <c r="B4296" s="51"/>
      <c r="D4296" s="30"/>
      <c r="E4296" s="25"/>
    </row>
    <row r="4297" spans="1:5" x14ac:dyDescent="0.15">
      <c r="A4297" s="3"/>
      <c r="B4297" s="51"/>
      <c r="D4297" s="30"/>
      <c r="E4297" s="25"/>
    </row>
    <row r="4298" spans="1:5" x14ac:dyDescent="0.15">
      <c r="A4298" s="3"/>
      <c r="B4298" s="51"/>
      <c r="D4298" s="30"/>
      <c r="E4298" s="25"/>
    </row>
    <row r="4299" spans="1:5" x14ac:dyDescent="0.15">
      <c r="A4299" s="3"/>
      <c r="B4299" s="51"/>
      <c r="D4299" s="30"/>
      <c r="E4299" s="25"/>
    </row>
    <row r="4300" spans="1:5" x14ac:dyDescent="0.15">
      <c r="A4300" s="3"/>
      <c r="B4300" s="51"/>
      <c r="D4300" s="30"/>
      <c r="E4300" s="25"/>
    </row>
    <row r="4301" spans="1:5" x14ac:dyDescent="0.15">
      <c r="A4301" s="3"/>
      <c r="B4301" s="51"/>
      <c r="D4301" s="30"/>
      <c r="E4301" s="25"/>
    </row>
    <row r="4302" spans="1:5" x14ac:dyDescent="0.15">
      <c r="A4302" s="3"/>
      <c r="B4302" s="51"/>
      <c r="D4302" s="30"/>
      <c r="E4302" s="25"/>
    </row>
    <row r="4303" spans="1:5" x14ac:dyDescent="0.15">
      <c r="A4303" s="3"/>
      <c r="B4303" s="51"/>
      <c r="D4303" s="30"/>
      <c r="E4303" s="25"/>
    </row>
    <row r="4304" spans="1:5" x14ac:dyDescent="0.15">
      <c r="A4304" s="3"/>
      <c r="B4304" s="51"/>
      <c r="D4304" s="30"/>
      <c r="E4304" s="25"/>
    </row>
    <row r="4305" spans="1:5" x14ac:dyDescent="0.15">
      <c r="A4305" s="3"/>
      <c r="B4305" s="51"/>
      <c r="D4305" s="30"/>
      <c r="E4305" s="25"/>
    </row>
    <row r="4306" spans="1:5" x14ac:dyDescent="0.15">
      <c r="A4306" s="3"/>
      <c r="B4306" s="51"/>
      <c r="D4306" s="30"/>
      <c r="E4306" s="25"/>
    </row>
    <row r="4307" spans="1:5" x14ac:dyDescent="0.15">
      <c r="A4307" s="3"/>
      <c r="B4307" s="51"/>
      <c r="D4307" s="30"/>
      <c r="E4307" s="25"/>
    </row>
    <row r="4308" spans="1:5" x14ac:dyDescent="0.15">
      <c r="A4308" s="3"/>
      <c r="B4308" s="51"/>
      <c r="D4308" s="30"/>
      <c r="E4308" s="25"/>
    </row>
    <row r="4309" spans="1:5" x14ac:dyDescent="0.15">
      <c r="A4309" s="3"/>
      <c r="B4309" s="51"/>
      <c r="D4309" s="30"/>
      <c r="E4309" s="25"/>
    </row>
    <row r="4310" spans="1:5" x14ac:dyDescent="0.15">
      <c r="A4310" s="3"/>
      <c r="B4310" s="51"/>
      <c r="D4310" s="30"/>
      <c r="E4310" s="25"/>
    </row>
    <row r="4311" spans="1:5" x14ac:dyDescent="0.15">
      <c r="A4311" s="3"/>
      <c r="B4311" s="51"/>
      <c r="D4311" s="30"/>
      <c r="E4311" s="25"/>
    </row>
    <row r="4312" spans="1:5" x14ac:dyDescent="0.15">
      <c r="A4312" s="3"/>
      <c r="B4312" s="51"/>
      <c r="D4312" s="30"/>
      <c r="E4312" s="25"/>
    </row>
    <row r="4313" spans="1:5" x14ac:dyDescent="0.15">
      <c r="A4313" s="3"/>
      <c r="B4313" s="51"/>
      <c r="D4313" s="30"/>
      <c r="E4313" s="25"/>
    </row>
    <row r="4314" spans="1:5" x14ac:dyDescent="0.15">
      <c r="A4314" s="3"/>
      <c r="B4314" s="51"/>
      <c r="D4314" s="30"/>
      <c r="E4314" s="25"/>
    </row>
    <row r="4315" spans="1:5" x14ac:dyDescent="0.15">
      <c r="A4315" s="3"/>
      <c r="B4315" s="51"/>
      <c r="D4315" s="30"/>
      <c r="E4315" s="25"/>
    </row>
    <row r="4316" spans="1:5" x14ac:dyDescent="0.15">
      <c r="A4316" s="3"/>
      <c r="B4316" s="51"/>
      <c r="D4316" s="30"/>
      <c r="E4316" s="25"/>
    </row>
    <row r="4317" spans="1:5" x14ac:dyDescent="0.15">
      <c r="A4317" s="3"/>
      <c r="B4317" s="51"/>
      <c r="D4317" s="30"/>
      <c r="E4317" s="25"/>
    </row>
    <row r="4318" spans="1:5" x14ac:dyDescent="0.15">
      <c r="A4318" s="3"/>
      <c r="B4318" s="51"/>
      <c r="D4318" s="30"/>
      <c r="E4318" s="25"/>
    </row>
    <row r="4319" spans="1:5" x14ac:dyDescent="0.15">
      <c r="A4319" s="3"/>
      <c r="B4319" s="51"/>
      <c r="D4319" s="30"/>
      <c r="E4319" s="25"/>
    </row>
    <row r="4320" spans="1:5" x14ac:dyDescent="0.15">
      <c r="A4320" s="3"/>
      <c r="B4320" s="51"/>
      <c r="D4320" s="30"/>
      <c r="E4320" s="25"/>
    </row>
    <row r="4321" spans="1:5" x14ac:dyDescent="0.15">
      <c r="A4321" s="3"/>
      <c r="B4321" s="51"/>
      <c r="D4321" s="30"/>
      <c r="E4321" s="25"/>
    </row>
    <row r="4322" spans="1:5" x14ac:dyDescent="0.15">
      <c r="A4322" s="3"/>
      <c r="B4322" s="51"/>
      <c r="D4322" s="30"/>
      <c r="E4322" s="25"/>
    </row>
    <row r="4323" spans="1:5" x14ac:dyDescent="0.15">
      <c r="A4323" s="3"/>
      <c r="B4323" s="51"/>
      <c r="D4323" s="30"/>
      <c r="E4323" s="25"/>
    </row>
    <row r="4324" spans="1:5" x14ac:dyDescent="0.15">
      <c r="A4324" s="3"/>
      <c r="B4324" s="51"/>
      <c r="D4324" s="30"/>
      <c r="E4324" s="25"/>
    </row>
    <row r="4325" spans="1:5" x14ac:dyDescent="0.15">
      <c r="A4325" s="3"/>
      <c r="B4325" s="51"/>
      <c r="D4325" s="30"/>
      <c r="E4325" s="25"/>
    </row>
    <row r="4326" spans="1:5" x14ac:dyDescent="0.15">
      <c r="A4326" s="3"/>
      <c r="B4326" s="51"/>
      <c r="D4326" s="30"/>
      <c r="E4326" s="25"/>
    </row>
    <row r="4327" spans="1:5" x14ac:dyDescent="0.15">
      <c r="A4327" s="3"/>
      <c r="B4327" s="51"/>
      <c r="D4327" s="30"/>
      <c r="E4327" s="25"/>
    </row>
    <row r="4328" spans="1:5" x14ac:dyDescent="0.15">
      <c r="A4328" s="3"/>
      <c r="B4328" s="51"/>
      <c r="D4328" s="30"/>
      <c r="E4328" s="25"/>
    </row>
    <row r="4329" spans="1:5" x14ac:dyDescent="0.15">
      <c r="A4329" s="3"/>
      <c r="B4329" s="51"/>
      <c r="D4329" s="30"/>
      <c r="E4329" s="25"/>
    </row>
    <row r="4330" spans="1:5" x14ac:dyDescent="0.15">
      <c r="A4330" s="3"/>
      <c r="B4330" s="51"/>
      <c r="D4330" s="30"/>
      <c r="E4330" s="25"/>
    </row>
    <row r="4331" spans="1:5" x14ac:dyDescent="0.15">
      <c r="A4331" s="3"/>
      <c r="B4331" s="51"/>
      <c r="D4331" s="30"/>
      <c r="E4331" s="25"/>
    </row>
    <row r="4332" spans="1:5" x14ac:dyDescent="0.15">
      <c r="A4332" s="3"/>
      <c r="B4332" s="51"/>
      <c r="D4332" s="30"/>
      <c r="E4332" s="25"/>
    </row>
    <row r="4333" spans="1:5" x14ac:dyDescent="0.15">
      <c r="A4333" s="3"/>
      <c r="B4333" s="51"/>
      <c r="D4333" s="30"/>
      <c r="E4333" s="25"/>
    </row>
    <row r="4334" spans="1:5" x14ac:dyDescent="0.15">
      <c r="A4334" s="3"/>
      <c r="B4334" s="51"/>
      <c r="D4334" s="30"/>
      <c r="E4334" s="25"/>
    </row>
    <row r="4335" spans="1:5" x14ac:dyDescent="0.15">
      <c r="A4335" s="3"/>
      <c r="B4335" s="51"/>
      <c r="D4335" s="30"/>
      <c r="E4335" s="25"/>
    </row>
    <row r="4336" spans="1:5" x14ac:dyDescent="0.15">
      <c r="A4336" s="3"/>
      <c r="B4336" s="51"/>
      <c r="D4336" s="30"/>
      <c r="E4336" s="25"/>
    </row>
    <row r="4337" spans="1:5" x14ac:dyDescent="0.15">
      <c r="A4337" s="3"/>
      <c r="B4337" s="51"/>
      <c r="D4337" s="30"/>
      <c r="E4337" s="25"/>
    </row>
    <row r="4338" spans="1:5" x14ac:dyDescent="0.15">
      <c r="A4338" s="3"/>
      <c r="B4338" s="51"/>
      <c r="D4338" s="30"/>
      <c r="E4338" s="25"/>
    </row>
    <row r="4339" spans="1:5" x14ac:dyDescent="0.15">
      <c r="A4339" s="3"/>
      <c r="B4339" s="51"/>
      <c r="D4339" s="30"/>
      <c r="E4339" s="25"/>
    </row>
    <row r="4340" spans="1:5" x14ac:dyDescent="0.15">
      <c r="A4340" s="3"/>
      <c r="B4340" s="51"/>
      <c r="D4340" s="30"/>
      <c r="E4340" s="25"/>
    </row>
    <row r="4341" spans="1:5" x14ac:dyDescent="0.15">
      <c r="A4341" s="3"/>
      <c r="B4341" s="51"/>
      <c r="D4341" s="30"/>
      <c r="E4341" s="25"/>
    </row>
    <row r="4342" spans="1:5" x14ac:dyDescent="0.15">
      <c r="A4342" s="3"/>
      <c r="B4342" s="51"/>
      <c r="D4342" s="30"/>
      <c r="E4342" s="25"/>
    </row>
    <row r="4343" spans="1:5" x14ac:dyDescent="0.15">
      <c r="A4343" s="3"/>
      <c r="B4343" s="51"/>
      <c r="D4343" s="30"/>
      <c r="E4343" s="25"/>
    </row>
    <row r="4344" spans="1:5" x14ac:dyDescent="0.15">
      <c r="A4344" s="3"/>
      <c r="B4344" s="51"/>
      <c r="D4344" s="30"/>
      <c r="E4344" s="25"/>
    </row>
    <row r="4345" spans="1:5" x14ac:dyDescent="0.15">
      <c r="A4345" s="3"/>
      <c r="B4345" s="51"/>
      <c r="D4345" s="30"/>
      <c r="E4345" s="25"/>
    </row>
    <row r="4346" spans="1:5" x14ac:dyDescent="0.15">
      <c r="A4346" s="3"/>
      <c r="B4346" s="51"/>
      <c r="D4346" s="30"/>
      <c r="E4346" s="25"/>
    </row>
    <row r="4347" spans="1:5" x14ac:dyDescent="0.15">
      <c r="A4347" s="3"/>
      <c r="B4347" s="51"/>
      <c r="D4347" s="30"/>
      <c r="E4347" s="25"/>
    </row>
    <row r="4348" spans="1:5" x14ac:dyDescent="0.15">
      <c r="A4348" s="3"/>
      <c r="B4348" s="51"/>
      <c r="D4348" s="30"/>
      <c r="E4348" s="25"/>
    </row>
    <row r="4349" spans="1:5" x14ac:dyDescent="0.15">
      <c r="A4349" s="3"/>
      <c r="B4349" s="51"/>
      <c r="D4349" s="30"/>
      <c r="E4349" s="25"/>
    </row>
    <row r="4350" spans="1:5" x14ac:dyDescent="0.15">
      <c r="A4350" s="3"/>
      <c r="B4350" s="51"/>
      <c r="D4350" s="30"/>
      <c r="E4350" s="25"/>
    </row>
    <row r="4351" spans="1:5" x14ac:dyDescent="0.15">
      <c r="A4351" s="3"/>
      <c r="B4351" s="51"/>
      <c r="D4351" s="30"/>
      <c r="E4351" s="25"/>
    </row>
    <row r="4352" spans="1:5" x14ac:dyDescent="0.15">
      <c r="A4352" s="3"/>
      <c r="B4352" s="51"/>
      <c r="D4352" s="30"/>
      <c r="E4352" s="25"/>
    </row>
    <row r="4353" spans="1:5" x14ac:dyDescent="0.15">
      <c r="A4353" s="3"/>
      <c r="B4353" s="51"/>
      <c r="D4353" s="30"/>
      <c r="E4353" s="25"/>
    </row>
    <row r="4354" spans="1:5" x14ac:dyDescent="0.15">
      <c r="A4354" s="3"/>
      <c r="B4354" s="51"/>
      <c r="D4354" s="30"/>
      <c r="E4354" s="25"/>
    </row>
    <row r="4355" spans="1:5" x14ac:dyDescent="0.15">
      <c r="A4355" s="3"/>
      <c r="B4355" s="51"/>
      <c r="D4355" s="30"/>
      <c r="E4355" s="25"/>
    </row>
    <row r="4356" spans="1:5" x14ac:dyDescent="0.15">
      <c r="A4356" s="3"/>
      <c r="B4356" s="51"/>
      <c r="D4356" s="30"/>
      <c r="E4356" s="25"/>
    </row>
    <row r="4357" spans="1:5" x14ac:dyDescent="0.15">
      <c r="A4357" s="3"/>
      <c r="B4357" s="51"/>
      <c r="D4357" s="30"/>
      <c r="E4357" s="25"/>
    </row>
    <row r="4358" spans="1:5" x14ac:dyDescent="0.15">
      <c r="A4358" s="3"/>
      <c r="B4358" s="51"/>
      <c r="D4358" s="30"/>
      <c r="E4358" s="25"/>
    </row>
    <row r="4359" spans="1:5" x14ac:dyDescent="0.15">
      <c r="A4359" s="3"/>
      <c r="B4359" s="51"/>
      <c r="D4359" s="30"/>
      <c r="E4359" s="25"/>
    </row>
    <row r="4360" spans="1:5" x14ac:dyDescent="0.15">
      <c r="A4360" s="3"/>
      <c r="B4360" s="51"/>
      <c r="D4360" s="30"/>
      <c r="E4360" s="25"/>
    </row>
    <row r="4361" spans="1:5" x14ac:dyDescent="0.15">
      <c r="A4361" s="3"/>
      <c r="B4361" s="51"/>
      <c r="D4361" s="30"/>
      <c r="E4361" s="25"/>
    </row>
    <row r="4362" spans="1:5" x14ac:dyDescent="0.15">
      <c r="A4362" s="3"/>
      <c r="B4362" s="51"/>
      <c r="D4362" s="30"/>
      <c r="E4362" s="25"/>
    </row>
    <row r="4363" spans="1:5" x14ac:dyDescent="0.15">
      <c r="A4363" s="3"/>
      <c r="B4363" s="51"/>
      <c r="D4363" s="30"/>
      <c r="E4363" s="25"/>
    </row>
    <row r="4364" spans="1:5" x14ac:dyDescent="0.15">
      <c r="A4364" s="3"/>
      <c r="B4364" s="51"/>
      <c r="D4364" s="30"/>
      <c r="E4364" s="25"/>
    </row>
    <row r="4365" spans="1:5" x14ac:dyDescent="0.15">
      <c r="A4365" s="3"/>
      <c r="B4365" s="51"/>
      <c r="D4365" s="30"/>
      <c r="E4365" s="25"/>
    </row>
    <row r="4366" spans="1:5" x14ac:dyDescent="0.15">
      <c r="A4366" s="3"/>
      <c r="B4366" s="51"/>
      <c r="D4366" s="30"/>
      <c r="E4366" s="25"/>
    </row>
    <row r="4367" spans="1:5" x14ac:dyDescent="0.15">
      <c r="A4367" s="3"/>
      <c r="B4367" s="51"/>
      <c r="D4367" s="30"/>
      <c r="E4367" s="25"/>
    </row>
    <row r="4368" spans="1:5" x14ac:dyDescent="0.15">
      <c r="A4368" s="3"/>
      <c r="B4368" s="51"/>
      <c r="D4368" s="30"/>
      <c r="E4368" s="25"/>
    </row>
    <row r="4369" spans="1:5" x14ac:dyDescent="0.15">
      <c r="A4369" s="3"/>
      <c r="B4369" s="51"/>
      <c r="D4369" s="30"/>
      <c r="E4369" s="25"/>
    </row>
    <row r="4370" spans="1:5" x14ac:dyDescent="0.15">
      <c r="A4370" s="3"/>
      <c r="B4370" s="51"/>
      <c r="D4370" s="30"/>
      <c r="E4370" s="25"/>
    </row>
    <row r="4371" spans="1:5" x14ac:dyDescent="0.15">
      <c r="A4371" s="3"/>
      <c r="B4371" s="51"/>
      <c r="D4371" s="30"/>
      <c r="E4371" s="25"/>
    </row>
    <row r="4372" spans="1:5" x14ac:dyDescent="0.15">
      <c r="A4372" s="3"/>
      <c r="B4372" s="51"/>
      <c r="D4372" s="30"/>
      <c r="E4372" s="25"/>
    </row>
    <row r="4373" spans="1:5" x14ac:dyDescent="0.15">
      <c r="A4373" s="3"/>
      <c r="B4373" s="51"/>
      <c r="D4373" s="30"/>
      <c r="E4373" s="25"/>
    </row>
    <row r="4374" spans="1:5" x14ac:dyDescent="0.15">
      <c r="A4374" s="3"/>
      <c r="B4374" s="51"/>
      <c r="D4374" s="30"/>
      <c r="E4374" s="25"/>
    </row>
    <row r="4375" spans="1:5" x14ac:dyDescent="0.15">
      <c r="A4375" s="3"/>
      <c r="B4375" s="51"/>
      <c r="D4375" s="30"/>
      <c r="E4375" s="25"/>
    </row>
    <row r="4376" spans="1:5" x14ac:dyDescent="0.15">
      <c r="A4376" s="3"/>
      <c r="B4376" s="51"/>
      <c r="D4376" s="30"/>
      <c r="E4376" s="25"/>
    </row>
    <row r="4377" spans="1:5" x14ac:dyDescent="0.15">
      <c r="A4377" s="3"/>
      <c r="B4377" s="51"/>
      <c r="D4377" s="30"/>
      <c r="E4377" s="25"/>
    </row>
    <row r="4378" spans="1:5" x14ac:dyDescent="0.15">
      <c r="A4378" s="3"/>
      <c r="B4378" s="51"/>
      <c r="D4378" s="30"/>
      <c r="E4378" s="25"/>
    </row>
    <row r="4379" spans="1:5" x14ac:dyDescent="0.15">
      <c r="A4379" s="3"/>
      <c r="B4379" s="51"/>
      <c r="D4379" s="30"/>
      <c r="E4379" s="25"/>
    </row>
    <row r="4380" spans="1:5" x14ac:dyDescent="0.15">
      <c r="A4380" s="3"/>
      <c r="B4380" s="51"/>
      <c r="D4380" s="30"/>
      <c r="E4380" s="25"/>
    </row>
    <row r="4381" spans="1:5" x14ac:dyDescent="0.15">
      <c r="A4381" s="3"/>
      <c r="B4381" s="51"/>
      <c r="D4381" s="30"/>
      <c r="E4381" s="25"/>
    </row>
    <row r="4382" spans="1:5" x14ac:dyDescent="0.15">
      <c r="A4382" s="3"/>
      <c r="B4382" s="51"/>
      <c r="D4382" s="30"/>
      <c r="E4382" s="25"/>
    </row>
    <row r="4383" spans="1:5" x14ac:dyDescent="0.15">
      <c r="A4383" s="3"/>
      <c r="B4383" s="51"/>
      <c r="D4383" s="30"/>
      <c r="E4383" s="25"/>
    </row>
    <row r="4384" spans="1:5" x14ac:dyDescent="0.15">
      <c r="A4384" s="3"/>
      <c r="B4384" s="51"/>
      <c r="D4384" s="30"/>
      <c r="E4384" s="25"/>
    </row>
    <row r="4385" spans="1:5" x14ac:dyDescent="0.15">
      <c r="A4385" s="3"/>
      <c r="B4385" s="51"/>
      <c r="D4385" s="30"/>
      <c r="E4385" s="25"/>
    </row>
    <row r="4386" spans="1:5" x14ac:dyDescent="0.15">
      <c r="A4386" s="3"/>
      <c r="B4386" s="51"/>
      <c r="D4386" s="30"/>
      <c r="E4386" s="25"/>
    </row>
    <row r="4387" spans="1:5" x14ac:dyDescent="0.15">
      <c r="A4387" s="3"/>
      <c r="B4387" s="51"/>
      <c r="D4387" s="30"/>
      <c r="E4387" s="25"/>
    </row>
    <row r="4388" spans="1:5" x14ac:dyDescent="0.15">
      <c r="A4388" s="3"/>
      <c r="B4388" s="51"/>
      <c r="D4388" s="30"/>
      <c r="E4388" s="25"/>
    </row>
    <row r="4389" spans="1:5" x14ac:dyDescent="0.15">
      <c r="A4389" s="3"/>
      <c r="B4389" s="51"/>
      <c r="D4389" s="30"/>
      <c r="E4389" s="25"/>
    </row>
    <row r="4390" spans="1:5" x14ac:dyDescent="0.15">
      <c r="A4390" s="3"/>
      <c r="B4390" s="51"/>
      <c r="D4390" s="30"/>
      <c r="E4390" s="25"/>
    </row>
    <row r="4391" spans="1:5" x14ac:dyDescent="0.15">
      <c r="A4391" s="3"/>
      <c r="B4391" s="51"/>
      <c r="D4391" s="30"/>
      <c r="E4391" s="25"/>
    </row>
    <row r="4392" spans="1:5" x14ac:dyDescent="0.15">
      <c r="A4392" s="3"/>
      <c r="B4392" s="51"/>
      <c r="D4392" s="30"/>
      <c r="E4392" s="25"/>
    </row>
    <row r="4393" spans="1:5" x14ac:dyDescent="0.15">
      <c r="A4393" s="3"/>
      <c r="B4393" s="51"/>
      <c r="D4393" s="30"/>
      <c r="E4393" s="25"/>
    </row>
    <row r="4394" spans="1:5" x14ac:dyDescent="0.15">
      <c r="A4394" s="3"/>
      <c r="B4394" s="51"/>
      <c r="D4394" s="30"/>
      <c r="E4394" s="25"/>
    </row>
    <row r="4395" spans="1:5" x14ac:dyDescent="0.15">
      <c r="A4395" s="3"/>
      <c r="B4395" s="51"/>
      <c r="D4395" s="30"/>
      <c r="E4395" s="25"/>
    </row>
    <row r="4396" spans="1:5" x14ac:dyDescent="0.15">
      <c r="A4396" s="3"/>
      <c r="B4396" s="51"/>
      <c r="D4396" s="30"/>
      <c r="E4396" s="25"/>
    </row>
    <row r="4397" spans="1:5" x14ac:dyDescent="0.15">
      <c r="A4397" s="3"/>
      <c r="B4397" s="51"/>
      <c r="D4397" s="30"/>
      <c r="E4397" s="25"/>
    </row>
    <row r="4398" spans="1:5" x14ac:dyDescent="0.15">
      <c r="A4398" s="3"/>
      <c r="B4398" s="51"/>
      <c r="D4398" s="30"/>
      <c r="E4398" s="25"/>
    </row>
    <row r="4399" spans="1:5" x14ac:dyDescent="0.15">
      <c r="A4399" s="3"/>
      <c r="B4399" s="51"/>
      <c r="D4399" s="30"/>
      <c r="E4399" s="25"/>
    </row>
    <row r="4400" spans="1:5" x14ac:dyDescent="0.15">
      <c r="A4400" s="3"/>
      <c r="B4400" s="51"/>
      <c r="D4400" s="30"/>
      <c r="E4400" s="25"/>
    </row>
    <row r="4401" spans="1:5" x14ac:dyDescent="0.15">
      <c r="A4401" s="3"/>
      <c r="B4401" s="51"/>
      <c r="D4401" s="30"/>
      <c r="E4401" s="25"/>
    </row>
    <row r="4402" spans="1:5" x14ac:dyDescent="0.15">
      <c r="A4402" s="3"/>
      <c r="B4402" s="51"/>
      <c r="D4402" s="30"/>
      <c r="E4402" s="25"/>
    </row>
    <row r="4403" spans="1:5" x14ac:dyDescent="0.15">
      <c r="A4403" s="3"/>
      <c r="B4403" s="51"/>
      <c r="D4403" s="30"/>
      <c r="E4403" s="25"/>
    </row>
    <row r="4404" spans="1:5" x14ac:dyDescent="0.15">
      <c r="A4404" s="3"/>
      <c r="B4404" s="51"/>
      <c r="D4404" s="30"/>
      <c r="E4404" s="25"/>
    </row>
    <row r="4405" spans="1:5" x14ac:dyDescent="0.15">
      <c r="A4405" s="3"/>
      <c r="B4405" s="51"/>
      <c r="D4405" s="30"/>
      <c r="E4405" s="25"/>
    </row>
    <row r="4406" spans="1:5" x14ac:dyDescent="0.15">
      <c r="A4406" s="3"/>
      <c r="B4406" s="51"/>
      <c r="D4406" s="30"/>
      <c r="E4406" s="25"/>
    </row>
    <row r="4407" spans="1:5" x14ac:dyDescent="0.15">
      <c r="A4407" s="3"/>
      <c r="B4407" s="51"/>
      <c r="D4407" s="30"/>
      <c r="E4407" s="25"/>
    </row>
    <row r="4408" spans="1:5" x14ac:dyDescent="0.15">
      <c r="A4408" s="3"/>
      <c r="B4408" s="51"/>
      <c r="D4408" s="30"/>
      <c r="E4408" s="25"/>
    </row>
    <row r="4409" spans="1:5" x14ac:dyDescent="0.15">
      <c r="A4409" s="3"/>
      <c r="B4409" s="51"/>
      <c r="D4409" s="30"/>
      <c r="E4409" s="25"/>
    </row>
    <row r="4410" spans="1:5" x14ac:dyDescent="0.15">
      <c r="A4410" s="3"/>
      <c r="B4410" s="51"/>
      <c r="D4410" s="30"/>
      <c r="E4410" s="25"/>
    </row>
    <row r="4411" spans="1:5" x14ac:dyDescent="0.15">
      <c r="A4411" s="3"/>
      <c r="B4411" s="51"/>
      <c r="D4411" s="30"/>
      <c r="E4411" s="25"/>
    </row>
    <row r="4412" spans="1:5" x14ac:dyDescent="0.15">
      <c r="A4412" s="3"/>
      <c r="B4412" s="51"/>
      <c r="D4412" s="30"/>
      <c r="E4412" s="25"/>
    </row>
    <row r="4413" spans="1:5" x14ac:dyDescent="0.15">
      <c r="A4413" s="3"/>
      <c r="B4413" s="51"/>
      <c r="D4413" s="30"/>
      <c r="E4413" s="25"/>
    </row>
    <row r="4414" spans="1:5" x14ac:dyDescent="0.15">
      <c r="A4414" s="3"/>
      <c r="B4414" s="51"/>
      <c r="D4414" s="30"/>
      <c r="E4414" s="25"/>
    </row>
    <row r="4415" spans="1:5" x14ac:dyDescent="0.15">
      <c r="A4415" s="3"/>
      <c r="B4415" s="51"/>
      <c r="D4415" s="30"/>
      <c r="E4415" s="25"/>
    </row>
    <row r="4416" spans="1:5" x14ac:dyDescent="0.15">
      <c r="A4416" s="3"/>
      <c r="B4416" s="51"/>
      <c r="D4416" s="30"/>
      <c r="E4416" s="25"/>
    </row>
    <row r="4417" spans="1:5" x14ac:dyDescent="0.15">
      <c r="A4417" s="3"/>
      <c r="B4417" s="51"/>
      <c r="D4417" s="30"/>
      <c r="E4417" s="25"/>
    </row>
    <row r="4418" spans="1:5" x14ac:dyDescent="0.15">
      <c r="A4418" s="3"/>
      <c r="B4418" s="51"/>
      <c r="D4418" s="30"/>
      <c r="E4418" s="25"/>
    </row>
    <row r="4419" spans="1:5" x14ac:dyDescent="0.15">
      <c r="A4419" s="3"/>
      <c r="B4419" s="51"/>
      <c r="D4419" s="30"/>
      <c r="E4419" s="25"/>
    </row>
    <row r="4420" spans="1:5" x14ac:dyDescent="0.15">
      <c r="A4420" s="3"/>
      <c r="B4420" s="51"/>
      <c r="D4420" s="30"/>
      <c r="E4420" s="25"/>
    </row>
    <row r="4421" spans="1:5" x14ac:dyDescent="0.15">
      <c r="A4421" s="3"/>
      <c r="B4421" s="51"/>
      <c r="D4421" s="30"/>
      <c r="E4421" s="25"/>
    </row>
    <row r="4422" spans="1:5" x14ac:dyDescent="0.15">
      <c r="A4422" s="3"/>
      <c r="B4422" s="51"/>
      <c r="D4422" s="30"/>
      <c r="E4422" s="25"/>
    </row>
    <row r="4423" spans="1:5" x14ac:dyDescent="0.15">
      <c r="A4423" s="3"/>
      <c r="B4423" s="51"/>
      <c r="D4423" s="30"/>
      <c r="E4423" s="25"/>
    </row>
    <row r="4424" spans="1:5" x14ac:dyDescent="0.15">
      <c r="A4424" s="3"/>
      <c r="B4424" s="51"/>
      <c r="D4424" s="30"/>
      <c r="E4424" s="25"/>
    </row>
    <row r="4425" spans="1:5" x14ac:dyDescent="0.15">
      <c r="A4425" s="3"/>
      <c r="B4425" s="51"/>
      <c r="D4425" s="30"/>
      <c r="E4425" s="25"/>
    </row>
    <row r="4426" spans="1:5" x14ac:dyDescent="0.15">
      <c r="A4426" s="3"/>
      <c r="B4426" s="51"/>
      <c r="D4426" s="30"/>
      <c r="E4426" s="25"/>
    </row>
    <row r="4427" spans="1:5" x14ac:dyDescent="0.15">
      <c r="A4427" s="3"/>
      <c r="B4427" s="51"/>
      <c r="D4427" s="30"/>
      <c r="E4427" s="25"/>
    </row>
    <row r="4428" spans="1:5" x14ac:dyDescent="0.15">
      <c r="A4428" s="3"/>
      <c r="B4428" s="51"/>
      <c r="D4428" s="30"/>
      <c r="E4428" s="25"/>
    </row>
    <row r="4429" spans="1:5" x14ac:dyDescent="0.15">
      <c r="A4429" s="3"/>
      <c r="B4429" s="51"/>
      <c r="D4429" s="30"/>
      <c r="E4429" s="25"/>
    </row>
    <row r="4430" spans="1:5" x14ac:dyDescent="0.15">
      <c r="A4430" s="3"/>
      <c r="B4430" s="51"/>
      <c r="D4430" s="30"/>
      <c r="E4430" s="25"/>
    </row>
    <row r="4431" spans="1:5" x14ac:dyDescent="0.15">
      <c r="A4431" s="3"/>
      <c r="B4431" s="51"/>
      <c r="D4431" s="30"/>
      <c r="E4431" s="25"/>
    </row>
    <row r="4432" spans="1:5" x14ac:dyDescent="0.15">
      <c r="A4432" s="3"/>
      <c r="B4432" s="51"/>
      <c r="D4432" s="30"/>
      <c r="E4432" s="25"/>
    </row>
    <row r="4433" spans="1:5" x14ac:dyDescent="0.15">
      <c r="A4433" s="3"/>
      <c r="B4433" s="51"/>
      <c r="D4433" s="30"/>
      <c r="E4433" s="25"/>
    </row>
    <row r="4434" spans="1:5" x14ac:dyDescent="0.15">
      <c r="A4434" s="3"/>
      <c r="B4434" s="51"/>
      <c r="D4434" s="30"/>
      <c r="E4434" s="25"/>
    </row>
    <row r="4435" spans="1:5" x14ac:dyDescent="0.15">
      <c r="A4435" s="3"/>
      <c r="B4435" s="51"/>
      <c r="D4435" s="30"/>
      <c r="E4435" s="25"/>
    </row>
    <row r="4436" spans="1:5" x14ac:dyDescent="0.15">
      <c r="A4436" s="3"/>
      <c r="B4436" s="51"/>
      <c r="D4436" s="30"/>
      <c r="E4436" s="25"/>
    </row>
    <row r="4437" spans="1:5" x14ac:dyDescent="0.15">
      <c r="A4437" s="3"/>
      <c r="B4437" s="51"/>
      <c r="D4437" s="30"/>
      <c r="E4437" s="25"/>
    </row>
    <row r="4438" spans="1:5" x14ac:dyDescent="0.15">
      <c r="A4438" s="3"/>
      <c r="B4438" s="51"/>
      <c r="D4438" s="30"/>
      <c r="E4438" s="25"/>
    </row>
    <row r="4439" spans="1:5" x14ac:dyDescent="0.15">
      <c r="A4439" s="3"/>
      <c r="B4439" s="51"/>
      <c r="D4439" s="30"/>
      <c r="E4439" s="25"/>
    </row>
    <row r="4440" spans="1:5" x14ac:dyDescent="0.15">
      <c r="A4440" s="3"/>
      <c r="B4440" s="51"/>
      <c r="D4440" s="30"/>
      <c r="E4440" s="25"/>
    </row>
    <row r="4441" spans="1:5" x14ac:dyDescent="0.15">
      <c r="A4441" s="3"/>
      <c r="B4441" s="51"/>
      <c r="D4441" s="30"/>
      <c r="E4441" s="25"/>
    </row>
    <row r="4442" spans="1:5" x14ac:dyDescent="0.15">
      <c r="A4442" s="3"/>
      <c r="B4442" s="51"/>
      <c r="D4442" s="30"/>
      <c r="E4442" s="25"/>
    </row>
    <row r="4443" spans="1:5" x14ac:dyDescent="0.15">
      <c r="A4443" s="3"/>
      <c r="B4443" s="51"/>
      <c r="D4443" s="30"/>
      <c r="E4443" s="25"/>
    </row>
    <row r="4444" spans="1:5" x14ac:dyDescent="0.15">
      <c r="A4444" s="3"/>
      <c r="B4444" s="51"/>
      <c r="D4444" s="30"/>
      <c r="E4444" s="25"/>
    </row>
    <row r="4445" spans="1:5" x14ac:dyDescent="0.15">
      <c r="A4445" s="3"/>
      <c r="B4445" s="51"/>
      <c r="D4445" s="30"/>
      <c r="E4445" s="25"/>
    </row>
    <row r="4446" spans="1:5" x14ac:dyDescent="0.15">
      <c r="A4446" s="3"/>
      <c r="B4446" s="51"/>
      <c r="D4446" s="30"/>
      <c r="E4446" s="25"/>
    </row>
    <row r="4447" spans="1:5" x14ac:dyDescent="0.15">
      <c r="A4447" s="3"/>
      <c r="B4447" s="51"/>
      <c r="D4447" s="30"/>
      <c r="E4447" s="25"/>
    </row>
    <row r="4448" spans="1:5" x14ac:dyDescent="0.15">
      <c r="A4448" s="3"/>
      <c r="B4448" s="51"/>
      <c r="D4448" s="30"/>
      <c r="E4448" s="25"/>
    </row>
    <row r="4449" spans="1:5" x14ac:dyDescent="0.15">
      <c r="A4449" s="3"/>
      <c r="B4449" s="51"/>
      <c r="D4449" s="30"/>
      <c r="E4449" s="25"/>
    </row>
    <row r="4450" spans="1:5" x14ac:dyDescent="0.15">
      <c r="A4450" s="3"/>
      <c r="B4450" s="51"/>
      <c r="D4450" s="30"/>
      <c r="E4450" s="25"/>
    </row>
    <row r="4451" spans="1:5" x14ac:dyDescent="0.15">
      <c r="A4451" s="3"/>
      <c r="B4451" s="51"/>
      <c r="D4451" s="30"/>
      <c r="E4451" s="25"/>
    </row>
    <row r="4452" spans="1:5" x14ac:dyDescent="0.15">
      <c r="A4452" s="3"/>
      <c r="B4452" s="51"/>
      <c r="D4452" s="30"/>
      <c r="E4452" s="25"/>
    </row>
    <row r="4453" spans="1:5" x14ac:dyDescent="0.15">
      <c r="A4453" s="3"/>
      <c r="B4453" s="51"/>
      <c r="D4453" s="30"/>
      <c r="E4453" s="25"/>
    </row>
    <row r="4454" spans="1:5" x14ac:dyDescent="0.15">
      <c r="A4454" s="3"/>
      <c r="B4454" s="51"/>
      <c r="D4454" s="30"/>
      <c r="E4454" s="25"/>
    </row>
    <row r="4455" spans="1:5" x14ac:dyDescent="0.15">
      <c r="A4455" s="3"/>
      <c r="B4455" s="51"/>
      <c r="D4455" s="30"/>
      <c r="E4455" s="25"/>
    </row>
    <row r="4456" spans="1:5" x14ac:dyDescent="0.15">
      <c r="A4456" s="3"/>
      <c r="B4456" s="51"/>
      <c r="D4456" s="30"/>
      <c r="E4456" s="25"/>
    </row>
    <row r="4457" spans="1:5" x14ac:dyDescent="0.15">
      <c r="A4457" s="3"/>
      <c r="B4457" s="51"/>
      <c r="D4457" s="30"/>
      <c r="E4457" s="25"/>
    </row>
    <row r="4458" spans="1:5" x14ac:dyDescent="0.15">
      <c r="A4458" s="3"/>
      <c r="B4458" s="51"/>
      <c r="D4458" s="30"/>
      <c r="E4458" s="25"/>
    </row>
    <row r="4459" spans="1:5" x14ac:dyDescent="0.15">
      <c r="A4459" s="3"/>
      <c r="B4459" s="51"/>
      <c r="D4459" s="30"/>
      <c r="E4459" s="25"/>
    </row>
    <row r="4460" spans="1:5" x14ac:dyDescent="0.15">
      <c r="A4460" s="3"/>
      <c r="B4460" s="51"/>
      <c r="D4460" s="30"/>
      <c r="E4460" s="25"/>
    </row>
    <row r="4461" spans="1:5" x14ac:dyDescent="0.15">
      <c r="A4461" s="3"/>
      <c r="B4461" s="51"/>
      <c r="D4461" s="30"/>
      <c r="E4461" s="25"/>
    </row>
    <row r="4462" spans="1:5" x14ac:dyDescent="0.15">
      <c r="A4462" s="3"/>
      <c r="B4462" s="51"/>
      <c r="D4462" s="30"/>
      <c r="E4462" s="25"/>
    </row>
    <row r="4463" spans="1:5" x14ac:dyDescent="0.15">
      <c r="A4463" s="3"/>
      <c r="B4463" s="51"/>
      <c r="D4463" s="30"/>
      <c r="E4463" s="25"/>
    </row>
    <row r="4464" spans="1:5" x14ac:dyDescent="0.15">
      <c r="A4464" s="3"/>
      <c r="B4464" s="51"/>
      <c r="D4464" s="30"/>
      <c r="E4464" s="25"/>
    </row>
    <row r="4465" spans="1:5" x14ac:dyDescent="0.15">
      <c r="A4465" s="3"/>
      <c r="B4465" s="51"/>
      <c r="D4465" s="30"/>
      <c r="E4465" s="25"/>
    </row>
    <row r="4466" spans="1:5" x14ac:dyDescent="0.15">
      <c r="A4466" s="3"/>
      <c r="B4466" s="51"/>
      <c r="D4466" s="30"/>
      <c r="E4466" s="25"/>
    </row>
    <row r="4467" spans="1:5" x14ac:dyDescent="0.15">
      <c r="A4467" s="3"/>
      <c r="B4467" s="51"/>
      <c r="D4467" s="30"/>
      <c r="E4467" s="25"/>
    </row>
    <row r="4468" spans="1:5" x14ac:dyDescent="0.15">
      <c r="A4468" s="3"/>
      <c r="B4468" s="51"/>
      <c r="D4468" s="30"/>
      <c r="E4468" s="25"/>
    </row>
    <row r="4469" spans="1:5" x14ac:dyDescent="0.15">
      <c r="A4469" s="3"/>
      <c r="B4469" s="51"/>
      <c r="D4469" s="30"/>
      <c r="E4469" s="25"/>
    </row>
    <row r="4470" spans="1:5" x14ac:dyDescent="0.15">
      <c r="A4470" s="3"/>
      <c r="B4470" s="51"/>
      <c r="D4470" s="30"/>
      <c r="E4470" s="25"/>
    </row>
    <row r="4471" spans="1:5" x14ac:dyDescent="0.15">
      <c r="A4471" s="3"/>
      <c r="B4471" s="51"/>
      <c r="D4471" s="30"/>
      <c r="E4471" s="25"/>
    </row>
    <row r="4472" spans="1:5" x14ac:dyDescent="0.15">
      <c r="A4472" s="3"/>
      <c r="B4472" s="51"/>
      <c r="D4472" s="30"/>
      <c r="E4472" s="25"/>
    </row>
    <row r="4473" spans="1:5" x14ac:dyDescent="0.15">
      <c r="A4473" s="3"/>
      <c r="B4473" s="51"/>
      <c r="D4473" s="30"/>
      <c r="E4473" s="25"/>
    </row>
    <row r="4474" spans="1:5" x14ac:dyDescent="0.15">
      <c r="A4474" s="3"/>
      <c r="B4474" s="51"/>
      <c r="D4474" s="30"/>
      <c r="E4474" s="25"/>
    </row>
    <row r="4475" spans="1:5" x14ac:dyDescent="0.15">
      <c r="A4475" s="3"/>
      <c r="B4475" s="51"/>
      <c r="D4475" s="30"/>
      <c r="E4475" s="25"/>
    </row>
    <row r="4476" spans="1:5" x14ac:dyDescent="0.15">
      <c r="A4476" s="3"/>
      <c r="B4476" s="51"/>
      <c r="D4476" s="30"/>
      <c r="E4476" s="25"/>
    </row>
    <row r="4477" spans="1:5" x14ac:dyDescent="0.15">
      <c r="A4477" s="3"/>
      <c r="B4477" s="51"/>
      <c r="D4477" s="30"/>
      <c r="E4477" s="25"/>
    </row>
    <row r="4478" spans="1:5" x14ac:dyDescent="0.15">
      <c r="A4478" s="3"/>
      <c r="B4478" s="51"/>
      <c r="D4478" s="30"/>
      <c r="E4478" s="25"/>
    </row>
    <row r="4479" spans="1:5" x14ac:dyDescent="0.15">
      <c r="A4479" s="3"/>
      <c r="B4479" s="51"/>
      <c r="D4479" s="30"/>
      <c r="E4479" s="25"/>
    </row>
    <row r="4480" spans="1:5" x14ac:dyDescent="0.15">
      <c r="A4480" s="3"/>
      <c r="B4480" s="51"/>
      <c r="D4480" s="30"/>
      <c r="E4480" s="25"/>
    </row>
    <row r="4481" spans="1:5" x14ac:dyDescent="0.15">
      <c r="A4481" s="3"/>
      <c r="B4481" s="51"/>
      <c r="D4481" s="30"/>
      <c r="E4481" s="25"/>
    </row>
    <row r="4482" spans="1:5" x14ac:dyDescent="0.15">
      <c r="A4482" s="3"/>
      <c r="B4482" s="51"/>
      <c r="D4482" s="30"/>
      <c r="E4482" s="25"/>
    </row>
    <row r="4483" spans="1:5" x14ac:dyDescent="0.15">
      <c r="A4483" s="3"/>
      <c r="B4483" s="51"/>
      <c r="D4483" s="30"/>
      <c r="E4483" s="25"/>
    </row>
    <row r="4484" spans="1:5" x14ac:dyDescent="0.15">
      <c r="A4484" s="3"/>
      <c r="B4484" s="51"/>
      <c r="D4484" s="30"/>
      <c r="E4484" s="25"/>
    </row>
    <row r="4485" spans="1:5" x14ac:dyDescent="0.15">
      <c r="A4485" s="3"/>
      <c r="B4485" s="51"/>
      <c r="D4485" s="30"/>
      <c r="E4485" s="25"/>
    </row>
    <row r="4486" spans="1:5" x14ac:dyDescent="0.15">
      <c r="A4486" s="3"/>
      <c r="B4486" s="51"/>
      <c r="D4486" s="30"/>
      <c r="E4486" s="25"/>
    </row>
    <row r="4487" spans="1:5" x14ac:dyDescent="0.15">
      <c r="A4487" s="3"/>
      <c r="B4487" s="51"/>
      <c r="D4487" s="30"/>
      <c r="E4487" s="25"/>
    </row>
    <row r="4488" spans="1:5" x14ac:dyDescent="0.15">
      <c r="A4488" s="3"/>
      <c r="B4488" s="51"/>
      <c r="D4488" s="30"/>
      <c r="E4488" s="25"/>
    </row>
    <row r="4489" spans="1:5" x14ac:dyDescent="0.15">
      <c r="A4489" s="3"/>
      <c r="B4489" s="51"/>
      <c r="D4489" s="30"/>
      <c r="E4489" s="25"/>
    </row>
    <row r="4490" spans="1:5" x14ac:dyDescent="0.15">
      <c r="A4490" s="3"/>
      <c r="B4490" s="51"/>
      <c r="D4490" s="30"/>
      <c r="E4490" s="25"/>
    </row>
    <row r="4491" spans="1:5" x14ac:dyDescent="0.15">
      <c r="A4491" s="3"/>
      <c r="B4491" s="51"/>
      <c r="D4491" s="30"/>
      <c r="E4491" s="25"/>
    </row>
    <row r="4492" spans="1:5" x14ac:dyDescent="0.15">
      <c r="A4492" s="3"/>
      <c r="B4492" s="51"/>
      <c r="D4492" s="30"/>
      <c r="E4492" s="25"/>
    </row>
    <row r="4493" spans="1:5" x14ac:dyDescent="0.15">
      <c r="A4493" s="3"/>
      <c r="B4493" s="51"/>
      <c r="D4493" s="30"/>
      <c r="E4493" s="25"/>
    </row>
    <row r="4494" spans="1:5" x14ac:dyDescent="0.15">
      <c r="A4494" s="3"/>
      <c r="B4494" s="51"/>
      <c r="D4494" s="30"/>
      <c r="E4494" s="25"/>
    </row>
    <row r="4495" spans="1:5" x14ac:dyDescent="0.15">
      <c r="A4495" s="3"/>
      <c r="B4495" s="51"/>
      <c r="D4495" s="30"/>
      <c r="E4495" s="25"/>
    </row>
    <row r="4496" spans="1:5" x14ac:dyDescent="0.15">
      <c r="A4496" s="3"/>
      <c r="B4496" s="51"/>
      <c r="D4496" s="30"/>
      <c r="E4496" s="25"/>
    </row>
    <row r="4497" spans="1:5" x14ac:dyDescent="0.15">
      <c r="A4497" s="3"/>
      <c r="B4497" s="51"/>
      <c r="D4497" s="30"/>
      <c r="E4497" s="25"/>
    </row>
    <row r="4498" spans="1:5" x14ac:dyDescent="0.15">
      <c r="A4498" s="3"/>
      <c r="B4498" s="51"/>
      <c r="D4498" s="30"/>
      <c r="E4498" s="25"/>
    </row>
    <row r="4499" spans="1:5" x14ac:dyDescent="0.15">
      <c r="A4499" s="3"/>
      <c r="B4499" s="51"/>
      <c r="D4499" s="30"/>
      <c r="E4499" s="25"/>
    </row>
    <row r="4500" spans="1:5" x14ac:dyDescent="0.15">
      <c r="A4500" s="3"/>
      <c r="B4500" s="51"/>
      <c r="D4500" s="30"/>
      <c r="E4500" s="25"/>
    </row>
    <row r="4501" spans="1:5" x14ac:dyDescent="0.15">
      <c r="A4501" s="3"/>
      <c r="B4501" s="51"/>
      <c r="D4501" s="30"/>
      <c r="E4501" s="25"/>
    </row>
    <row r="4502" spans="1:5" x14ac:dyDescent="0.15">
      <c r="A4502" s="3"/>
      <c r="B4502" s="51"/>
      <c r="D4502" s="30"/>
      <c r="E4502" s="25"/>
    </row>
    <row r="4503" spans="1:5" x14ac:dyDescent="0.15">
      <c r="A4503" s="3"/>
      <c r="B4503" s="51"/>
      <c r="D4503" s="30"/>
      <c r="E4503" s="25"/>
    </row>
    <row r="4504" spans="1:5" x14ac:dyDescent="0.15">
      <c r="A4504" s="3"/>
      <c r="B4504" s="51"/>
      <c r="D4504" s="30"/>
      <c r="E4504" s="25"/>
    </row>
    <row r="4505" spans="1:5" x14ac:dyDescent="0.15">
      <c r="A4505" s="3"/>
      <c r="B4505" s="51"/>
      <c r="D4505" s="30"/>
      <c r="E4505" s="25"/>
    </row>
    <row r="4506" spans="1:5" x14ac:dyDescent="0.15">
      <c r="A4506" s="3"/>
      <c r="B4506" s="51"/>
      <c r="D4506" s="30"/>
      <c r="E4506" s="25"/>
    </row>
    <row r="4507" spans="1:5" x14ac:dyDescent="0.15">
      <c r="A4507" s="3"/>
      <c r="B4507" s="51"/>
      <c r="D4507" s="30"/>
      <c r="E4507" s="25"/>
    </row>
    <row r="4508" spans="1:5" x14ac:dyDescent="0.15">
      <c r="A4508" s="3"/>
      <c r="B4508" s="51"/>
      <c r="D4508" s="30"/>
      <c r="E4508" s="25"/>
    </row>
    <row r="4509" spans="1:5" x14ac:dyDescent="0.15">
      <c r="A4509" s="3"/>
      <c r="B4509" s="51"/>
      <c r="D4509" s="30"/>
      <c r="E4509" s="25"/>
    </row>
    <row r="4510" spans="1:5" x14ac:dyDescent="0.15">
      <c r="A4510" s="3"/>
      <c r="B4510" s="51"/>
      <c r="D4510" s="30"/>
      <c r="E4510" s="25"/>
    </row>
    <row r="4511" spans="1:5" x14ac:dyDescent="0.15">
      <c r="A4511" s="3"/>
      <c r="B4511" s="51"/>
      <c r="D4511" s="30"/>
      <c r="E4511" s="25"/>
    </row>
    <row r="4512" spans="1:5" x14ac:dyDescent="0.15">
      <c r="A4512" s="3"/>
      <c r="B4512" s="51"/>
      <c r="D4512" s="30"/>
      <c r="E4512" s="25"/>
    </row>
    <row r="4513" spans="1:5" x14ac:dyDescent="0.15">
      <c r="A4513" s="3"/>
      <c r="B4513" s="51"/>
      <c r="D4513" s="30"/>
      <c r="E4513" s="25"/>
    </row>
    <row r="4514" spans="1:5" x14ac:dyDescent="0.15">
      <c r="A4514" s="3"/>
      <c r="B4514" s="51"/>
      <c r="D4514" s="30"/>
      <c r="E4514" s="25"/>
    </row>
    <row r="4515" spans="1:5" x14ac:dyDescent="0.15">
      <c r="A4515" s="3"/>
      <c r="B4515" s="51"/>
      <c r="D4515" s="30"/>
      <c r="E4515" s="25"/>
    </row>
    <row r="4516" spans="1:5" x14ac:dyDescent="0.15">
      <c r="A4516" s="3"/>
      <c r="B4516" s="51"/>
      <c r="D4516" s="30"/>
      <c r="E4516" s="25"/>
    </row>
    <row r="4517" spans="1:5" x14ac:dyDescent="0.15">
      <c r="A4517" s="3"/>
      <c r="B4517" s="51"/>
      <c r="D4517" s="30"/>
      <c r="E4517" s="25"/>
    </row>
    <row r="4518" spans="1:5" x14ac:dyDescent="0.15">
      <c r="A4518" s="3"/>
      <c r="B4518" s="51"/>
      <c r="D4518" s="30"/>
      <c r="E4518" s="25"/>
    </row>
    <row r="4519" spans="1:5" x14ac:dyDescent="0.15">
      <c r="A4519" s="3"/>
      <c r="B4519" s="51"/>
      <c r="D4519" s="30"/>
      <c r="E4519" s="25"/>
    </row>
    <row r="4520" spans="1:5" x14ac:dyDescent="0.15">
      <c r="A4520" s="3"/>
      <c r="B4520" s="51"/>
      <c r="D4520" s="30"/>
      <c r="E4520" s="25"/>
    </row>
    <row r="4521" spans="1:5" x14ac:dyDescent="0.15">
      <c r="A4521" s="3"/>
      <c r="B4521" s="51"/>
      <c r="D4521" s="30"/>
      <c r="E4521" s="25"/>
    </row>
    <row r="4522" spans="1:5" x14ac:dyDescent="0.15">
      <c r="A4522" s="3"/>
      <c r="B4522" s="51"/>
      <c r="D4522" s="30"/>
      <c r="E4522" s="25"/>
    </row>
    <row r="4523" spans="1:5" x14ac:dyDescent="0.15">
      <c r="A4523" s="3"/>
      <c r="B4523" s="51"/>
      <c r="D4523" s="30"/>
      <c r="E4523" s="25"/>
    </row>
    <row r="4524" spans="1:5" x14ac:dyDescent="0.15">
      <c r="A4524" s="3"/>
      <c r="B4524" s="51"/>
      <c r="D4524" s="30"/>
      <c r="E4524" s="25"/>
    </row>
    <row r="4525" spans="1:5" x14ac:dyDescent="0.15">
      <c r="A4525" s="3"/>
      <c r="B4525" s="51"/>
      <c r="D4525" s="30"/>
      <c r="E4525" s="25"/>
    </row>
    <row r="4526" spans="1:5" x14ac:dyDescent="0.15">
      <c r="A4526" s="3"/>
      <c r="B4526" s="51"/>
      <c r="D4526" s="30"/>
      <c r="E4526" s="25"/>
    </row>
    <row r="4527" spans="1:5" x14ac:dyDescent="0.15">
      <c r="A4527" s="3"/>
      <c r="B4527" s="51"/>
      <c r="D4527" s="30"/>
      <c r="E4527" s="25"/>
    </row>
    <row r="4528" spans="1:5" x14ac:dyDescent="0.15">
      <c r="A4528" s="3"/>
      <c r="B4528" s="51"/>
      <c r="D4528" s="30"/>
      <c r="E4528" s="25"/>
    </row>
    <row r="4529" spans="1:5" x14ac:dyDescent="0.15">
      <c r="A4529" s="3"/>
      <c r="B4529" s="51"/>
      <c r="D4529" s="30"/>
      <c r="E4529" s="25"/>
    </row>
    <row r="4530" spans="1:5" x14ac:dyDescent="0.15">
      <c r="A4530" s="3"/>
      <c r="B4530" s="51"/>
      <c r="D4530" s="30"/>
      <c r="E4530" s="25"/>
    </row>
    <row r="4531" spans="1:5" x14ac:dyDescent="0.15">
      <c r="A4531" s="3"/>
      <c r="B4531" s="51"/>
      <c r="D4531" s="30"/>
      <c r="E4531" s="25"/>
    </row>
    <row r="4532" spans="1:5" x14ac:dyDescent="0.15">
      <c r="A4532" s="3"/>
      <c r="B4532" s="51"/>
      <c r="D4532" s="30"/>
      <c r="E4532" s="25"/>
    </row>
    <row r="4533" spans="1:5" x14ac:dyDescent="0.15">
      <c r="A4533" s="3"/>
      <c r="B4533" s="51"/>
      <c r="D4533" s="30"/>
      <c r="E4533" s="25"/>
    </row>
    <row r="4534" spans="1:5" x14ac:dyDescent="0.15">
      <c r="A4534" s="3"/>
      <c r="B4534" s="51"/>
      <c r="D4534" s="30"/>
      <c r="E4534" s="25"/>
    </row>
    <row r="4535" spans="1:5" x14ac:dyDescent="0.15">
      <c r="A4535" s="3"/>
      <c r="B4535" s="51"/>
      <c r="D4535" s="30"/>
      <c r="E4535" s="25"/>
    </row>
    <row r="4536" spans="1:5" x14ac:dyDescent="0.15">
      <c r="A4536" s="3"/>
      <c r="B4536" s="51"/>
      <c r="D4536" s="30"/>
      <c r="E4536" s="25"/>
    </row>
    <row r="4537" spans="1:5" x14ac:dyDescent="0.15">
      <c r="A4537" s="3"/>
      <c r="B4537" s="51"/>
      <c r="D4537" s="30"/>
      <c r="E4537" s="25"/>
    </row>
    <row r="4538" spans="1:5" x14ac:dyDescent="0.15">
      <c r="A4538" s="3"/>
      <c r="B4538" s="51"/>
      <c r="D4538" s="30"/>
      <c r="E4538" s="25"/>
    </row>
    <row r="4539" spans="1:5" x14ac:dyDescent="0.15">
      <c r="A4539" s="3"/>
      <c r="B4539" s="51"/>
      <c r="D4539" s="30"/>
      <c r="E4539" s="25"/>
    </row>
    <row r="4540" spans="1:5" x14ac:dyDescent="0.15">
      <c r="A4540" s="3"/>
      <c r="B4540" s="51"/>
      <c r="D4540" s="30"/>
      <c r="E4540" s="25"/>
    </row>
    <row r="4541" spans="1:5" x14ac:dyDescent="0.15">
      <c r="A4541" s="3"/>
      <c r="B4541" s="51"/>
      <c r="D4541" s="30"/>
      <c r="E4541" s="25"/>
    </row>
    <row r="4542" spans="1:5" x14ac:dyDescent="0.15">
      <c r="A4542" s="3"/>
      <c r="B4542" s="51"/>
      <c r="D4542" s="30"/>
      <c r="E4542" s="25"/>
    </row>
    <row r="4543" spans="1:5" x14ac:dyDescent="0.15">
      <c r="A4543" s="3"/>
      <c r="B4543" s="51"/>
      <c r="D4543" s="30"/>
      <c r="E4543" s="25"/>
    </row>
    <row r="4544" spans="1:5" x14ac:dyDescent="0.15">
      <c r="A4544" s="3"/>
      <c r="B4544" s="51"/>
      <c r="D4544" s="30"/>
      <c r="E4544" s="25"/>
    </row>
    <row r="4545" spans="1:5" x14ac:dyDescent="0.15">
      <c r="A4545" s="3"/>
      <c r="B4545" s="51"/>
      <c r="D4545" s="30"/>
      <c r="E4545" s="25"/>
    </row>
    <row r="4546" spans="1:5" x14ac:dyDescent="0.15">
      <c r="A4546" s="3"/>
      <c r="B4546" s="51"/>
      <c r="D4546" s="30"/>
      <c r="E4546" s="25"/>
    </row>
    <row r="4547" spans="1:5" x14ac:dyDescent="0.15">
      <c r="A4547" s="3"/>
      <c r="B4547" s="51"/>
      <c r="D4547" s="30"/>
      <c r="E4547" s="25"/>
    </row>
    <row r="4548" spans="1:5" x14ac:dyDescent="0.15">
      <c r="A4548" s="3"/>
      <c r="B4548" s="51"/>
      <c r="D4548" s="30"/>
      <c r="E4548" s="25"/>
    </row>
    <row r="4549" spans="1:5" x14ac:dyDescent="0.15">
      <c r="A4549" s="3"/>
      <c r="B4549" s="51"/>
      <c r="D4549" s="30"/>
      <c r="E4549" s="25"/>
    </row>
    <row r="4550" spans="1:5" x14ac:dyDescent="0.15">
      <c r="A4550" s="3"/>
      <c r="B4550" s="51"/>
      <c r="D4550" s="30"/>
      <c r="E4550" s="25"/>
    </row>
    <row r="4551" spans="1:5" x14ac:dyDescent="0.15">
      <c r="A4551" s="3"/>
      <c r="B4551" s="51"/>
      <c r="D4551" s="30"/>
      <c r="E4551" s="25"/>
    </row>
    <row r="4552" spans="1:5" x14ac:dyDescent="0.15">
      <c r="A4552" s="3"/>
      <c r="B4552" s="51"/>
      <c r="D4552" s="30"/>
      <c r="E4552" s="25"/>
    </row>
    <row r="4553" spans="1:5" x14ac:dyDescent="0.15">
      <c r="A4553" s="3"/>
      <c r="B4553" s="51"/>
      <c r="D4553" s="30"/>
      <c r="E4553" s="25"/>
    </row>
    <row r="4554" spans="1:5" x14ac:dyDescent="0.15">
      <c r="A4554" s="3"/>
      <c r="B4554" s="51"/>
      <c r="D4554" s="30"/>
      <c r="E4554" s="25"/>
    </row>
    <row r="4555" spans="1:5" x14ac:dyDescent="0.15">
      <c r="A4555" s="3"/>
      <c r="B4555" s="51"/>
      <c r="D4555" s="30"/>
      <c r="E4555" s="25"/>
    </row>
    <row r="4556" spans="1:5" x14ac:dyDescent="0.15">
      <c r="A4556" s="3"/>
      <c r="B4556" s="51"/>
      <c r="D4556" s="30"/>
      <c r="E4556" s="25"/>
    </row>
    <row r="4557" spans="1:5" x14ac:dyDescent="0.15">
      <c r="A4557" s="3"/>
      <c r="B4557" s="51"/>
      <c r="D4557" s="30"/>
      <c r="E4557" s="25"/>
    </row>
    <row r="4558" spans="1:5" x14ac:dyDescent="0.15">
      <c r="A4558" s="3"/>
      <c r="B4558" s="51"/>
      <c r="D4558" s="30"/>
      <c r="E4558" s="25"/>
    </row>
    <row r="4559" spans="1:5" x14ac:dyDescent="0.15">
      <c r="A4559" s="3"/>
      <c r="B4559" s="51"/>
      <c r="D4559" s="30"/>
      <c r="E4559" s="25"/>
    </row>
    <row r="4560" spans="1:5" x14ac:dyDescent="0.15">
      <c r="A4560" s="3"/>
      <c r="B4560" s="51"/>
      <c r="D4560" s="30"/>
      <c r="E4560" s="25"/>
    </row>
    <row r="4561" spans="1:5" x14ac:dyDescent="0.15">
      <c r="A4561" s="3"/>
      <c r="B4561" s="51"/>
      <c r="D4561" s="30"/>
      <c r="E4561" s="25"/>
    </row>
    <row r="4562" spans="1:5" x14ac:dyDescent="0.15">
      <c r="A4562" s="3"/>
      <c r="B4562" s="51"/>
      <c r="D4562" s="30"/>
      <c r="E4562" s="25"/>
    </row>
    <row r="4563" spans="1:5" x14ac:dyDescent="0.15">
      <c r="A4563" s="3"/>
      <c r="B4563" s="51"/>
      <c r="D4563" s="30"/>
      <c r="E4563" s="25"/>
    </row>
    <row r="4564" spans="1:5" x14ac:dyDescent="0.15">
      <c r="A4564" s="3"/>
      <c r="B4564" s="51"/>
      <c r="D4564" s="30"/>
      <c r="E4564" s="25"/>
    </row>
    <row r="4565" spans="1:5" x14ac:dyDescent="0.15">
      <c r="A4565" s="3"/>
      <c r="B4565" s="51"/>
      <c r="D4565" s="30"/>
      <c r="E4565" s="25"/>
    </row>
    <row r="4566" spans="1:5" x14ac:dyDescent="0.15">
      <c r="A4566" s="3"/>
      <c r="B4566" s="51"/>
      <c r="D4566" s="30"/>
      <c r="E4566" s="25"/>
    </row>
    <row r="4567" spans="1:5" x14ac:dyDescent="0.15">
      <c r="A4567" s="3"/>
      <c r="B4567" s="51"/>
      <c r="D4567" s="30"/>
      <c r="E4567" s="25"/>
    </row>
    <row r="4568" spans="1:5" x14ac:dyDescent="0.15">
      <c r="A4568" s="3"/>
      <c r="B4568" s="51"/>
      <c r="D4568" s="30"/>
      <c r="E4568" s="25"/>
    </row>
    <row r="4569" spans="1:5" x14ac:dyDescent="0.15">
      <c r="A4569" s="3"/>
      <c r="B4569" s="51"/>
      <c r="D4569" s="30"/>
      <c r="E4569" s="25"/>
    </row>
    <row r="4570" spans="1:5" x14ac:dyDescent="0.15">
      <c r="A4570" s="3"/>
      <c r="B4570" s="51"/>
      <c r="D4570" s="30"/>
      <c r="E4570" s="25"/>
    </row>
    <row r="4571" spans="1:5" x14ac:dyDescent="0.15">
      <c r="A4571" s="3"/>
      <c r="B4571" s="51"/>
      <c r="D4571" s="30"/>
      <c r="E4571" s="25"/>
    </row>
    <row r="4572" spans="1:5" x14ac:dyDescent="0.15">
      <c r="A4572" s="3"/>
      <c r="B4572" s="51"/>
      <c r="D4572" s="30"/>
      <c r="E4572" s="25"/>
    </row>
    <row r="4573" spans="1:5" x14ac:dyDescent="0.15">
      <c r="A4573" s="3"/>
      <c r="B4573" s="51"/>
      <c r="D4573" s="30"/>
      <c r="E4573" s="25"/>
    </row>
    <row r="4574" spans="1:5" x14ac:dyDescent="0.15">
      <c r="A4574" s="3"/>
      <c r="B4574" s="51"/>
      <c r="D4574" s="30"/>
      <c r="E4574" s="25"/>
    </row>
    <row r="4575" spans="1:5" x14ac:dyDescent="0.15">
      <c r="A4575" s="3"/>
      <c r="B4575" s="51"/>
      <c r="D4575" s="30"/>
      <c r="E4575" s="25"/>
    </row>
    <row r="4576" spans="1:5" x14ac:dyDescent="0.15">
      <c r="A4576" s="3"/>
      <c r="B4576" s="51"/>
      <c r="D4576" s="30"/>
      <c r="E4576" s="25"/>
    </row>
    <row r="4577" spans="1:5" x14ac:dyDescent="0.15">
      <c r="A4577" s="3"/>
      <c r="B4577" s="51"/>
      <c r="D4577" s="30"/>
      <c r="E4577" s="25"/>
    </row>
    <row r="4578" spans="1:5" x14ac:dyDescent="0.15">
      <c r="A4578" s="3"/>
      <c r="B4578" s="51"/>
      <c r="D4578" s="30"/>
      <c r="E4578" s="25"/>
    </row>
    <row r="4579" spans="1:5" x14ac:dyDescent="0.15">
      <c r="A4579" s="3"/>
      <c r="B4579" s="51"/>
      <c r="D4579" s="30"/>
      <c r="E4579" s="25"/>
    </row>
    <row r="4580" spans="1:5" x14ac:dyDescent="0.15">
      <c r="A4580" s="3"/>
      <c r="B4580" s="51"/>
      <c r="D4580" s="30"/>
      <c r="E4580" s="25"/>
    </row>
    <row r="4581" spans="1:5" x14ac:dyDescent="0.15">
      <c r="A4581" s="3"/>
      <c r="B4581" s="51"/>
      <c r="D4581" s="30"/>
      <c r="E4581" s="25"/>
    </row>
    <row r="4582" spans="1:5" x14ac:dyDescent="0.15">
      <c r="A4582" s="3"/>
      <c r="B4582" s="51"/>
      <c r="D4582" s="30"/>
      <c r="E4582" s="25"/>
    </row>
    <row r="4583" spans="1:5" x14ac:dyDescent="0.15">
      <c r="A4583" s="3"/>
      <c r="B4583" s="51"/>
      <c r="D4583" s="30"/>
      <c r="E4583" s="25"/>
    </row>
    <row r="4584" spans="1:5" x14ac:dyDescent="0.15">
      <c r="A4584" s="3"/>
      <c r="B4584" s="51"/>
      <c r="D4584" s="30"/>
      <c r="E4584" s="25"/>
    </row>
    <row r="4585" spans="1:5" x14ac:dyDescent="0.15">
      <c r="A4585" s="3"/>
      <c r="B4585" s="51"/>
      <c r="D4585" s="30"/>
      <c r="E4585" s="25"/>
    </row>
    <row r="4586" spans="1:5" x14ac:dyDescent="0.15">
      <c r="A4586" s="3"/>
      <c r="B4586" s="51"/>
      <c r="D4586" s="30"/>
      <c r="E4586" s="25"/>
    </row>
    <row r="4587" spans="1:5" x14ac:dyDescent="0.15">
      <c r="A4587" s="3"/>
      <c r="B4587" s="51"/>
      <c r="D4587" s="30"/>
      <c r="E4587" s="25"/>
    </row>
    <row r="4588" spans="1:5" x14ac:dyDescent="0.15">
      <c r="A4588" s="3"/>
      <c r="B4588" s="51"/>
      <c r="D4588" s="30"/>
      <c r="E4588" s="25"/>
    </row>
    <row r="4589" spans="1:5" x14ac:dyDescent="0.15">
      <c r="A4589" s="3"/>
      <c r="B4589" s="51"/>
      <c r="D4589" s="30"/>
      <c r="E4589" s="25"/>
    </row>
    <row r="4590" spans="1:5" x14ac:dyDescent="0.15">
      <c r="A4590" s="3"/>
      <c r="B4590" s="51"/>
      <c r="D4590" s="30"/>
      <c r="E4590" s="25"/>
    </row>
    <row r="4591" spans="1:5" x14ac:dyDescent="0.15">
      <c r="A4591" s="3"/>
      <c r="B4591" s="51"/>
      <c r="D4591" s="30"/>
      <c r="E4591" s="25"/>
    </row>
    <row r="4592" spans="1:5" x14ac:dyDescent="0.15">
      <c r="A4592" s="3"/>
      <c r="B4592" s="51"/>
      <c r="D4592" s="30"/>
      <c r="E4592" s="25"/>
    </row>
    <row r="4593" spans="1:5" x14ac:dyDescent="0.15">
      <c r="A4593" s="3"/>
      <c r="B4593" s="51"/>
      <c r="D4593" s="30"/>
      <c r="E4593" s="25"/>
    </row>
    <row r="4594" spans="1:5" x14ac:dyDescent="0.15">
      <c r="A4594" s="3"/>
      <c r="B4594" s="51"/>
      <c r="D4594" s="30"/>
      <c r="E4594" s="25"/>
    </row>
    <row r="4595" spans="1:5" x14ac:dyDescent="0.15">
      <c r="A4595" s="3"/>
      <c r="B4595" s="51"/>
      <c r="D4595" s="30"/>
      <c r="E4595" s="25"/>
    </row>
    <row r="4596" spans="1:5" x14ac:dyDescent="0.15">
      <c r="A4596" s="3"/>
      <c r="B4596" s="51"/>
      <c r="D4596" s="30"/>
      <c r="E4596" s="25"/>
    </row>
    <row r="4597" spans="1:5" x14ac:dyDescent="0.15">
      <c r="A4597" s="3"/>
      <c r="B4597" s="51"/>
      <c r="D4597" s="30"/>
      <c r="E4597" s="25"/>
    </row>
    <row r="4598" spans="1:5" x14ac:dyDescent="0.15">
      <c r="A4598" s="3"/>
      <c r="B4598" s="51"/>
      <c r="D4598" s="30"/>
      <c r="E4598" s="25"/>
    </row>
    <row r="4599" spans="1:5" x14ac:dyDescent="0.15">
      <c r="A4599" s="3"/>
      <c r="B4599" s="51"/>
      <c r="D4599" s="30"/>
      <c r="E4599" s="25"/>
    </row>
    <row r="4600" spans="1:5" x14ac:dyDescent="0.15">
      <c r="A4600" s="3"/>
      <c r="B4600" s="51"/>
      <c r="D4600" s="30"/>
      <c r="E4600" s="25"/>
    </row>
    <row r="4601" spans="1:5" x14ac:dyDescent="0.15">
      <c r="A4601" s="3"/>
      <c r="B4601" s="51"/>
      <c r="D4601" s="30"/>
      <c r="E4601" s="25"/>
    </row>
    <row r="4602" spans="1:5" x14ac:dyDescent="0.15">
      <c r="A4602" s="3"/>
      <c r="B4602" s="51"/>
      <c r="D4602" s="30"/>
      <c r="E4602" s="25"/>
    </row>
    <row r="4603" spans="1:5" x14ac:dyDescent="0.15">
      <c r="A4603" s="3"/>
      <c r="B4603" s="51"/>
      <c r="D4603" s="30"/>
      <c r="E4603" s="25"/>
    </row>
    <row r="4604" spans="1:5" x14ac:dyDescent="0.15">
      <c r="A4604" s="3"/>
      <c r="B4604" s="51"/>
      <c r="D4604" s="30"/>
      <c r="E4604" s="25"/>
    </row>
    <row r="4605" spans="1:5" x14ac:dyDescent="0.15">
      <c r="A4605" s="3"/>
      <c r="B4605" s="51"/>
      <c r="D4605" s="30"/>
      <c r="E4605" s="25"/>
    </row>
    <row r="4606" spans="1:5" x14ac:dyDescent="0.15">
      <c r="A4606" s="3"/>
      <c r="B4606" s="51"/>
      <c r="D4606" s="30"/>
      <c r="E4606" s="25"/>
    </row>
    <row r="4607" spans="1:5" x14ac:dyDescent="0.15">
      <c r="A4607" s="3"/>
      <c r="B4607" s="51"/>
      <c r="D4607" s="30"/>
      <c r="E4607" s="25"/>
    </row>
    <row r="4608" spans="1:5" x14ac:dyDescent="0.15">
      <c r="A4608" s="3"/>
      <c r="B4608" s="51"/>
      <c r="D4608" s="30"/>
      <c r="E4608" s="25"/>
    </row>
    <row r="4609" spans="1:5" x14ac:dyDescent="0.15">
      <c r="A4609" s="3"/>
      <c r="B4609" s="51"/>
      <c r="D4609" s="30"/>
      <c r="E4609" s="25"/>
    </row>
    <row r="4610" spans="1:5" x14ac:dyDescent="0.15">
      <c r="A4610" s="3"/>
      <c r="B4610" s="51"/>
      <c r="D4610" s="30"/>
      <c r="E4610" s="25"/>
    </row>
    <row r="4611" spans="1:5" x14ac:dyDescent="0.15">
      <c r="A4611" s="3"/>
      <c r="B4611" s="51"/>
      <c r="D4611" s="30"/>
      <c r="E4611" s="25"/>
    </row>
    <row r="4612" spans="1:5" x14ac:dyDescent="0.15">
      <c r="A4612" s="3"/>
      <c r="B4612" s="51"/>
      <c r="D4612" s="30"/>
      <c r="E4612" s="25"/>
    </row>
    <row r="4613" spans="1:5" x14ac:dyDescent="0.15">
      <c r="A4613" s="3"/>
      <c r="B4613" s="51"/>
      <c r="D4613" s="30"/>
      <c r="E4613" s="25"/>
    </row>
    <row r="4614" spans="1:5" x14ac:dyDescent="0.15">
      <c r="A4614" s="3"/>
      <c r="B4614" s="51"/>
      <c r="D4614" s="30"/>
      <c r="E4614" s="25"/>
    </row>
    <row r="4615" spans="1:5" x14ac:dyDescent="0.15">
      <c r="A4615" s="3"/>
      <c r="B4615" s="51"/>
      <c r="D4615" s="30"/>
      <c r="E4615" s="25"/>
    </row>
    <row r="4616" spans="1:5" x14ac:dyDescent="0.15">
      <c r="A4616" s="3"/>
      <c r="B4616" s="51"/>
      <c r="D4616" s="30"/>
      <c r="E4616" s="25"/>
    </row>
    <row r="4617" spans="1:5" x14ac:dyDescent="0.15">
      <c r="A4617" s="3"/>
      <c r="B4617" s="51"/>
      <c r="D4617" s="30"/>
      <c r="E4617" s="25"/>
    </row>
    <row r="4618" spans="1:5" x14ac:dyDescent="0.15">
      <c r="A4618" s="3"/>
      <c r="B4618" s="51"/>
      <c r="D4618" s="30"/>
      <c r="E4618" s="25"/>
    </row>
    <row r="4619" spans="1:5" x14ac:dyDescent="0.15">
      <c r="A4619" s="3"/>
      <c r="B4619" s="51"/>
      <c r="D4619" s="30"/>
      <c r="E4619" s="25"/>
    </row>
    <row r="4620" spans="1:5" x14ac:dyDescent="0.15">
      <c r="A4620" s="3"/>
      <c r="B4620" s="51"/>
      <c r="D4620" s="30"/>
      <c r="E4620" s="25"/>
    </row>
    <row r="4621" spans="1:5" x14ac:dyDescent="0.15">
      <c r="A4621" s="3"/>
      <c r="B4621" s="51"/>
      <c r="D4621" s="30"/>
      <c r="E4621" s="25"/>
    </row>
    <row r="4622" spans="1:5" x14ac:dyDescent="0.15">
      <c r="A4622" s="3"/>
      <c r="B4622" s="51"/>
      <c r="D4622" s="30"/>
      <c r="E4622" s="25"/>
    </row>
    <row r="4623" spans="1:5" x14ac:dyDescent="0.15">
      <c r="A4623" s="3"/>
      <c r="B4623" s="51"/>
      <c r="D4623" s="30"/>
      <c r="E4623" s="25"/>
    </row>
    <row r="4624" spans="1:5" x14ac:dyDescent="0.15">
      <c r="A4624" s="3"/>
      <c r="B4624" s="51"/>
      <c r="D4624" s="30"/>
      <c r="E4624" s="25"/>
    </row>
    <row r="4625" spans="1:5" x14ac:dyDescent="0.15">
      <c r="A4625" s="3"/>
      <c r="B4625" s="51"/>
      <c r="D4625" s="30"/>
      <c r="E4625" s="25"/>
    </row>
    <row r="4626" spans="1:5" x14ac:dyDescent="0.15">
      <c r="A4626" s="3"/>
      <c r="B4626" s="51"/>
      <c r="D4626" s="30"/>
      <c r="E4626" s="25"/>
    </row>
    <row r="4627" spans="1:5" x14ac:dyDescent="0.15">
      <c r="A4627" s="3"/>
      <c r="B4627" s="51"/>
      <c r="D4627" s="30"/>
      <c r="E4627" s="25"/>
    </row>
    <row r="4628" spans="1:5" x14ac:dyDescent="0.15">
      <c r="A4628" s="3"/>
      <c r="B4628" s="51"/>
      <c r="D4628" s="30"/>
      <c r="E4628" s="25"/>
    </row>
    <row r="4629" spans="1:5" x14ac:dyDescent="0.15">
      <c r="A4629" s="3"/>
      <c r="B4629" s="51"/>
      <c r="D4629" s="30"/>
      <c r="E4629" s="25"/>
    </row>
    <row r="4630" spans="1:5" x14ac:dyDescent="0.15">
      <c r="A4630" s="3"/>
      <c r="B4630" s="51"/>
      <c r="D4630" s="30"/>
      <c r="E4630" s="25"/>
    </row>
    <row r="4631" spans="1:5" x14ac:dyDescent="0.15">
      <c r="A4631" s="3"/>
      <c r="B4631" s="51"/>
      <c r="D4631" s="30"/>
      <c r="E4631" s="25"/>
    </row>
    <row r="4632" spans="1:5" x14ac:dyDescent="0.15">
      <c r="A4632" s="3"/>
      <c r="B4632" s="51"/>
      <c r="D4632" s="30"/>
      <c r="E4632" s="25"/>
    </row>
    <row r="4633" spans="1:5" x14ac:dyDescent="0.15">
      <c r="A4633" s="3"/>
      <c r="B4633" s="51"/>
      <c r="D4633" s="30"/>
      <c r="E4633" s="25"/>
    </row>
    <row r="4634" spans="1:5" x14ac:dyDescent="0.15">
      <c r="A4634" s="3"/>
      <c r="B4634" s="51"/>
      <c r="D4634" s="30"/>
      <c r="E4634" s="25"/>
    </row>
    <row r="4635" spans="1:5" x14ac:dyDescent="0.15">
      <c r="A4635" s="3"/>
      <c r="B4635" s="51"/>
      <c r="D4635" s="30"/>
      <c r="E4635" s="25"/>
    </row>
    <row r="4636" spans="1:5" x14ac:dyDescent="0.15">
      <c r="A4636" s="3"/>
      <c r="B4636" s="51"/>
      <c r="D4636" s="30"/>
      <c r="E4636" s="25"/>
    </row>
    <row r="4637" spans="1:5" x14ac:dyDescent="0.15">
      <c r="A4637" s="3"/>
      <c r="B4637" s="51"/>
      <c r="D4637" s="30"/>
      <c r="E4637" s="25"/>
    </row>
    <row r="4638" spans="1:5" x14ac:dyDescent="0.15">
      <c r="A4638" s="3"/>
      <c r="B4638" s="51"/>
      <c r="D4638" s="30"/>
      <c r="E4638" s="25"/>
    </row>
    <row r="4639" spans="1:5" x14ac:dyDescent="0.15">
      <c r="A4639" s="3"/>
      <c r="B4639" s="51"/>
      <c r="D4639" s="30"/>
      <c r="E4639" s="25"/>
    </row>
    <row r="4640" spans="1:5" x14ac:dyDescent="0.15">
      <c r="A4640" s="3"/>
      <c r="B4640" s="51"/>
      <c r="D4640" s="30"/>
      <c r="E4640" s="25"/>
    </row>
    <row r="4641" spans="1:5" x14ac:dyDescent="0.15">
      <c r="A4641" s="3"/>
      <c r="B4641" s="51"/>
      <c r="D4641" s="30"/>
      <c r="E4641" s="25"/>
    </row>
    <row r="4642" spans="1:5" x14ac:dyDescent="0.15">
      <c r="A4642" s="3"/>
      <c r="B4642" s="51"/>
      <c r="D4642" s="30"/>
      <c r="E4642" s="25"/>
    </row>
    <row r="4643" spans="1:5" x14ac:dyDescent="0.15">
      <c r="A4643" s="3"/>
      <c r="B4643" s="51"/>
      <c r="D4643" s="30"/>
      <c r="E4643" s="25"/>
    </row>
    <row r="4644" spans="1:5" x14ac:dyDescent="0.15">
      <c r="A4644" s="3"/>
      <c r="B4644" s="51"/>
      <c r="D4644" s="30"/>
      <c r="E4644" s="25"/>
    </row>
    <row r="4645" spans="1:5" x14ac:dyDescent="0.15">
      <c r="A4645" s="3"/>
      <c r="B4645" s="51"/>
      <c r="D4645" s="30"/>
      <c r="E4645" s="25"/>
    </row>
    <row r="4646" spans="1:5" x14ac:dyDescent="0.15">
      <c r="A4646" s="3"/>
      <c r="B4646" s="51"/>
      <c r="D4646" s="30"/>
      <c r="E4646" s="25"/>
    </row>
    <row r="4647" spans="1:5" x14ac:dyDescent="0.15">
      <c r="A4647" s="3"/>
      <c r="B4647" s="51"/>
      <c r="D4647" s="30"/>
      <c r="E4647" s="25"/>
    </row>
    <row r="4648" spans="1:5" x14ac:dyDescent="0.15">
      <c r="A4648" s="3"/>
      <c r="B4648" s="51"/>
      <c r="D4648" s="30"/>
      <c r="E4648" s="25"/>
    </row>
    <row r="4649" spans="1:5" x14ac:dyDescent="0.15">
      <c r="A4649" s="3"/>
      <c r="B4649" s="51"/>
      <c r="D4649" s="30"/>
      <c r="E4649" s="25"/>
    </row>
    <row r="4650" spans="1:5" x14ac:dyDescent="0.15">
      <c r="A4650" s="3"/>
      <c r="B4650" s="51"/>
      <c r="D4650" s="30"/>
      <c r="E4650" s="25"/>
    </row>
    <row r="4651" spans="1:5" x14ac:dyDescent="0.15">
      <c r="A4651" s="3"/>
      <c r="B4651" s="51"/>
      <c r="D4651" s="30"/>
      <c r="E4651" s="25"/>
    </row>
    <row r="4652" spans="1:5" x14ac:dyDescent="0.15">
      <c r="A4652" s="3"/>
      <c r="B4652" s="51"/>
      <c r="D4652" s="30"/>
      <c r="E4652" s="25"/>
    </row>
    <row r="4653" spans="1:5" x14ac:dyDescent="0.15">
      <c r="A4653" s="3"/>
      <c r="B4653" s="51"/>
      <c r="D4653" s="30"/>
      <c r="E4653" s="25"/>
    </row>
    <row r="4654" spans="1:5" x14ac:dyDescent="0.15">
      <c r="A4654" s="3"/>
      <c r="B4654" s="51"/>
      <c r="D4654" s="30"/>
      <c r="E4654" s="25"/>
    </row>
    <row r="4655" spans="1:5" x14ac:dyDescent="0.15">
      <c r="A4655" s="3"/>
      <c r="B4655" s="51"/>
      <c r="D4655" s="30"/>
      <c r="E4655" s="25"/>
    </row>
    <row r="4656" spans="1:5" x14ac:dyDescent="0.15">
      <c r="A4656" s="3"/>
      <c r="B4656" s="51"/>
      <c r="D4656" s="30"/>
      <c r="E4656" s="25"/>
    </row>
    <row r="4657" spans="1:5" x14ac:dyDescent="0.15">
      <c r="A4657" s="3"/>
      <c r="B4657" s="51"/>
      <c r="D4657" s="30"/>
      <c r="E4657" s="25"/>
    </row>
    <row r="4658" spans="1:5" x14ac:dyDescent="0.15">
      <c r="A4658" s="3"/>
      <c r="B4658" s="51"/>
      <c r="D4658" s="30"/>
      <c r="E4658" s="25"/>
    </row>
    <row r="4659" spans="1:5" x14ac:dyDescent="0.15">
      <c r="A4659" s="3"/>
      <c r="B4659" s="51"/>
      <c r="D4659" s="30"/>
      <c r="E4659" s="25"/>
    </row>
    <row r="4660" spans="1:5" x14ac:dyDescent="0.15">
      <c r="A4660" s="3"/>
      <c r="B4660" s="51"/>
      <c r="D4660" s="30"/>
      <c r="E4660" s="25"/>
    </row>
    <row r="4661" spans="1:5" x14ac:dyDescent="0.15">
      <c r="A4661" s="3"/>
      <c r="B4661" s="51"/>
      <c r="D4661" s="30"/>
      <c r="E4661" s="25"/>
    </row>
    <row r="4662" spans="1:5" x14ac:dyDescent="0.15">
      <c r="A4662" s="3"/>
      <c r="B4662" s="51"/>
      <c r="D4662" s="30"/>
      <c r="E4662" s="25"/>
    </row>
    <row r="4663" spans="1:5" x14ac:dyDescent="0.15">
      <c r="A4663" s="3"/>
      <c r="B4663" s="51"/>
      <c r="D4663" s="30"/>
      <c r="E4663" s="25"/>
    </row>
    <row r="4664" spans="1:5" x14ac:dyDescent="0.15">
      <c r="A4664" s="3"/>
      <c r="B4664" s="51"/>
      <c r="D4664" s="30"/>
      <c r="E4664" s="25"/>
    </row>
    <row r="4665" spans="1:5" x14ac:dyDescent="0.15">
      <c r="A4665" s="3"/>
      <c r="B4665" s="51"/>
      <c r="D4665" s="30"/>
      <c r="E4665" s="25"/>
    </row>
    <row r="4666" spans="1:5" x14ac:dyDescent="0.15">
      <c r="A4666" s="3"/>
      <c r="B4666" s="51"/>
      <c r="D4666" s="30"/>
      <c r="E4666" s="25"/>
    </row>
    <row r="4667" spans="1:5" x14ac:dyDescent="0.15">
      <c r="A4667" s="3"/>
      <c r="B4667" s="51"/>
      <c r="D4667" s="30"/>
      <c r="E4667" s="25"/>
    </row>
    <row r="4668" spans="1:5" x14ac:dyDescent="0.15">
      <c r="A4668" s="3"/>
      <c r="B4668" s="51"/>
      <c r="D4668" s="30"/>
      <c r="E4668" s="25"/>
    </row>
    <row r="4669" spans="1:5" x14ac:dyDescent="0.15">
      <c r="A4669" s="3"/>
      <c r="B4669" s="51"/>
      <c r="D4669" s="30"/>
      <c r="E4669" s="25"/>
    </row>
    <row r="4670" spans="1:5" x14ac:dyDescent="0.15">
      <c r="A4670" s="3"/>
      <c r="B4670" s="51"/>
      <c r="D4670" s="30"/>
      <c r="E4670" s="25"/>
    </row>
    <row r="4671" spans="1:5" x14ac:dyDescent="0.15">
      <c r="A4671" s="3"/>
      <c r="B4671" s="51"/>
      <c r="D4671" s="30"/>
      <c r="E4671" s="25"/>
    </row>
    <row r="4672" spans="1:5" x14ac:dyDescent="0.15">
      <c r="A4672" s="3"/>
      <c r="B4672" s="51"/>
      <c r="D4672" s="30"/>
      <c r="E4672" s="25"/>
    </row>
    <row r="4673" spans="1:5" x14ac:dyDescent="0.15">
      <c r="A4673" s="3"/>
      <c r="B4673" s="51"/>
      <c r="D4673" s="30"/>
      <c r="E4673" s="25"/>
    </row>
    <row r="4674" spans="1:5" x14ac:dyDescent="0.15">
      <c r="A4674" s="3"/>
      <c r="B4674" s="51"/>
      <c r="D4674" s="30"/>
      <c r="E4674" s="25"/>
    </row>
    <row r="4675" spans="1:5" x14ac:dyDescent="0.15">
      <c r="A4675" s="3"/>
      <c r="B4675" s="51"/>
      <c r="D4675" s="30"/>
      <c r="E4675" s="25"/>
    </row>
    <row r="4676" spans="1:5" x14ac:dyDescent="0.15">
      <c r="A4676" s="3"/>
      <c r="B4676" s="51"/>
      <c r="D4676" s="30"/>
      <c r="E4676" s="25"/>
    </row>
    <row r="4677" spans="1:5" x14ac:dyDescent="0.15">
      <c r="A4677" s="3"/>
      <c r="B4677" s="51"/>
      <c r="D4677" s="30"/>
      <c r="E4677" s="25"/>
    </row>
    <row r="4678" spans="1:5" x14ac:dyDescent="0.15">
      <c r="A4678" s="3"/>
      <c r="B4678" s="51"/>
      <c r="D4678" s="30"/>
      <c r="E4678" s="25"/>
    </row>
    <row r="4679" spans="1:5" x14ac:dyDescent="0.15">
      <c r="A4679" s="3"/>
      <c r="B4679" s="51"/>
      <c r="D4679" s="30"/>
      <c r="E4679" s="25"/>
    </row>
    <row r="4680" spans="1:5" x14ac:dyDescent="0.15">
      <c r="A4680" s="3"/>
      <c r="B4680" s="51"/>
      <c r="D4680" s="30"/>
      <c r="E4680" s="25"/>
    </row>
    <row r="4681" spans="1:5" x14ac:dyDescent="0.15">
      <c r="A4681" s="3"/>
      <c r="B4681" s="51"/>
      <c r="D4681" s="30"/>
      <c r="E4681" s="25"/>
    </row>
    <row r="4682" spans="1:5" x14ac:dyDescent="0.15">
      <c r="A4682" s="3"/>
      <c r="B4682" s="51"/>
      <c r="D4682" s="30"/>
      <c r="E4682" s="25"/>
    </row>
    <row r="4683" spans="1:5" x14ac:dyDescent="0.15">
      <c r="A4683" s="3"/>
      <c r="B4683" s="51"/>
      <c r="D4683" s="30"/>
      <c r="E4683" s="25"/>
    </row>
    <row r="4684" spans="1:5" x14ac:dyDescent="0.15">
      <c r="A4684" s="3"/>
      <c r="B4684" s="51"/>
      <c r="D4684" s="30"/>
      <c r="E4684" s="25"/>
    </row>
    <row r="4685" spans="1:5" x14ac:dyDescent="0.15">
      <c r="A4685" s="3"/>
      <c r="B4685" s="51"/>
      <c r="D4685" s="30"/>
      <c r="E4685" s="25"/>
    </row>
    <row r="4686" spans="1:5" x14ac:dyDescent="0.15">
      <c r="A4686" s="3"/>
      <c r="B4686" s="51"/>
      <c r="D4686" s="30"/>
      <c r="E4686" s="25"/>
    </row>
    <row r="4687" spans="1:5" x14ac:dyDescent="0.15">
      <c r="A4687" s="3"/>
      <c r="B4687" s="51"/>
      <c r="D4687" s="30"/>
      <c r="E4687" s="25"/>
    </row>
    <row r="4688" spans="1:5" x14ac:dyDescent="0.15">
      <c r="A4688" s="3"/>
      <c r="B4688" s="51"/>
      <c r="D4688" s="30"/>
      <c r="E4688" s="25"/>
    </row>
    <row r="4689" spans="1:5" x14ac:dyDescent="0.15">
      <c r="A4689" s="3"/>
      <c r="B4689" s="51"/>
      <c r="D4689" s="30"/>
      <c r="E4689" s="25"/>
    </row>
    <row r="4690" spans="1:5" x14ac:dyDescent="0.15">
      <c r="A4690" s="3"/>
      <c r="B4690" s="51"/>
      <c r="D4690" s="30"/>
      <c r="E4690" s="25"/>
    </row>
    <row r="4691" spans="1:5" x14ac:dyDescent="0.15">
      <c r="A4691" s="3"/>
      <c r="B4691" s="51"/>
      <c r="D4691" s="30"/>
      <c r="E4691" s="25"/>
    </row>
    <row r="4692" spans="1:5" x14ac:dyDescent="0.15">
      <c r="A4692" s="3"/>
      <c r="B4692" s="51"/>
      <c r="D4692" s="30"/>
      <c r="E4692" s="25"/>
    </row>
    <row r="4693" spans="1:5" x14ac:dyDescent="0.15">
      <c r="A4693" s="3"/>
      <c r="B4693" s="51"/>
      <c r="D4693" s="30"/>
      <c r="E4693" s="25"/>
    </row>
    <row r="4694" spans="1:5" x14ac:dyDescent="0.15">
      <c r="A4694" s="3"/>
      <c r="B4694" s="51"/>
      <c r="D4694" s="30"/>
      <c r="E4694" s="25"/>
    </row>
    <row r="4695" spans="1:5" x14ac:dyDescent="0.15">
      <c r="A4695" s="3"/>
      <c r="B4695" s="51"/>
      <c r="D4695" s="30"/>
      <c r="E4695" s="25"/>
    </row>
    <row r="4696" spans="1:5" x14ac:dyDescent="0.15">
      <c r="A4696" s="3"/>
      <c r="B4696" s="51"/>
      <c r="D4696" s="30"/>
      <c r="E4696" s="25"/>
    </row>
    <row r="4697" spans="1:5" x14ac:dyDescent="0.15">
      <c r="A4697" s="3"/>
      <c r="B4697" s="51"/>
      <c r="D4697" s="30"/>
      <c r="E4697" s="25"/>
    </row>
    <row r="4698" spans="1:5" x14ac:dyDescent="0.15">
      <c r="A4698" s="3"/>
      <c r="B4698" s="51"/>
      <c r="D4698" s="30"/>
      <c r="E4698" s="25"/>
    </row>
    <row r="4699" spans="1:5" x14ac:dyDescent="0.15">
      <c r="A4699" s="3"/>
      <c r="B4699" s="51"/>
      <c r="D4699" s="30"/>
      <c r="E4699" s="25"/>
    </row>
    <row r="4700" spans="1:5" x14ac:dyDescent="0.15">
      <c r="A4700" s="3"/>
      <c r="B4700" s="51"/>
      <c r="D4700" s="30"/>
      <c r="E4700" s="25"/>
    </row>
    <row r="4701" spans="1:5" x14ac:dyDescent="0.15">
      <c r="A4701" s="3"/>
      <c r="B4701" s="51"/>
      <c r="D4701" s="30"/>
      <c r="E4701" s="25"/>
    </row>
    <row r="4702" spans="1:5" x14ac:dyDescent="0.15">
      <c r="A4702" s="3"/>
      <c r="B4702" s="51"/>
      <c r="D4702" s="30"/>
      <c r="E4702" s="25"/>
    </row>
    <row r="4703" spans="1:5" x14ac:dyDescent="0.15">
      <c r="A4703" s="3"/>
      <c r="B4703" s="51"/>
      <c r="D4703" s="30"/>
      <c r="E4703" s="25"/>
    </row>
    <row r="4704" spans="1:5" x14ac:dyDescent="0.15">
      <c r="A4704" s="3"/>
      <c r="B4704" s="51"/>
      <c r="D4704" s="30"/>
      <c r="E4704" s="25"/>
    </row>
    <row r="4705" spans="1:5" x14ac:dyDescent="0.15">
      <c r="A4705" s="3"/>
      <c r="B4705" s="51"/>
      <c r="D4705" s="30"/>
      <c r="E4705" s="25"/>
    </row>
    <row r="4706" spans="1:5" x14ac:dyDescent="0.15">
      <c r="A4706" s="3"/>
      <c r="B4706" s="51"/>
      <c r="D4706" s="30"/>
      <c r="E4706" s="25"/>
    </row>
    <row r="4707" spans="1:5" x14ac:dyDescent="0.15">
      <c r="A4707" s="3"/>
      <c r="B4707" s="51"/>
      <c r="D4707" s="30"/>
      <c r="E4707" s="25"/>
    </row>
    <row r="4708" spans="1:5" x14ac:dyDescent="0.15">
      <c r="A4708" s="3"/>
      <c r="B4708" s="51"/>
      <c r="D4708" s="30"/>
      <c r="E4708" s="25"/>
    </row>
    <row r="4709" spans="1:5" x14ac:dyDescent="0.15">
      <c r="A4709" s="3"/>
      <c r="B4709" s="51"/>
      <c r="D4709" s="30"/>
      <c r="E4709" s="25"/>
    </row>
    <row r="4710" spans="1:5" x14ac:dyDescent="0.15">
      <c r="A4710" s="3"/>
      <c r="B4710" s="51"/>
      <c r="D4710" s="30"/>
      <c r="E4710" s="25"/>
    </row>
    <row r="4711" spans="1:5" x14ac:dyDescent="0.15">
      <c r="A4711" s="3"/>
      <c r="B4711" s="51"/>
      <c r="D4711" s="30"/>
      <c r="E4711" s="25"/>
    </row>
    <row r="4712" spans="1:5" x14ac:dyDescent="0.15">
      <c r="A4712" s="3"/>
      <c r="B4712" s="51"/>
      <c r="D4712" s="30"/>
      <c r="E4712" s="25"/>
    </row>
    <row r="4713" spans="1:5" x14ac:dyDescent="0.15">
      <c r="A4713" s="3"/>
      <c r="B4713" s="51"/>
      <c r="D4713" s="30"/>
      <c r="E4713" s="25"/>
    </row>
    <row r="4714" spans="1:5" x14ac:dyDescent="0.15">
      <c r="A4714" s="3"/>
      <c r="B4714" s="51"/>
      <c r="D4714" s="30"/>
      <c r="E4714" s="25"/>
    </row>
    <row r="4715" spans="1:5" x14ac:dyDescent="0.15">
      <c r="A4715" s="3"/>
      <c r="B4715" s="51"/>
      <c r="D4715" s="30"/>
      <c r="E4715" s="25"/>
    </row>
    <row r="4716" spans="1:5" x14ac:dyDescent="0.15">
      <c r="A4716" s="3"/>
      <c r="B4716" s="51"/>
      <c r="D4716" s="30"/>
      <c r="E4716" s="25"/>
    </row>
    <row r="4717" spans="1:5" x14ac:dyDescent="0.15">
      <c r="A4717" s="3"/>
      <c r="B4717" s="51"/>
      <c r="D4717" s="30"/>
      <c r="E4717" s="25"/>
    </row>
    <row r="4718" spans="1:5" x14ac:dyDescent="0.15">
      <c r="A4718" s="3"/>
      <c r="B4718" s="51"/>
      <c r="D4718" s="30"/>
      <c r="E4718" s="25"/>
    </row>
    <row r="4719" spans="1:5" x14ac:dyDescent="0.15">
      <c r="A4719" s="3"/>
      <c r="B4719" s="51"/>
      <c r="D4719" s="30"/>
      <c r="E4719" s="25"/>
    </row>
    <row r="4720" spans="1:5" x14ac:dyDescent="0.15">
      <c r="A4720" s="3"/>
      <c r="B4720" s="51"/>
      <c r="D4720" s="30"/>
      <c r="E4720" s="25"/>
    </row>
    <row r="4721" spans="1:5" x14ac:dyDescent="0.15">
      <c r="A4721" s="3"/>
      <c r="B4721" s="51"/>
      <c r="D4721" s="30"/>
      <c r="E4721" s="25"/>
    </row>
    <row r="4722" spans="1:5" x14ac:dyDescent="0.15">
      <c r="A4722" s="3"/>
      <c r="B4722" s="51"/>
      <c r="D4722" s="30"/>
      <c r="E4722" s="25"/>
    </row>
    <row r="4723" spans="1:5" x14ac:dyDescent="0.15">
      <c r="A4723" s="3"/>
      <c r="B4723" s="51"/>
      <c r="D4723" s="30"/>
      <c r="E4723" s="25"/>
    </row>
    <row r="4724" spans="1:5" x14ac:dyDescent="0.15">
      <c r="A4724" s="3"/>
      <c r="B4724" s="51"/>
      <c r="D4724" s="30"/>
      <c r="E4724" s="25"/>
    </row>
    <row r="4725" spans="1:5" x14ac:dyDescent="0.15">
      <c r="A4725" s="3"/>
      <c r="B4725" s="51"/>
      <c r="D4725" s="30"/>
      <c r="E4725" s="25"/>
    </row>
    <row r="4726" spans="1:5" x14ac:dyDescent="0.15">
      <c r="A4726" s="3"/>
      <c r="B4726" s="51"/>
      <c r="D4726" s="30"/>
      <c r="E4726" s="25"/>
    </row>
    <row r="4727" spans="1:5" x14ac:dyDescent="0.15">
      <c r="A4727" s="3"/>
      <c r="B4727" s="51"/>
      <c r="D4727" s="30"/>
      <c r="E4727" s="25"/>
    </row>
    <row r="4728" spans="1:5" x14ac:dyDescent="0.15">
      <c r="A4728" s="3"/>
      <c r="B4728" s="51"/>
      <c r="D4728" s="30"/>
      <c r="E4728" s="25"/>
    </row>
    <row r="4729" spans="1:5" x14ac:dyDescent="0.15">
      <c r="A4729" s="3"/>
      <c r="B4729" s="51"/>
      <c r="D4729" s="30"/>
      <c r="E4729" s="25"/>
    </row>
    <row r="4730" spans="1:5" x14ac:dyDescent="0.15">
      <c r="A4730" s="3"/>
      <c r="B4730" s="51"/>
      <c r="D4730" s="30"/>
      <c r="E4730" s="25"/>
    </row>
    <row r="4731" spans="1:5" x14ac:dyDescent="0.15">
      <c r="A4731" s="3"/>
      <c r="B4731" s="51"/>
      <c r="D4731" s="30"/>
      <c r="E4731" s="25"/>
    </row>
    <row r="4732" spans="1:5" x14ac:dyDescent="0.15">
      <c r="A4732" s="3"/>
      <c r="B4732" s="51"/>
      <c r="D4732" s="30"/>
      <c r="E4732" s="25"/>
    </row>
    <row r="4733" spans="1:5" x14ac:dyDescent="0.15">
      <c r="A4733" s="3"/>
      <c r="B4733" s="51"/>
      <c r="D4733" s="30"/>
      <c r="E4733" s="25"/>
    </row>
    <row r="4734" spans="1:5" x14ac:dyDescent="0.15">
      <c r="A4734" s="3"/>
      <c r="B4734" s="51"/>
      <c r="D4734" s="30"/>
      <c r="E4734" s="25"/>
    </row>
    <row r="4735" spans="1:5" x14ac:dyDescent="0.15">
      <c r="A4735" s="3"/>
      <c r="B4735" s="51"/>
      <c r="D4735" s="30"/>
      <c r="E4735" s="25"/>
    </row>
    <row r="4736" spans="1:5" x14ac:dyDescent="0.15">
      <c r="A4736" s="3"/>
      <c r="B4736" s="51"/>
      <c r="D4736" s="30"/>
      <c r="E4736" s="25"/>
    </row>
    <row r="4737" spans="1:5" x14ac:dyDescent="0.15">
      <c r="A4737" s="3"/>
      <c r="B4737" s="51"/>
      <c r="D4737" s="30"/>
      <c r="E4737" s="25"/>
    </row>
    <row r="4738" spans="1:5" x14ac:dyDescent="0.15">
      <c r="A4738" s="3"/>
      <c r="B4738" s="51"/>
      <c r="D4738" s="30"/>
      <c r="E4738" s="25"/>
    </row>
    <row r="4739" spans="1:5" x14ac:dyDescent="0.15">
      <c r="A4739" s="3"/>
      <c r="B4739" s="51"/>
      <c r="D4739" s="30"/>
      <c r="E4739" s="25"/>
    </row>
    <row r="4740" spans="1:5" x14ac:dyDescent="0.15">
      <c r="A4740" s="3"/>
      <c r="B4740" s="51"/>
      <c r="D4740" s="30"/>
      <c r="E4740" s="25"/>
    </row>
    <row r="4741" spans="1:5" x14ac:dyDescent="0.15">
      <c r="A4741" s="3"/>
      <c r="B4741" s="51"/>
      <c r="D4741" s="30"/>
      <c r="E4741" s="25"/>
    </row>
    <row r="4742" spans="1:5" x14ac:dyDescent="0.15">
      <c r="A4742" s="3"/>
      <c r="B4742" s="51"/>
      <c r="D4742" s="30"/>
      <c r="E4742" s="25"/>
    </row>
    <row r="4743" spans="1:5" x14ac:dyDescent="0.15">
      <c r="A4743" s="3"/>
      <c r="B4743" s="51"/>
      <c r="D4743" s="30"/>
      <c r="E4743" s="25"/>
    </row>
    <row r="4744" spans="1:5" x14ac:dyDescent="0.15">
      <c r="A4744" s="3"/>
      <c r="B4744" s="51"/>
      <c r="D4744" s="30"/>
      <c r="E4744" s="25"/>
    </row>
    <row r="4745" spans="1:5" x14ac:dyDescent="0.15">
      <c r="A4745" s="3"/>
      <c r="B4745" s="51"/>
      <c r="D4745" s="30"/>
      <c r="E4745" s="25"/>
    </row>
    <row r="4746" spans="1:5" x14ac:dyDescent="0.15">
      <c r="A4746" s="3"/>
      <c r="B4746" s="51"/>
      <c r="D4746" s="30"/>
      <c r="E4746" s="25"/>
    </row>
    <row r="4747" spans="1:5" x14ac:dyDescent="0.15">
      <c r="A4747" s="3"/>
      <c r="B4747" s="51"/>
      <c r="D4747" s="30"/>
      <c r="E4747" s="25"/>
    </row>
    <row r="4748" spans="1:5" x14ac:dyDescent="0.15">
      <c r="A4748" s="3"/>
      <c r="B4748" s="51"/>
      <c r="D4748" s="30"/>
      <c r="E4748" s="25"/>
    </row>
    <row r="4749" spans="1:5" x14ac:dyDescent="0.15">
      <c r="A4749" s="3"/>
      <c r="B4749" s="51"/>
      <c r="D4749" s="30"/>
      <c r="E4749" s="25"/>
    </row>
    <row r="4750" spans="1:5" x14ac:dyDescent="0.15">
      <c r="A4750" s="3"/>
      <c r="B4750" s="51"/>
      <c r="D4750" s="30"/>
      <c r="E4750" s="25"/>
    </row>
    <row r="4751" spans="1:5" x14ac:dyDescent="0.15">
      <c r="A4751" s="3"/>
      <c r="B4751" s="51"/>
      <c r="D4751" s="30"/>
      <c r="E4751" s="25"/>
    </row>
    <row r="4752" spans="1:5" x14ac:dyDescent="0.15">
      <c r="A4752" s="3"/>
      <c r="B4752" s="51"/>
      <c r="D4752" s="30"/>
      <c r="E4752" s="25"/>
    </row>
    <row r="4753" spans="1:5" x14ac:dyDescent="0.15">
      <c r="A4753" s="3"/>
      <c r="B4753" s="51"/>
      <c r="D4753" s="30"/>
      <c r="E4753" s="25"/>
    </row>
    <row r="4754" spans="1:5" x14ac:dyDescent="0.15">
      <c r="A4754" s="3"/>
      <c r="B4754" s="51"/>
      <c r="D4754" s="30"/>
      <c r="E4754" s="25"/>
    </row>
    <row r="4755" spans="1:5" x14ac:dyDescent="0.15">
      <c r="A4755" s="3"/>
      <c r="B4755" s="51"/>
      <c r="D4755" s="30"/>
      <c r="E4755" s="25"/>
    </row>
    <row r="4756" spans="1:5" x14ac:dyDescent="0.15">
      <c r="A4756" s="3"/>
      <c r="B4756" s="51"/>
      <c r="D4756" s="30"/>
      <c r="E4756" s="25"/>
    </row>
    <row r="4757" spans="1:5" x14ac:dyDescent="0.15">
      <c r="A4757" s="3"/>
      <c r="B4757" s="51"/>
      <c r="D4757" s="30"/>
      <c r="E4757" s="25"/>
    </row>
    <row r="4758" spans="1:5" x14ac:dyDescent="0.15">
      <c r="A4758" s="3"/>
      <c r="B4758" s="51"/>
      <c r="D4758" s="30"/>
      <c r="E4758" s="25"/>
    </row>
    <row r="4759" spans="1:5" x14ac:dyDescent="0.15">
      <c r="A4759" s="3"/>
      <c r="B4759" s="51"/>
      <c r="D4759" s="30"/>
      <c r="E4759" s="25"/>
    </row>
    <row r="4760" spans="1:5" x14ac:dyDescent="0.15">
      <c r="A4760" s="3"/>
      <c r="B4760" s="51"/>
      <c r="D4760" s="30"/>
      <c r="E4760" s="25"/>
    </row>
    <row r="4761" spans="1:5" x14ac:dyDescent="0.15">
      <c r="A4761" s="3"/>
      <c r="B4761" s="51"/>
      <c r="D4761" s="30"/>
      <c r="E4761" s="25"/>
    </row>
    <row r="4762" spans="1:5" x14ac:dyDescent="0.15">
      <c r="A4762" s="3"/>
      <c r="B4762" s="51"/>
      <c r="D4762" s="30"/>
      <c r="E4762" s="25"/>
    </row>
    <row r="4763" spans="1:5" x14ac:dyDescent="0.15">
      <c r="A4763" s="3"/>
      <c r="B4763" s="51"/>
      <c r="D4763" s="30"/>
      <c r="E4763" s="25"/>
    </row>
    <row r="4764" spans="1:5" x14ac:dyDescent="0.15">
      <c r="A4764" s="3"/>
      <c r="B4764" s="51"/>
      <c r="D4764" s="30"/>
      <c r="E4764" s="25"/>
    </row>
    <row r="4765" spans="1:5" x14ac:dyDescent="0.15">
      <c r="A4765" s="3"/>
      <c r="B4765" s="51"/>
      <c r="D4765" s="30"/>
      <c r="E4765" s="25"/>
    </row>
    <row r="4766" spans="1:5" x14ac:dyDescent="0.15">
      <c r="A4766" s="3"/>
      <c r="B4766" s="51"/>
      <c r="D4766" s="30"/>
      <c r="E4766" s="25"/>
    </row>
    <row r="4767" spans="1:5" x14ac:dyDescent="0.15">
      <c r="A4767" s="3"/>
      <c r="B4767" s="51"/>
      <c r="D4767" s="30"/>
      <c r="E4767" s="25"/>
    </row>
    <row r="4768" spans="1:5" x14ac:dyDescent="0.15">
      <c r="A4768" s="3"/>
      <c r="B4768" s="51"/>
      <c r="D4768" s="30"/>
      <c r="E4768" s="25"/>
    </row>
    <row r="4769" spans="1:5" x14ac:dyDescent="0.15">
      <c r="A4769" s="3"/>
      <c r="B4769" s="51"/>
      <c r="D4769" s="30"/>
      <c r="E4769" s="25"/>
    </row>
    <row r="4770" spans="1:5" x14ac:dyDescent="0.15">
      <c r="A4770" s="3"/>
      <c r="B4770" s="51"/>
      <c r="D4770" s="30"/>
      <c r="E4770" s="25"/>
    </row>
    <row r="4771" spans="1:5" x14ac:dyDescent="0.15">
      <c r="A4771" s="3"/>
      <c r="B4771" s="51"/>
      <c r="D4771" s="30"/>
      <c r="E4771" s="25"/>
    </row>
    <row r="4772" spans="1:5" x14ac:dyDescent="0.15">
      <c r="A4772" s="3"/>
      <c r="B4772" s="51"/>
      <c r="D4772" s="30"/>
      <c r="E4772" s="25"/>
    </row>
    <row r="4773" spans="1:5" x14ac:dyDescent="0.15">
      <c r="A4773" s="3"/>
      <c r="B4773" s="51"/>
      <c r="D4773" s="30"/>
      <c r="E4773" s="25"/>
    </row>
    <row r="4774" spans="1:5" x14ac:dyDescent="0.15">
      <c r="A4774" s="3"/>
      <c r="B4774" s="51"/>
      <c r="D4774" s="30"/>
      <c r="E4774" s="25"/>
    </row>
    <row r="4775" spans="1:5" x14ac:dyDescent="0.15">
      <c r="A4775" s="3"/>
      <c r="B4775" s="51"/>
      <c r="D4775" s="30"/>
      <c r="E4775" s="25"/>
    </row>
    <row r="4776" spans="1:5" x14ac:dyDescent="0.15">
      <c r="A4776" s="3"/>
      <c r="B4776" s="51"/>
      <c r="D4776" s="30"/>
      <c r="E4776" s="25"/>
    </row>
    <row r="4777" spans="1:5" x14ac:dyDescent="0.15">
      <c r="A4777" s="3"/>
      <c r="B4777" s="51"/>
      <c r="D4777" s="30"/>
      <c r="E4777" s="25"/>
    </row>
    <row r="4778" spans="1:5" x14ac:dyDescent="0.15">
      <c r="A4778" s="3"/>
      <c r="B4778" s="51"/>
      <c r="D4778" s="30"/>
      <c r="E4778" s="25"/>
    </row>
    <row r="4779" spans="1:5" x14ac:dyDescent="0.15">
      <c r="A4779" s="3"/>
      <c r="B4779" s="51"/>
      <c r="D4779" s="30"/>
      <c r="E4779" s="25"/>
    </row>
    <row r="4780" spans="1:5" x14ac:dyDescent="0.15">
      <c r="A4780" s="3"/>
      <c r="B4780" s="51"/>
      <c r="D4780" s="30"/>
      <c r="E4780" s="25"/>
    </row>
    <row r="4781" spans="1:5" x14ac:dyDescent="0.15">
      <c r="A4781" s="3"/>
      <c r="B4781" s="51"/>
      <c r="D4781" s="30"/>
      <c r="E4781" s="25"/>
    </row>
    <row r="4782" spans="1:5" x14ac:dyDescent="0.15">
      <c r="A4782" s="3"/>
      <c r="B4782" s="51"/>
      <c r="D4782" s="30"/>
      <c r="E4782" s="25"/>
    </row>
    <row r="4783" spans="1:5" x14ac:dyDescent="0.15">
      <c r="A4783" s="3"/>
      <c r="B4783" s="51"/>
      <c r="D4783" s="30"/>
      <c r="E4783" s="25"/>
    </row>
    <row r="4784" spans="1:5" x14ac:dyDescent="0.15">
      <c r="A4784" s="3"/>
      <c r="B4784" s="51"/>
      <c r="D4784" s="30"/>
      <c r="E4784" s="25"/>
    </row>
    <row r="4785" spans="1:5" x14ac:dyDescent="0.15">
      <c r="A4785" s="3"/>
      <c r="B4785" s="51"/>
      <c r="D4785" s="30"/>
      <c r="E4785" s="25"/>
    </row>
    <row r="4786" spans="1:5" x14ac:dyDescent="0.15">
      <c r="A4786" s="3"/>
      <c r="B4786" s="51"/>
      <c r="D4786" s="30"/>
      <c r="E4786" s="25"/>
    </row>
    <row r="4787" spans="1:5" x14ac:dyDescent="0.15">
      <c r="A4787" s="3"/>
      <c r="B4787" s="51"/>
      <c r="D4787" s="30"/>
      <c r="E4787" s="25"/>
    </row>
    <row r="4788" spans="1:5" x14ac:dyDescent="0.15">
      <c r="A4788" s="3"/>
      <c r="B4788" s="51"/>
      <c r="D4788" s="30"/>
      <c r="E4788" s="25"/>
    </row>
    <row r="4789" spans="1:5" x14ac:dyDescent="0.15">
      <c r="A4789" s="3"/>
      <c r="B4789" s="51"/>
      <c r="D4789" s="30"/>
      <c r="E4789" s="25"/>
    </row>
    <row r="4790" spans="1:5" x14ac:dyDescent="0.15">
      <c r="A4790" s="3"/>
      <c r="B4790" s="51"/>
      <c r="D4790" s="30"/>
      <c r="E4790" s="25"/>
    </row>
    <row r="4791" spans="1:5" x14ac:dyDescent="0.15">
      <c r="A4791" s="3"/>
      <c r="B4791" s="51"/>
      <c r="D4791" s="30"/>
      <c r="E4791" s="25"/>
    </row>
    <row r="4792" spans="1:5" x14ac:dyDescent="0.15">
      <c r="A4792" s="3"/>
      <c r="B4792" s="51"/>
      <c r="D4792" s="30"/>
      <c r="E4792" s="25"/>
    </row>
    <row r="4793" spans="1:5" x14ac:dyDescent="0.15">
      <c r="A4793" s="3"/>
      <c r="B4793" s="51"/>
      <c r="D4793" s="30"/>
      <c r="E4793" s="25"/>
    </row>
    <row r="4794" spans="1:5" x14ac:dyDescent="0.15">
      <c r="A4794" s="3"/>
      <c r="B4794" s="51"/>
      <c r="D4794" s="30"/>
      <c r="E4794" s="25"/>
    </row>
    <row r="4795" spans="1:5" x14ac:dyDescent="0.15">
      <c r="A4795" s="3"/>
      <c r="B4795" s="51"/>
      <c r="D4795" s="30"/>
      <c r="E4795" s="25"/>
    </row>
    <row r="4796" spans="1:5" x14ac:dyDescent="0.15">
      <c r="A4796" s="3"/>
      <c r="B4796" s="51"/>
      <c r="D4796" s="30"/>
      <c r="E4796" s="25"/>
    </row>
    <row r="4797" spans="1:5" x14ac:dyDescent="0.15">
      <c r="A4797" s="3"/>
      <c r="B4797" s="51"/>
      <c r="D4797" s="30"/>
      <c r="E4797" s="25"/>
    </row>
    <row r="4798" spans="1:5" x14ac:dyDescent="0.15">
      <c r="A4798" s="3"/>
      <c r="B4798" s="51"/>
      <c r="D4798" s="30"/>
      <c r="E4798" s="25"/>
    </row>
    <row r="4799" spans="1:5" x14ac:dyDescent="0.15">
      <c r="A4799" s="3"/>
      <c r="B4799" s="51"/>
      <c r="D4799" s="30"/>
      <c r="E4799" s="25"/>
    </row>
    <row r="4800" spans="1:5" x14ac:dyDescent="0.15">
      <c r="A4800" s="3"/>
      <c r="B4800" s="51"/>
      <c r="D4800" s="30"/>
      <c r="E4800" s="25"/>
    </row>
    <row r="4801" spans="1:5" x14ac:dyDescent="0.15">
      <c r="A4801" s="3"/>
      <c r="B4801" s="51"/>
      <c r="D4801" s="30"/>
      <c r="E4801" s="25"/>
    </row>
    <row r="4802" spans="1:5" x14ac:dyDescent="0.15">
      <c r="A4802" s="3"/>
      <c r="B4802" s="51"/>
      <c r="D4802" s="30"/>
      <c r="E4802" s="25"/>
    </row>
    <row r="4803" spans="1:5" x14ac:dyDescent="0.15">
      <c r="A4803" s="3"/>
      <c r="B4803" s="51"/>
      <c r="D4803" s="30"/>
      <c r="E4803" s="25"/>
    </row>
    <row r="4804" spans="1:5" x14ac:dyDescent="0.15">
      <c r="A4804" s="3"/>
      <c r="B4804" s="51"/>
      <c r="D4804" s="30"/>
      <c r="E4804" s="25"/>
    </row>
    <row r="4805" spans="1:5" x14ac:dyDescent="0.15">
      <c r="A4805" s="3"/>
      <c r="B4805" s="51"/>
      <c r="D4805" s="30"/>
      <c r="E4805" s="25"/>
    </row>
    <row r="4806" spans="1:5" x14ac:dyDescent="0.15">
      <c r="A4806" s="3"/>
      <c r="B4806" s="51"/>
      <c r="D4806" s="30"/>
      <c r="E4806" s="25"/>
    </row>
    <row r="4807" spans="1:5" x14ac:dyDescent="0.15">
      <c r="A4807" s="3"/>
      <c r="B4807" s="51"/>
      <c r="D4807" s="30"/>
      <c r="E4807" s="25"/>
    </row>
    <row r="4808" spans="1:5" x14ac:dyDescent="0.15">
      <c r="A4808" s="3"/>
      <c r="B4808" s="51"/>
      <c r="D4808" s="30"/>
      <c r="E4808" s="25"/>
    </row>
    <row r="4809" spans="1:5" x14ac:dyDescent="0.15">
      <c r="A4809" s="3"/>
      <c r="B4809" s="51"/>
      <c r="D4809" s="30"/>
      <c r="E4809" s="25"/>
    </row>
    <row r="4810" spans="1:5" x14ac:dyDescent="0.15">
      <c r="A4810" s="3"/>
      <c r="B4810" s="51"/>
      <c r="D4810" s="30"/>
      <c r="E4810" s="25"/>
    </row>
    <row r="4811" spans="1:5" x14ac:dyDescent="0.15">
      <c r="A4811" s="3"/>
      <c r="B4811" s="51"/>
      <c r="D4811" s="30"/>
      <c r="E4811" s="25"/>
    </row>
    <row r="4812" spans="1:5" x14ac:dyDescent="0.15">
      <c r="A4812" s="3"/>
      <c r="B4812" s="51"/>
      <c r="D4812" s="30"/>
      <c r="E4812" s="25"/>
    </row>
    <row r="4813" spans="1:5" x14ac:dyDescent="0.15">
      <c r="A4813" s="3"/>
      <c r="B4813" s="51"/>
      <c r="D4813" s="30"/>
      <c r="E4813" s="25"/>
    </row>
    <row r="4814" spans="1:5" x14ac:dyDescent="0.15">
      <c r="A4814" s="3"/>
      <c r="B4814" s="51"/>
      <c r="D4814" s="30"/>
      <c r="E4814" s="25"/>
    </row>
    <row r="4815" spans="1:5" x14ac:dyDescent="0.15">
      <c r="A4815" s="3"/>
      <c r="B4815" s="51"/>
      <c r="D4815" s="30"/>
      <c r="E4815" s="25"/>
    </row>
    <row r="4816" spans="1:5" x14ac:dyDescent="0.15">
      <c r="A4816" s="3"/>
      <c r="B4816" s="51"/>
      <c r="D4816" s="30"/>
      <c r="E4816" s="25"/>
    </row>
    <row r="4817" spans="1:5" x14ac:dyDescent="0.15">
      <c r="A4817" s="3"/>
      <c r="B4817" s="51"/>
      <c r="D4817" s="30"/>
      <c r="E4817" s="25"/>
    </row>
    <row r="4818" spans="1:5" x14ac:dyDescent="0.15">
      <c r="A4818" s="3"/>
      <c r="B4818" s="51"/>
      <c r="D4818" s="30"/>
      <c r="E4818" s="25"/>
    </row>
    <row r="4819" spans="1:5" x14ac:dyDescent="0.15">
      <c r="A4819" s="3"/>
      <c r="B4819" s="51"/>
      <c r="D4819" s="30"/>
      <c r="E4819" s="25"/>
    </row>
    <row r="4820" spans="1:5" x14ac:dyDescent="0.15">
      <c r="A4820" s="3"/>
      <c r="B4820" s="51"/>
      <c r="D4820" s="30"/>
      <c r="E4820" s="25"/>
    </row>
    <row r="4821" spans="1:5" x14ac:dyDescent="0.15">
      <c r="A4821" s="3"/>
      <c r="B4821" s="51"/>
      <c r="D4821" s="30"/>
      <c r="E4821" s="25"/>
    </row>
    <row r="4822" spans="1:5" x14ac:dyDescent="0.15">
      <c r="A4822" s="3"/>
      <c r="B4822" s="51"/>
      <c r="D4822" s="30"/>
      <c r="E4822" s="25"/>
    </row>
    <row r="4823" spans="1:5" x14ac:dyDescent="0.15">
      <c r="A4823" s="3"/>
      <c r="B4823" s="51"/>
      <c r="D4823" s="30"/>
      <c r="E4823" s="25"/>
    </row>
    <row r="4824" spans="1:5" x14ac:dyDescent="0.15">
      <c r="A4824" s="3"/>
      <c r="B4824" s="51"/>
      <c r="D4824" s="30"/>
      <c r="E4824" s="25"/>
    </row>
    <row r="4825" spans="1:5" x14ac:dyDescent="0.15">
      <c r="A4825" s="3"/>
      <c r="B4825" s="51"/>
      <c r="D4825" s="30"/>
      <c r="E4825" s="25"/>
    </row>
    <row r="4826" spans="1:5" x14ac:dyDescent="0.15">
      <c r="A4826" s="3"/>
      <c r="B4826" s="51"/>
      <c r="D4826" s="30"/>
      <c r="E4826" s="25"/>
    </row>
    <row r="4827" spans="1:5" x14ac:dyDescent="0.15">
      <c r="A4827" s="3"/>
      <c r="B4827" s="51"/>
      <c r="D4827" s="30"/>
      <c r="E4827" s="25"/>
    </row>
    <row r="4828" spans="1:5" x14ac:dyDescent="0.15">
      <c r="A4828" s="3"/>
      <c r="B4828" s="51"/>
      <c r="D4828" s="30"/>
      <c r="E4828" s="25"/>
    </row>
    <row r="4829" spans="1:5" x14ac:dyDescent="0.15">
      <c r="A4829" s="3"/>
      <c r="B4829" s="51"/>
      <c r="D4829" s="30"/>
      <c r="E4829" s="25"/>
    </row>
    <row r="4830" spans="1:5" x14ac:dyDescent="0.15">
      <c r="A4830" s="3"/>
      <c r="B4830" s="51"/>
      <c r="D4830" s="30"/>
      <c r="E4830" s="25"/>
    </row>
    <row r="4831" spans="1:5" x14ac:dyDescent="0.15">
      <c r="A4831" s="3"/>
      <c r="B4831" s="51"/>
      <c r="D4831" s="30"/>
      <c r="E4831" s="25"/>
    </row>
    <row r="4832" spans="1:5" x14ac:dyDescent="0.15">
      <c r="A4832" s="3"/>
      <c r="B4832" s="51"/>
      <c r="D4832" s="30"/>
      <c r="E4832" s="25"/>
    </row>
    <row r="4833" spans="1:5" x14ac:dyDescent="0.15">
      <c r="A4833" s="3"/>
      <c r="B4833" s="51"/>
      <c r="D4833" s="30"/>
      <c r="E4833" s="25"/>
    </row>
    <row r="4834" spans="1:5" x14ac:dyDescent="0.15">
      <c r="A4834" s="3"/>
      <c r="B4834" s="51"/>
      <c r="D4834" s="30"/>
      <c r="E4834" s="25"/>
    </row>
    <row r="4835" spans="1:5" x14ac:dyDescent="0.15">
      <c r="A4835" s="3"/>
      <c r="B4835" s="51"/>
      <c r="D4835" s="30"/>
      <c r="E4835" s="25"/>
    </row>
    <row r="4836" spans="1:5" x14ac:dyDescent="0.15">
      <c r="A4836" s="3"/>
      <c r="B4836" s="51"/>
      <c r="D4836" s="30"/>
      <c r="E4836" s="25"/>
    </row>
    <row r="4837" spans="1:5" x14ac:dyDescent="0.15">
      <c r="A4837" s="3"/>
      <c r="B4837" s="51"/>
      <c r="D4837" s="30"/>
      <c r="E4837" s="25"/>
    </row>
    <row r="4838" spans="1:5" x14ac:dyDescent="0.15">
      <c r="A4838" s="3"/>
      <c r="B4838" s="51"/>
      <c r="D4838" s="30"/>
      <c r="E4838" s="25"/>
    </row>
    <row r="4839" spans="1:5" x14ac:dyDescent="0.15">
      <c r="A4839" s="3"/>
      <c r="B4839" s="51"/>
      <c r="D4839" s="30"/>
      <c r="E4839" s="25"/>
    </row>
    <row r="4840" spans="1:5" x14ac:dyDescent="0.15">
      <c r="A4840" s="3"/>
      <c r="B4840" s="51"/>
      <c r="D4840" s="30"/>
      <c r="E4840" s="25"/>
    </row>
    <row r="4841" spans="1:5" x14ac:dyDescent="0.15">
      <c r="A4841" s="3"/>
      <c r="B4841" s="51"/>
      <c r="D4841" s="30"/>
      <c r="E4841" s="25"/>
    </row>
    <row r="4842" spans="1:5" x14ac:dyDescent="0.15">
      <c r="A4842" s="3"/>
      <c r="B4842" s="51"/>
      <c r="D4842" s="30"/>
      <c r="E4842" s="25"/>
    </row>
    <row r="4843" spans="1:5" x14ac:dyDescent="0.15">
      <c r="A4843" s="3"/>
      <c r="B4843" s="51"/>
      <c r="D4843" s="30"/>
      <c r="E4843" s="25"/>
    </row>
    <row r="4844" spans="1:5" x14ac:dyDescent="0.15">
      <c r="A4844" s="3"/>
      <c r="B4844" s="51"/>
      <c r="D4844" s="30"/>
      <c r="E4844" s="25"/>
    </row>
    <row r="4845" spans="1:5" x14ac:dyDescent="0.15">
      <c r="A4845" s="3"/>
      <c r="B4845" s="51"/>
      <c r="D4845" s="30"/>
      <c r="E4845" s="25"/>
    </row>
    <row r="4846" spans="1:5" x14ac:dyDescent="0.15">
      <c r="A4846" s="3"/>
      <c r="B4846" s="51"/>
      <c r="D4846" s="30"/>
      <c r="E4846" s="25"/>
    </row>
    <row r="4847" spans="1:5" x14ac:dyDescent="0.15">
      <c r="A4847" s="3"/>
      <c r="B4847" s="51"/>
      <c r="D4847" s="30"/>
      <c r="E4847" s="25"/>
    </row>
    <row r="4848" spans="1:5" x14ac:dyDescent="0.15">
      <c r="A4848" s="3"/>
      <c r="B4848" s="51"/>
      <c r="D4848" s="30"/>
      <c r="E4848" s="25"/>
    </row>
    <row r="4849" spans="1:5" x14ac:dyDescent="0.15">
      <c r="A4849" s="3"/>
      <c r="B4849" s="51"/>
      <c r="D4849" s="30"/>
      <c r="E4849" s="25"/>
    </row>
    <row r="4850" spans="1:5" x14ac:dyDescent="0.15">
      <c r="A4850" s="3"/>
      <c r="B4850" s="51"/>
      <c r="D4850" s="30"/>
      <c r="E4850" s="25"/>
    </row>
    <row r="4851" spans="1:5" x14ac:dyDescent="0.15">
      <c r="A4851" s="3"/>
      <c r="B4851" s="51"/>
      <c r="D4851" s="30"/>
      <c r="E4851" s="25"/>
    </row>
    <row r="4852" spans="1:5" x14ac:dyDescent="0.15">
      <c r="A4852" s="3"/>
      <c r="B4852" s="51"/>
      <c r="D4852" s="30"/>
      <c r="E4852" s="25"/>
    </row>
    <row r="4853" spans="1:5" x14ac:dyDescent="0.15">
      <c r="A4853" s="3"/>
      <c r="B4853" s="51"/>
      <c r="D4853" s="30"/>
      <c r="E4853" s="25"/>
    </row>
    <row r="4854" spans="1:5" x14ac:dyDescent="0.15">
      <c r="A4854" s="3"/>
      <c r="B4854" s="51"/>
      <c r="D4854" s="30"/>
      <c r="E4854" s="25"/>
    </row>
    <row r="4855" spans="1:5" x14ac:dyDescent="0.15">
      <c r="A4855" s="3"/>
      <c r="B4855" s="51"/>
      <c r="D4855" s="30"/>
      <c r="E4855" s="25"/>
    </row>
    <row r="4856" spans="1:5" x14ac:dyDescent="0.15">
      <c r="A4856" s="3"/>
      <c r="B4856" s="51"/>
      <c r="D4856" s="30"/>
      <c r="E4856" s="25"/>
    </row>
    <row r="4857" spans="1:5" x14ac:dyDescent="0.15">
      <c r="A4857" s="3"/>
      <c r="B4857" s="51"/>
      <c r="D4857" s="30"/>
      <c r="E4857" s="25"/>
    </row>
    <row r="4858" spans="1:5" x14ac:dyDescent="0.15">
      <c r="A4858" s="3"/>
      <c r="B4858" s="51"/>
      <c r="D4858" s="30"/>
      <c r="E4858" s="25"/>
    </row>
    <row r="4859" spans="1:5" x14ac:dyDescent="0.15">
      <c r="A4859" s="3"/>
      <c r="B4859" s="51"/>
      <c r="D4859" s="30"/>
      <c r="E4859" s="25"/>
    </row>
    <row r="4860" spans="1:5" x14ac:dyDescent="0.15">
      <c r="A4860" s="3"/>
      <c r="B4860" s="51"/>
      <c r="D4860" s="30"/>
      <c r="E4860" s="25"/>
    </row>
    <row r="4861" spans="1:5" x14ac:dyDescent="0.15">
      <c r="A4861" s="3"/>
      <c r="B4861" s="51"/>
      <c r="D4861" s="30"/>
      <c r="E4861" s="25"/>
    </row>
    <row r="4862" spans="1:5" x14ac:dyDescent="0.15">
      <c r="A4862" s="3"/>
      <c r="B4862" s="51"/>
      <c r="D4862" s="30"/>
      <c r="E4862" s="25"/>
    </row>
    <row r="4863" spans="1:5" x14ac:dyDescent="0.15">
      <c r="A4863" s="3"/>
      <c r="B4863" s="51"/>
      <c r="D4863" s="30"/>
      <c r="E4863" s="25"/>
    </row>
    <row r="4864" spans="1:5" x14ac:dyDescent="0.15">
      <c r="A4864" s="3"/>
      <c r="B4864" s="51"/>
      <c r="D4864" s="30"/>
      <c r="E4864" s="25"/>
    </row>
    <row r="4865" spans="1:5" x14ac:dyDescent="0.15">
      <c r="A4865" s="3"/>
      <c r="B4865" s="51"/>
      <c r="D4865" s="30"/>
      <c r="E4865" s="25"/>
    </row>
    <row r="4866" spans="1:5" x14ac:dyDescent="0.15">
      <c r="A4866" s="3"/>
      <c r="B4866" s="51"/>
      <c r="D4866" s="30"/>
      <c r="E4866" s="25"/>
    </row>
    <row r="4867" spans="1:5" x14ac:dyDescent="0.15">
      <c r="A4867" s="3"/>
      <c r="B4867" s="51"/>
      <c r="D4867" s="30"/>
      <c r="E4867" s="25"/>
    </row>
    <row r="4868" spans="1:5" x14ac:dyDescent="0.15">
      <c r="A4868" s="3"/>
      <c r="B4868" s="51"/>
      <c r="D4868" s="30"/>
      <c r="E4868" s="25"/>
    </row>
    <row r="4869" spans="1:5" x14ac:dyDescent="0.15">
      <c r="A4869" s="3"/>
      <c r="B4869" s="51"/>
      <c r="D4869" s="30"/>
      <c r="E4869" s="25"/>
    </row>
    <row r="4870" spans="1:5" x14ac:dyDescent="0.15">
      <c r="A4870" s="3"/>
      <c r="B4870" s="51"/>
      <c r="D4870" s="30"/>
      <c r="E4870" s="25"/>
    </row>
    <row r="4871" spans="1:5" x14ac:dyDescent="0.15">
      <c r="A4871" s="3"/>
      <c r="B4871" s="51"/>
      <c r="D4871" s="30"/>
      <c r="E4871" s="25"/>
    </row>
    <row r="4872" spans="1:5" x14ac:dyDescent="0.15">
      <c r="A4872" s="3"/>
      <c r="B4872" s="51"/>
      <c r="D4872" s="30"/>
      <c r="E4872" s="25"/>
    </row>
    <row r="4873" spans="1:5" x14ac:dyDescent="0.15">
      <c r="A4873" s="3"/>
      <c r="B4873" s="51"/>
      <c r="D4873" s="30"/>
      <c r="E4873" s="25"/>
    </row>
    <row r="4874" spans="1:5" x14ac:dyDescent="0.15">
      <c r="A4874" s="3"/>
      <c r="B4874" s="51"/>
      <c r="D4874" s="30"/>
      <c r="E4874" s="25"/>
    </row>
    <row r="4875" spans="1:5" x14ac:dyDescent="0.15">
      <c r="A4875" s="3"/>
      <c r="B4875" s="51"/>
      <c r="D4875" s="30"/>
      <c r="E4875" s="25"/>
    </row>
    <row r="4876" spans="1:5" x14ac:dyDescent="0.15">
      <c r="A4876" s="3"/>
      <c r="B4876" s="51"/>
      <c r="D4876" s="30"/>
      <c r="E4876" s="25"/>
    </row>
    <row r="4877" spans="1:5" x14ac:dyDescent="0.15">
      <c r="A4877" s="3"/>
      <c r="B4877" s="51"/>
      <c r="D4877" s="30"/>
      <c r="E4877" s="25"/>
    </row>
    <row r="4878" spans="1:5" x14ac:dyDescent="0.15">
      <c r="A4878" s="3"/>
      <c r="B4878" s="51"/>
      <c r="D4878" s="30"/>
      <c r="E4878" s="25"/>
    </row>
    <row r="4879" spans="1:5" x14ac:dyDescent="0.15">
      <c r="A4879" s="3"/>
      <c r="B4879" s="51"/>
      <c r="D4879" s="30"/>
      <c r="E4879" s="25"/>
    </row>
    <row r="4880" spans="1:5" x14ac:dyDescent="0.15">
      <c r="A4880" s="3"/>
      <c r="B4880" s="51"/>
      <c r="D4880" s="30"/>
      <c r="E4880" s="25"/>
    </row>
    <row r="4881" spans="1:5" x14ac:dyDescent="0.15">
      <c r="A4881" s="3"/>
      <c r="B4881" s="51"/>
      <c r="D4881" s="30"/>
      <c r="E4881" s="25"/>
    </row>
    <row r="4882" spans="1:5" x14ac:dyDescent="0.15">
      <c r="A4882" s="3"/>
      <c r="B4882" s="51"/>
      <c r="D4882" s="30"/>
      <c r="E4882" s="25"/>
    </row>
    <row r="4883" spans="1:5" x14ac:dyDescent="0.15">
      <c r="A4883" s="3"/>
      <c r="B4883" s="51"/>
      <c r="D4883" s="30"/>
      <c r="E4883" s="25"/>
    </row>
    <row r="4884" spans="1:5" x14ac:dyDescent="0.15">
      <c r="A4884" s="3"/>
      <c r="B4884" s="51"/>
      <c r="D4884" s="30"/>
      <c r="E4884" s="25"/>
    </row>
    <row r="4885" spans="1:5" x14ac:dyDescent="0.15">
      <c r="A4885" s="3"/>
      <c r="B4885" s="51"/>
      <c r="D4885" s="30"/>
      <c r="E4885" s="25"/>
    </row>
    <row r="4886" spans="1:5" x14ac:dyDescent="0.15">
      <c r="A4886" s="3"/>
      <c r="B4886" s="51"/>
      <c r="D4886" s="30"/>
      <c r="E4886" s="25"/>
    </row>
    <row r="4887" spans="1:5" x14ac:dyDescent="0.15">
      <c r="A4887" s="3"/>
      <c r="B4887" s="51"/>
      <c r="D4887" s="30"/>
      <c r="E4887" s="25"/>
    </row>
    <row r="4888" spans="1:5" x14ac:dyDescent="0.15">
      <c r="A4888" s="3"/>
      <c r="B4888" s="51"/>
      <c r="D4888" s="30"/>
      <c r="E4888" s="25"/>
    </row>
    <row r="4889" spans="1:5" x14ac:dyDescent="0.15">
      <c r="A4889" s="3"/>
      <c r="B4889" s="51"/>
      <c r="D4889" s="30"/>
      <c r="E4889" s="25"/>
    </row>
    <row r="4890" spans="1:5" x14ac:dyDescent="0.15">
      <c r="A4890" s="3"/>
      <c r="B4890" s="51"/>
      <c r="D4890" s="30"/>
      <c r="E4890" s="25"/>
    </row>
    <row r="4891" spans="1:5" x14ac:dyDescent="0.15">
      <c r="A4891" s="3"/>
      <c r="B4891" s="51"/>
      <c r="D4891" s="30"/>
      <c r="E4891" s="25"/>
    </row>
    <row r="4892" spans="1:5" x14ac:dyDescent="0.15">
      <c r="A4892" s="3"/>
      <c r="B4892" s="51"/>
      <c r="D4892" s="30"/>
      <c r="E4892" s="25"/>
    </row>
    <row r="4893" spans="1:5" x14ac:dyDescent="0.15">
      <c r="A4893" s="3"/>
      <c r="B4893" s="51"/>
      <c r="D4893" s="30"/>
      <c r="E4893" s="25"/>
    </row>
    <row r="4894" spans="1:5" x14ac:dyDescent="0.15">
      <c r="A4894" s="3"/>
      <c r="B4894" s="51"/>
      <c r="D4894" s="30"/>
      <c r="E4894" s="25"/>
    </row>
    <row r="4895" spans="1:5" x14ac:dyDescent="0.15">
      <c r="A4895" s="3"/>
      <c r="B4895" s="51"/>
      <c r="D4895" s="30"/>
      <c r="E4895" s="25"/>
    </row>
    <row r="4896" spans="1:5" x14ac:dyDescent="0.15">
      <c r="A4896" s="3"/>
      <c r="B4896" s="51"/>
      <c r="D4896" s="30"/>
      <c r="E4896" s="25"/>
    </row>
    <row r="4897" spans="1:5" x14ac:dyDescent="0.15">
      <c r="A4897" s="3"/>
      <c r="B4897" s="51"/>
      <c r="D4897" s="30"/>
      <c r="E4897" s="25"/>
    </row>
    <row r="4898" spans="1:5" x14ac:dyDescent="0.15">
      <c r="A4898" s="3"/>
      <c r="B4898" s="51"/>
      <c r="D4898" s="30"/>
      <c r="E4898" s="25"/>
    </row>
    <row r="4899" spans="1:5" x14ac:dyDescent="0.15">
      <c r="A4899" s="3"/>
      <c r="B4899" s="51"/>
      <c r="D4899" s="30"/>
      <c r="E4899" s="25"/>
    </row>
    <row r="4900" spans="1:5" x14ac:dyDescent="0.15">
      <c r="A4900" s="3"/>
      <c r="B4900" s="51"/>
      <c r="D4900" s="30"/>
      <c r="E4900" s="25"/>
    </row>
    <row r="4901" spans="1:5" x14ac:dyDescent="0.15">
      <c r="A4901" s="3"/>
      <c r="B4901" s="51"/>
      <c r="D4901" s="30"/>
      <c r="E4901" s="25"/>
    </row>
    <row r="4902" spans="1:5" x14ac:dyDescent="0.15">
      <c r="A4902" s="3"/>
      <c r="B4902" s="51"/>
      <c r="D4902" s="30"/>
      <c r="E4902" s="25"/>
    </row>
    <row r="4903" spans="1:5" x14ac:dyDescent="0.15">
      <c r="A4903" s="3"/>
      <c r="B4903" s="51"/>
      <c r="D4903" s="30"/>
      <c r="E4903" s="25"/>
    </row>
    <row r="4904" spans="1:5" x14ac:dyDescent="0.15">
      <c r="A4904" s="3"/>
      <c r="B4904" s="51"/>
      <c r="D4904" s="30"/>
      <c r="E4904" s="25"/>
    </row>
    <row r="4905" spans="1:5" x14ac:dyDescent="0.15">
      <c r="A4905" s="3"/>
      <c r="B4905" s="51"/>
      <c r="D4905" s="30"/>
      <c r="E4905" s="25"/>
    </row>
    <row r="4906" spans="1:5" x14ac:dyDescent="0.15">
      <c r="A4906" s="3"/>
      <c r="B4906" s="51"/>
      <c r="D4906" s="30"/>
      <c r="E4906" s="25"/>
    </row>
    <row r="4907" spans="1:5" x14ac:dyDescent="0.15">
      <c r="A4907" s="3"/>
      <c r="B4907" s="51"/>
      <c r="D4907" s="30"/>
      <c r="E4907" s="25"/>
    </row>
    <row r="4908" spans="1:5" x14ac:dyDescent="0.15">
      <c r="A4908" s="3"/>
      <c r="B4908" s="51"/>
      <c r="D4908" s="30"/>
      <c r="E4908" s="25"/>
    </row>
    <row r="4909" spans="1:5" x14ac:dyDescent="0.15">
      <c r="A4909" s="3"/>
      <c r="B4909" s="51"/>
      <c r="D4909" s="30"/>
      <c r="E4909" s="25"/>
    </row>
    <row r="4910" spans="1:5" x14ac:dyDescent="0.15">
      <c r="A4910" s="3"/>
      <c r="B4910" s="51"/>
      <c r="D4910" s="30"/>
      <c r="E4910" s="25"/>
    </row>
    <row r="4911" spans="1:5" x14ac:dyDescent="0.15">
      <c r="A4911" s="3"/>
      <c r="B4911" s="51"/>
      <c r="D4911" s="30"/>
      <c r="E4911" s="25"/>
    </row>
    <row r="4912" spans="1:5" x14ac:dyDescent="0.15">
      <c r="A4912" s="3"/>
      <c r="B4912" s="51"/>
      <c r="D4912" s="30"/>
      <c r="E4912" s="25"/>
    </row>
    <row r="4913" spans="1:5" x14ac:dyDescent="0.15">
      <c r="A4913" s="3"/>
      <c r="B4913" s="51"/>
      <c r="D4913" s="30"/>
      <c r="E4913" s="25"/>
    </row>
    <row r="4914" spans="1:5" x14ac:dyDescent="0.15">
      <c r="A4914" s="3"/>
      <c r="B4914" s="51"/>
      <c r="D4914" s="30"/>
      <c r="E4914" s="25"/>
    </row>
    <row r="4915" spans="1:5" x14ac:dyDescent="0.15">
      <c r="A4915" s="3"/>
      <c r="B4915" s="51"/>
      <c r="D4915" s="30"/>
      <c r="E4915" s="25"/>
    </row>
    <row r="4916" spans="1:5" x14ac:dyDescent="0.15">
      <c r="A4916" s="3"/>
      <c r="B4916" s="51"/>
      <c r="D4916" s="30"/>
      <c r="E4916" s="25"/>
    </row>
    <row r="4917" spans="1:5" x14ac:dyDescent="0.15">
      <c r="A4917" s="3"/>
      <c r="B4917" s="51"/>
      <c r="D4917" s="30"/>
      <c r="E4917" s="25"/>
    </row>
    <row r="4918" spans="1:5" x14ac:dyDescent="0.15">
      <c r="A4918" s="3"/>
      <c r="B4918" s="51"/>
      <c r="D4918" s="30"/>
      <c r="E4918" s="25"/>
    </row>
    <row r="4919" spans="1:5" x14ac:dyDescent="0.15">
      <c r="A4919" s="3"/>
      <c r="B4919" s="51"/>
      <c r="D4919" s="30"/>
      <c r="E4919" s="25"/>
    </row>
    <row r="4920" spans="1:5" x14ac:dyDescent="0.15">
      <c r="A4920" s="3"/>
      <c r="B4920" s="51"/>
      <c r="D4920" s="30"/>
      <c r="E4920" s="25"/>
    </row>
    <row r="4921" spans="1:5" x14ac:dyDescent="0.15">
      <c r="A4921" s="3"/>
      <c r="B4921" s="51"/>
      <c r="D4921" s="30"/>
      <c r="E4921" s="25"/>
    </row>
    <row r="4922" spans="1:5" x14ac:dyDescent="0.15">
      <c r="A4922" s="3"/>
      <c r="B4922" s="51"/>
      <c r="D4922" s="30"/>
      <c r="E4922" s="25"/>
    </row>
    <row r="4923" spans="1:5" x14ac:dyDescent="0.15">
      <c r="A4923" s="3"/>
      <c r="B4923" s="51"/>
      <c r="D4923" s="30"/>
      <c r="E4923" s="25"/>
    </row>
    <row r="4924" spans="1:5" x14ac:dyDescent="0.15">
      <c r="A4924" s="3"/>
      <c r="B4924" s="51"/>
      <c r="D4924" s="30"/>
      <c r="E4924" s="25"/>
    </row>
    <row r="4925" spans="1:5" x14ac:dyDescent="0.15">
      <c r="A4925" s="3"/>
      <c r="B4925" s="51"/>
      <c r="D4925" s="30"/>
      <c r="E4925" s="25"/>
    </row>
    <row r="4926" spans="1:5" x14ac:dyDescent="0.15">
      <c r="A4926" s="3"/>
      <c r="B4926" s="51"/>
      <c r="D4926" s="30"/>
      <c r="E4926" s="25"/>
    </row>
    <row r="4927" spans="1:5" x14ac:dyDescent="0.15">
      <c r="A4927" s="3"/>
      <c r="B4927" s="51"/>
      <c r="D4927" s="30"/>
      <c r="E4927" s="25"/>
    </row>
    <row r="4928" spans="1:5" x14ac:dyDescent="0.15">
      <c r="A4928" s="3"/>
      <c r="B4928" s="51"/>
      <c r="D4928" s="30"/>
      <c r="E4928" s="25"/>
    </row>
    <row r="4929" spans="1:5" x14ac:dyDescent="0.15">
      <c r="A4929" s="3"/>
      <c r="B4929" s="51"/>
      <c r="D4929" s="30"/>
      <c r="E4929" s="25"/>
    </row>
    <row r="4930" spans="1:5" x14ac:dyDescent="0.15">
      <c r="A4930" s="3"/>
      <c r="B4930" s="51"/>
      <c r="D4930" s="30"/>
      <c r="E4930" s="25"/>
    </row>
    <row r="4931" spans="1:5" x14ac:dyDescent="0.15">
      <c r="A4931" s="3"/>
      <c r="B4931" s="51"/>
      <c r="D4931" s="30"/>
      <c r="E4931" s="25"/>
    </row>
    <row r="4932" spans="1:5" x14ac:dyDescent="0.15">
      <c r="A4932" s="3"/>
      <c r="B4932" s="51"/>
      <c r="D4932" s="30"/>
      <c r="E4932" s="25"/>
    </row>
    <row r="4933" spans="1:5" x14ac:dyDescent="0.15">
      <c r="A4933" s="3"/>
      <c r="B4933" s="51"/>
      <c r="D4933" s="30"/>
      <c r="E4933" s="25"/>
    </row>
    <row r="4934" spans="1:5" x14ac:dyDescent="0.15">
      <c r="A4934" s="3"/>
      <c r="B4934" s="51"/>
      <c r="D4934" s="30"/>
      <c r="E4934" s="25"/>
    </row>
    <row r="4935" spans="1:5" x14ac:dyDescent="0.15">
      <c r="A4935" s="3"/>
      <c r="B4935" s="51"/>
      <c r="D4935" s="30"/>
      <c r="E4935" s="25"/>
    </row>
    <row r="4936" spans="1:5" x14ac:dyDescent="0.15">
      <c r="A4936" s="3"/>
      <c r="B4936" s="51"/>
      <c r="D4936" s="30"/>
      <c r="E4936" s="25"/>
    </row>
    <row r="4937" spans="1:5" x14ac:dyDescent="0.15">
      <c r="A4937" s="3"/>
      <c r="B4937" s="51"/>
      <c r="D4937" s="30"/>
      <c r="E4937" s="25"/>
    </row>
    <row r="4938" spans="1:5" x14ac:dyDescent="0.15">
      <c r="A4938" s="3"/>
      <c r="B4938" s="51"/>
      <c r="D4938" s="30"/>
      <c r="E4938" s="25"/>
    </row>
    <row r="4939" spans="1:5" x14ac:dyDescent="0.15">
      <c r="A4939" s="3"/>
      <c r="B4939" s="51"/>
      <c r="D4939" s="30"/>
      <c r="E4939" s="25"/>
    </row>
    <row r="4940" spans="1:5" x14ac:dyDescent="0.15">
      <c r="A4940" s="3"/>
      <c r="B4940" s="51"/>
      <c r="D4940" s="30"/>
      <c r="E4940" s="25"/>
    </row>
    <row r="4941" spans="1:5" x14ac:dyDescent="0.15">
      <c r="A4941" s="3"/>
      <c r="B4941" s="51"/>
      <c r="D4941" s="30"/>
      <c r="E4941" s="25"/>
    </row>
    <row r="4942" spans="1:5" x14ac:dyDescent="0.15">
      <c r="A4942" s="3"/>
      <c r="B4942" s="51"/>
      <c r="D4942" s="30"/>
      <c r="E4942" s="25"/>
    </row>
    <row r="4943" spans="1:5" x14ac:dyDescent="0.15">
      <c r="A4943" s="3"/>
      <c r="B4943" s="51"/>
      <c r="D4943" s="30"/>
      <c r="E4943" s="25"/>
    </row>
    <row r="4944" spans="1:5" x14ac:dyDescent="0.15">
      <c r="A4944" s="3"/>
      <c r="B4944" s="51"/>
      <c r="D4944" s="30"/>
      <c r="E4944" s="25"/>
    </row>
    <row r="4945" spans="1:5" x14ac:dyDescent="0.15">
      <c r="A4945" s="3"/>
      <c r="B4945" s="51"/>
      <c r="D4945" s="30"/>
      <c r="E4945" s="25"/>
    </row>
    <row r="4946" spans="1:5" x14ac:dyDescent="0.15">
      <c r="A4946" s="3"/>
      <c r="B4946" s="51"/>
      <c r="D4946" s="30"/>
      <c r="E4946" s="25"/>
    </row>
    <row r="4947" spans="1:5" x14ac:dyDescent="0.15">
      <c r="A4947" s="3"/>
      <c r="B4947" s="51"/>
      <c r="D4947" s="30"/>
      <c r="E4947" s="25"/>
    </row>
    <row r="4948" spans="1:5" x14ac:dyDescent="0.15">
      <c r="A4948" s="3"/>
      <c r="B4948" s="51"/>
      <c r="D4948" s="30"/>
      <c r="E4948" s="25"/>
    </row>
    <row r="4949" spans="1:5" x14ac:dyDescent="0.15">
      <c r="A4949" s="3"/>
      <c r="B4949" s="51"/>
      <c r="D4949" s="30"/>
      <c r="E4949" s="25"/>
    </row>
    <row r="4950" spans="1:5" x14ac:dyDescent="0.15">
      <c r="A4950" s="3"/>
      <c r="B4950" s="51"/>
      <c r="D4950" s="30"/>
      <c r="E4950" s="25"/>
    </row>
    <row r="4951" spans="1:5" x14ac:dyDescent="0.15">
      <c r="A4951" s="3"/>
      <c r="B4951" s="51"/>
      <c r="D4951" s="30"/>
      <c r="E4951" s="25"/>
    </row>
    <row r="4952" spans="1:5" x14ac:dyDescent="0.15">
      <c r="A4952" s="3"/>
      <c r="B4952" s="51"/>
      <c r="D4952" s="30"/>
      <c r="E4952" s="25"/>
    </row>
    <row r="4953" spans="1:5" x14ac:dyDescent="0.15">
      <c r="A4953" s="3"/>
      <c r="B4953" s="51"/>
      <c r="D4953" s="30"/>
      <c r="E4953" s="25"/>
    </row>
    <row r="4954" spans="1:5" x14ac:dyDescent="0.15">
      <c r="A4954" s="3"/>
      <c r="B4954" s="51"/>
      <c r="D4954" s="30"/>
      <c r="E4954" s="25"/>
    </row>
    <row r="4955" spans="1:5" x14ac:dyDescent="0.15">
      <c r="A4955" s="3"/>
      <c r="B4955" s="51"/>
      <c r="D4955" s="30"/>
      <c r="E4955" s="25"/>
    </row>
    <row r="4956" spans="1:5" x14ac:dyDescent="0.15">
      <c r="A4956" s="3"/>
      <c r="B4956" s="51"/>
      <c r="D4956" s="30"/>
      <c r="E4956" s="25"/>
    </row>
    <row r="4957" spans="1:5" x14ac:dyDescent="0.15">
      <c r="A4957" s="3"/>
      <c r="B4957" s="51"/>
      <c r="D4957" s="30"/>
      <c r="E4957" s="25"/>
    </row>
    <row r="4958" spans="1:5" x14ac:dyDescent="0.15">
      <c r="A4958" s="3"/>
      <c r="B4958" s="51"/>
      <c r="D4958" s="30"/>
      <c r="E4958" s="25"/>
    </row>
    <row r="4959" spans="1:5" x14ac:dyDescent="0.15">
      <c r="A4959" s="3"/>
      <c r="B4959" s="51"/>
      <c r="D4959" s="30"/>
      <c r="E4959" s="25"/>
    </row>
    <row r="4960" spans="1:5" x14ac:dyDescent="0.15">
      <c r="A4960" s="3"/>
      <c r="B4960" s="51"/>
      <c r="D4960" s="30"/>
      <c r="E4960" s="25"/>
    </row>
    <row r="4961" spans="1:5" x14ac:dyDescent="0.15">
      <c r="A4961" s="3"/>
      <c r="B4961" s="51"/>
      <c r="D4961" s="30"/>
      <c r="E4961" s="25"/>
    </row>
    <row r="4962" spans="1:5" x14ac:dyDescent="0.15">
      <c r="A4962" s="3"/>
      <c r="B4962" s="51"/>
      <c r="D4962" s="30"/>
      <c r="E4962" s="25"/>
    </row>
    <row r="4963" spans="1:5" x14ac:dyDescent="0.15">
      <c r="A4963" s="3"/>
      <c r="B4963" s="51"/>
      <c r="D4963" s="30"/>
      <c r="E4963" s="25"/>
    </row>
    <row r="4964" spans="1:5" x14ac:dyDescent="0.15">
      <c r="A4964" s="3"/>
      <c r="B4964" s="51"/>
      <c r="D4964" s="30"/>
      <c r="E4964" s="25"/>
    </row>
    <row r="4965" spans="1:5" x14ac:dyDescent="0.15">
      <c r="A4965" s="3"/>
      <c r="B4965" s="51"/>
      <c r="D4965" s="30"/>
      <c r="E4965" s="25"/>
    </row>
    <row r="4966" spans="1:5" x14ac:dyDescent="0.15">
      <c r="A4966" s="3"/>
      <c r="B4966" s="51"/>
      <c r="D4966" s="30"/>
      <c r="E4966" s="25"/>
    </row>
    <row r="4967" spans="1:5" x14ac:dyDescent="0.15">
      <c r="A4967" s="3"/>
      <c r="B4967" s="51"/>
      <c r="D4967" s="30"/>
      <c r="E4967" s="25"/>
    </row>
    <row r="4968" spans="1:5" x14ac:dyDescent="0.15">
      <c r="A4968" s="3"/>
      <c r="B4968" s="51"/>
      <c r="D4968" s="30"/>
      <c r="E4968" s="25"/>
    </row>
    <row r="4969" spans="1:5" x14ac:dyDescent="0.15">
      <c r="A4969" s="3"/>
      <c r="B4969" s="51"/>
      <c r="D4969" s="30"/>
      <c r="E4969" s="25"/>
    </row>
    <row r="4970" spans="1:5" x14ac:dyDescent="0.15">
      <c r="A4970" s="3"/>
      <c r="B4970" s="51"/>
      <c r="D4970" s="30"/>
      <c r="E4970" s="25"/>
    </row>
    <row r="4971" spans="1:5" x14ac:dyDescent="0.15">
      <c r="A4971" s="3"/>
      <c r="B4971" s="51"/>
      <c r="D4971" s="30"/>
      <c r="E4971" s="25"/>
    </row>
    <row r="4972" spans="1:5" x14ac:dyDescent="0.15">
      <c r="A4972" s="3"/>
      <c r="B4972" s="51"/>
      <c r="D4972" s="30"/>
      <c r="E4972" s="25"/>
    </row>
    <row r="4973" spans="1:5" x14ac:dyDescent="0.15">
      <c r="A4973" s="3"/>
      <c r="B4973" s="51"/>
      <c r="D4973" s="30"/>
      <c r="E4973" s="25"/>
    </row>
    <row r="4974" spans="1:5" x14ac:dyDescent="0.15">
      <c r="A4974" s="3"/>
      <c r="B4974" s="51"/>
      <c r="D4974" s="30"/>
      <c r="E4974" s="25"/>
    </row>
    <row r="4975" spans="1:5" x14ac:dyDescent="0.15">
      <c r="A4975" s="3"/>
      <c r="B4975" s="51"/>
      <c r="D4975" s="30"/>
      <c r="E4975" s="25"/>
    </row>
    <row r="4976" spans="1:5" x14ac:dyDescent="0.15">
      <c r="A4976" s="3"/>
      <c r="B4976" s="51"/>
      <c r="D4976" s="30"/>
      <c r="E4976" s="25"/>
    </row>
    <row r="4977" spans="1:5" x14ac:dyDescent="0.15">
      <c r="A4977" s="3"/>
      <c r="B4977" s="51"/>
      <c r="D4977" s="30"/>
      <c r="E4977" s="25"/>
    </row>
    <row r="4978" spans="1:5" x14ac:dyDescent="0.15">
      <c r="A4978" s="3"/>
      <c r="B4978" s="51"/>
      <c r="D4978" s="30"/>
      <c r="E4978" s="25"/>
    </row>
    <row r="4979" spans="1:5" x14ac:dyDescent="0.15">
      <c r="A4979" s="3"/>
      <c r="B4979" s="51"/>
      <c r="D4979" s="30"/>
      <c r="E4979" s="25"/>
    </row>
    <row r="4980" spans="1:5" x14ac:dyDescent="0.15">
      <c r="A4980" s="3"/>
      <c r="B4980" s="51"/>
      <c r="D4980" s="30"/>
      <c r="E4980" s="25"/>
    </row>
    <row r="4981" spans="1:5" x14ac:dyDescent="0.15">
      <c r="A4981" s="3"/>
      <c r="B4981" s="51"/>
      <c r="D4981" s="30"/>
      <c r="E4981" s="25"/>
    </row>
    <row r="4982" spans="1:5" x14ac:dyDescent="0.15">
      <c r="A4982" s="3"/>
      <c r="B4982" s="51"/>
      <c r="D4982" s="30"/>
      <c r="E4982" s="25"/>
    </row>
    <row r="4983" spans="1:5" x14ac:dyDescent="0.15">
      <c r="A4983" s="3"/>
      <c r="B4983" s="51"/>
      <c r="D4983" s="30"/>
      <c r="E4983" s="25"/>
    </row>
    <row r="4984" spans="1:5" x14ac:dyDescent="0.15">
      <c r="A4984" s="3"/>
      <c r="B4984" s="51"/>
      <c r="D4984" s="30"/>
      <c r="E4984" s="25"/>
    </row>
    <row r="4985" spans="1:5" x14ac:dyDescent="0.15">
      <c r="A4985" s="3"/>
      <c r="B4985" s="51"/>
      <c r="D4985" s="30"/>
      <c r="E4985" s="25"/>
    </row>
    <row r="4986" spans="1:5" x14ac:dyDescent="0.15">
      <c r="A4986" s="3"/>
      <c r="B4986" s="51"/>
      <c r="D4986" s="30"/>
      <c r="E4986" s="25"/>
    </row>
    <row r="4987" spans="1:5" x14ac:dyDescent="0.15">
      <c r="A4987" s="3"/>
      <c r="B4987" s="51"/>
      <c r="D4987" s="30"/>
      <c r="E4987" s="25"/>
    </row>
    <row r="4988" spans="1:5" x14ac:dyDescent="0.15">
      <c r="A4988" s="3"/>
      <c r="B4988" s="51"/>
      <c r="D4988" s="30"/>
      <c r="E4988" s="25"/>
    </row>
    <row r="4989" spans="1:5" x14ac:dyDescent="0.15">
      <c r="A4989" s="3"/>
      <c r="B4989" s="51"/>
      <c r="D4989" s="30"/>
      <c r="E4989" s="25"/>
    </row>
    <row r="4990" spans="1:5" x14ac:dyDescent="0.15">
      <c r="A4990" s="3"/>
      <c r="B4990" s="51"/>
      <c r="D4990" s="30"/>
      <c r="E4990" s="25"/>
    </row>
    <row r="4991" spans="1:5" x14ac:dyDescent="0.15">
      <c r="A4991" s="3"/>
      <c r="B4991" s="51"/>
      <c r="D4991" s="30"/>
      <c r="E4991" s="25"/>
    </row>
    <row r="4992" spans="1:5" x14ac:dyDescent="0.15">
      <c r="A4992" s="3"/>
      <c r="B4992" s="51"/>
      <c r="D4992" s="30"/>
      <c r="E4992" s="25"/>
    </row>
    <row r="4993" spans="1:5" x14ac:dyDescent="0.15">
      <c r="A4993" s="3"/>
      <c r="B4993" s="51"/>
      <c r="D4993" s="30"/>
      <c r="E4993" s="25"/>
    </row>
    <row r="4994" spans="1:5" x14ac:dyDescent="0.15">
      <c r="A4994" s="3"/>
      <c r="B4994" s="51"/>
      <c r="D4994" s="30"/>
      <c r="E4994" s="25"/>
    </row>
    <row r="4995" spans="1:5" x14ac:dyDescent="0.15">
      <c r="A4995" s="3"/>
      <c r="B4995" s="51"/>
      <c r="D4995" s="30"/>
      <c r="E4995" s="25"/>
    </row>
    <row r="4996" spans="1:5" x14ac:dyDescent="0.15">
      <c r="A4996" s="3"/>
      <c r="B4996" s="51"/>
      <c r="D4996" s="30"/>
      <c r="E4996" s="25"/>
    </row>
    <row r="4997" spans="1:5" x14ac:dyDescent="0.15">
      <c r="A4997" s="3"/>
      <c r="B4997" s="51"/>
      <c r="D4997" s="30"/>
      <c r="E4997" s="25"/>
    </row>
    <row r="4998" spans="1:5" x14ac:dyDescent="0.15">
      <c r="A4998" s="3"/>
      <c r="B4998" s="51"/>
      <c r="D4998" s="30"/>
      <c r="E4998" s="25"/>
    </row>
    <row r="4999" spans="1:5" x14ac:dyDescent="0.15">
      <c r="A4999" s="3"/>
      <c r="B4999" s="51"/>
      <c r="D4999" s="30"/>
      <c r="E4999" s="25"/>
    </row>
    <row r="5000" spans="1:5" x14ac:dyDescent="0.15">
      <c r="A5000" s="3"/>
      <c r="B5000" s="51"/>
      <c r="D5000" s="30"/>
      <c r="E5000" s="25"/>
    </row>
    <row r="5001" spans="1:5" x14ac:dyDescent="0.15">
      <c r="A5001" s="3"/>
      <c r="B5001" s="51"/>
      <c r="D5001" s="30"/>
      <c r="E5001" s="25"/>
    </row>
    <row r="5002" spans="1:5" x14ac:dyDescent="0.15">
      <c r="A5002" s="3"/>
      <c r="B5002" s="51"/>
      <c r="D5002" s="30"/>
      <c r="E5002" s="25"/>
    </row>
    <row r="5003" spans="1:5" x14ac:dyDescent="0.15">
      <c r="A5003" s="3"/>
      <c r="B5003" s="51"/>
      <c r="D5003" s="30"/>
      <c r="E5003" s="25"/>
    </row>
    <row r="5004" spans="1:5" x14ac:dyDescent="0.15">
      <c r="A5004" s="3"/>
      <c r="B5004" s="51"/>
      <c r="D5004" s="30"/>
      <c r="E5004" s="25"/>
    </row>
    <row r="5005" spans="1:5" x14ac:dyDescent="0.15">
      <c r="A5005" s="3"/>
      <c r="B5005" s="51"/>
      <c r="D5005" s="30"/>
      <c r="E5005" s="25"/>
    </row>
    <row r="5006" spans="1:5" x14ac:dyDescent="0.15">
      <c r="A5006" s="3"/>
      <c r="B5006" s="51"/>
      <c r="D5006" s="30"/>
      <c r="E5006" s="25"/>
    </row>
    <row r="5007" spans="1:5" x14ac:dyDescent="0.15">
      <c r="A5007" s="3"/>
      <c r="B5007" s="51"/>
      <c r="D5007" s="30"/>
      <c r="E5007" s="25"/>
    </row>
    <row r="5008" spans="1:5" x14ac:dyDescent="0.15">
      <c r="A5008" s="3"/>
      <c r="B5008" s="51"/>
      <c r="D5008" s="30"/>
      <c r="E5008" s="25"/>
    </row>
    <row r="5009" spans="1:5" x14ac:dyDescent="0.15">
      <c r="A5009" s="3"/>
      <c r="B5009" s="51"/>
      <c r="D5009" s="30"/>
      <c r="E5009" s="25"/>
    </row>
    <row r="5010" spans="1:5" x14ac:dyDescent="0.15">
      <c r="A5010" s="3"/>
      <c r="B5010" s="51"/>
      <c r="D5010" s="30"/>
      <c r="E5010" s="25"/>
    </row>
    <row r="5011" spans="1:5" x14ac:dyDescent="0.15">
      <c r="A5011" s="3"/>
      <c r="B5011" s="51"/>
      <c r="D5011" s="30"/>
      <c r="E5011" s="25"/>
    </row>
    <row r="5012" spans="1:5" x14ac:dyDescent="0.15">
      <c r="A5012" s="3"/>
      <c r="B5012" s="51"/>
      <c r="D5012" s="30"/>
      <c r="E5012" s="25"/>
    </row>
    <row r="5013" spans="1:5" x14ac:dyDescent="0.15">
      <c r="A5013" s="3"/>
      <c r="B5013" s="51"/>
      <c r="D5013" s="30"/>
      <c r="E5013" s="25"/>
    </row>
    <row r="5014" spans="1:5" x14ac:dyDescent="0.15">
      <c r="A5014" s="3"/>
      <c r="B5014" s="51"/>
      <c r="D5014" s="30"/>
      <c r="E5014" s="25"/>
    </row>
    <row r="5015" spans="1:5" x14ac:dyDescent="0.15">
      <c r="A5015" s="3"/>
      <c r="B5015" s="51"/>
      <c r="D5015" s="30"/>
      <c r="E5015" s="25"/>
    </row>
    <row r="5016" spans="1:5" x14ac:dyDescent="0.15">
      <c r="A5016" s="3"/>
      <c r="B5016" s="51"/>
      <c r="D5016" s="30"/>
      <c r="E5016" s="25"/>
    </row>
    <row r="5017" spans="1:5" x14ac:dyDescent="0.15">
      <c r="A5017" s="3"/>
      <c r="B5017" s="51"/>
      <c r="D5017" s="30"/>
      <c r="E5017" s="25"/>
    </row>
    <row r="5018" spans="1:5" x14ac:dyDescent="0.15">
      <c r="A5018" s="3"/>
      <c r="B5018" s="51"/>
      <c r="D5018" s="30"/>
      <c r="E5018" s="25"/>
    </row>
    <row r="5019" spans="1:5" x14ac:dyDescent="0.15">
      <c r="A5019" s="3"/>
      <c r="B5019" s="51"/>
      <c r="D5019" s="30"/>
      <c r="E5019" s="25"/>
    </row>
    <row r="5020" spans="1:5" x14ac:dyDescent="0.15">
      <c r="A5020" s="3"/>
      <c r="B5020" s="51"/>
      <c r="D5020" s="30"/>
      <c r="E5020" s="25"/>
    </row>
    <row r="5021" spans="1:5" x14ac:dyDescent="0.15">
      <c r="A5021" s="3"/>
      <c r="B5021" s="51"/>
      <c r="D5021" s="30"/>
      <c r="E5021" s="25"/>
    </row>
    <row r="5022" spans="1:5" x14ac:dyDescent="0.15">
      <c r="A5022" s="3"/>
      <c r="B5022" s="51"/>
      <c r="D5022" s="30"/>
      <c r="E5022" s="25"/>
    </row>
    <row r="5023" spans="1:5" x14ac:dyDescent="0.15">
      <c r="A5023" s="3"/>
      <c r="B5023" s="51"/>
      <c r="D5023" s="30"/>
      <c r="E5023" s="25"/>
    </row>
    <row r="5024" spans="1:5" x14ac:dyDescent="0.15">
      <c r="A5024" s="3"/>
      <c r="B5024" s="51"/>
      <c r="D5024" s="30"/>
      <c r="E5024" s="25"/>
    </row>
    <row r="5025" spans="1:5" x14ac:dyDescent="0.15">
      <c r="A5025" s="3"/>
      <c r="B5025" s="51"/>
      <c r="D5025" s="30"/>
      <c r="E5025" s="25"/>
    </row>
    <row r="5026" spans="1:5" x14ac:dyDescent="0.15">
      <c r="A5026" s="3"/>
      <c r="B5026" s="51"/>
      <c r="D5026" s="30"/>
      <c r="E5026" s="25"/>
    </row>
    <row r="5027" spans="1:5" x14ac:dyDescent="0.15">
      <c r="A5027" s="3"/>
      <c r="B5027" s="51"/>
      <c r="D5027" s="30"/>
      <c r="E5027" s="25"/>
    </row>
    <row r="5028" spans="1:5" x14ac:dyDescent="0.15">
      <c r="A5028" s="3"/>
      <c r="B5028" s="51"/>
      <c r="D5028" s="30"/>
      <c r="E5028" s="25"/>
    </row>
    <row r="5029" spans="1:5" x14ac:dyDescent="0.15">
      <c r="A5029" s="3"/>
      <c r="B5029" s="51"/>
      <c r="D5029" s="30"/>
      <c r="E5029" s="25"/>
    </row>
    <row r="5030" spans="1:5" x14ac:dyDescent="0.15">
      <c r="A5030" s="3"/>
      <c r="B5030" s="51"/>
      <c r="D5030" s="30"/>
      <c r="E5030" s="25"/>
    </row>
    <row r="5031" spans="1:5" x14ac:dyDescent="0.15">
      <c r="A5031" s="3"/>
      <c r="B5031" s="51"/>
      <c r="D5031" s="30"/>
      <c r="E5031" s="25"/>
    </row>
    <row r="5032" spans="1:5" x14ac:dyDescent="0.15">
      <c r="A5032" s="3"/>
      <c r="B5032" s="51"/>
      <c r="D5032" s="30"/>
      <c r="E5032" s="25"/>
    </row>
    <row r="5033" spans="1:5" x14ac:dyDescent="0.15">
      <c r="A5033" s="3"/>
      <c r="B5033" s="51"/>
      <c r="D5033" s="30"/>
      <c r="E5033" s="25"/>
    </row>
    <row r="5034" spans="1:5" x14ac:dyDescent="0.15">
      <c r="A5034" s="3"/>
      <c r="B5034" s="51"/>
      <c r="D5034" s="30"/>
      <c r="E5034" s="25"/>
    </row>
    <row r="5035" spans="1:5" x14ac:dyDescent="0.15">
      <c r="A5035" s="3"/>
      <c r="B5035" s="51"/>
      <c r="D5035" s="30"/>
      <c r="E5035" s="25"/>
    </row>
    <row r="5036" spans="1:5" x14ac:dyDescent="0.15">
      <c r="A5036" s="3"/>
      <c r="B5036" s="51"/>
      <c r="D5036" s="30"/>
      <c r="E5036" s="25"/>
    </row>
    <row r="5037" spans="1:5" x14ac:dyDescent="0.15">
      <c r="A5037" s="3"/>
      <c r="B5037" s="51"/>
      <c r="D5037" s="30"/>
      <c r="E5037" s="25"/>
    </row>
    <row r="5038" spans="1:5" x14ac:dyDescent="0.15">
      <c r="A5038" s="3"/>
      <c r="B5038" s="51"/>
      <c r="D5038" s="30"/>
      <c r="E5038" s="25"/>
    </row>
    <row r="5039" spans="1:5" x14ac:dyDescent="0.15">
      <c r="A5039" s="3"/>
      <c r="B5039" s="51"/>
      <c r="D5039" s="30"/>
      <c r="E5039" s="25"/>
    </row>
    <row r="5040" spans="1:5" x14ac:dyDescent="0.15">
      <c r="A5040" s="3"/>
      <c r="B5040" s="51"/>
      <c r="D5040" s="30"/>
      <c r="E5040" s="25"/>
    </row>
    <row r="5041" spans="1:5" x14ac:dyDescent="0.15">
      <c r="A5041" s="3"/>
      <c r="B5041" s="51"/>
      <c r="D5041" s="30"/>
      <c r="E5041" s="25"/>
    </row>
    <row r="5042" spans="1:5" x14ac:dyDescent="0.15">
      <c r="A5042" s="3"/>
      <c r="B5042" s="51"/>
      <c r="D5042" s="30"/>
      <c r="E5042" s="25"/>
    </row>
    <row r="5043" spans="1:5" x14ac:dyDescent="0.15">
      <c r="A5043" s="3"/>
      <c r="B5043" s="51"/>
      <c r="D5043" s="30"/>
      <c r="E5043" s="25"/>
    </row>
    <row r="5044" spans="1:5" x14ac:dyDescent="0.15">
      <c r="A5044" s="3"/>
      <c r="B5044" s="51"/>
      <c r="D5044" s="30"/>
      <c r="E5044" s="25"/>
    </row>
    <row r="5045" spans="1:5" x14ac:dyDescent="0.15">
      <c r="A5045" s="3"/>
      <c r="B5045" s="51"/>
      <c r="D5045" s="30"/>
      <c r="E5045" s="25"/>
    </row>
    <row r="5046" spans="1:5" x14ac:dyDescent="0.15">
      <c r="A5046" s="3"/>
      <c r="B5046" s="51"/>
      <c r="D5046" s="30"/>
      <c r="E5046" s="25"/>
    </row>
    <row r="5047" spans="1:5" x14ac:dyDescent="0.15">
      <c r="A5047" s="3"/>
      <c r="B5047" s="51"/>
      <c r="D5047" s="30"/>
      <c r="E5047" s="25"/>
    </row>
    <row r="5048" spans="1:5" x14ac:dyDescent="0.15">
      <c r="A5048" s="3"/>
      <c r="B5048" s="51"/>
      <c r="D5048" s="30"/>
      <c r="E5048" s="25"/>
    </row>
    <row r="5049" spans="1:5" x14ac:dyDescent="0.15">
      <c r="A5049" s="3"/>
      <c r="B5049" s="51"/>
      <c r="D5049" s="30"/>
      <c r="E5049" s="25"/>
    </row>
    <row r="5050" spans="1:5" x14ac:dyDescent="0.15">
      <c r="A5050" s="3"/>
      <c r="B5050" s="51"/>
      <c r="D5050" s="30"/>
      <c r="E5050" s="25"/>
    </row>
    <row r="5051" spans="1:5" x14ac:dyDescent="0.15">
      <c r="A5051" s="3"/>
      <c r="B5051" s="51"/>
      <c r="D5051" s="30"/>
      <c r="E5051" s="25"/>
    </row>
    <row r="5052" spans="1:5" x14ac:dyDescent="0.15">
      <c r="A5052" s="3"/>
      <c r="B5052" s="51"/>
      <c r="D5052" s="30"/>
      <c r="E5052" s="25"/>
    </row>
    <row r="5053" spans="1:5" x14ac:dyDescent="0.15">
      <c r="A5053" s="3"/>
      <c r="B5053" s="51"/>
      <c r="D5053" s="30"/>
      <c r="E5053" s="25"/>
    </row>
    <row r="5054" spans="1:5" x14ac:dyDescent="0.15">
      <c r="A5054" s="3"/>
      <c r="B5054" s="51"/>
      <c r="D5054" s="30"/>
      <c r="E5054" s="25"/>
    </row>
    <row r="5055" spans="1:5" x14ac:dyDescent="0.15">
      <c r="A5055" s="3"/>
      <c r="B5055" s="51"/>
      <c r="D5055" s="30"/>
      <c r="E5055" s="25"/>
    </row>
    <row r="5056" spans="1:5" x14ac:dyDescent="0.15">
      <c r="A5056" s="3"/>
      <c r="B5056" s="51"/>
      <c r="D5056" s="30"/>
      <c r="E5056" s="25"/>
    </row>
    <row r="5057" spans="1:5" x14ac:dyDescent="0.15">
      <c r="A5057" s="3"/>
      <c r="B5057" s="51"/>
      <c r="D5057" s="30"/>
      <c r="E5057" s="25"/>
    </row>
    <row r="5058" spans="1:5" x14ac:dyDescent="0.15">
      <c r="A5058" s="3"/>
      <c r="B5058" s="51"/>
      <c r="D5058" s="30"/>
      <c r="E5058" s="25"/>
    </row>
    <row r="5059" spans="1:5" x14ac:dyDescent="0.15">
      <c r="A5059" s="3"/>
      <c r="B5059" s="51"/>
      <c r="D5059" s="30"/>
      <c r="E5059" s="25"/>
    </row>
    <row r="5060" spans="1:5" x14ac:dyDescent="0.15">
      <c r="A5060" s="3"/>
      <c r="B5060" s="51"/>
      <c r="D5060" s="30"/>
      <c r="E5060" s="25"/>
    </row>
    <row r="5061" spans="1:5" x14ac:dyDescent="0.15">
      <c r="A5061" s="3"/>
      <c r="B5061" s="51"/>
      <c r="D5061" s="30"/>
      <c r="E5061" s="25"/>
    </row>
    <row r="5062" spans="1:5" x14ac:dyDescent="0.15">
      <c r="A5062" s="3"/>
      <c r="B5062" s="51"/>
      <c r="D5062" s="30"/>
      <c r="E5062" s="25"/>
    </row>
    <row r="5063" spans="1:5" x14ac:dyDescent="0.15">
      <c r="A5063" s="3"/>
      <c r="B5063" s="51"/>
      <c r="D5063" s="30"/>
      <c r="E5063" s="25"/>
    </row>
    <row r="5064" spans="1:5" x14ac:dyDescent="0.15">
      <c r="A5064" s="3"/>
      <c r="B5064" s="51"/>
      <c r="D5064" s="30"/>
      <c r="E5064" s="25"/>
    </row>
    <row r="5065" spans="1:5" x14ac:dyDescent="0.15">
      <c r="A5065" s="3"/>
      <c r="B5065" s="51"/>
      <c r="D5065" s="30"/>
      <c r="E5065" s="25"/>
    </row>
    <row r="5066" spans="1:5" x14ac:dyDescent="0.15">
      <c r="A5066" s="3"/>
      <c r="B5066" s="51"/>
      <c r="D5066" s="30"/>
      <c r="E5066" s="25"/>
    </row>
    <row r="5067" spans="1:5" x14ac:dyDescent="0.15">
      <c r="A5067" s="3"/>
      <c r="B5067" s="51"/>
      <c r="D5067" s="30"/>
      <c r="E5067" s="25"/>
    </row>
    <row r="5068" spans="1:5" x14ac:dyDescent="0.15">
      <c r="A5068" s="3"/>
      <c r="B5068" s="51"/>
      <c r="D5068" s="30"/>
      <c r="E5068" s="25"/>
    </row>
    <row r="5069" spans="1:5" x14ac:dyDescent="0.15">
      <c r="A5069" s="3"/>
      <c r="B5069" s="51"/>
      <c r="D5069" s="30"/>
      <c r="E5069" s="25"/>
    </row>
    <row r="5070" spans="1:5" x14ac:dyDescent="0.15">
      <c r="A5070" s="3"/>
      <c r="B5070" s="51"/>
      <c r="D5070" s="30"/>
      <c r="E5070" s="25"/>
    </row>
    <row r="5071" spans="1:5" x14ac:dyDescent="0.15">
      <c r="A5071" s="3"/>
      <c r="B5071" s="51"/>
      <c r="D5071" s="30"/>
      <c r="E5071" s="25"/>
    </row>
    <row r="5072" spans="1:5" x14ac:dyDescent="0.15">
      <c r="A5072" s="3"/>
      <c r="B5072" s="51"/>
      <c r="D5072" s="30"/>
      <c r="E5072" s="25"/>
    </row>
    <row r="5073" spans="1:5" x14ac:dyDescent="0.15">
      <c r="A5073" s="3"/>
      <c r="B5073" s="51"/>
      <c r="D5073" s="30"/>
      <c r="E5073" s="25"/>
    </row>
    <row r="5074" spans="1:5" x14ac:dyDescent="0.15">
      <c r="A5074" s="3"/>
      <c r="B5074" s="51"/>
      <c r="D5074" s="30"/>
      <c r="E5074" s="25"/>
    </row>
    <row r="5075" spans="1:5" x14ac:dyDescent="0.15">
      <c r="A5075" s="3"/>
      <c r="B5075" s="51"/>
      <c r="D5075" s="30"/>
      <c r="E5075" s="25"/>
    </row>
    <row r="5076" spans="1:5" x14ac:dyDescent="0.15">
      <c r="A5076" s="3"/>
      <c r="B5076" s="51"/>
      <c r="D5076" s="30"/>
      <c r="E5076" s="25"/>
    </row>
    <row r="5077" spans="1:5" x14ac:dyDescent="0.15">
      <c r="A5077" s="3"/>
      <c r="B5077" s="51"/>
      <c r="D5077" s="30"/>
      <c r="E5077" s="25"/>
    </row>
    <row r="5078" spans="1:5" x14ac:dyDescent="0.15">
      <c r="A5078" s="3"/>
      <c r="B5078" s="51"/>
      <c r="D5078" s="30"/>
      <c r="E5078" s="25"/>
    </row>
    <row r="5079" spans="1:5" x14ac:dyDescent="0.15">
      <c r="A5079" s="3"/>
      <c r="B5079" s="51"/>
      <c r="D5079" s="30"/>
      <c r="E5079" s="25"/>
    </row>
    <row r="5080" spans="1:5" x14ac:dyDescent="0.15">
      <c r="A5080" s="3"/>
      <c r="B5080" s="51"/>
      <c r="D5080" s="30"/>
      <c r="E5080" s="25"/>
    </row>
    <row r="5081" spans="1:5" x14ac:dyDescent="0.15">
      <c r="A5081" s="3"/>
      <c r="B5081" s="51"/>
      <c r="D5081" s="30"/>
      <c r="E5081" s="25"/>
    </row>
    <row r="5082" spans="1:5" x14ac:dyDescent="0.15">
      <c r="A5082" s="3"/>
      <c r="B5082" s="51"/>
      <c r="D5082" s="30"/>
      <c r="E5082" s="25"/>
    </row>
    <row r="5083" spans="1:5" x14ac:dyDescent="0.15">
      <c r="A5083" s="3"/>
      <c r="B5083" s="51"/>
      <c r="D5083" s="30"/>
      <c r="E5083" s="25"/>
    </row>
    <row r="5084" spans="1:5" x14ac:dyDescent="0.15">
      <c r="A5084" s="3"/>
      <c r="B5084" s="51"/>
      <c r="D5084" s="30"/>
      <c r="E5084" s="25"/>
    </row>
    <row r="5085" spans="1:5" x14ac:dyDescent="0.15">
      <c r="A5085" s="3"/>
      <c r="B5085" s="51"/>
      <c r="D5085" s="30"/>
      <c r="E5085" s="25"/>
    </row>
    <row r="5086" spans="1:5" x14ac:dyDescent="0.15">
      <c r="A5086" s="3"/>
      <c r="B5086" s="51"/>
      <c r="D5086" s="30"/>
      <c r="E5086" s="25"/>
    </row>
    <row r="5087" spans="1:5" x14ac:dyDescent="0.15">
      <c r="A5087" s="3"/>
      <c r="B5087" s="51"/>
      <c r="D5087" s="30"/>
      <c r="E5087" s="25"/>
    </row>
    <row r="5088" spans="1:5" x14ac:dyDescent="0.15">
      <c r="A5088" s="3"/>
      <c r="B5088" s="51"/>
      <c r="D5088" s="30"/>
      <c r="E5088" s="25"/>
    </row>
    <row r="5089" spans="1:5" x14ac:dyDescent="0.15">
      <c r="A5089" s="3"/>
      <c r="B5089" s="51"/>
      <c r="D5089" s="30"/>
      <c r="E5089" s="25"/>
    </row>
    <row r="5090" spans="1:5" x14ac:dyDescent="0.15">
      <c r="A5090" s="3"/>
      <c r="B5090" s="51"/>
      <c r="D5090" s="30"/>
      <c r="E5090" s="25"/>
    </row>
    <row r="5091" spans="1:5" x14ac:dyDescent="0.15">
      <c r="A5091" s="3"/>
      <c r="B5091" s="51"/>
      <c r="D5091" s="30"/>
      <c r="E5091" s="25"/>
    </row>
    <row r="5092" spans="1:5" x14ac:dyDescent="0.15">
      <c r="A5092" s="3"/>
      <c r="B5092" s="51"/>
      <c r="D5092" s="30"/>
      <c r="E5092" s="25"/>
    </row>
    <row r="5093" spans="1:5" x14ac:dyDescent="0.15">
      <c r="A5093" s="3"/>
      <c r="B5093" s="51"/>
      <c r="D5093" s="30"/>
      <c r="E5093" s="25"/>
    </row>
    <row r="5094" spans="1:5" x14ac:dyDescent="0.15">
      <c r="A5094" s="3"/>
      <c r="B5094" s="51"/>
      <c r="D5094" s="30"/>
      <c r="E5094" s="25"/>
    </row>
    <row r="5095" spans="1:5" x14ac:dyDescent="0.15">
      <c r="A5095" s="3"/>
      <c r="B5095" s="51"/>
      <c r="D5095" s="30"/>
      <c r="E5095" s="25"/>
    </row>
    <row r="5096" spans="1:5" x14ac:dyDescent="0.15">
      <c r="A5096" s="3"/>
      <c r="B5096" s="51"/>
      <c r="D5096" s="30"/>
      <c r="E5096" s="25"/>
    </row>
    <row r="5097" spans="1:5" x14ac:dyDescent="0.15">
      <c r="A5097" s="3"/>
      <c r="B5097" s="51"/>
      <c r="D5097" s="30"/>
      <c r="E5097" s="25"/>
    </row>
    <row r="5098" spans="1:5" x14ac:dyDescent="0.15">
      <c r="A5098" s="3"/>
      <c r="B5098" s="51"/>
      <c r="D5098" s="30"/>
      <c r="E5098" s="25"/>
    </row>
    <row r="5099" spans="1:5" x14ac:dyDescent="0.15">
      <c r="A5099" s="3"/>
      <c r="B5099" s="51"/>
      <c r="D5099" s="30"/>
      <c r="E5099" s="25"/>
    </row>
    <row r="5100" spans="1:5" x14ac:dyDescent="0.15">
      <c r="A5100" s="3"/>
      <c r="B5100" s="51"/>
      <c r="D5100" s="30"/>
      <c r="E5100" s="25"/>
    </row>
    <row r="5101" spans="1:5" x14ac:dyDescent="0.15">
      <c r="A5101" s="3"/>
      <c r="B5101" s="51"/>
      <c r="D5101" s="30"/>
      <c r="E5101" s="25"/>
    </row>
    <row r="5102" spans="1:5" x14ac:dyDescent="0.15">
      <c r="A5102" s="3"/>
      <c r="B5102" s="51"/>
      <c r="D5102" s="30"/>
      <c r="E5102" s="25"/>
    </row>
    <row r="5103" spans="1:5" x14ac:dyDescent="0.15">
      <c r="A5103" s="3"/>
      <c r="B5103" s="51"/>
      <c r="D5103" s="30"/>
      <c r="E5103" s="25"/>
    </row>
    <row r="5104" spans="1:5" x14ac:dyDescent="0.15">
      <c r="A5104" s="3"/>
      <c r="B5104" s="51"/>
      <c r="D5104" s="30"/>
      <c r="E5104" s="25"/>
    </row>
    <row r="5105" spans="1:5" x14ac:dyDescent="0.15">
      <c r="A5105" s="3"/>
      <c r="B5105" s="51"/>
      <c r="D5105" s="30"/>
      <c r="E5105" s="25"/>
    </row>
    <row r="5106" spans="1:5" x14ac:dyDescent="0.15">
      <c r="A5106" s="3"/>
      <c r="B5106" s="51"/>
      <c r="D5106" s="30"/>
      <c r="E5106" s="25"/>
    </row>
    <row r="5107" spans="1:5" x14ac:dyDescent="0.15">
      <c r="A5107" s="3"/>
      <c r="B5107" s="51"/>
      <c r="D5107" s="30"/>
      <c r="E5107" s="25"/>
    </row>
    <row r="5108" spans="1:5" x14ac:dyDescent="0.15">
      <c r="A5108" s="3"/>
      <c r="B5108" s="51"/>
      <c r="D5108" s="30"/>
      <c r="E5108" s="25"/>
    </row>
    <row r="5109" spans="1:5" x14ac:dyDescent="0.15">
      <c r="A5109" s="3"/>
      <c r="B5109" s="51"/>
      <c r="D5109" s="30"/>
      <c r="E5109" s="25"/>
    </row>
    <row r="5110" spans="1:5" x14ac:dyDescent="0.15">
      <c r="A5110" s="3"/>
      <c r="B5110" s="51"/>
      <c r="D5110" s="30"/>
      <c r="E5110" s="25"/>
    </row>
    <row r="5111" spans="1:5" x14ac:dyDescent="0.15">
      <c r="A5111" s="3"/>
      <c r="B5111" s="51"/>
      <c r="D5111" s="30"/>
      <c r="E5111" s="25"/>
    </row>
    <row r="5112" spans="1:5" x14ac:dyDescent="0.15">
      <c r="A5112" s="3"/>
      <c r="B5112" s="51"/>
      <c r="D5112" s="30"/>
      <c r="E5112" s="25"/>
    </row>
    <row r="5113" spans="1:5" x14ac:dyDescent="0.15">
      <c r="A5113" s="3"/>
      <c r="B5113" s="51"/>
      <c r="D5113" s="30"/>
      <c r="E5113" s="25"/>
    </row>
    <row r="5114" spans="1:5" x14ac:dyDescent="0.15">
      <c r="A5114" s="3"/>
      <c r="B5114" s="51"/>
      <c r="D5114" s="30"/>
      <c r="E5114" s="25"/>
    </row>
    <row r="5115" spans="1:5" x14ac:dyDescent="0.15">
      <c r="A5115" s="3"/>
      <c r="B5115" s="51"/>
      <c r="D5115" s="30"/>
      <c r="E5115" s="25"/>
    </row>
    <row r="5116" spans="1:5" x14ac:dyDescent="0.15">
      <c r="A5116" s="3"/>
      <c r="B5116" s="51"/>
      <c r="D5116" s="30"/>
      <c r="E5116" s="25"/>
    </row>
    <row r="5117" spans="1:5" x14ac:dyDescent="0.15">
      <c r="A5117" s="3"/>
      <c r="B5117" s="51"/>
      <c r="D5117" s="30"/>
      <c r="E5117" s="25"/>
    </row>
    <row r="5118" spans="1:5" x14ac:dyDescent="0.15">
      <c r="A5118" s="3"/>
      <c r="B5118" s="51"/>
      <c r="D5118" s="30"/>
      <c r="E5118" s="25"/>
    </row>
    <row r="5119" spans="1:5" x14ac:dyDescent="0.15">
      <c r="A5119" s="3"/>
      <c r="B5119" s="51"/>
      <c r="D5119" s="30"/>
      <c r="E5119" s="25"/>
    </row>
    <row r="5120" spans="1:5" x14ac:dyDescent="0.15">
      <c r="A5120" s="3"/>
      <c r="B5120" s="51"/>
      <c r="D5120" s="30"/>
      <c r="E5120" s="25"/>
    </row>
    <row r="5121" spans="1:5" x14ac:dyDescent="0.15">
      <c r="A5121" s="3"/>
      <c r="B5121" s="51"/>
      <c r="D5121" s="30"/>
      <c r="E5121" s="25"/>
    </row>
    <row r="5122" spans="1:5" x14ac:dyDescent="0.15">
      <c r="A5122" s="3"/>
      <c r="B5122" s="51"/>
      <c r="D5122" s="30"/>
      <c r="E5122" s="25"/>
    </row>
    <row r="5123" spans="1:5" x14ac:dyDescent="0.15">
      <c r="A5123" s="3"/>
      <c r="B5123" s="51"/>
      <c r="D5123" s="30"/>
      <c r="E5123" s="25"/>
    </row>
    <row r="5124" spans="1:5" x14ac:dyDescent="0.15">
      <c r="A5124" s="3"/>
      <c r="B5124" s="51"/>
      <c r="D5124" s="30"/>
      <c r="E5124" s="25"/>
    </row>
    <row r="5125" spans="1:5" x14ac:dyDescent="0.15">
      <c r="A5125" s="3"/>
      <c r="B5125" s="51"/>
      <c r="D5125" s="30"/>
      <c r="E5125" s="25"/>
    </row>
    <row r="5126" spans="1:5" x14ac:dyDescent="0.15">
      <c r="A5126" s="3"/>
      <c r="B5126" s="51"/>
      <c r="D5126" s="30"/>
      <c r="E5126" s="25"/>
    </row>
    <row r="5127" spans="1:5" x14ac:dyDescent="0.15">
      <c r="A5127" s="3"/>
      <c r="B5127" s="51"/>
      <c r="D5127" s="30"/>
      <c r="E5127" s="25"/>
    </row>
    <row r="5128" spans="1:5" x14ac:dyDescent="0.15">
      <c r="A5128" s="3"/>
      <c r="B5128" s="51"/>
      <c r="D5128" s="30"/>
      <c r="E5128" s="25"/>
    </row>
    <row r="5129" spans="1:5" x14ac:dyDescent="0.15">
      <c r="A5129" s="3"/>
      <c r="B5129" s="51"/>
      <c r="D5129" s="30"/>
      <c r="E5129" s="25"/>
    </row>
    <row r="5130" spans="1:5" x14ac:dyDescent="0.15">
      <c r="A5130" s="3"/>
      <c r="B5130" s="51"/>
      <c r="D5130" s="30"/>
      <c r="E5130" s="25"/>
    </row>
    <row r="5131" spans="1:5" x14ac:dyDescent="0.15">
      <c r="A5131" s="3"/>
      <c r="B5131" s="51"/>
      <c r="D5131" s="30"/>
      <c r="E5131" s="25"/>
    </row>
    <row r="5132" spans="1:5" x14ac:dyDescent="0.15">
      <c r="A5132" s="3"/>
      <c r="B5132" s="51"/>
      <c r="D5132" s="30"/>
      <c r="E5132" s="25"/>
    </row>
    <row r="5133" spans="1:5" x14ac:dyDescent="0.15">
      <c r="A5133" s="3"/>
      <c r="B5133" s="51"/>
      <c r="D5133" s="30"/>
      <c r="E5133" s="25"/>
    </row>
    <row r="5134" spans="1:5" x14ac:dyDescent="0.15">
      <c r="A5134" s="3"/>
      <c r="B5134" s="51"/>
      <c r="D5134" s="30"/>
      <c r="E5134" s="25"/>
    </row>
    <row r="5135" spans="1:5" x14ac:dyDescent="0.15">
      <c r="A5135" s="3"/>
      <c r="B5135" s="51"/>
      <c r="D5135" s="30"/>
      <c r="E5135" s="25"/>
    </row>
    <row r="5136" spans="1:5" x14ac:dyDescent="0.15">
      <c r="A5136" s="3"/>
      <c r="B5136" s="51"/>
      <c r="D5136" s="30"/>
      <c r="E5136" s="25"/>
    </row>
    <row r="5137" spans="1:5" x14ac:dyDescent="0.15">
      <c r="A5137" s="3"/>
      <c r="B5137" s="51"/>
      <c r="D5137" s="30"/>
      <c r="E5137" s="25"/>
    </row>
    <row r="5138" spans="1:5" x14ac:dyDescent="0.15">
      <c r="A5138" s="3"/>
      <c r="B5138" s="51"/>
      <c r="D5138" s="30"/>
      <c r="E5138" s="25"/>
    </row>
    <row r="5139" spans="1:5" x14ac:dyDescent="0.15">
      <c r="A5139" s="3"/>
      <c r="B5139" s="51"/>
      <c r="D5139" s="30"/>
      <c r="E5139" s="25"/>
    </row>
    <row r="5140" spans="1:5" x14ac:dyDescent="0.15">
      <c r="A5140" s="3"/>
      <c r="B5140" s="51"/>
      <c r="D5140" s="30"/>
      <c r="E5140" s="25"/>
    </row>
    <row r="5141" spans="1:5" x14ac:dyDescent="0.15">
      <c r="A5141" s="3"/>
      <c r="B5141" s="51"/>
      <c r="D5141" s="30"/>
      <c r="E5141" s="25"/>
    </row>
    <row r="5142" spans="1:5" x14ac:dyDescent="0.15">
      <c r="A5142" s="3"/>
      <c r="B5142" s="51"/>
      <c r="D5142" s="30"/>
      <c r="E5142" s="25"/>
    </row>
    <row r="5143" spans="1:5" x14ac:dyDescent="0.15">
      <c r="A5143" s="3"/>
      <c r="B5143" s="51"/>
      <c r="D5143" s="30"/>
      <c r="E5143" s="25"/>
    </row>
    <row r="5144" spans="1:5" x14ac:dyDescent="0.15">
      <c r="A5144" s="3"/>
      <c r="B5144" s="51"/>
      <c r="D5144" s="30"/>
      <c r="E5144" s="25"/>
    </row>
    <row r="5145" spans="1:5" x14ac:dyDescent="0.15">
      <c r="A5145" s="3"/>
      <c r="B5145" s="51"/>
      <c r="D5145" s="30"/>
      <c r="E5145" s="25"/>
    </row>
    <row r="5146" spans="1:5" x14ac:dyDescent="0.15">
      <c r="A5146" s="3"/>
      <c r="B5146" s="51"/>
      <c r="D5146" s="30"/>
      <c r="E5146" s="25"/>
    </row>
    <row r="5147" spans="1:5" x14ac:dyDescent="0.15">
      <c r="A5147" s="3"/>
      <c r="B5147" s="51"/>
      <c r="D5147" s="30"/>
      <c r="E5147" s="25"/>
    </row>
    <row r="5148" spans="1:5" x14ac:dyDescent="0.15">
      <c r="A5148" s="3"/>
      <c r="B5148" s="51"/>
      <c r="D5148" s="30"/>
      <c r="E5148" s="25"/>
    </row>
    <row r="5149" spans="1:5" x14ac:dyDescent="0.15">
      <c r="A5149" s="3"/>
      <c r="B5149" s="51"/>
      <c r="D5149" s="30"/>
      <c r="E5149" s="25"/>
    </row>
    <row r="5150" spans="1:5" x14ac:dyDescent="0.15">
      <c r="A5150" s="3"/>
      <c r="B5150" s="51"/>
      <c r="D5150" s="30"/>
      <c r="E5150" s="25"/>
    </row>
    <row r="5151" spans="1:5" x14ac:dyDescent="0.15">
      <c r="A5151" s="3"/>
      <c r="B5151" s="51"/>
      <c r="D5151" s="30"/>
      <c r="E5151" s="25"/>
    </row>
    <row r="5152" spans="1:5" x14ac:dyDescent="0.15">
      <c r="A5152" s="3"/>
      <c r="B5152" s="51"/>
      <c r="D5152" s="30"/>
      <c r="E5152" s="25"/>
    </row>
    <row r="5153" spans="1:5" x14ac:dyDescent="0.15">
      <c r="A5153" s="3"/>
      <c r="B5153" s="51"/>
      <c r="D5153" s="30"/>
      <c r="E5153" s="25"/>
    </row>
    <row r="5154" spans="1:5" x14ac:dyDescent="0.15">
      <c r="A5154" s="3"/>
      <c r="B5154" s="51"/>
      <c r="D5154" s="30"/>
      <c r="E5154" s="25"/>
    </row>
    <row r="5155" spans="1:5" x14ac:dyDescent="0.15">
      <c r="A5155" s="3"/>
      <c r="B5155" s="51"/>
      <c r="D5155" s="30"/>
      <c r="E5155" s="25"/>
    </row>
    <row r="5156" spans="1:5" x14ac:dyDescent="0.15">
      <c r="A5156" s="3"/>
      <c r="B5156" s="51"/>
      <c r="D5156" s="30"/>
      <c r="E5156" s="25"/>
    </row>
    <row r="5157" spans="1:5" x14ac:dyDescent="0.15">
      <c r="A5157" s="3"/>
      <c r="B5157" s="51"/>
      <c r="D5157" s="30"/>
      <c r="E5157" s="25"/>
    </row>
    <row r="5158" spans="1:5" x14ac:dyDescent="0.15">
      <c r="A5158" s="3"/>
      <c r="B5158" s="51"/>
      <c r="D5158" s="30"/>
      <c r="E5158" s="25"/>
    </row>
    <row r="5159" spans="1:5" x14ac:dyDescent="0.15">
      <c r="A5159" s="3"/>
      <c r="B5159" s="51"/>
      <c r="D5159" s="30"/>
      <c r="E5159" s="25"/>
    </row>
    <row r="5160" spans="1:5" x14ac:dyDescent="0.15">
      <c r="A5160" s="3"/>
      <c r="B5160" s="51"/>
      <c r="D5160" s="30"/>
      <c r="E5160" s="25"/>
    </row>
    <row r="5161" spans="1:5" x14ac:dyDescent="0.15">
      <c r="A5161" s="3"/>
      <c r="B5161" s="51"/>
      <c r="D5161" s="30"/>
      <c r="E5161" s="25"/>
    </row>
    <row r="5162" spans="1:5" x14ac:dyDescent="0.15">
      <c r="A5162" s="3"/>
      <c r="B5162" s="51"/>
      <c r="D5162" s="30"/>
      <c r="E5162" s="25"/>
    </row>
    <row r="5163" spans="1:5" x14ac:dyDescent="0.15">
      <c r="A5163" s="3"/>
      <c r="B5163" s="51"/>
      <c r="D5163" s="30"/>
      <c r="E5163" s="25"/>
    </row>
    <row r="5164" spans="1:5" x14ac:dyDescent="0.15">
      <c r="A5164" s="3"/>
      <c r="B5164" s="51"/>
      <c r="D5164" s="30"/>
      <c r="E5164" s="25"/>
    </row>
    <row r="5165" spans="1:5" x14ac:dyDescent="0.15">
      <c r="A5165" s="3"/>
      <c r="B5165" s="51"/>
      <c r="D5165" s="30"/>
      <c r="E5165" s="25"/>
    </row>
    <row r="5166" spans="1:5" x14ac:dyDescent="0.15">
      <c r="A5166" s="3"/>
      <c r="B5166" s="51"/>
      <c r="D5166" s="30"/>
      <c r="E5166" s="25"/>
    </row>
    <row r="5167" spans="1:5" x14ac:dyDescent="0.15">
      <c r="A5167" s="3"/>
      <c r="B5167" s="51"/>
      <c r="D5167" s="30"/>
      <c r="E5167" s="25"/>
    </row>
    <row r="5168" spans="1:5" x14ac:dyDescent="0.15">
      <c r="A5168" s="3"/>
      <c r="B5168" s="51"/>
      <c r="D5168" s="30"/>
      <c r="E5168" s="25"/>
    </row>
    <row r="5169" spans="1:5" x14ac:dyDescent="0.15">
      <c r="A5169" s="3"/>
      <c r="B5169" s="51"/>
      <c r="D5169" s="30"/>
      <c r="E5169" s="25"/>
    </row>
    <row r="5170" spans="1:5" x14ac:dyDescent="0.15">
      <c r="A5170" s="3"/>
      <c r="B5170" s="51"/>
      <c r="D5170" s="30"/>
      <c r="E5170" s="25"/>
    </row>
    <row r="5171" spans="1:5" x14ac:dyDescent="0.15">
      <c r="A5171" s="3"/>
      <c r="B5171" s="51"/>
      <c r="D5171" s="30"/>
      <c r="E5171" s="25"/>
    </row>
    <row r="5172" spans="1:5" x14ac:dyDescent="0.15">
      <c r="A5172" s="3"/>
      <c r="B5172" s="51"/>
      <c r="D5172" s="30"/>
      <c r="E5172" s="25"/>
    </row>
    <row r="5173" spans="1:5" x14ac:dyDescent="0.15">
      <c r="A5173" s="3"/>
      <c r="B5173" s="51"/>
      <c r="D5173" s="30"/>
      <c r="E5173" s="25"/>
    </row>
    <row r="5174" spans="1:5" x14ac:dyDescent="0.15">
      <c r="A5174" s="3"/>
      <c r="B5174" s="51"/>
      <c r="D5174" s="30"/>
      <c r="E5174" s="25"/>
    </row>
    <row r="5175" spans="1:5" x14ac:dyDescent="0.15">
      <c r="A5175" s="3"/>
      <c r="B5175" s="51"/>
      <c r="D5175" s="30"/>
      <c r="E5175" s="25"/>
    </row>
    <row r="5176" spans="1:5" x14ac:dyDescent="0.15">
      <c r="A5176" s="3"/>
      <c r="B5176" s="51"/>
      <c r="D5176" s="30"/>
      <c r="E5176" s="25"/>
    </row>
    <row r="5177" spans="1:5" x14ac:dyDescent="0.15">
      <c r="A5177" s="3"/>
      <c r="B5177" s="51"/>
      <c r="D5177" s="30"/>
      <c r="E5177" s="25"/>
    </row>
    <row r="5178" spans="1:5" x14ac:dyDescent="0.15">
      <c r="A5178" s="3"/>
      <c r="B5178" s="51"/>
      <c r="D5178" s="30"/>
      <c r="E5178" s="25"/>
    </row>
    <row r="5179" spans="1:5" x14ac:dyDescent="0.15">
      <c r="A5179" s="3"/>
      <c r="B5179" s="51"/>
      <c r="D5179" s="30"/>
      <c r="E5179" s="25"/>
    </row>
    <row r="5180" spans="1:5" x14ac:dyDescent="0.15">
      <c r="A5180" s="3"/>
      <c r="B5180" s="51"/>
      <c r="D5180" s="30"/>
      <c r="E5180" s="25"/>
    </row>
    <row r="5181" spans="1:5" x14ac:dyDescent="0.15">
      <c r="A5181" s="3"/>
      <c r="B5181" s="51"/>
      <c r="D5181" s="30"/>
      <c r="E5181" s="25"/>
    </row>
    <row r="5182" spans="1:5" x14ac:dyDescent="0.15">
      <c r="A5182" s="3"/>
      <c r="B5182" s="51"/>
      <c r="D5182" s="30"/>
      <c r="E5182" s="25"/>
    </row>
    <row r="5183" spans="1:5" x14ac:dyDescent="0.15">
      <c r="A5183" s="3"/>
      <c r="B5183" s="51"/>
      <c r="D5183" s="30"/>
      <c r="E5183" s="25"/>
    </row>
    <row r="5184" spans="1:5" x14ac:dyDescent="0.15">
      <c r="A5184" s="3"/>
      <c r="B5184" s="51"/>
      <c r="D5184" s="30"/>
      <c r="E5184" s="25"/>
    </row>
    <row r="5185" spans="1:5" x14ac:dyDescent="0.15">
      <c r="A5185" s="3"/>
      <c r="B5185" s="51"/>
      <c r="D5185" s="30"/>
      <c r="E5185" s="25"/>
    </row>
    <row r="5186" spans="1:5" x14ac:dyDescent="0.15">
      <c r="A5186" s="3"/>
      <c r="B5186" s="51"/>
      <c r="D5186" s="30"/>
      <c r="E5186" s="25"/>
    </row>
    <row r="5187" spans="1:5" x14ac:dyDescent="0.15">
      <c r="A5187" s="3"/>
      <c r="B5187" s="51"/>
      <c r="D5187" s="30"/>
      <c r="E5187" s="25"/>
    </row>
    <row r="5188" spans="1:5" x14ac:dyDescent="0.15">
      <c r="A5188" s="3"/>
      <c r="B5188" s="51"/>
      <c r="D5188" s="30"/>
      <c r="E5188" s="25"/>
    </row>
    <row r="5189" spans="1:5" x14ac:dyDescent="0.15">
      <c r="A5189" s="3"/>
      <c r="B5189" s="51"/>
      <c r="D5189" s="30"/>
      <c r="E5189" s="25"/>
    </row>
    <row r="5190" spans="1:5" x14ac:dyDescent="0.15">
      <c r="A5190" s="3"/>
      <c r="B5190" s="51"/>
      <c r="D5190" s="30"/>
      <c r="E5190" s="25"/>
    </row>
    <row r="5191" spans="1:5" x14ac:dyDescent="0.15">
      <c r="A5191" s="3"/>
      <c r="B5191" s="51"/>
      <c r="D5191" s="30"/>
      <c r="E5191" s="25"/>
    </row>
    <row r="5192" spans="1:5" x14ac:dyDescent="0.15">
      <c r="A5192" s="3"/>
      <c r="B5192" s="51"/>
      <c r="D5192" s="30"/>
      <c r="E5192" s="25"/>
    </row>
    <row r="5193" spans="1:5" x14ac:dyDescent="0.15">
      <c r="A5193" s="3"/>
      <c r="B5193" s="51"/>
      <c r="D5193" s="30"/>
      <c r="E5193" s="25"/>
    </row>
    <row r="5194" spans="1:5" x14ac:dyDescent="0.15">
      <c r="A5194" s="3"/>
      <c r="B5194" s="51"/>
      <c r="D5194" s="30"/>
      <c r="E5194" s="25"/>
    </row>
    <row r="5195" spans="1:5" x14ac:dyDescent="0.15">
      <c r="A5195" s="3"/>
      <c r="B5195" s="51"/>
      <c r="D5195" s="30"/>
      <c r="E5195" s="25"/>
    </row>
    <row r="5196" spans="1:5" x14ac:dyDescent="0.15">
      <c r="A5196" s="3"/>
      <c r="B5196" s="51"/>
      <c r="D5196" s="30"/>
      <c r="E5196" s="25"/>
    </row>
    <row r="5197" spans="1:5" x14ac:dyDescent="0.15">
      <c r="A5197" s="3"/>
      <c r="B5197" s="51"/>
      <c r="D5197" s="30"/>
      <c r="E5197" s="25"/>
    </row>
    <row r="5198" spans="1:5" x14ac:dyDescent="0.15">
      <c r="A5198" s="3"/>
      <c r="B5198" s="51"/>
      <c r="D5198" s="30"/>
      <c r="E5198" s="25"/>
    </row>
    <row r="5199" spans="1:5" x14ac:dyDescent="0.15">
      <c r="A5199" s="3"/>
      <c r="B5199" s="51"/>
      <c r="D5199" s="30"/>
      <c r="E5199" s="25"/>
    </row>
    <row r="5200" spans="1:5" x14ac:dyDescent="0.15">
      <c r="A5200" s="3"/>
      <c r="B5200" s="51"/>
      <c r="D5200" s="30"/>
      <c r="E5200" s="25"/>
    </row>
    <row r="5201" spans="1:5" x14ac:dyDescent="0.15">
      <c r="A5201" s="3"/>
      <c r="B5201" s="51"/>
      <c r="D5201" s="30"/>
      <c r="E5201" s="25"/>
    </row>
    <row r="5202" spans="1:5" x14ac:dyDescent="0.15">
      <c r="A5202" s="3"/>
      <c r="B5202" s="51"/>
      <c r="D5202" s="30"/>
      <c r="E5202" s="25"/>
    </row>
    <row r="5203" spans="1:5" x14ac:dyDescent="0.15">
      <c r="A5203" s="3"/>
      <c r="B5203" s="51"/>
      <c r="D5203" s="30"/>
      <c r="E5203" s="25"/>
    </row>
    <row r="5204" spans="1:5" x14ac:dyDescent="0.15">
      <c r="A5204" s="3"/>
      <c r="B5204" s="51"/>
      <c r="D5204" s="30"/>
      <c r="E5204" s="25"/>
    </row>
    <row r="5205" spans="1:5" x14ac:dyDescent="0.15">
      <c r="A5205" s="3"/>
      <c r="B5205" s="51"/>
      <c r="D5205" s="30"/>
      <c r="E5205" s="25"/>
    </row>
    <row r="5206" spans="1:5" x14ac:dyDescent="0.15">
      <c r="A5206" s="3"/>
      <c r="B5206" s="51"/>
      <c r="D5206" s="30"/>
      <c r="E5206" s="25"/>
    </row>
    <row r="5207" spans="1:5" x14ac:dyDescent="0.15">
      <c r="A5207" s="3"/>
      <c r="B5207" s="51"/>
      <c r="D5207" s="30"/>
      <c r="E5207" s="25"/>
    </row>
    <row r="5208" spans="1:5" x14ac:dyDescent="0.15">
      <c r="A5208" s="3"/>
      <c r="B5208" s="51"/>
      <c r="D5208" s="30"/>
      <c r="E5208" s="25"/>
    </row>
    <row r="5209" spans="1:5" x14ac:dyDescent="0.15">
      <c r="A5209" s="3"/>
      <c r="B5209" s="51"/>
      <c r="D5209" s="30"/>
      <c r="E5209" s="25"/>
    </row>
    <row r="5210" spans="1:5" x14ac:dyDescent="0.15">
      <c r="A5210" s="3"/>
      <c r="B5210" s="51"/>
      <c r="D5210" s="30"/>
      <c r="E5210" s="25"/>
    </row>
    <row r="5211" spans="1:5" x14ac:dyDescent="0.15">
      <c r="A5211" s="3"/>
      <c r="B5211" s="51"/>
      <c r="D5211" s="30"/>
      <c r="E5211" s="25"/>
    </row>
    <row r="5212" spans="1:5" x14ac:dyDescent="0.15">
      <c r="A5212" s="3"/>
      <c r="B5212" s="51"/>
      <c r="D5212" s="30"/>
      <c r="E5212" s="25"/>
    </row>
    <row r="5213" spans="1:5" x14ac:dyDescent="0.15">
      <c r="A5213" s="3"/>
      <c r="B5213" s="51"/>
      <c r="D5213" s="30"/>
      <c r="E5213" s="25"/>
    </row>
    <row r="5214" spans="1:5" x14ac:dyDescent="0.15">
      <c r="A5214" s="3"/>
      <c r="B5214" s="51"/>
      <c r="D5214" s="30"/>
      <c r="E5214" s="25"/>
    </row>
    <row r="5215" spans="1:5" x14ac:dyDescent="0.15">
      <c r="A5215" s="3"/>
      <c r="B5215" s="51"/>
      <c r="D5215" s="30"/>
      <c r="E5215" s="25"/>
    </row>
    <row r="5216" spans="1:5" x14ac:dyDescent="0.15">
      <c r="A5216" s="3"/>
      <c r="B5216" s="51"/>
      <c r="D5216" s="30"/>
      <c r="E5216" s="25"/>
    </row>
    <row r="5217" spans="1:5" x14ac:dyDescent="0.15">
      <c r="A5217" s="3"/>
      <c r="B5217" s="51"/>
      <c r="D5217" s="30"/>
      <c r="E5217" s="25"/>
    </row>
    <row r="5218" spans="1:5" x14ac:dyDescent="0.15">
      <c r="A5218" s="3"/>
      <c r="B5218" s="51"/>
      <c r="D5218" s="30"/>
      <c r="E5218" s="25"/>
    </row>
    <row r="5219" spans="1:5" x14ac:dyDescent="0.15">
      <c r="A5219" s="3"/>
      <c r="B5219" s="51"/>
      <c r="D5219" s="30"/>
      <c r="E5219" s="25"/>
    </row>
    <row r="5220" spans="1:5" x14ac:dyDescent="0.15">
      <c r="A5220" s="3"/>
      <c r="B5220" s="51"/>
      <c r="D5220" s="30"/>
      <c r="E5220" s="25"/>
    </row>
    <row r="5221" spans="1:5" x14ac:dyDescent="0.15">
      <c r="A5221" s="3"/>
      <c r="B5221" s="51"/>
      <c r="D5221" s="30"/>
      <c r="E5221" s="25"/>
    </row>
    <row r="5222" spans="1:5" x14ac:dyDescent="0.15">
      <c r="A5222" s="3"/>
      <c r="B5222" s="51"/>
      <c r="D5222" s="30"/>
      <c r="E5222" s="25"/>
    </row>
    <row r="5223" spans="1:5" x14ac:dyDescent="0.15">
      <c r="A5223" s="3"/>
      <c r="B5223" s="51"/>
      <c r="D5223" s="30"/>
      <c r="E5223" s="25"/>
    </row>
    <row r="5224" spans="1:5" x14ac:dyDescent="0.15">
      <c r="A5224" s="3"/>
      <c r="B5224" s="51"/>
      <c r="D5224" s="30"/>
      <c r="E5224" s="25"/>
    </row>
    <row r="5225" spans="1:5" x14ac:dyDescent="0.15">
      <c r="A5225" s="3"/>
      <c r="B5225" s="51"/>
      <c r="D5225" s="30"/>
      <c r="E5225" s="25"/>
    </row>
    <row r="5226" spans="1:5" x14ac:dyDescent="0.15">
      <c r="A5226" s="3"/>
      <c r="B5226" s="51"/>
      <c r="D5226" s="30"/>
      <c r="E5226" s="25"/>
    </row>
    <row r="5227" spans="1:5" x14ac:dyDescent="0.15">
      <c r="A5227" s="3"/>
      <c r="B5227" s="51"/>
      <c r="D5227" s="30"/>
      <c r="E5227" s="25"/>
    </row>
    <row r="5228" spans="1:5" x14ac:dyDescent="0.15">
      <c r="A5228" s="3"/>
      <c r="B5228" s="51"/>
      <c r="D5228" s="30"/>
      <c r="E5228" s="25"/>
    </row>
    <row r="5229" spans="1:5" x14ac:dyDescent="0.15">
      <c r="A5229" s="3"/>
      <c r="B5229" s="51"/>
      <c r="D5229" s="30"/>
      <c r="E5229" s="25"/>
    </row>
    <row r="5230" spans="1:5" x14ac:dyDescent="0.15">
      <c r="A5230" s="3"/>
      <c r="B5230" s="51"/>
      <c r="D5230" s="30"/>
      <c r="E5230" s="25"/>
    </row>
    <row r="5231" spans="1:5" x14ac:dyDescent="0.15">
      <c r="A5231" s="3"/>
      <c r="B5231" s="51"/>
      <c r="D5231" s="30"/>
      <c r="E5231" s="25"/>
    </row>
    <row r="5232" spans="1:5" x14ac:dyDescent="0.15">
      <c r="A5232" s="3"/>
      <c r="B5232" s="51"/>
      <c r="D5232" s="30"/>
      <c r="E5232" s="25"/>
    </row>
    <row r="5233" spans="1:5" x14ac:dyDescent="0.15">
      <c r="A5233" s="3"/>
      <c r="B5233" s="51"/>
      <c r="D5233" s="30"/>
      <c r="E5233" s="25"/>
    </row>
    <row r="5234" spans="1:5" x14ac:dyDescent="0.15">
      <c r="A5234" s="3"/>
      <c r="B5234" s="51"/>
      <c r="D5234" s="30"/>
      <c r="E5234" s="25"/>
    </row>
    <row r="5235" spans="1:5" x14ac:dyDescent="0.15">
      <c r="A5235" s="3"/>
      <c r="B5235" s="51"/>
      <c r="D5235" s="30"/>
      <c r="E5235" s="25"/>
    </row>
    <row r="5236" spans="1:5" x14ac:dyDescent="0.15">
      <c r="A5236" s="3"/>
      <c r="B5236" s="51"/>
      <c r="D5236" s="30"/>
      <c r="E5236" s="25"/>
    </row>
    <row r="5237" spans="1:5" x14ac:dyDescent="0.15">
      <c r="A5237" s="3"/>
      <c r="B5237" s="51"/>
      <c r="D5237" s="30"/>
      <c r="E5237" s="25"/>
    </row>
    <row r="5238" spans="1:5" x14ac:dyDescent="0.15">
      <c r="A5238" s="3"/>
      <c r="B5238" s="51"/>
      <c r="D5238" s="30"/>
      <c r="E5238" s="25"/>
    </row>
    <row r="5239" spans="1:5" x14ac:dyDescent="0.15">
      <c r="A5239" s="3"/>
      <c r="B5239" s="51"/>
      <c r="D5239" s="30"/>
      <c r="E5239" s="25"/>
    </row>
    <row r="5240" spans="1:5" x14ac:dyDescent="0.15">
      <c r="A5240" s="3"/>
      <c r="B5240" s="51"/>
      <c r="D5240" s="30"/>
      <c r="E5240" s="25"/>
    </row>
    <row r="5241" spans="1:5" x14ac:dyDescent="0.15">
      <c r="A5241" s="3"/>
      <c r="B5241" s="51"/>
      <c r="D5241" s="30"/>
      <c r="E5241" s="25"/>
    </row>
    <row r="5242" spans="1:5" x14ac:dyDescent="0.15">
      <c r="A5242" s="3"/>
      <c r="B5242" s="51"/>
      <c r="D5242" s="30"/>
      <c r="E5242" s="25"/>
    </row>
    <row r="5243" spans="1:5" x14ac:dyDescent="0.15">
      <c r="A5243" s="3"/>
      <c r="B5243" s="51"/>
      <c r="D5243" s="30"/>
      <c r="E5243" s="25"/>
    </row>
    <row r="5244" spans="1:5" x14ac:dyDescent="0.15">
      <c r="A5244" s="3"/>
      <c r="B5244" s="51"/>
      <c r="D5244" s="30"/>
      <c r="E5244" s="25"/>
    </row>
    <row r="5245" spans="1:5" x14ac:dyDescent="0.15">
      <c r="A5245" s="3"/>
      <c r="B5245" s="51"/>
      <c r="D5245" s="30"/>
      <c r="E5245" s="25"/>
    </row>
    <row r="5246" spans="1:5" x14ac:dyDescent="0.15">
      <c r="A5246" s="3"/>
      <c r="B5246" s="51"/>
      <c r="D5246" s="30"/>
      <c r="E5246" s="25"/>
    </row>
    <row r="5247" spans="1:5" x14ac:dyDescent="0.15">
      <c r="A5247" s="3"/>
      <c r="B5247" s="51"/>
      <c r="D5247" s="30"/>
      <c r="E5247" s="25"/>
    </row>
    <row r="5248" spans="1:5" x14ac:dyDescent="0.15">
      <c r="A5248" s="3"/>
      <c r="B5248" s="51"/>
      <c r="D5248" s="30"/>
      <c r="E5248" s="25"/>
    </row>
    <row r="5249" spans="1:5" x14ac:dyDescent="0.15">
      <c r="A5249" s="3"/>
      <c r="B5249" s="51"/>
      <c r="D5249" s="30"/>
      <c r="E5249" s="25"/>
    </row>
    <row r="5250" spans="1:5" x14ac:dyDescent="0.15">
      <c r="A5250" s="3"/>
      <c r="B5250" s="51"/>
      <c r="D5250" s="30"/>
      <c r="E5250" s="25"/>
    </row>
    <row r="5251" spans="1:5" x14ac:dyDescent="0.15">
      <c r="A5251" s="3"/>
      <c r="B5251" s="51"/>
      <c r="D5251" s="30"/>
      <c r="E5251" s="25"/>
    </row>
    <row r="5252" spans="1:5" x14ac:dyDescent="0.15">
      <c r="A5252" s="3"/>
      <c r="B5252" s="51"/>
      <c r="D5252" s="30"/>
      <c r="E5252" s="25"/>
    </row>
    <row r="5253" spans="1:5" x14ac:dyDescent="0.15">
      <c r="A5253" s="3"/>
      <c r="B5253" s="51"/>
      <c r="D5253" s="30"/>
      <c r="E5253" s="25"/>
    </row>
    <row r="5254" spans="1:5" x14ac:dyDescent="0.15">
      <c r="A5254" s="3"/>
      <c r="B5254" s="51"/>
      <c r="D5254" s="30"/>
      <c r="E5254" s="25"/>
    </row>
    <row r="5255" spans="1:5" x14ac:dyDescent="0.15">
      <c r="A5255" s="3"/>
      <c r="B5255" s="51"/>
      <c r="D5255" s="30"/>
      <c r="E5255" s="25"/>
    </row>
    <row r="5256" spans="1:5" x14ac:dyDescent="0.15">
      <c r="A5256" s="3"/>
      <c r="B5256" s="51"/>
      <c r="D5256" s="30"/>
      <c r="E5256" s="25"/>
    </row>
    <row r="5257" spans="1:5" x14ac:dyDescent="0.15">
      <c r="A5257" s="3"/>
      <c r="B5257" s="51"/>
      <c r="D5257" s="30"/>
      <c r="E5257" s="25"/>
    </row>
    <row r="5258" spans="1:5" x14ac:dyDescent="0.15">
      <c r="A5258" s="3"/>
      <c r="B5258" s="51"/>
      <c r="D5258" s="30"/>
      <c r="E5258" s="25"/>
    </row>
    <row r="5259" spans="1:5" x14ac:dyDescent="0.15">
      <c r="A5259" s="3"/>
      <c r="B5259" s="51"/>
      <c r="D5259" s="30"/>
      <c r="E5259" s="25"/>
    </row>
    <row r="5260" spans="1:5" x14ac:dyDescent="0.15">
      <c r="A5260" s="3"/>
      <c r="B5260" s="51"/>
      <c r="D5260" s="30"/>
      <c r="E5260" s="25"/>
    </row>
    <row r="5261" spans="1:5" x14ac:dyDescent="0.15">
      <c r="A5261" s="3"/>
      <c r="B5261" s="51"/>
      <c r="D5261" s="30"/>
      <c r="E5261" s="25"/>
    </row>
    <row r="5262" spans="1:5" x14ac:dyDescent="0.15">
      <c r="A5262" s="3"/>
      <c r="B5262" s="51"/>
      <c r="D5262" s="30"/>
      <c r="E5262" s="25"/>
    </row>
    <row r="5263" spans="1:5" x14ac:dyDescent="0.15">
      <c r="A5263" s="3"/>
      <c r="B5263" s="51"/>
      <c r="D5263" s="30"/>
      <c r="E5263" s="25"/>
    </row>
    <row r="5264" spans="1:5" x14ac:dyDescent="0.15">
      <c r="A5264" s="3"/>
      <c r="B5264" s="51"/>
      <c r="D5264" s="30"/>
      <c r="E5264" s="25"/>
    </row>
    <row r="5265" spans="1:5" x14ac:dyDescent="0.15">
      <c r="A5265" s="3"/>
      <c r="B5265" s="51"/>
      <c r="D5265" s="30"/>
      <c r="E5265" s="25"/>
    </row>
    <row r="5266" spans="1:5" x14ac:dyDescent="0.15">
      <c r="A5266" s="3"/>
      <c r="B5266" s="51"/>
      <c r="D5266" s="30"/>
      <c r="E5266" s="25"/>
    </row>
    <row r="5267" spans="1:5" x14ac:dyDescent="0.15">
      <c r="A5267" s="3"/>
      <c r="B5267" s="51"/>
      <c r="D5267" s="30"/>
      <c r="E5267" s="25"/>
    </row>
    <row r="5268" spans="1:5" x14ac:dyDescent="0.15">
      <c r="A5268" s="3"/>
      <c r="B5268" s="51"/>
      <c r="D5268" s="30"/>
      <c r="E5268" s="25"/>
    </row>
    <row r="5269" spans="1:5" x14ac:dyDescent="0.15">
      <c r="A5269" s="3"/>
      <c r="B5269" s="51"/>
      <c r="D5269" s="30"/>
      <c r="E5269" s="25"/>
    </row>
    <row r="5270" spans="1:5" x14ac:dyDescent="0.15">
      <c r="A5270" s="3"/>
      <c r="B5270" s="51"/>
      <c r="D5270" s="30"/>
      <c r="E5270" s="25"/>
    </row>
    <row r="5271" spans="1:5" x14ac:dyDescent="0.15">
      <c r="A5271" s="3"/>
      <c r="B5271" s="51"/>
      <c r="D5271" s="30"/>
      <c r="E5271" s="25"/>
    </row>
    <row r="5272" spans="1:5" x14ac:dyDescent="0.15">
      <c r="A5272" s="3"/>
      <c r="B5272" s="51"/>
      <c r="D5272" s="30"/>
      <c r="E5272" s="25"/>
    </row>
    <row r="5273" spans="1:5" x14ac:dyDescent="0.15">
      <c r="A5273" s="3"/>
      <c r="B5273" s="51"/>
      <c r="D5273" s="30"/>
      <c r="E5273" s="25"/>
    </row>
    <row r="5274" spans="1:5" x14ac:dyDescent="0.15">
      <c r="A5274" s="3"/>
      <c r="B5274" s="51"/>
      <c r="D5274" s="30"/>
      <c r="E5274" s="25"/>
    </row>
    <row r="5275" spans="1:5" x14ac:dyDescent="0.15">
      <c r="A5275" s="3"/>
      <c r="B5275" s="51"/>
      <c r="D5275" s="30"/>
      <c r="E5275" s="25"/>
    </row>
    <row r="5276" spans="1:5" x14ac:dyDescent="0.15">
      <c r="A5276" s="3"/>
      <c r="B5276" s="51"/>
      <c r="D5276" s="30"/>
      <c r="E5276" s="25"/>
    </row>
    <row r="5277" spans="1:5" x14ac:dyDescent="0.15">
      <c r="A5277" s="3"/>
      <c r="B5277" s="51"/>
      <c r="D5277" s="30"/>
      <c r="E5277" s="25"/>
    </row>
    <row r="5278" spans="1:5" x14ac:dyDescent="0.15">
      <c r="A5278" s="3"/>
      <c r="B5278" s="51"/>
      <c r="D5278" s="30"/>
      <c r="E5278" s="25"/>
    </row>
    <row r="5279" spans="1:5" x14ac:dyDescent="0.15">
      <c r="A5279" s="3"/>
      <c r="B5279" s="51"/>
      <c r="D5279" s="30"/>
      <c r="E5279" s="25"/>
    </row>
    <row r="5280" spans="1:5" x14ac:dyDescent="0.15">
      <c r="A5280" s="3"/>
      <c r="B5280" s="51"/>
      <c r="D5280" s="30"/>
      <c r="E5280" s="25"/>
    </row>
    <row r="5281" spans="1:5" x14ac:dyDescent="0.15">
      <c r="A5281" s="3"/>
      <c r="B5281" s="51"/>
      <c r="D5281" s="30"/>
      <c r="E5281" s="25"/>
    </row>
    <row r="5282" spans="1:5" x14ac:dyDescent="0.15">
      <c r="A5282" s="3"/>
      <c r="B5282" s="51"/>
      <c r="D5282" s="30"/>
      <c r="E5282" s="25"/>
    </row>
    <row r="5283" spans="1:5" x14ac:dyDescent="0.15">
      <c r="A5283" s="3"/>
      <c r="B5283" s="51"/>
      <c r="D5283" s="30"/>
      <c r="E5283" s="25"/>
    </row>
    <row r="5284" spans="1:5" x14ac:dyDescent="0.15">
      <c r="A5284" s="3"/>
      <c r="B5284" s="51"/>
      <c r="D5284" s="30"/>
      <c r="E5284" s="25"/>
    </row>
    <row r="5285" spans="1:5" x14ac:dyDescent="0.15">
      <c r="A5285" s="3"/>
      <c r="B5285" s="51"/>
      <c r="D5285" s="30"/>
      <c r="E5285" s="25"/>
    </row>
    <row r="5286" spans="1:5" x14ac:dyDescent="0.15">
      <c r="A5286" s="3"/>
      <c r="B5286" s="51"/>
      <c r="D5286" s="30"/>
      <c r="E5286" s="25"/>
    </row>
    <row r="5287" spans="1:5" x14ac:dyDescent="0.15">
      <c r="A5287" s="3"/>
      <c r="B5287" s="51"/>
      <c r="D5287" s="30"/>
      <c r="E5287" s="25"/>
    </row>
    <row r="5288" spans="1:5" x14ac:dyDescent="0.15">
      <c r="A5288" s="3"/>
      <c r="B5288" s="51"/>
      <c r="D5288" s="30"/>
      <c r="E5288" s="25"/>
    </row>
    <row r="5289" spans="1:5" x14ac:dyDescent="0.15">
      <c r="A5289" s="3"/>
      <c r="B5289" s="51"/>
      <c r="D5289" s="30"/>
      <c r="E5289" s="25"/>
    </row>
    <row r="5290" spans="1:5" x14ac:dyDescent="0.15">
      <c r="A5290" s="3"/>
      <c r="B5290" s="51"/>
      <c r="D5290" s="30"/>
      <c r="E5290" s="25"/>
    </row>
    <row r="5291" spans="1:5" x14ac:dyDescent="0.15">
      <c r="A5291" s="3"/>
      <c r="B5291" s="51"/>
      <c r="D5291" s="30"/>
      <c r="E5291" s="25"/>
    </row>
    <row r="5292" spans="1:5" x14ac:dyDescent="0.15">
      <c r="A5292" s="3"/>
      <c r="B5292" s="51"/>
      <c r="D5292" s="30"/>
      <c r="E5292" s="25"/>
    </row>
    <row r="5293" spans="1:5" x14ac:dyDescent="0.15">
      <c r="A5293" s="3"/>
      <c r="B5293" s="51"/>
      <c r="D5293" s="30"/>
      <c r="E5293" s="25"/>
    </row>
    <row r="5294" spans="1:5" x14ac:dyDescent="0.15">
      <c r="A5294" s="3"/>
      <c r="B5294" s="51"/>
      <c r="D5294" s="30"/>
      <c r="E5294" s="25"/>
    </row>
    <row r="5295" spans="1:5" x14ac:dyDescent="0.15">
      <c r="A5295" s="3"/>
      <c r="B5295" s="51"/>
      <c r="D5295" s="30"/>
      <c r="E5295" s="25"/>
    </row>
    <row r="5296" spans="1:5" x14ac:dyDescent="0.15">
      <c r="A5296" s="3"/>
      <c r="B5296" s="51"/>
      <c r="D5296" s="30"/>
      <c r="E5296" s="25"/>
    </row>
    <row r="5297" spans="1:5" x14ac:dyDescent="0.15">
      <c r="A5297" s="3"/>
      <c r="B5297" s="51"/>
      <c r="D5297" s="30"/>
      <c r="E5297" s="25"/>
    </row>
    <row r="5298" spans="1:5" x14ac:dyDescent="0.15">
      <c r="A5298" s="3"/>
      <c r="B5298" s="51"/>
      <c r="D5298" s="30"/>
      <c r="E5298" s="25"/>
    </row>
    <row r="5299" spans="1:5" x14ac:dyDescent="0.15">
      <c r="A5299" s="3"/>
      <c r="B5299" s="51"/>
      <c r="D5299" s="30"/>
      <c r="E5299" s="25"/>
    </row>
    <row r="5300" spans="1:5" x14ac:dyDescent="0.15">
      <c r="A5300" s="3"/>
      <c r="B5300" s="51"/>
      <c r="D5300" s="30"/>
      <c r="E5300" s="25"/>
    </row>
    <row r="5301" spans="1:5" x14ac:dyDescent="0.15">
      <c r="A5301" s="3"/>
      <c r="B5301" s="51"/>
      <c r="D5301" s="30"/>
      <c r="E5301" s="25"/>
    </row>
    <row r="5302" spans="1:5" x14ac:dyDescent="0.15">
      <c r="A5302" s="3"/>
      <c r="B5302" s="51"/>
      <c r="D5302" s="30"/>
      <c r="E5302" s="25"/>
    </row>
    <row r="5303" spans="1:5" x14ac:dyDescent="0.15">
      <c r="A5303" s="3"/>
      <c r="B5303" s="51"/>
      <c r="D5303" s="30"/>
      <c r="E5303" s="25"/>
    </row>
    <row r="5304" spans="1:5" x14ac:dyDescent="0.15">
      <c r="A5304" s="3"/>
      <c r="B5304" s="51"/>
      <c r="D5304" s="30"/>
      <c r="E5304" s="25"/>
    </row>
    <row r="5305" spans="1:5" x14ac:dyDescent="0.15">
      <c r="A5305" s="3"/>
      <c r="B5305" s="51"/>
      <c r="D5305" s="30"/>
      <c r="E5305" s="25"/>
    </row>
    <row r="5306" spans="1:5" x14ac:dyDescent="0.15">
      <c r="A5306" s="3"/>
      <c r="B5306" s="51"/>
      <c r="D5306" s="30"/>
      <c r="E5306" s="25"/>
    </row>
    <row r="5307" spans="1:5" x14ac:dyDescent="0.15">
      <c r="A5307" s="3"/>
      <c r="B5307" s="51"/>
      <c r="D5307" s="30"/>
      <c r="E5307" s="25"/>
    </row>
    <row r="5308" spans="1:5" x14ac:dyDescent="0.15">
      <c r="A5308" s="3"/>
      <c r="B5308" s="51"/>
      <c r="D5308" s="30"/>
      <c r="E5308" s="25"/>
    </row>
    <row r="5309" spans="1:5" x14ac:dyDescent="0.15">
      <c r="A5309" s="3"/>
      <c r="B5309" s="51"/>
      <c r="D5309" s="30"/>
      <c r="E5309" s="25"/>
    </row>
    <row r="5310" spans="1:5" x14ac:dyDescent="0.15">
      <c r="A5310" s="3"/>
      <c r="B5310" s="51"/>
      <c r="D5310" s="30"/>
      <c r="E5310" s="25"/>
    </row>
    <row r="5311" spans="1:5" x14ac:dyDescent="0.15">
      <c r="A5311" s="3"/>
      <c r="B5311" s="51"/>
      <c r="D5311" s="30"/>
      <c r="E5311" s="25"/>
    </row>
    <row r="5312" spans="1:5" x14ac:dyDescent="0.15">
      <c r="A5312" s="3"/>
      <c r="B5312" s="51"/>
      <c r="D5312" s="30"/>
      <c r="E5312" s="25"/>
    </row>
    <row r="5313" spans="1:5" x14ac:dyDescent="0.15">
      <c r="A5313" s="3"/>
      <c r="B5313" s="51"/>
      <c r="D5313" s="30"/>
      <c r="E5313" s="25"/>
    </row>
    <row r="5314" spans="1:5" x14ac:dyDescent="0.15">
      <c r="A5314" s="3"/>
      <c r="B5314" s="51"/>
      <c r="D5314" s="30"/>
      <c r="E5314" s="25"/>
    </row>
    <row r="5315" spans="1:5" x14ac:dyDescent="0.15">
      <c r="A5315" s="3"/>
      <c r="B5315" s="51"/>
      <c r="D5315" s="30"/>
      <c r="E5315" s="25"/>
    </row>
    <row r="5316" spans="1:5" x14ac:dyDescent="0.15">
      <c r="A5316" s="3"/>
      <c r="B5316" s="51"/>
      <c r="D5316" s="30"/>
      <c r="E5316" s="25"/>
    </row>
    <row r="5317" spans="1:5" x14ac:dyDescent="0.15">
      <c r="A5317" s="3"/>
      <c r="B5317" s="51"/>
      <c r="D5317" s="30"/>
      <c r="E5317" s="25"/>
    </row>
    <row r="5318" spans="1:5" x14ac:dyDescent="0.15">
      <c r="A5318" s="3"/>
      <c r="B5318" s="51"/>
      <c r="D5318" s="30"/>
      <c r="E5318" s="25"/>
    </row>
    <row r="5319" spans="1:5" x14ac:dyDescent="0.15">
      <c r="A5319" s="3"/>
      <c r="B5319" s="51"/>
      <c r="D5319" s="30"/>
      <c r="E5319" s="25"/>
    </row>
    <row r="5320" spans="1:5" x14ac:dyDescent="0.15">
      <c r="A5320" s="3"/>
      <c r="B5320" s="51"/>
      <c r="D5320" s="30"/>
      <c r="E5320" s="25"/>
    </row>
    <row r="5321" spans="1:5" x14ac:dyDescent="0.15">
      <c r="A5321" s="3"/>
      <c r="B5321" s="51"/>
      <c r="D5321" s="30"/>
      <c r="E5321" s="25"/>
    </row>
    <row r="5322" spans="1:5" x14ac:dyDescent="0.15">
      <c r="A5322" s="3"/>
      <c r="B5322" s="51"/>
      <c r="D5322" s="30"/>
      <c r="E5322" s="25"/>
    </row>
    <row r="5323" spans="1:5" x14ac:dyDescent="0.15">
      <c r="A5323" s="3"/>
      <c r="B5323" s="51"/>
      <c r="D5323" s="30"/>
      <c r="E5323" s="25"/>
    </row>
    <row r="5324" spans="1:5" x14ac:dyDescent="0.15">
      <c r="A5324" s="3"/>
      <c r="B5324" s="51"/>
      <c r="D5324" s="30"/>
      <c r="E5324" s="25"/>
    </row>
    <row r="5325" spans="1:5" x14ac:dyDescent="0.15">
      <c r="A5325" s="3"/>
      <c r="B5325" s="51"/>
      <c r="D5325" s="30"/>
      <c r="E5325" s="25"/>
    </row>
    <row r="5326" spans="1:5" x14ac:dyDescent="0.15">
      <c r="A5326" s="3"/>
      <c r="B5326" s="51"/>
      <c r="D5326" s="30"/>
      <c r="E5326" s="25"/>
    </row>
    <row r="5327" spans="1:5" x14ac:dyDescent="0.15">
      <c r="A5327" s="3"/>
      <c r="B5327" s="51"/>
      <c r="D5327" s="30"/>
      <c r="E5327" s="25"/>
    </row>
    <row r="5328" spans="1:5" x14ac:dyDescent="0.15">
      <c r="A5328" s="3"/>
      <c r="B5328" s="51"/>
      <c r="D5328" s="30"/>
      <c r="E5328" s="25"/>
    </row>
    <row r="5329" spans="1:5" x14ac:dyDescent="0.15">
      <c r="A5329" s="3"/>
      <c r="B5329" s="51"/>
      <c r="D5329" s="30"/>
      <c r="E5329" s="25"/>
    </row>
    <row r="5330" spans="1:5" x14ac:dyDescent="0.15">
      <c r="A5330" s="3"/>
      <c r="B5330" s="51"/>
      <c r="D5330" s="30"/>
      <c r="E5330" s="25"/>
    </row>
    <row r="5331" spans="1:5" x14ac:dyDescent="0.15">
      <c r="A5331" s="3"/>
      <c r="B5331" s="51"/>
      <c r="D5331" s="30"/>
      <c r="E5331" s="25"/>
    </row>
    <row r="5332" spans="1:5" x14ac:dyDescent="0.15">
      <c r="A5332" s="3"/>
      <c r="B5332" s="51"/>
      <c r="D5332" s="30"/>
      <c r="E5332" s="25"/>
    </row>
    <row r="5333" spans="1:5" x14ac:dyDescent="0.15">
      <c r="A5333" s="3"/>
      <c r="B5333" s="51"/>
      <c r="D5333" s="30"/>
      <c r="E5333" s="25"/>
    </row>
    <row r="5334" spans="1:5" x14ac:dyDescent="0.15">
      <c r="A5334" s="3"/>
      <c r="B5334" s="51"/>
      <c r="D5334" s="30"/>
      <c r="E5334" s="25"/>
    </row>
    <row r="5335" spans="1:5" x14ac:dyDescent="0.15">
      <c r="A5335" s="3"/>
      <c r="B5335" s="51"/>
      <c r="D5335" s="30"/>
      <c r="E5335" s="25"/>
    </row>
    <row r="5336" spans="1:5" x14ac:dyDescent="0.15">
      <c r="A5336" s="3"/>
      <c r="B5336" s="51"/>
      <c r="D5336" s="30"/>
      <c r="E5336" s="25"/>
    </row>
    <row r="5337" spans="1:5" x14ac:dyDescent="0.15">
      <c r="A5337" s="3"/>
      <c r="B5337" s="51"/>
      <c r="D5337" s="30"/>
      <c r="E5337" s="25"/>
    </row>
    <row r="5338" spans="1:5" x14ac:dyDescent="0.15">
      <c r="A5338" s="3"/>
      <c r="B5338" s="51"/>
      <c r="D5338" s="30"/>
      <c r="E5338" s="25"/>
    </row>
    <row r="5339" spans="1:5" x14ac:dyDescent="0.15">
      <c r="A5339" s="3"/>
      <c r="B5339" s="51"/>
      <c r="D5339" s="30"/>
      <c r="E5339" s="25"/>
    </row>
    <row r="5340" spans="1:5" x14ac:dyDescent="0.15">
      <c r="A5340" s="3"/>
      <c r="B5340" s="51"/>
      <c r="D5340" s="30"/>
      <c r="E5340" s="25"/>
    </row>
    <row r="5341" spans="1:5" x14ac:dyDescent="0.15">
      <c r="A5341" s="3"/>
      <c r="B5341" s="51"/>
      <c r="D5341" s="30"/>
      <c r="E5341" s="25"/>
    </row>
    <row r="5342" spans="1:5" x14ac:dyDescent="0.15">
      <c r="A5342" s="3"/>
      <c r="B5342" s="51"/>
      <c r="D5342" s="30"/>
      <c r="E5342" s="25"/>
    </row>
    <row r="5343" spans="1:5" x14ac:dyDescent="0.15">
      <c r="A5343" s="3"/>
      <c r="B5343" s="51"/>
      <c r="D5343" s="30"/>
      <c r="E5343" s="25"/>
    </row>
    <row r="5344" spans="1:5" x14ac:dyDescent="0.15">
      <c r="A5344" s="3"/>
      <c r="B5344" s="51"/>
      <c r="D5344" s="30"/>
      <c r="E5344" s="25"/>
    </row>
    <row r="5345" spans="1:5" x14ac:dyDescent="0.15">
      <c r="A5345" s="3"/>
      <c r="B5345" s="51"/>
      <c r="D5345" s="30"/>
      <c r="E5345" s="25"/>
    </row>
    <row r="5346" spans="1:5" x14ac:dyDescent="0.15">
      <c r="A5346" s="3"/>
      <c r="B5346" s="51"/>
      <c r="D5346" s="30"/>
      <c r="E5346" s="25"/>
    </row>
    <row r="5347" spans="1:5" x14ac:dyDescent="0.15">
      <c r="A5347" s="3"/>
      <c r="B5347" s="51"/>
      <c r="D5347" s="30"/>
      <c r="E5347" s="25"/>
    </row>
    <row r="5348" spans="1:5" x14ac:dyDescent="0.15">
      <c r="A5348" s="3"/>
      <c r="B5348" s="51"/>
      <c r="D5348" s="30"/>
      <c r="E5348" s="25"/>
    </row>
    <row r="5349" spans="1:5" x14ac:dyDescent="0.15">
      <c r="A5349" s="3"/>
      <c r="B5349" s="51"/>
      <c r="D5349" s="30"/>
      <c r="E5349" s="25"/>
    </row>
    <row r="5350" spans="1:5" x14ac:dyDescent="0.15">
      <c r="A5350" s="3"/>
      <c r="B5350" s="51"/>
      <c r="D5350" s="30"/>
      <c r="E5350" s="25"/>
    </row>
    <row r="5351" spans="1:5" x14ac:dyDescent="0.15">
      <c r="A5351" s="3"/>
      <c r="B5351" s="51"/>
      <c r="D5351" s="30"/>
      <c r="E5351" s="25"/>
    </row>
    <row r="5352" spans="1:5" x14ac:dyDescent="0.15">
      <c r="A5352" s="3"/>
      <c r="B5352" s="51"/>
      <c r="D5352" s="30"/>
      <c r="E5352" s="25"/>
    </row>
    <row r="5353" spans="1:5" x14ac:dyDescent="0.15">
      <c r="A5353" s="3"/>
      <c r="B5353" s="51"/>
      <c r="D5353" s="30"/>
      <c r="E5353" s="25"/>
    </row>
    <row r="5354" spans="1:5" x14ac:dyDescent="0.15">
      <c r="A5354" s="3"/>
      <c r="B5354" s="51"/>
      <c r="D5354" s="30"/>
      <c r="E5354" s="25"/>
    </row>
    <row r="5355" spans="1:5" x14ac:dyDescent="0.15">
      <c r="A5355" s="3"/>
      <c r="B5355" s="51"/>
      <c r="D5355" s="30"/>
      <c r="E5355" s="25"/>
    </row>
    <row r="5356" spans="1:5" x14ac:dyDescent="0.15">
      <c r="A5356" s="3"/>
      <c r="B5356" s="51"/>
      <c r="D5356" s="30"/>
      <c r="E5356" s="25"/>
    </row>
    <row r="5357" spans="1:5" x14ac:dyDescent="0.15">
      <c r="A5357" s="3"/>
      <c r="B5357" s="51"/>
      <c r="D5357" s="30"/>
      <c r="E5357" s="25"/>
    </row>
    <row r="5358" spans="1:5" x14ac:dyDescent="0.15">
      <c r="A5358" s="3"/>
      <c r="B5358" s="51"/>
      <c r="D5358" s="30"/>
      <c r="E5358" s="25"/>
    </row>
    <row r="5359" spans="1:5" x14ac:dyDescent="0.15">
      <c r="A5359" s="3"/>
      <c r="B5359" s="51"/>
      <c r="D5359" s="30"/>
      <c r="E5359" s="25"/>
    </row>
    <row r="5360" spans="1:5" x14ac:dyDescent="0.15">
      <c r="A5360" s="3"/>
      <c r="B5360" s="51"/>
      <c r="D5360" s="30"/>
      <c r="E5360" s="25"/>
    </row>
    <row r="5361" spans="1:5" x14ac:dyDescent="0.15">
      <c r="A5361" s="3"/>
      <c r="B5361" s="51"/>
      <c r="D5361" s="30"/>
      <c r="E5361" s="25"/>
    </row>
    <row r="5362" spans="1:5" x14ac:dyDescent="0.15">
      <c r="A5362" s="3"/>
      <c r="B5362" s="51"/>
      <c r="D5362" s="30"/>
      <c r="E5362" s="25"/>
    </row>
    <row r="5363" spans="1:5" x14ac:dyDescent="0.15">
      <c r="A5363" s="3"/>
      <c r="B5363" s="51"/>
      <c r="D5363" s="30"/>
      <c r="E5363" s="25"/>
    </row>
    <row r="5364" spans="1:5" x14ac:dyDescent="0.15">
      <c r="A5364" s="3"/>
      <c r="B5364" s="51"/>
      <c r="D5364" s="30"/>
      <c r="E5364" s="25"/>
    </row>
    <row r="5365" spans="1:5" x14ac:dyDescent="0.15">
      <c r="A5365" s="3"/>
      <c r="B5365" s="51"/>
      <c r="D5365" s="30"/>
      <c r="E5365" s="25"/>
    </row>
    <row r="5366" spans="1:5" x14ac:dyDescent="0.15">
      <c r="A5366" s="3"/>
      <c r="B5366" s="51"/>
      <c r="D5366" s="30"/>
      <c r="E5366" s="25"/>
    </row>
    <row r="5367" spans="1:5" x14ac:dyDescent="0.15">
      <c r="A5367" s="3"/>
      <c r="B5367" s="51"/>
      <c r="D5367" s="30"/>
      <c r="E5367" s="25"/>
    </row>
    <row r="5368" spans="1:5" x14ac:dyDescent="0.15">
      <c r="A5368" s="3"/>
      <c r="B5368" s="51"/>
      <c r="D5368" s="30"/>
      <c r="E5368" s="25"/>
    </row>
    <row r="5369" spans="1:5" x14ac:dyDescent="0.15">
      <c r="A5369" s="3"/>
      <c r="B5369" s="51"/>
      <c r="D5369" s="30"/>
      <c r="E5369" s="25"/>
    </row>
    <row r="5370" spans="1:5" x14ac:dyDescent="0.15">
      <c r="A5370" s="3"/>
      <c r="B5370" s="51"/>
      <c r="D5370" s="30"/>
      <c r="E5370" s="25"/>
    </row>
    <row r="5371" spans="1:5" x14ac:dyDescent="0.15">
      <c r="A5371" s="3"/>
      <c r="B5371" s="51"/>
      <c r="D5371" s="30"/>
      <c r="E5371" s="25"/>
    </row>
    <row r="5372" spans="1:5" x14ac:dyDescent="0.15">
      <c r="A5372" s="3"/>
      <c r="B5372" s="51"/>
      <c r="D5372" s="30"/>
      <c r="E5372" s="25"/>
    </row>
    <row r="5373" spans="1:5" x14ac:dyDescent="0.15">
      <c r="A5373" s="3"/>
      <c r="B5373" s="51"/>
      <c r="D5373" s="30"/>
      <c r="E5373" s="25"/>
    </row>
    <row r="5374" spans="1:5" x14ac:dyDescent="0.15">
      <c r="A5374" s="3"/>
      <c r="B5374" s="51"/>
      <c r="D5374" s="30"/>
      <c r="E5374" s="25"/>
    </row>
    <row r="5375" spans="1:5" x14ac:dyDescent="0.15">
      <c r="A5375" s="3"/>
      <c r="B5375" s="51"/>
      <c r="D5375" s="30"/>
      <c r="E5375" s="25"/>
    </row>
    <row r="5376" spans="1:5" x14ac:dyDescent="0.15">
      <c r="A5376" s="3"/>
      <c r="B5376" s="51"/>
      <c r="D5376" s="30"/>
      <c r="E5376" s="25"/>
    </row>
    <row r="5377" spans="1:5" x14ac:dyDescent="0.15">
      <c r="A5377" s="3"/>
      <c r="B5377" s="51"/>
      <c r="D5377" s="30"/>
      <c r="E5377" s="25"/>
    </row>
    <row r="5378" spans="1:5" x14ac:dyDescent="0.15">
      <c r="A5378" s="3"/>
      <c r="B5378" s="51"/>
      <c r="D5378" s="30"/>
      <c r="E5378" s="25"/>
    </row>
    <row r="5379" spans="1:5" x14ac:dyDescent="0.15">
      <c r="A5379" s="3"/>
      <c r="B5379" s="51"/>
      <c r="D5379" s="30"/>
      <c r="E5379" s="25"/>
    </row>
    <row r="5380" spans="1:5" x14ac:dyDescent="0.15">
      <c r="A5380" s="3"/>
      <c r="B5380" s="51"/>
      <c r="D5380" s="30"/>
      <c r="E5380" s="25"/>
    </row>
    <row r="5381" spans="1:5" x14ac:dyDescent="0.15">
      <c r="A5381" s="3"/>
      <c r="B5381" s="51"/>
      <c r="D5381" s="30"/>
      <c r="E5381" s="25"/>
    </row>
    <row r="5382" spans="1:5" x14ac:dyDescent="0.15">
      <c r="A5382" s="3"/>
      <c r="B5382" s="51"/>
      <c r="D5382" s="30"/>
      <c r="E5382" s="25"/>
    </row>
    <row r="5383" spans="1:5" x14ac:dyDescent="0.15">
      <c r="A5383" s="3"/>
      <c r="B5383" s="51"/>
      <c r="D5383" s="30"/>
      <c r="E5383" s="25"/>
    </row>
    <row r="5384" spans="1:5" x14ac:dyDescent="0.15">
      <c r="A5384" s="3"/>
      <c r="B5384" s="51"/>
      <c r="D5384" s="30"/>
      <c r="E5384" s="25"/>
    </row>
    <row r="5385" spans="1:5" x14ac:dyDescent="0.15">
      <c r="A5385" s="3"/>
      <c r="B5385" s="51"/>
      <c r="D5385" s="30"/>
      <c r="E5385" s="25"/>
    </row>
    <row r="5386" spans="1:5" x14ac:dyDescent="0.15">
      <c r="A5386" s="3"/>
      <c r="B5386" s="51"/>
      <c r="D5386" s="30"/>
      <c r="E5386" s="25"/>
    </row>
    <row r="5387" spans="1:5" x14ac:dyDescent="0.15">
      <c r="A5387" s="3"/>
      <c r="B5387" s="51"/>
      <c r="D5387" s="30"/>
      <c r="E5387" s="25"/>
    </row>
    <row r="5388" spans="1:5" x14ac:dyDescent="0.15">
      <c r="A5388" s="3"/>
      <c r="B5388" s="51"/>
      <c r="D5388" s="30"/>
      <c r="E5388" s="25"/>
    </row>
    <row r="5389" spans="1:5" x14ac:dyDescent="0.15">
      <c r="A5389" s="3"/>
      <c r="B5389" s="51"/>
      <c r="D5389" s="30"/>
      <c r="E5389" s="25"/>
    </row>
    <row r="5390" spans="1:5" x14ac:dyDescent="0.15">
      <c r="A5390" s="3"/>
      <c r="B5390" s="51"/>
      <c r="D5390" s="30"/>
      <c r="E5390" s="25"/>
    </row>
    <row r="5391" spans="1:5" x14ac:dyDescent="0.15">
      <c r="A5391" s="3"/>
      <c r="B5391" s="51"/>
      <c r="D5391" s="30"/>
      <c r="E5391" s="25"/>
    </row>
    <row r="5392" spans="1:5" x14ac:dyDescent="0.15">
      <c r="A5392" s="3"/>
      <c r="B5392" s="51"/>
      <c r="D5392" s="30"/>
      <c r="E5392" s="25"/>
    </row>
    <row r="5393" spans="1:5" x14ac:dyDescent="0.15">
      <c r="A5393" s="3"/>
      <c r="B5393" s="51"/>
      <c r="D5393" s="30"/>
      <c r="E5393" s="25"/>
    </row>
    <row r="5394" spans="1:5" x14ac:dyDescent="0.15">
      <c r="A5394" s="3"/>
      <c r="B5394" s="51"/>
      <c r="D5394" s="30"/>
      <c r="E5394" s="25"/>
    </row>
    <row r="5395" spans="1:5" x14ac:dyDescent="0.15">
      <c r="A5395" s="3"/>
      <c r="B5395" s="51"/>
      <c r="D5395" s="30"/>
      <c r="E5395" s="25"/>
    </row>
    <row r="5396" spans="1:5" x14ac:dyDescent="0.15">
      <c r="A5396" s="3"/>
      <c r="B5396" s="51"/>
      <c r="D5396" s="30"/>
      <c r="E5396" s="25"/>
    </row>
    <row r="5397" spans="1:5" x14ac:dyDescent="0.15">
      <c r="A5397" s="3"/>
      <c r="B5397" s="51"/>
      <c r="D5397" s="30"/>
      <c r="E5397" s="25"/>
    </row>
    <row r="5398" spans="1:5" x14ac:dyDescent="0.15">
      <c r="A5398" s="3"/>
      <c r="B5398" s="51"/>
      <c r="D5398" s="30"/>
      <c r="E5398" s="25"/>
    </row>
    <row r="5399" spans="1:5" x14ac:dyDescent="0.15">
      <c r="A5399" s="3"/>
      <c r="B5399" s="51"/>
      <c r="D5399" s="30"/>
      <c r="E5399" s="25"/>
    </row>
    <row r="5400" spans="1:5" x14ac:dyDescent="0.15">
      <c r="A5400" s="3"/>
      <c r="B5400" s="51"/>
      <c r="D5400" s="30"/>
      <c r="E5400" s="25"/>
    </row>
    <row r="5401" spans="1:5" x14ac:dyDescent="0.15">
      <c r="A5401" s="3"/>
      <c r="B5401" s="51"/>
      <c r="D5401" s="30"/>
      <c r="E5401" s="25"/>
    </row>
    <row r="5402" spans="1:5" x14ac:dyDescent="0.15">
      <c r="A5402" s="3"/>
      <c r="B5402" s="51"/>
      <c r="D5402" s="30"/>
      <c r="E5402" s="25"/>
    </row>
    <row r="5403" spans="1:5" x14ac:dyDescent="0.15">
      <c r="A5403" s="3"/>
      <c r="B5403" s="51"/>
      <c r="D5403" s="30"/>
      <c r="E5403" s="25"/>
    </row>
    <row r="5404" spans="1:5" x14ac:dyDescent="0.15">
      <c r="A5404" s="3"/>
      <c r="B5404" s="51"/>
      <c r="D5404" s="30"/>
      <c r="E5404" s="25"/>
    </row>
    <row r="5405" spans="1:5" x14ac:dyDescent="0.15">
      <c r="A5405" s="3"/>
      <c r="B5405" s="51"/>
      <c r="D5405" s="30"/>
      <c r="E5405" s="25"/>
    </row>
    <row r="5406" spans="1:5" x14ac:dyDescent="0.15">
      <c r="A5406" s="3"/>
      <c r="B5406" s="51"/>
      <c r="D5406" s="30"/>
      <c r="E5406" s="25"/>
    </row>
    <row r="5407" spans="1:5" x14ac:dyDescent="0.15">
      <c r="A5407" s="3"/>
      <c r="B5407" s="51"/>
      <c r="D5407" s="30"/>
      <c r="E5407" s="25"/>
    </row>
    <row r="5408" spans="1:5" x14ac:dyDescent="0.15">
      <c r="A5408" s="3"/>
      <c r="B5408" s="51"/>
      <c r="D5408" s="30"/>
      <c r="E5408" s="25"/>
    </row>
    <row r="5409" spans="1:5" x14ac:dyDescent="0.15">
      <c r="A5409" s="3"/>
      <c r="B5409" s="51"/>
      <c r="D5409" s="30"/>
      <c r="E5409" s="25"/>
    </row>
    <row r="5410" spans="1:5" x14ac:dyDescent="0.15">
      <c r="A5410" s="3"/>
      <c r="B5410" s="51"/>
      <c r="D5410" s="30"/>
      <c r="E5410" s="25"/>
    </row>
    <row r="5411" spans="1:5" x14ac:dyDescent="0.15">
      <c r="A5411" s="3"/>
      <c r="B5411" s="51"/>
      <c r="D5411" s="30"/>
      <c r="E5411" s="25"/>
    </row>
    <row r="5412" spans="1:5" x14ac:dyDescent="0.15">
      <c r="A5412" s="3"/>
      <c r="B5412" s="51"/>
      <c r="D5412" s="30"/>
      <c r="E5412" s="25"/>
    </row>
    <row r="5413" spans="1:5" x14ac:dyDescent="0.15">
      <c r="A5413" s="3"/>
      <c r="B5413" s="51"/>
      <c r="D5413" s="30"/>
      <c r="E5413" s="25"/>
    </row>
    <row r="5414" spans="1:5" x14ac:dyDescent="0.15">
      <c r="A5414" s="3"/>
      <c r="B5414" s="51"/>
      <c r="D5414" s="30"/>
      <c r="E5414" s="25"/>
    </row>
    <row r="5415" spans="1:5" x14ac:dyDescent="0.15">
      <c r="A5415" s="3"/>
      <c r="B5415" s="51"/>
      <c r="D5415" s="30"/>
      <c r="E5415" s="25"/>
    </row>
    <row r="5416" spans="1:5" x14ac:dyDescent="0.15">
      <c r="A5416" s="3"/>
      <c r="B5416" s="51"/>
      <c r="D5416" s="30"/>
      <c r="E5416" s="25"/>
    </row>
    <row r="5417" spans="1:5" x14ac:dyDescent="0.15">
      <c r="A5417" s="3"/>
      <c r="B5417" s="51"/>
      <c r="D5417" s="30"/>
      <c r="E5417" s="25"/>
    </row>
    <row r="5418" spans="1:5" x14ac:dyDescent="0.15">
      <c r="A5418" s="3"/>
      <c r="B5418" s="51"/>
      <c r="D5418" s="30"/>
      <c r="E5418" s="25"/>
    </row>
    <row r="5419" spans="1:5" x14ac:dyDescent="0.15">
      <c r="A5419" s="3"/>
      <c r="B5419" s="51"/>
      <c r="D5419" s="30"/>
      <c r="E5419" s="25"/>
    </row>
    <row r="5420" spans="1:5" x14ac:dyDescent="0.15">
      <c r="A5420" s="3"/>
      <c r="B5420" s="51"/>
      <c r="D5420" s="30"/>
      <c r="E5420" s="25"/>
    </row>
    <row r="5421" spans="1:5" x14ac:dyDescent="0.15">
      <c r="A5421" s="3"/>
      <c r="B5421" s="51"/>
      <c r="D5421" s="30"/>
      <c r="E5421" s="25"/>
    </row>
    <row r="5422" spans="1:5" x14ac:dyDescent="0.15">
      <c r="A5422" s="3"/>
      <c r="B5422" s="51"/>
      <c r="D5422" s="30"/>
      <c r="E5422" s="25"/>
    </row>
    <row r="5423" spans="1:5" x14ac:dyDescent="0.15">
      <c r="A5423" s="3"/>
      <c r="B5423" s="51"/>
      <c r="D5423" s="30"/>
      <c r="E5423" s="25"/>
    </row>
    <row r="5424" spans="1:5" x14ac:dyDescent="0.15">
      <c r="A5424" s="3"/>
      <c r="B5424" s="51"/>
      <c r="D5424" s="30"/>
      <c r="E5424" s="25"/>
    </row>
    <row r="5425" spans="1:5" x14ac:dyDescent="0.15">
      <c r="A5425" s="3"/>
      <c r="B5425" s="51"/>
      <c r="D5425" s="30"/>
      <c r="E5425" s="25"/>
    </row>
    <row r="5426" spans="1:5" x14ac:dyDescent="0.15">
      <c r="A5426" s="3"/>
      <c r="B5426" s="51"/>
      <c r="D5426" s="30"/>
      <c r="E5426" s="25"/>
    </row>
    <row r="5427" spans="1:5" x14ac:dyDescent="0.15">
      <c r="A5427" s="3"/>
      <c r="B5427" s="51"/>
      <c r="D5427" s="30"/>
      <c r="E5427" s="25"/>
    </row>
    <row r="5428" spans="1:5" x14ac:dyDescent="0.15">
      <c r="A5428" s="3"/>
      <c r="B5428" s="51"/>
      <c r="D5428" s="30"/>
      <c r="E5428" s="25"/>
    </row>
    <row r="5429" spans="1:5" x14ac:dyDescent="0.15">
      <c r="A5429" s="3"/>
      <c r="B5429" s="51"/>
      <c r="D5429" s="30"/>
      <c r="E5429" s="25"/>
    </row>
    <row r="5430" spans="1:5" x14ac:dyDescent="0.15">
      <c r="A5430" s="3"/>
      <c r="B5430" s="51"/>
      <c r="D5430" s="30"/>
      <c r="E5430" s="25"/>
    </row>
    <row r="5431" spans="1:5" x14ac:dyDescent="0.15">
      <c r="A5431" s="3"/>
      <c r="B5431" s="51"/>
      <c r="D5431" s="30"/>
      <c r="E5431" s="25"/>
    </row>
    <row r="5432" spans="1:5" x14ac:dyDescent="0.15">
      <c r="A5432" s="3"/>
      <c r="B5432" s="51"/>
      <c r="D5432" s="30"/>
      <c r="E5432" s="25"/>
    </row>
    <row r="5433" spans="1:5" x14ac:dyDescent="0.15">
      <c r="A5433" s="3"/>
      <c r="B5433" s="51"/>
      <c r="D5433" s="30"/>
      <c r="E5433" s="25"/>
    </row>
    <row r="5434" spans="1:5" x14ac:dyDescent="0.15">
      <c r="A5434" s="3"/>
      <c r="B5434" s="51"/>
      <c r="D5434" s="30"/>
      <c r="E5434" s="25"/>
    </row>
    <row r="5435" spans="1:5" x14ac:dyDescent="0.15">
      <c r="A5435" s="3"/>
      <c r="B5435" s="51"/>
      <c r="D5435" s="30"/>
      <c r="E5435" s="25"/>
    </row>
    <row r="5436" spans="1:5" x14ac:dyDescent="0.15">
      <c r="A5436" s="3"/>
      <c r="B5436" s="51"/>
      <c r="D5436" s="30"/>
      <c r="E5436" s="25"/>
    </row>
    <row r="5437" spans="1:5" x14ac:dyDescent="0.15">
      <c r="A5437" s="3"/>
      <c r="B5437" s="51"/>
      <c r="D5437" s="30"/>
      <c r="E5437" s="25"/>
    </row>
    <row r="5438" spans="1:5" x14ac:dyDescent="0.15">
      <c r="A5438" s="3"/>
      <c r="B5438" s="51"/>
      <c r="D5438" s="30"/>
      <c r="E5438" s="25"/>
    </row>
    <row r="5439" spans="1:5" x14ac:dyDescent="0.15">
      <c r="A5439" s="3"/>
      <c r="B5439" s="51"/>
      <c r="D5439" s="30"/>
      <c r="E5439" s="25"/>
    </row>
    <row r="5440" spans="1:5" x14ac:dyDescent="0.15">
      <c r="A5440" s="3"/>
      <c r="B5440" s="51"/>
      <c r="D5440" s="30"/>
      <c r="E5440" s="25"/>
    </row>
    <row r="5441" spans="1:5" x14ac:dyDescent="0.15">
      <c r="A5441" s="3"/>
      <c r="B5441" s="51"/>
      <c r="D5441" s="30"/>
      <c r="E5441" s="25"/>
    </row>
    <row r="5442" spans="1:5" x14ac:dyDescent="0.15">
      <c r="A5442" s="3"/>
      <c r="B5442" s="51"/>
      <c r="D5442" s="30"/>
      <c r="E5442" s="25"/>
    </row>
    <row r="5443" spans="1:5" x14ac:dyDescent="0.15">
      <c r="A5443" s="3"/>
      <c r="B5443" s="51"/>
      <c r="D5443" s="30"/>
      <c r="E5443" s="25"/>
    </row>
    <row r="5444" spans="1:5" x14ac:dyDescent="0.15">
      <c r="A5444" s="3"/>
      <c r="B5444" s="51"/>
      <c r="D5444" s="30"/>
      <c r="E5444" s="25"/>
    </row>
    <row r="5445" spans="1:5" x14ac:dyDescent="0.15">
      <c r="A5445" s="3"/>
      <c r="B5445" s="51"/>
      <c r="D5445" s="30"/>
      <c r="E5445" s="25"/>
    </row>
    <row r="5446" spans="1:5" x14ac:dyDescent="0.15">
      <c r="A5446" s="3"/>
      <c r="B5446" s="51"/>
      <c r="D5446" s="30"/>
      <c r="E5446" s="25"/>
    </row>
    <row r="5447" spans="1:5" x14ac:dyDescent="0.15">
      <c r="A5447" s="3"/>
      <c r="B5447" s="51"/>
      <c r="D5447" s="30"/>
      <c r="E5447" s="25"/>
    </row>
    <row r="5448" spans="1:5" x14ac:dyDescent="0.15">
      <c r="A5448" s="3"/>
      <c r="B5448" s="51"/>
      <c r="D5448" s="30"/>
      <c r="E5448" s="25"/>
    </row>
    <row r="5449" spans="1:5" x14ac:dyDescent="0.15">
      <c r="A5449" s="3"/>
      <c r="B5449" s="51"/>
      <c r="D5449" s="30"/>
      <c r="E5449" s="25"/>
    </row>
    <row r="5450" spans="1:5" x14ac:dyDescent="0.15">
      <c r="A5450" s="3"/>
      <c r="B5450" s="51"/>
      <c r="D5450" s="30"/>
      <c r="E5450" s="25"/>
    </row>
    <row r="5451" spans="1:5" x14ac:dyDescent="0.15">
      <c r="A5451" s="3"/>
      <c r="B5451" s="51"/>
      <c r="D5451" s="30"/>
      <c r="E5451" s="25"/>
    </row>
    <row r="5452" spans="1:5" x14ac:dyDescent="0.15">
      <c r="A5452" s="3"/>
      <c r="B5452" s="51"/>
      <c r="D5452" s="30"/>
      <c r="E5452" s="25"/>
    </row>
    <row r="5453" spans="1:5" x14ac:dyDescent="0.15">
      <c r="A5453" s="3"/>
      <c r="B5453" s="51"/>
      <c r="D5453" s="30"/>
      <c r="E5453" s="25"/>
    </row>
    <row r="5454" spans="1:5" x14ac:dyDescent="0.15">
      <c r="A5454" s="3"/>
      <c r="B5454" s="51"/>
      <c r="D5454" s="30"/>
      <c r="E5454" s="25"/>
    </row>
    <row r="5455" spans="1:5" x14ac:dyDescent="0.15">
      <c r="A5455" s="3"/>
      <c r="B5455" s="51"/>
      <c r="D5455" s="30"/>
      <c r="E5455" s="25"/>
    </row>
    <row r="5456" spans="1:5" x14ac:dyDescent="0.15">
      <c r="A5456" s="3"/>
      <c r="B5456" s="51"/>
      <c r="D5456" s="30"/>
      <c r="E5456" s="25"/>
    </row>
    <row r="5457" spans="1:5" x14ac:dyDescent="0.15">
      <c r="A5457" s="3"/>
      <c r="B5457" s="51"/>
      <c r="D5457" s="30"/>
      <c r="E5457" s="25"/>
    </row>
    <row r="5458" spans="1:5" x14ac:dyDescent="0.15">
      <c r="A5458" s="3"/>
      <c r="B5458" s="51"/>
      <c r="D5458" s="30"/>
      <c r="E5458" s="25"/>
    </row>
    <row r="5459" spans="1:5" x14ac:dyDescent="0.15">
      <c r="A5459" s="3"/>
      <c r="B5459" s="51"/>
      <c r="D5459" s="30"/>
      <c r="E5459" s="25"/>
    </row>
    <row r="5460" spans="1:5" x14ac:dyDescent="0.15">
      <c r="A5460" s="3"/>
      <c r="B5460" s="51"/>
      <c r="D5460" s="30"/>
      <c r="E5460" s="25"/>
    </row>
    <row r="5461" spans="1:5" x14ac:dyDescent="0.15">
      <c r="A5461" s="3"/>
      <c r="B5461" s="51"/>
      <c r="D5461" s="30"/>
      <c r="E5461" s="25"/>
    </row>
    <row r="5462" spans="1:5" x14ac:dyDescent="0.15">
      <c r="A5462" s="3"/>
      <c r="B5462" s="51"/>
      <c r="D5462" s="30"/>
      <c r="E5462" s="25"/>
    </row>
    <row r="5463" spans="1:5" x14ac:dyDescent="0.15">
      <c r="A5463" s="3"/>
      <c r="B5463" s="51"/>
      <c r="D5463" s="30"/>
      <c r="E5463" s="25"/>
    </row>
    <row r="5464" spans="1:5" x14ac:dyDescent="0.15">
      <c r="A5464" s="3"/>
      <c r="B5464" s="51"/>
      <c r="D5464" s="30"/>
      <c r="E5464" s="25"/>
    </row>
    <row r="5465" spans="1:5" x14ac:dyDescent="0.15">
      <c r="A5465" s="3"/>
      <c r="B5465" s="51"/>
      <c r="D5465" s="30"/>
      <c r="E5465" s="25"/>
    </row>
    <row r="5466" spans="1:5" x14ac:dyDescent="0.15">
      <c r="A5466" s="3"/>
      <c r="B5466" s="51"/>
      <c r="D5466" s="30"/>
      <c r="E5466" s="25"/>
    </row>
    <row r="5467" spans="1:5" x14ac:dyDescent="0.15">
      <c r="A5467" s="3"/>
      <c r="B5467" s="51"/>
      <c r="D5467" s="30"/>
      <c r="E5467" s="25"/>
    </row>
    <row r="5468" spans="1:5" x14ac:dyDescent="0.15">
      <c r="A5468" s="3"/>
      <c r="B5468" s="51"/>
      <c r="D5468" s="30"/>
      <c r="E5468" s="25"/>
    </row>
    <row r="5469" spans="1:5" x14ac:dyDescent="0.15">
      <c r="A5469" s="3"/>
      <c r="B5469" s="51"/>
      <c r="D5469" s="30"/>
      <c r="E5469" s="25"/>
    </row>
    <row r="5470" spans="1:5" x14ac:dyDescent="0.15">
      <c r="A5470" s="3"/>
      <c r="B5470" s="51"/>
      <c r="D5470" s="30"/>
      <c r="E5470" s="25"/>
    </row>
    <row r="5471" spans="1:5" x14ac:dyDescent="0.15">
      <c r="A5471" s="3"/>
      <c r="B5471" s="51"/>
      <c r="D5471" s="30"/>
      <c r="E5471" s="25"/>
    </row>
    <row r="5472" spans="1:5" x14ac:dyDescent="0.15">
      <c r="A5472" s="3"/>
      <c r="B5472" s="51"/>
      <c r="D5472" s="30"/>
      <c r="E5472" s="25"/>
    </row>
    <row r="5473" spans="1:5" x14ac:dyDescent="0.15">
      <c r="A5473" s="3"/>
      <c r="B5473" s="51"/>
      <c r="D5473" s="30"/>
      <c r="E5473" s="25"/>
    </row>
    <row r="5474" spans="1:5" x14ac:dyDescent="0.15">
      <c r="A5474" s="3"/>
      <c r="B5474" s="51"/>
      <c r="D5474" s="30"/>
      <c r="E5474" s="25"/>
    </row>
    <row r="5475" spans="1:5" x14ac:dyDescent="0.15">
      <c r="A5475" s="3"/>
      <c r="B5475" s="51"/>
      <c r="D5475" s="30"/>
      <c r="E5475" s="25"/>
    </row>
    <row r="5476" spans="1:5" x14ac:dyDescent="0.15">
      <c r="A5476" s="3"/>
      <c r="B5476" s="51"/>
      <c r="D5476" s="30"/>
      <c r="E5476" s="25"/>
    </row>
    <row r="5477" spans="1:5" x14ac:dyDescent="0.15">
      <c r="A5477" s="3"/>
      <c r="B5477" s="51"/>
      <c r="D5477" s="30"/>
      <c r="E5477" s="25"/>
    </row>
    <row r="5478" spans="1:5" x14ac:dyDescent="0.15">
      <c r="A5478" s="3"/>
      <c r="B5478" s="51"/>
      <c r="D5478" s="30"/>
      <c r="E5478" s="25"/>
    </row>
    <row r="5479" spans="1:5" x14ac:dyDescent="0.15">
      <c r="A5479" s="3"/>
      <c r="B5479" s="51"/>
      <c r="D5479" s="30"/>
      <c r="E5479" s="25"/>
    </row>
    <row r="5480" spans="1:5" x14ac:dyDescent="0.15">
      <c r="A5480" s="3"/>
      <c r="B5480" s="51"/>
      <c r="D5480" s="30"/>
      <c r="E5480" s="25"/>
    </row>
    <row r="5481" spans="1:5" x14ac:dyDescent="0.15">
      <c r="A5481" s="3"/>
      <c r="B5481" s="51"/>
      <c r="D5481" s="30"/>
      <c r="E5481" s="25"/>
    </row>
    <row r="5482" spans="1:5" x14ac:dyDescent="0.15">
      <c r="A5482" s="3"/>
      <c r="B5482" s="51"/>
      <c r="D5482" s="30"/>
      <c r="E5482" s="25"/>
    </row>
    <row r="5483" spans="1:5" x14ac:dyDescent="0.15">
      <c r="A5483" s="3"/>
      <c r="B5483" s="51"/>
      <c r="D5483" s="30"/>
      <c r="E5483" s="25"/>
    </row>
    <row r="5484" spans="1:5" x14ac:dyDescent="0.15">
      <c r="A5484" s="3"/>
      <c r="B5484" s="51"/>
      <c r="D5484" s="30"/>
      <c r="E5484" s="25"/>
    </row>
    <row r="5485" spans="1:5" x14ac:dyDescent="0.15">
      <c r="A5485" s="3"/>
      <c r="B5485" s="51"/>
      <c r="D5485" s="30"/>
      <c r="E5485" s="25"/>
    </row>
    <row r="5486" spans="1:5" x14ac:dyDescent="0.15">
      <c r="A5486" s="3"/>
      <c r="B5486" s="51"/>
      <c r="D5486" s="30"/>
      <c r="E5486" s="25"/>
    </row>
    <row r="5487" spans="1:5" x14ac:dyDescent="0.15">
      <c r="A5487" s="3"/>
      <c r="B5487" s="51"/>
      <c r="D5487" s="30"/>
      <c r="E5487" s="25"/>
    </row>
    <row r="5488" spans="1:5" x14ac:dyDescent="0.15">
      <c r="A5488" s="3"/>
      <c r="B5488" s="51"/>
      <c r="D5488" s="30"/>
      <c r="E5488" s="25"/>
    </row>
    <row r="5489" spans="1:5" x14ac:dyDescent="0.15">
      <c r="A5489" s="3"/>
      <c r="B5489" s="51"/>
      <c r="D5489" s="30"/>
      <c r="E5489" s="25"/>
    </row>
    <row r="5490" spans="1:5" x14ac:dyDescent="0.15">
      <c r="A5490" s="3"/>
      <c r="B5490" s="51"/>
      <c r="D5490" s="30"/>
      <c r="E5490" s="25"/>
    </row>
    <row r="5491" spans="1:5" x14ac:dyDescent="0.15">
      <c r="A5491" s="3"/>
      <c r="B5491" s="51"/>
      <c r="D5491" s="30"/>
      <c r="E5491" s="25"/>
    </row>
    <row r="5492" spans="1:5" x14ac:dyDescent="0.15">
      <c r="A5492" s="3"/>
      <c r="B5492" s="51"/>
      <c r="D5492" s="30"/>
      <c r="E5492" s="25"/>
    </row>
    <row r="5493" spans="1:5" x14ac:dyDescent="0.15">
      <c r="A5493" s="3"/>
      <c r="B5493" s="51"/>
      <c r="D5493" s="30"/>
      <c r="E5493" s="25"/>
    </row>
    <row r="5494" spans="1:5" x14ac:dyDescent="0.15">
      <c r="A5494" s="3"/>
      <c r="B5494" s="51"/>
      <c r="D5494" s="30"/>
      <c r="E5494" s="25"/>
    </row>
    <row r="5495" spans="1:5" x14ac:dyDescent="0.15">
      <c r="A5495" s="3"/>
      <c r="B5495" s="51"/>
      <c r="D5495" s="30"/>
      <c r="E5495" s="25"/>
    </row>
    <row r="5496" spans="1:5" x14ac:dyDescent="0.15">
      <c r="A5496" s="3"/>
      <c r="B5496" s="51"/>
      <c r="D5496" s="30"/>
      <c r="E5496" s="25"/>
    </row>
    <row r="5497" spans="1:5" x14ac:dyDescent="0.15">
      <c r="A5497" s="3"/>
      <c r="B5497" s="51"/>
      <c r="D5497" s="30"/>
      <c r="E5497" s="25"/>
    </row>
    <row r="5498" spans="1:5" x14ac:dyDescent="0.15">
      <c r="A5498" s="3"/>
      <c r="B5498" s="51"/>
      <c r="D5498" s="30"/>
      <c r="E5498" s="25"/>
    </row>
    <row r="5499" spans="1:5" x14ac:dyDescent="0.15">
      <c r="A5499" s="3"/>
      <c r="B5499" s="51"/>
      <c r="D5499" s="30"/>
      <c r="E5499" s="25"/>
    </row>
    <row r="5500" spans="1:5" x14ac:dyDescent="0.15">
      <c r="A5500" s="3"/>
      <c r="B5500" s="51"/>
      <c r="D5500" s="30"/>
      <c r="E5500" s="25"/>
    </row>
    <row r="5501" spans="1:5" x14ac:dyDescent="0.15">
      <c r="A5501" s="3"/>
      <c r="B5501" s="51"/>
      <c r="D5501" s="30"/>
      <c r="E5501" s="25"/>
    </row>
    <row r="5502" spans="1:5" x14ac:dyDescent="0.15">
      <c r="A5502" s="3"/>
      <c r="B5502" s="51"/>
      <c r="D5502" s="30"/>
      <c r="E5502" s="25"/>
    </row>
    <row r="5503" spans="1:5" x14ac:dyDescent="0.15">
      <c r="A5503" s="3"/>
      <c r="B5503" s="51"/>
      <c r="D5503" s="30"/>
      <c r="E5503" s="25"/>
    </row>
    <row r="5504" spans="1:5" x14ac:dyDescent="0.15">
      <c r="A5504" s="3"/>
      <c r="B5504" s="51"/>
      <c r="D5504" s="30"/>
      <c r="E5504" s="25"/>
    </row>
    <row r="5505" spans="1:5" x14ac:dyDescent="0.15">
      <c r="A5505" s="3"/>
      <c r="B5505" s="51"/>
      <c r="D5505" s="30"/>
      <c r="E5505" s="25"/>
    </row>
    <row r="5506" spans="1:5" x14ac:dyDescent="0.15">
      <c r="A5506" s="3"/>
      <c r="B5506" s="51"/>
      <c r="D5506" s="30"/>
      <c r="E5506" s="25"/>
    </row>
    <row r="5507" spans="1:5" x14ac:dyDescent="0.15">
      <c r="A5507" s="3"/>
      <c r="B5507" s="51"/>
      <c r="D5507" s="30"/>
      <c r="E5507" s="25"/>
    </row>
    <row r="5508" spans="1:5" x14ac:dyDescent="0.15">
      <c r="A5508" s="3"/>
      <c r="B5508" s="51"/>
      <c r="D5508" s="30"/>
      <c r="E5508" s="25"/>
    </row>
    <row r="5509" spans="1:5" x14ac:dyDescent="0.15">
      <c r="A5509" s="3"/>
      <c r="B5509" s="51"/>
      <c r="D5509" s="30"/>
      <c r="E5509" s="25"/>
    </row>
    <row r="5510" spans="1:5" x14ac:dyDescent="0.15">
      <c r="A5510" s="3"/>
      <c r="B5510" s="51"/>
      <c r="D5510" s="30"/>
      <c r="E5510" s="25"/>
    </row>
    <row r="5511" spans="1:5" x14ac:dyDescent="0.15">
      <c r="A5511" s="3"/>
      <c r="B5511" s="51"/>
      <c r="D5511" s="30"/>
      <c r="E5511" s="25"/>
    </row>
    <row r="5512" spans="1:5" x14ac:dyDescent="0.15">
      <c r="A5512" s="3"/>
      <c r="B5512" s="51"/>
      <c r="D5512" s="30"/>
      <c r="E5512" s="25"/>
    </row>
    <row r="5513" spans="1:5" x14ac:dyDescent="0.15">
      <c r="A5513" s="3"/>
      <c r="B5513" s="51"/>
      <c r="D5513" s="30"/>
      <c r="E5513" s="25"/>
    </row>
    <row r="5514" spans="1:5" x14ac:dyDescent="0.15">
      <c r="A5514" s="3"/>
      <c r="B5514" s="51"/>
      <c r="D5514" s="30"/>
      <c r="E5514" s="25"/>
    </row>
    <row r="5515" spans="1:5" x14ac:dyDescent="0.15">
      <c r="A5515" s="3"/>
      <c r="B5515" s="51"/>
      <c r="D5515" s="30"/>
      <c r="E5515" s="25"/>
    </row>
    <row r="5516" spans="1:5" x14ac:dyDescent="0.15">
      <c r="A5516" s="3"/>
      <c r="B5516" s="51"/>
      <c r="D5516" s="30"/>
      <c r="E5516" s="25"/>
    </row>
    <row r="5517" spans="1:5" x14ac:dyDescent="0.15">
      <c r="A5517" s="3"/>
      <c r="B5517" s="51"/>
      <c r="D5517" s="30"/>
      <c r="E5517" s="25"/>
    </row>
    <row r="5518" spans="1:5" x14ac:dyDescent="0.15">
      <c r="A5518" s="3"/>
      <c r="B5518" s="51"/>
      <c r="D5518" s="30"/>
      <c r="E5518" s="25"/>
    </row>
    <row r="5519" spans="1:5" x14ac:dyDescent="0.15">
      <c r="A5519" s="3"/>
      <c r="B5519" s="51"/>
      <c r="D5519" s="30"/>
      <c r="E5519" s="25"/>
    </row>
    <row r="5520" spans="1:5" x14ac:dyDescent="0.15">
      <c r="A5520" s="3"/>
      <c r="B5520" s="51"/>
      <c r="D5520" s="30"/>
      <c r="E5520" s="25"/>
    </row>
    <row r="5521" spans="1:5" x14ac:dyDescent="0.15">
      <c r="A5521" s="3"/>
      <c r="B5521" s="51"/>
      <c r="D5521" s="30"/>
      <c r="E5521" s="25"/>
    </row>
    <row r="5522" spans="1:5" x14ac:dyDescent="0.15">
      <c r="A5522" s="3"/>
      <c r="B5522" s="51"/>
      <c r="D5522" s="30"/>
      <c r="E5522" s="25"/>
    </row>
    <row r="5523" spans="1:5" x14ac:dyDescent="0.15">
      <c r="A5523" s="3"/>
      <c r="B5523" s="51"/>
      <c r="D5523" s="30"/>
      <c r="E5523" s="25"/>
    </row>
    <row r="5524" spans="1:5" x14ac:dyDescent="0.15">
      <c r="A5524" s="3"/>
      <c r="B5524" s="51"/>
      <c r="D5524" s="30"/>
      <c r="E5524" s="25"/>
    </row>
    <row r="5525" spans="1:5" x14ac:dyDescent="0.15">
      <c r="A5525" s="3"/>
      <c r="B5525" s="51"/>
      <c r="D5525" s="30"/>
      <c r="E5525" s="25"/>
    </row>
    <row r="5526" spans="1:5" x14ac:dyDescent="0.15">
      <c r="A5526" s="3"/>
      <c r="B5526" s="51"/>
      <c r="D5526" s="30"/>
      <c r="E5526" s="25"/>
    </row>
    <row r="5527" spans="1:5" x14ac:dyDescent="0.15">
      <c r="A5527" s="3"/>
      <c r="B5527" s="51"/>
      <c r="D5527" s="30"/>
      <c r="E5527" s="25"/>
    </row>
    <row r="5528" spans="1:5" x14ac:dyDescent="0.15">
      <c r="A5528" s="3"/>
      <c r="B5528" s="51"/>
      <c r="D5528" s="30"/>
      <c r="E5528" s="25"/>
    </row>
    <row r="5529" spans="1:5" x14ac:dyDescent="0.15">
      <c r="A5529" s="3"/>
      <c r="B5529" s="51"/>
      <c r="D5529" s="30"/>
      <c r="E5529" s="25"/>
    </row>
    <row r="5530" spans="1:5" x14ac:dyDescent="0.15">
      <c r="A5530" s="3"/>
      <c r="B5530" s="51"/>
      <c r="D5530" s="30"/>
      <c r="E5530" s="25"/>
    </row>
    <row r="5531" spans="1:5" x14ac:dyDescent="0.15">
      <c r="A5531" s="3"/>
      <c r="B5531" s="51"/>
      <c r="D5531" s="30"/>
      <c r="E5531" s="25"/>
    </row>
    <row r="5532" spans="1:5" x14ac:dyDescent="0.15">
      <c r="A5532" s="3"/>
      <c r="B5532" s="51"/>
      <c r="D5532" s="30"/>
      <c r="E5532" s="25"/>
    </row>
    <row r="5533" spans="1:5" x14ac:dyDescent="0.15">
      <c r="A5533" s="3"/>
      <c r="B5533" s="51"/>
      <c r="D5533" s="30"/>
      <c r="E5533" s="25"/>
    </row>
    <row r="5534" spans="1:5" x14ac:dyDescent="0.15">
      <c r="A5534" s="3"/>
      <c r="B5534" s="51"/>
      <c r="D5534" s="30"/>
      <c r="E5534" s="25"/>
    </row>
    <row r="5535" spans="1:5" x14ac:dyDescent="0.15">
      <c r="A5535" s="3"/>
      <c r="B5535" s="51"/>
      <c r="D5535" s="30"/>
      <c r="E5535" s="25"/>
    </row>
    <row r="5536" spans="1:5" x14ac:dyDescent="0.15">
      <c r="A5536" s="3"/>
      <c r="B5536" s="51"/>
      <c r="D5536" s="30"/>
      <c r="E5536" s="25"/>
    </row>
    <row r="5537" spans="1:5" x14ac:dyDescent="0.15">
      <c r="A5537" s="3"/>
      <c r="B5537" s="51"/>
      <c r="D5537" s="30"/>
      <c r="E5537" s="25"/>
    </row>
    <row r="5538" spans="1:5" x14ac:dyDescent="0.15">
      <c r="A5538" s="3"/>
      <c r="B5538" s="51"/>
      <c r="D5538" s="30"/>
      <c r="E5538" s="25"/>
    </row>
    <row r="5539" spans="1:5" x14ac:dyDescent="0.15">
      <c r="A5539" s="3"/>
      <c r="B5539" s="51"/>
      <c r="D5539" s="30"/>
      <c r="E5539" s="25"/>
    </row>
    <row r="5540" spans="1:5" x14ac:dyDescent="0.15">
      <c r="A5540" s="3"/>
      <c r="B5540" s="51"/>
      <c r="D5540" s="30"/>
      <c r="E5540" s="25"/>
    </row>
    <row r="5541" spans="1:5" x14ac:dyDescent="0.15">
      <c r="A5541" s="3"/>
      <c r="B5541" s="51"/>
      <c r="D5541" s="30"/>
      <c r="E5541" s="25"/>
    </row>
    <row r="5542" spans="1:5" x14ac:dyDescent="0.15">
      <c r="A5542" s="3"/>
      <c r="B5542" s="51"/>
      <c r="D5542" s="30"/>
      <c r="E5542" s="25"/>
    </row>
    <row r="5543" spans="1:5" x14ac:dyDescent="0.15">
      <c r="A5543" s="3"/>
      <c r="B5543" s="51"/>
      <c r="D5543" s="30"/>
      <c r="E5543" s="25"/>
    </row>
    <row r="5544" spans="1:5" x14ac:dyDescent="0.15">
      <c r="A5544" s="3"/>
      <c r="B5544" s="51"/>
      <c r="D5544" s="30"/>
      <c r="E5544" s="25"/>
    </row>
    <row r="5545" spans="1:5" x14ac:dyDescent="0.15">
      <c r="A5545" s="3"/>
      <c r="B5545" s="51"/>
      <c r="D5545" s="30"/>
      <c r="E5545" s="25"/>
    </row>
    <row r="5546" spans="1:5" x14ac:dyDescent="0.15">
      <c r="A5546" s="3"/>
      <c r="B5546" s="51"/>
      <c r="D5546" s="30"/>
      <c r="E5546" s="25"/>
    </row>
    <row r="5547" spans="1:5" x14ac:dyDescent="0.15">
      <c r="A5547" s="3"/>
      <c r="B5547" s="51"/>
      <c r="D5547" s="30"/>
      <c r="E5547" s="25"/>
    </row>
    <row r="5548" spans="1:5" x14ac:dyDescent="0.15">
      <c r="A5548" s="3"/>
      <c r="B5548" s="51"/>
      <c r="D5548" s="30"/>
      <c r="E5548" s="25"/>
    </row>
    <row r="5549" spans="1:5" x14ac:dyDescent="0.15">
      <c r="A5549" s="3"/>
      <c r="B5549" s="51"/>
      <c r="D5549" s="30"/>
      <c r="E5549" s="25"/>
    </row>
    <row r="5550" spans="1:5" x14ac:dyDescent="0.15">
      <c r="A5550" s="3"/>
      <c r="B5550" s="51"/>
      <c r="D5550" s="30"/>
      <c r="E5550" s="25"/>
    </row>
    <row r="5551" spans="1:5" x14ac:dyDescent="0.15">
      <c r="A5551" s="3"/>
      <c r="B5551" s="51"/>
      <c r="D5551" s="30"/>
      <c r="E5551" s="25"/>
    </row>
    <row r="5552" spans="1:5" x14ac:dyDescent="0.15">
      <c r="A5552" s="3"/>
      <c r="B5552" s="51"/>
      <c r="D5552" s="30"/>
      <c r="E5552" s="25"/>
    </row>
    <row r="5553" spans="1:5" x14ac:dyDescent="0.15">
      <c r="A5553" s="3"/>
      <c r="B5553" s="51"/>
      <c r="D5553" s="30"/>
      <c r="E5553" s="25"/>
    </row>
    <row r="5554" spans="1:5" x14ac:dyDescent="0.15">
      <c r="A5554" s="3"/>
      <c r="B5554" s="51"/>
      <c r="D5554" s="30"/>
      <c r="E5554" s="25"/>
    </row>
    <row r="5555" spans="1:5" x14ac:dyDescent="0.15">
      <c r="A5555" s="3"/>
      <c r="B5555" s="51"/>
      <c r="D5555" s="30"/>
      <c r="E5555" s="25"/>
    </row>
    <row r="5556" spans="1:5" x14ac:dyDescent="0.15">
      <c r="A5556" s="3"/>
      <c r="B5556" s="51"/>
      <c r="D5556" s="30"/>
      <c r="E5556" s="25"/>
    </row>
    <row r="5557" spans="1:5" x14ac:dyDescent="0.15">
      <c r="A5557" s="3"/>
      <c r="B5557" s="51"/>
      <c r="D5557" s="30"/>
      <c r="E5557" s="25"/>
    </row>
    <row r="5558" spans="1:5" x14ac:dyDescent="0.15">
      <c r="A5558" s="3"/>
      <c r="B5558" s="51"/>
      <c r="D5558" s="30"/>
      <c r="E5558" s="25"/>
    </row>
    <row r="5559" spans="1:5" x14ac:dyDescent="0.15">
      <c r="A5559" s="3"/>
      <c r="B5559" s="51"/>
      <c r="D5559" s="30"/>
      <c r="E5559" s="25"/>
    </row>
    <row r="5560" spans="1:5" x14ac:dyDescent="0.15">
      <c r="A5560" s="3"/>
      <c r="B5560" s="51"/>
      <c r="D5560" s="30"/>
      <c r="E5560" s="25"/>
    </row>
    <row r="5561" spans="1:5" x14ac:dyDescent="0.15">
      <c r="A5561" s="3"/>
      <c r="B5561" s="51"/>
      <c r="D5561" s="30"/>
      <c r="E5561" s="25"/>
    </row>
    <row r="5562" spans="1:5" x14ac:dyDescent="0.15">
      <c r="A5562" s="3"/>
      <c r="B5562" s="51"/>
      <c r="D5562" s="30"/>
      <c r="E5562" s="25"/>
    </row>
    <row r="5563" spans="1:5" x14ac:dyDescent="0.15">
      <c r="A5563" s="3"/>
      <c r="B5563" s="51"/>
      <c r="D5563" s="30"/>
      <c r="E5563" s="25"/>
    </row>
    <row r="5564" spans="1:5" x14ac:dyDescent="0.15">
      <c r="A5564" s="3"/>
      <c r="B5564" s="51"/>
      <c r="D5564" s="30"/>
      <c r="E5564" s="25"/>
    </row>
    <row r="5565" spans="1:5" x14ac:dyDescent="0.15">
      <c r="A5565" s="3"/>
      <c r="B5565" s="51"/>
      <c r="D5565" s="30"/>
      <c r="E5565" s="25"/>
    </row>
    <row r="5566" spans="1:5" x14ac:dyDescent="0.15">
      <c r="A5566" s="3"/>
      <c r="B5566" s="51"/>
      <c r="D5566" s="30"/>
      <c r="E5566" s="25"/>
    </row>
    <row r="5567" spans="1:5" x14ac:dyDescent="0.15">
      <c r="A5567" s="3"/>
      <c r="B5567" s="51"/>
      <c r="D5567" s="30"/>
      <c r="E5567" s="25"/>
    </row>
    <row r="5568" spans="1:5" x14ac:dyDescent="0.15">
      <c r="A5568" s="3"/>
      <c r="B5568" s="51"/>
      <c r="D5568" s="30"/>
      <c r="E5568" s="25"/>
    </row>
    <row r="5569" spans="1:5" x14ac:dyDescent="0.15">
      <c r="A5569" s="3"/>
      <c r="B5569" s="51"/>
      <c r="D5569" s="30"/>
      <c r="E5569" s="25"/>
    </row>
    <row r="5570" spans="1:5" x14ac:dyDescent="0.15">
      <c r="A5570" s="3"/>
      <c r="B5570" s="51"/>
      <c r="D5570" s="30"/>
      <c r="E5570" s="25"/>
    </row>
    <row r="5571" spans="1:5" x14ac:dyDescent="0.15">
      <c r="A5571" s="3"/>
      <c r="B5571" s="51"/>
      <c r="D5571" s="30"/>
      <c r="E5571" s="25"/>
    </row>
    <row r="5572" spans="1:5" x14ac:dyDescent="0.15">
      <c r="A5572" s="3"/>
      <c r="B5572" s="51"/>
      <c r="D5572" s="30"/>
      <c r="E5572" s="25"/>
    </row>
    <row r="5573" spans="1:5" x14ac:dyDescent="0.15">
      <c r="A5573" s="3"/>
      <c r="B5573" s="51"/>
      <c r="D5573" s="30"/>
      <c r="E5573" s="25"/>
    </row>
    <row r="5574" spans="1:5" x14ac:dyDescent="0.15">
      <c r="A5574" s="3"/>
      <c r="B5574" s="51"/>
      <c r="D5574" s="30"/>
      <c r="E5574" s="25"/>
    </row>
    <row r="5575" spans="1:5" x14ac:dyDescent="0.15">
      <c r="A5575" s="3"/>
      <c r="B5575" s="51"/>
      <c r="D5575" s="30"/>
      <c r="E5575" s="25"/>
    </row>
    <row r="5576" spans="1:5" x14ac:dyDescent="0.15">
      <c r="A5576" s="3"/>
      <c r="B5576" s="51"/>
      <c r="D5576" s="30"/>
      <c r="E5576" s="25"/>
    </row>
    <row r="5577" spans="1:5" x14ac:dyDescent="0.15">
      <c r="A5577" s="3"/>
      <c r="B5577" s="51"/>
      <c r="D5577" s="30"/>
      <c r="E5577" s="25"/>
    </row>
    <row r="5578" spans="1:5" x14ac:dyDescent="0.15">
      <c r="A5578" s="3"/>
      <c r="B5578" s="51"/>
      <c r="D5578" s="30"/>
      <c r="E5578" s="25"/>
    </row>
    <row r="5579" spans="1:5" x14ac:dyDescent="0.15">
      <c r="A5579" s="3"/>
      <c r="B5579" s="51"/>
      <c r="D5579" s="30"/>
      <c r="E5579" s="25"/>
    </row>
    <row r="5580" spans="1:5" x14ac:dyDescent="0.15">
      <c r="A5580" s="3"/>
      <c r="B5580" s="51"/>
      <c r="D5580" s="30"/>
      <c r="E5580" s="25"/>
    </row>
    <row r="5581" spans="1:5" x14ac:dyDescent="0.15">
      <c r="A5581" s="3"/>
      <c r="B5581" s="51"/>
      <c r="D5581" s="30"/>
      <c r="E5581" s="25"/>
    </row>
    <row r="5582" spans="1:5" x14ac:dyDescent="0.15">
      <c r="A5582" s="3"/>
      <c r="B5582" s="51"/>
      <c r="D5582" s="30"/>
      <c r="E5582" s="25"/>
    </row>
    <row r="5583" spans="1:5" x14ac:dyDescent="0.15">
      <c r="A5583" s="3"/>
      <c r="B5583" s="51"/>
      <c r="D5583" s="30"/>
      <c r="E5583" s="25"/>
    </row>
    <row r="5584" spans="1:5" x14ac:dyDescent="0.15">
      <c r="A5584" s="3"/>
      <c r="B5584" s="51"/>
      <c r="D5584" s="30"/>
      <c r="E5584" s="25"/>
    </row>
    <row r="5585" spans="1:5" x14ac:dyDescent="0.15">
      <c r="A5585" s="3"/>
      <c r="B5585" s="51"/>
      <c r="D5585" s="30"/>
      <c r="E5585" s="25"/>
    </row>
    <row r="5586" spans="1:5" x14ac:dyDescent="0.15">
      <c r="A5586" s="3"/>
      <c r="B5586" s="51"/>
      <c r="D5586" s="30"/>
      <c r="E5586" s="25"/>
    </row>
    <row r="5587" spans="1:5" x14ac:dyDescent="0.15">
      <c r="A5587" s="3"/>
      <c r="B5587" s="51"/>
      <c r="D5587" s="30"/>
      <c r="E5587" s="25"/>
    </row>
    <row r="5588" spans="1:5" x14ac:dyDescent="0.15">
      <c r="A5588" s="3"/>
      <c r="B5588" s="51"/>
      <c r="D5588" s="30"/>
      <c r="E5588" s="25"/>
    </row>
    <row r="5589" spans="1:5" x14ac:dyDescent="0.15">
      <c r="A5589" s="3"/>
      <c r="B5589" s="51"/>
      <c r="D5589" s="30"/>
      <c r="E5589" s="25"/>
    </row>
    <row r="5590" spans="1:5" x14ac:dyDescent="0.15">
      <c r="A5590" s="3"/>
      <c r="B5590" s="51"/>
      <c r="D5590" s="30"/>
      <c r="E5590" s="25"/>
    </row>
    <row r="5591" spans="1:5" x14ac:dyDescent="0.15">
      <c r="A5591" s="3"/>
      <c r="B5591" s="51"/>
      <c r="D5591" s="30"/>
      <c r="E5591" s="25"/>
    </row>
    <row r="5592" spans="1:5" x14ac:dyDescent="0.15">
      <c r="A5592" s="3"/>
      <c r="B5592" s="51"/>
      <c r="D5592" s="30"/>
      <c r="E5592" s="25"/>
    </row>
    <row r="5593" spans="1:5" x14ac:dyDescent="0.15">
      <c r="A5593" s="3"/>
      <c r="B5593" s="51"/>
      <c r="D5593" s="30"/>
      <c r="E5593" s="25"/>
    </row>
    <row r="5594" spans="1:5" x14ac:dyDescent="0.15">
      <c r="A5594" s="3"/>
      <c r="B5594" s="51"/>
      <c r="D5594" s="30"/>
      <c r="E5594" s="25"/>
    </row>
    <row r="5595" spans="1:5" x14ac:dyDescent="0.15">
      <c r="A5595" s="3"/>
      <c r="B5595" s="51"/>
      <c r="D5595" s="30"/>
      <c r="E5595" s="25"/>
    </row>
    <row r="5596" spans="1:5" x14ac:dyDescent="0.15">
      <c r="A5596" s="3"/>
      <c r="B5596" s="51"/>
      <c r="D5596" s="30"/>
      <c r="E5596" s="25"/>
    </row>
    <row r="5597" spans="1:5" x14ac:dyDescent="0.15">
      <c r="A5597" s="3"/>
      <c r="B5597" s="51"/>
      <c r="D5597" s="30"/>
      <c r="E5597" s="25"/>
    </row>
    <row r="5598" spans="1:5" x14ac:dyDescent="0.15">
      <c r="A5598" s="3"/>
      <c r="B5598" s="51"/>
      <c r="D5598" s="30"/>
      <c r="E5598" s="25"/>
    </row>
    <row r="5599" spans="1:5" x14ac:dyDescent="0.15">
      <c r="A5599" s="3"/>
      <c r="B5599" s="51"/>
      <c r="D5599" s="30"/>
      <c r="E5599" s="25"/>
    </row>
    <row r="5600" spans="1:5" x14ac:dyDescent="0.15">
      <c r="A5600" s="3"/>
      <c r="B5600" s="51"/>
      <c r="D5600" s="30"/>
      <c r="E5600" s="25"/>
    </row>
    <row r="5601" spans="1:5" x14ac:dyDescent="0.15">
      <c r="A5601" s="3"/>
      <c r="B5601" s="51"/>
      <c r="D5601" s="30"/>
      <c r="E5601" s="25"/>
    </row>
    <row r="5602" spans="1:5" x14ac:dyDescent="0.15">
      <c r="A5602" s="3"/>
      <c r="B5602" s="51"/>
      <c r="D5602" s="30"/>
      <c r="E5602" s="25"/>
    </row>
    <row r="5603" spans="1:5" x14ac:dyDescent="0.15">
      <c r="A5603" s="3"/>
      <c r="B5603" s="51"/>
      <c r="D5603" s="30"/>
      <c r="E5603" s="25"/>
    </row>
    <row r="5604" spans="1:5" x14ac:dyDescent="0.15">
      <c r="A5604" s="3"/>
      <c r="B5604" s="51"/>
      <c r="D5604" s="30"/>
      <c r="E5604" s="25"/>
    </row>
    <row r="5605" spans="1:5" x14ac:dyDescent="0.15">
      <c r="A5605" s="3"/>
      <c r="B5605" s="51"/>
      <c r="D5605" s="30"/>
      <c r="E5605" s="25"/>
    </row>
    <row r="5606" spans="1:5" x14ac:dyDescent="0.15">
      <c r="A5606" s="3"/>
      <c r="B5606" s="51"/>
      <c r="D5606" s="30"/>
      <c r="E5606" s="25"/>
    </row>
    <row r="5607" spans="1:5" x14ac:dyDescent="0.15">
      <c r="A5607" s="3"/>
      <c r="B5607" s="51"/>
      <c r="D5607" s="30"/>
      <c r="E5607" s="25"/>
    </row>
    <row r="5608" spans="1:5" x14ac:dyDescent="0.15">
      <c r="A5608" s="3"/>
      <c r="B5608" s="51"/>
      <c r="D5608" s="30"/>
      <c r="E5608" s="25"/>
    </row>
    <row r="5609" spans="1:5" x14ac:dyDescent="0.15">
      <c r="A5609" s="3"/>
      <c r="B5609" s="51"/>
      <c r="D5609" s="30"/>
      <c r="E5609" s="25"/>
    </row>
    <row r="5610" spans="1:5" x14ac:dyDescent="0.15">
      <c r="A5610" s="3"/>
      <c r="B5610" s="51"/>
      <c r="D5610" s="30"/>
      <c r="E5610" s="25"/>
    </row>
    <row r="5611" spans="1:5" x14ac:dyDescent="0.15">
      <c r="A5611" s="3"/>
      <c r="B5611" s="51"/>
      <c r="D5611" s="30"/>
      <c r="E5611" s="25"/>
    </row>
    <row r="5612" spans="1:5" x14ac:dyDescent="0.15">
      <c r="A5612" s="3"/>
      <c r="B5612" s="51"/>
      <c r="D5612" s="30"/>
      <c r="E5612" s="25"/>
    </row>
    <row r="5613" spans="1:5" x14ac:dyDescent="0.15">
      <c r="A5613" s="3"/>
      <c r="B5613" s="51"/>
      <c r="D5613" s="30"/>
      <c r="E5613" s="25"/>
    </row>
    <row r="5614" spans="1:5" x14ac:dyDescent="0.15">
      <c r="A5614" s="3"/>
      <c r="B5614" s="51"/>
      <c r="D5614" s="30"/>
      <c r="E5614" s="25"/>
    </row>
    <row r="5615" spans="1:5" x14ac:dyDescent="0.15">
      <c r="A5615" s="3"/>
      <c r="B5615" s="51"/>
      <c r="D5615" s="30"/>
      <c r="E5615" s="25"/>
    </row>
    <row r="5616" spans="1:5" x14ac:dyDescent="0.15">
      <c r="A5616" s="3"/>
      <c r="B5616" s="51"/>
      <c r="D5616" s="30"/>
      <c r="E5616" s="25"/>
    </row>
    <row r="5617" spans="1:5" x14ac:dyDescent="0.15">
      <c r="A5617" s="3"/>
      <c r="B5617" s="51"/>
      <c r="D5617" s="30"/>
      <c r="E5617" s="25"/>
    </row>
    <row r="5618" spans="1:5" x14ac:dyDescent="0.15">
      <c r="A5618" s="3"/>
      <c r="B5618" s="51"/>
      <c r="D5618" s="30"/>
      <c r="E5618" s="25"/>
    </row>
    <row r="5619" spans="1:5" x14ac:dyDescent="0.15">
      <c r="A5619" s="3"/>
      <c r="B5619" s="51"/>
      <c r="D5619" s="30"/>
      <c r="E5619" s="25"/>
    </row>
    <row r="5620" spans="1:5" x14ac:dyDescent="0.15">
      <c r="A5620" s="3"/>
      <c r="B5620" s="51"/>
      <c r="D5620" s="30"/>
      <c r="E5620" s="25"/>
    </row>
    <row r="5621" spans="1:5" x14ac:dyDescent="0.15">
      <c r="A5621" s="3"/>
      <c r="B5621" s="51"/>
      <c r="D5621" s="30"/>
      <c r="E5621" s="25"/>
    </row>
    <row r="5622" spans="1:5" x14ac:dyDescent="0.15">
      <c r="A5622" s="3"/>
      <c r="B5622" s="51"/>
      <c r="D5622" s="30"/>
      <c r="E5622" s="25"/>
    </row>
    <row r="5623" spans="1:5" x14ac:dyDescent="0.15">
      <c r="A5623" s="3"/>
      <c r="B5623" s="51"/>
      <c r="D5623" s="30"/>
      <c r="E5623" s="25"/>
    </row>
    <row r="5624" spans="1:5" x14ac:dyDescent="0.15">
      <c r="A5624" s="3"/>
      <c r="B5624" s="51"/>
      <c r="D5624" s="30"/>
      <c r="E5624" s="25"/>
    </row>
    <row r="5625" spans="1:5" x14ac:dyDescent="0.15">
      <c r="A5625" s="3"/>
      <c r="B5625" s="51"/>
      <c r="D5625" s="30"/>
      <c r="E5625" s="25"/>
    </row>
    <row r="5626" spans="1:5" x14ac:dyDescent="0.15">
      <c r="A5626" s="3"/>
      <c r="B5626" s="51"/>
      <c r="D5626" s="30"/>
      <c r="E5626" s="25"/>
    </row>
    <row r="5627" spans="1:5" x14ac:dyDescent="0.15">
      <c r="A5627" s="3"/>
      <c r="B5627" s="51"/>
      <c r="D5627" s="30"/>
      <c r="E5627" s="25"/>
    </row>
    <row r="5628" spans="1:5" x14ac:dyDescent="0.15">
      <c r="A5628" s="3"/>
      <c r="B5628" s="51"/>
      <c r="D5628" s="30"/>
      <c r="E5628" s="25"/>
    </row>
    <row r="5629" spans="1:5" x14ac:dyDescent="0.15">
      <c r="A5629" s="3"/>
      <c r="B5629" s="51"/>
      <c r="D5629" s="30"/>
      <c r="E5629" s="25"/>
    </row>
    <row r="5630" spans="1:5" x14ac:dyDescent="0.15">
      <c r="A5630" s="3"/>
      <c r="B5630" s="51"/>
      <c r="D5630" s="30"/>
      <c r="E5630" s="25"/>
    </row>
    <row r="5631" spans="1:5" x14ac:dyDescent="0.15">
      <c r="A5631" s="3"/>
      <c r="B5631" s="51"/>
      <c r="D5631" s="30"/>
      <c r="E5631" s="25"/>
    </row>
    <row r="5632" spans="1:5" x14ac:dyDescent="0.15">
      <c r="A5632" s="3"/>
      <c r="B5632" s="51"/>
      <c r="D5632" s="30"/>
      <c r="E5632" s="25"/>
    </row>
    <row r="5633" spans="1:5" x14ac:dyDescent="0.15">
      <c r="A5633" s="3"/>
      <c r="B5633" s="51"/>
      <c r="D5633" s="30"/>
      <c r="E5633" s="25"/>
    </row>
    <row r="5634" spans="1:5" x14ac:dyDescent="0.15">
      <c r="A5634" s="3"/>
      <c r="B5634" s="51"/>
      <c r="D5634" s="30"/>
      <c r="E5634" s="25"/>
    </row>
    <row r="5635" spans="1:5" x14ac:dyDescent="0.15">
      <c r="A5635" s="3"/>
      <c r="B5635" s="51"/>
      <c r="D5635" s="30"/>
      <c r="E5635" s="25"/>
    </row>
    <row r="5636" spans="1:5" x14ac:dyDescent="0.15">
      <c r="A5636" s="3"/>
      <c r="B5636" s="51"/>
      <c r="D5636" s="30"/>
      <c r="E5636" s="25"/>
    </row>
    <row r="5637" spans="1:5" x14ac:dyDescent="0.15">
      <c r="A5637" s="3"/>
      <c r="B5637" s="51"/>
      <c r="D5637" s="30"/>
      <c r="E5637" s="25"/>
    </row>
    <row r="5638" spans="1:5" x14ac:dyDescent="0.15">
      <c r="A5638" s="3"/>
      <c r="B5638" s="51"/>
      <c r="D5638" s="30"/>
      <c r="E5638" s="25"/>
    </row>
    <row r="5639" spans="1:5" x14ac:dyDescent="0.15">
      <c r="A5639" s="3"/>
      <c r="B5639" s="51"/>
      <c r="D5639" s="30"/>
      <c r="E5639" s="25"/>
    </row>
    <row r="5640" spans="1:5" x14ac:dyDescent="0.15">
      <c r="A5640" s="3"/>
      <c r="B5640" s="51"/>
      <c r="D5640" s="30"/>
      <c r="E5640" s="25"/>
    </row>
    <row r="5641" spans="1:5" x14ac:dyDescent="0.15">
      <c r="A5641" s="3"/>
      <c r="B5641" s="51"/>
      <c r="D5641" s="30"/>
      <c r="E5641" s="25"/>
    </row>
    <row r="5642" spans="1:5" x14ac:dyDescent="0.15">
      <c r="A5642" s="3"/>
      <c r="B5642" s="51"/>
      <c r="D5642" s="30"/>
      <c r="E5642" s="25"/>
    </row>
    <row r="5643" spans="1:5" x14ac:dyDescent="0.15">
      <c r="A5643" s="3"/>
      <c r="B5643" s="51"/>
      <c r="D5643" s="30"/>
      <c r="E5643" s="25"/>
    </row>
    <row r="5644" spans="1:5" x14ac:dyDescent="0.15">
      <c r="A5644" s="3"/>
      <c r="B5644" s="51"/>
      <c r="D5644" s="30"/>
      <c r="E5644" s="25"/>
    </row>
    <row r="5645" spans="1:5" x14ac:dyDescent="0.15">
      <c r="A5645" s="3"/>
      <c r="B5645" s="51"/>
      <c r="D5645" s="30"/>
      <c r="E5645" s="25"/>
    </row>
    <row r="5646" spans="1:5" x14ac:dyDescent="0.15">
      <c r="A5646" s="3"/>
      <c r="B5646" s="51"/>
      <c r="D5646" s="30"/>
      <c r="E5646" s="25"/>
    </row>
    <row r="5647" spans="1:5" x14ac:dyDescent="0.15">
      <c r="A5647" s="3"/>
      <c r="B5647" s="51"/>
      <c r="D5647" s="30"/>
      <c r="E5647" s="25"/>
    </row>
    <row r="5648" spans="1:5" x14ac:dyDescent="0.15">
      <c r="A5648" s="3"/>
      <c r="B5648" s="51"/>
      <c r="D5648" s="30"/>
      <c r="E5648" s="25"/>
    </row>
    <row r="5649" spans="1:5" x14ac:dyDescent="0.15">
      <c r="A5649" s="3"/>
      <c r="B5649" s="51"/>
      <c r="D5649" s="30"/>
      <c r="E5649" s="25"/>
    </row>
    <row r="5650" spans="1:5" x14ac:dyDescent="0.15">
      <c r="A5650" s="3"/>
      <c r="B5650" s="51"/>
      <c r="D5650" s="30"/>
      <c r="E5650" s="25"/>
    </row>
    <row r="5651" spans="1:5" x14ac:dyDescent="0.15">
      <c r="A5651" s="3"/>
      <c r="B5651" s="51"/>
      <c r="D5651" s="30"/>
      <c r="E5651" s="25"/>
    </row>
    <row r="5652" spans="1:5" x14ac:dyDescent="0.15">
      <c r="A5652" s="3"/>
      <c r="B5652" s="51"/>
      <c r="D5652" s="30"/>
      <c r="E5652" s="25"/>
    </row>
    <row r="5653" spans="1:5" x14ac:dyDescent="0.15">
      <c r="A5653" s="3"/>
      <c r="B5653" s="51"/>
      <c r="D5653" s="30"/>
      <c r="E5653" s="25"/>
    </row>
    <row r="5654" spans="1:5" x14ac:dyDescent="0.15">
      <c r="A5654" s="3"/>
      <c r="B5654" s="51"/>
      <c r="D5654" s="30"/>
      <c r="E5654" s="25"/>
    </row>
    <row r="5655" spans="1:5" x14ac:dyDescent="0.15">
      <c r="A5655" s="3"/>
      <c r="B5655" s="51"/>
      <c r="D5655" s="30"/>
      <c r="E5655" s="25"/>
    </row>
    <row r="5656" spans="1:5" x14ac:dyDescent="0.15">
      <c r="A5656" s="3"/>
      <c r="B5656" s="51"/>
      <c r="D5656" s="30"/>
      <c r="E5656" s="25"/>
    </row>
    <row r="5657" spans="1:5" x14ac:dyDescent="0.15">
      <c r="A5657" s="3"/>
      <c r="B5657" s="51"/>
      <c r="D5657" s="30"/>
      <c r="E5657" s="25"/>
    </row>
    <row r="5658" spans="1:5" x14ac:dyDescent="0.15">
      <c r="A5658" s="3"/>
      <c r="B5658" s="51"/>
      <c r="D5658" s="30"/>
      <c r="E5658" s="25"/>
    </row>
    <row r="5659" spans="1:5" x14ac:dyDescent="0.15">
      <c r="A5659" s="3"/>
      <c r="B5659" s="51"/>
      <c r="D5659" s="30"/>
      <c r="E5659" s="25"/>
    </row>
    <row r="5660" spans="1:5" x14ac:dyDescent="0.15">
      <c r="A5660" s="3"/>
      <c r="B5660" s="51"/>
      <c r="D5660" s="30"/>
      <c r="E5660" s="25"/>
    </row>
    <row r="5661" spans="1:5" x14ac:dyDescent="0.15">
      <c r="A5661" s="3"/>
      <c r="B5661" s="51"/>
      <c r="D5661" s="30"/>
      <c r="E5661" s="25"/>
    </row>
    <row r="5662" spans="1:5" x14ac:dyDescent="0.15">
      <c r="A5662" s="3"/>
      <c r="B5662" s="51"/>
      <c r="D5662" s="30"/>
      <c r="E5662" s="25"/>
    </row>
    <row r="5663" spans="1:5" x14ac:dyDescent="0.15">
      <c r="A5663" s="3"/>
      <c r="B5663" s="51"/>
      <c r="D5663" s="30"/>
      <c r="E5663" s="25"/>
    </row>
    <row r="5664" spans="1:5" x14ac:dyDescent="0.15">
      <c r="A5664" s="3"/>
      <c r="B5664" s="51"/>
      <c r="D5664" s="30"/>
      <c r="E5664" s="25"/>
    </row>
    <row r="5665" spans="1:5" x14ac:dyDescent="0.15">
      <c r="A5665" s="3"/>
      <c r="B5665" s="51"/>
      <c r="D5665" s="30"/>
      <c r="E5665" s="25"/>
    </row>
    <row r="5666" spans="1:5" x14ac:dyDescent="0.15">
      <c r="A5666" s="3"/>
      <c r="B5666" s="51"/>
      <c r="D5666" s="30"/>
      <c r="E5666" s="25"/>
    </row>
    <row r="5667" spans="1:5" x14ac:dyDescent="0.15">
      <c r="A5667" s="3"/>
      <c r="B5667" s="51"/>
      <c r="D5667" s="30"/>
      <c r="E5667" s="25"/>
    </row>
    <row r="5668" spans="1:5" x14ac:dyDescent="0.15">
      <c r="A5668" s="3"/>
      <c r="B5668" s="51"/>
      <c r="D5668" s="30"/>
      <c r="E5668" s="25"/>
    </row>
    <row r="5669" spans="1:5" x14ac:dyDescent="0.15">
      <c r="A5669" s="3"/>
      <c r="B5669" s="51"/>
      <c r="D5669" s="30"/>
      <c r="E5669" s="25"/>
    </row>
    <row r="5670" spans="1:5" x14ac:dyDescent="0.15">
      <c r="A5670" s="3"/>
      <c r="B5670" s="51"/>
      <c r="D5670" s="30"/>
      <c r="E5670" s="25"/>
    </row>
    <row r="5671" spans="1:5" x14ac:dyDescent="0.15">
      <c r="A5671" s="3"/>
      <c r="B5671" s="51"/>
      <c r="D5671" s="30"/>
      <c r="E5671" s="25"/>
    </row>
    <row r="5672" spans="1:5" x14ac:dyDescent="0.15">
      <c r="A5672" s="3"/>
      <c r="B5672" s="51"/>
      <c r="D5672" s="30"/>
      <c r="E5672" s="25"/>
    </row>
    <row r="5673" spans="1:5" x14ac:dyDescent="0.15">
      <c r="A5673" s="3"/>
      <c r="B5673" s="51"/>
      <c r="D5673" s="30"/>
      <c r="E5673" s="25"/>
    </row>
    <row r="5674" spans="1:5" x14ac:dyDescent="0.15">
      <c r="A5674" s="3"/>
      <c r="B5674" s="51"/>
      <c r="D5674" s="30"/>
      <c r="E5674" s="25"/>
    </row>
    <row r="5675" spans="1:5" x14ac:dyDescent="0.15">
      <c r="A5675" s="3"/>
      <c r="B5675" s="51"/>
      <c r="D5675" s="30"/>
      <c r="E5675" s="25"/>
    </row>
    <row r="5676" spans="1:5" x14ac:dyDescent="0.15">
      <c r="A5676" s="3"/>
      <c r="B5676" s="51"/>
      <c r="D5676" s="30"/>
      <c r="E5676" s="25"/>
    </row>
    <row r="5677" spans="1:5" x14ac:dyDescent="0.15">
      <c r="A5677" s="3"/>
      <c r="B5677" s="51"/>
      <c r="D5677" s="30"/>
      <c r="E5677" s="25"/>
    </row>
    <row r="5678" spans="1:5" x14ac:dyDescent="0.15">
      <c r="A5678" s="3"/>
      <c r="B5678" s="51"/>
      <c r="D5678" s="30"/>
      <c r="E5678" s="25"/>
    </row>
    <row r="5679" spans="1:5" x14ac:dyDescent="0.15">
      <c r="A5679" s="3"/>
      <c r="B5679" s="51"/>
      <c r="D5679" s="30"/>
      <c r="E5679" s="25"/>
    </row>
    <row r="5680" spans="1:5" x14ac:dyDescent="0.15">
      <c r="A5680" s="3"/>
      <c r="B5680" s="51"/>
      <c r="D5680" s="30"/>
      <c r="E5680" s="25"/>
    </row>
    <row r="5681" spans="1:5" x14ac:dyDescent="0.15">
      <c r="A5681" s="3"/>
      <c r="B5681" s="51"/>
      <c r="D5681" s="30"/>
      <c r="E5681" s="25"/>
    </row>
    <row r="5682" spans="1:5" x14ac:dyDescent="0.15">
      <c r="A5682" s="3"/>
      <c r="B5682" s="51"/>
      <c r="D5682" s="30"/>
      <c r="E5682" s="25"/>
    </row>
    <row r="5683" spans="1:5" x14ac:dyDescent="0.15">
      <c r="A5683" s="3"/>
      <c r="B5683" s="51"/>
      <c r="D5683" s="30"/>
      <c r="E5683" s="25"/>
    </row>
    <row r="5684" spans="1:5" x14ac:dyDescent="0.15">
      <c r="A5684" s="3"/>
      <c r="B5684" s="51"/>
      <c r="D5684" s="30"/>
      <c r="E5684" s="25"/>
    </row>
    <row r="5685" spans="1:5" x14ac:dyDescent="0.15">
      <c r="A5685" s="3"/>
      <c r="B5685" s="51"/>
      <c r="D5685" s="30"/>
      <c r="E5685" s="25"/>
    </row>
    <row r="5686" spans="1:5" x14ac:dyDescent="0.15">
      <c r="A5686" s="3"/>
      <c r="B5686" s="51"/>
      <c r="D5686" s="30"/>
      <c r="E5686" s="25"/>
    </row>
    <row r="5687" spans="1:5" x14ac:dyDescent="0.15">
      <c r="A5687" s="3"/>
      <c r="B5687" s="51"/>
      <c r="D5687" s="30"/>
      <c r="E5687" s="25"/>
    </row>
    <row r="5688" spans="1:5" x14ac:dyDescent="0.15">
      <c r="A5688" s="3"/>
      <c r="B5688" s="51"/>
      <c r="D5688" s="30"/>
      <c r="E5688" s="25"/>
    </row>
    <row r="5689" spans="1:5" x14ac:dyDescent="0.15">
      <c r="A5689" s="3"/>
      <c r="B5689" s="51"/>
      <c r="D5689" s="30"/>
      <c r="E5689" s="25"/>
    </row>
    <row r="5690" spans="1:5" x14ac:dyDescent="0.15">
      <c r="A5690" s="3"/>
      <c r="B5690" s="51"/>
      <c r="D5690" s="30"/>
      <c r="E5690" s="25"/>
    </row>
    <row r="5691" spans="1:5" x14ac:dyDescent="0.15">
      <c r="A5691" s="3"/>
      <c r="B5691" s="51"/>
      <c r="D5691" s="30"/>
      <c r="E5691" s="25"/>
    </row>
    <row r="5692" spans="1:5" x14ac:dyDescent="0.15">
      <c r="A5692" s="3"/>
      <c r="B5692" s="51"/>
      <c r="D5692" s="30"/>
      <c r="E5692" s="25"/>
    </row>
    <row r="5693" spans="1:5" x14ac:dyDescent="0.15">
      <c r="A5693" s="3"/>
      <c r="B5693" s="51"/>
      <c r="D5693" s="30"/>
      <c r="E5693" s="25"/>
    </row>
    <row r="5694" spans="1:5" x14ac:dyDescent="0.15">
      <c r="A5694" s="3"/>
      <c r="B5694" s="51"/>
      <c r="D5694" s="30"/>
      <c r="E5694" s="25"/>
    </row>
    <row r="5695" spans="1:5" x14ac:dyDescent="0.15">
      <c r="A5695" s="3"/>
      <c r="B5695" s="51"/>
      <c r="D5695" s="30"/>
      <c r="E5695" s="25"/>
    </row>
    <row r="5696" spans="1:5" x14ac:dyDescent="0.15">
      <c r="A5696" s="3"/>
      <c r="B5696" s="51"/>
      <c r="D5696" s="30"/>
      <c r="E5696" s="25"/>
    </row>
    <row r="5697" spans="1:5" x14ac:dyDescent="0.15">
      <c r="A5697" s="3"/>
      <c r="B5697" s="51"/>
      <c r="D5697" s="30"/>
      <c r="E5697" s="25"/>
    </row>
    <row r="5698" spans="1:5" x14ac:dyDescent="0.15">
      <c r="A5698" s="3"/>
      <c r="B5698" s="51"/>
      <c r="D5698" s="30"/>
      <c r="E5698" s="25"/>
    </row>
    <row r="5699" spans="1:5" x14ac:dyDescent="0.15">
      <c r="A5699" s="3"/>
      <c r="B5699" s="51"/>
      <c r="D5699" s="30"/>
      <c r="E5699" s="25"/>
    </row>
    <row r="5700" spans="1:5" x14ac:dyDescent="0.15">
      <c r="A5700" s="3"/>
      <c r="B5700" s="51"/>
      <c r="D5700" s="30"/>
      <c r="E5700" s="25"/>
    </row>
    <row r="5701" spans="1:5" x14ac:dyDescent="0.15">
      <c r="A5701" s="3"/>
      <c r="B5701" s="51"/>
      <c r="D5701" s="30"/>
      <c r="E5701" s="25"/>
    </row>
    <row r="5702" spans="1:5" x14ac:dyDescent="0.15">
      <c r="A5702" s="3"/>
      <c r="B5702" s="51"/>
      <c r="D5702" s="30"/>
      <c r="E5702" s="25"/>
    </row>
    <row r="5703" spans="1:5" x14ac:dyDescent="0.15">
      <c r="A5703" s="3"/>
      <c r="B5703" s="51"/>
      <c r="D5703" s="30"/>
      <c r="E5703" s="25"/>
    </row>
    <row r="5704" spans="1:5" x14ac:dyDescent="0.15">
      <c r="A5704" s="3"/>
      <c r="B5704" s="51"/>
      <c r="D5704" s="30"/>
      <c r="E5704" s="25"/>
    </row>
    <row r="5705" spans="1:5" x14ac:dyDescent="0.15">
      <c r="A5705" s="3"/>
      <c r="B5705" s="51"/>
      <c r="D5705" s="30"/>
      <c r="E5705" s="25"/>
    </row>
    <row r="5706" spans="1:5" x14ac:dyDescent="0.15">
      <c r="A5706" s="3"/>
      <c r="B5706" s="51"/>
      <c r="D5706" s="30"/>
      <c r="E5706" s="25"/>
    </row>
    <row r="5707" spans="1:5" x14ac:dyDescent="0.15">
      <c r="A5707" s="3"/>
      <c r="B5707" s="51"/>
      <c r="D5707" s="30"/>
      <c r="E5707" s="25"/>
    </row>
    <row r="5708" spans="1:5" x14ac:dyDescent="0.15">
      <c r="A5708" s="3"/>
      <c r="B5708" s="51"/>
      <c r="D5708" s="30"/>
      <c r="E5708" s="25"/>
    </row>
    <row r="5709" spans="1:5" x14ac:dyDescent="0.15">
      <c r="A5709" s="3"/>
      <c r="B5709" s="51"/>
      <c r="D5709" s="30"/>
      <c r="E5709" s="25"/>
    </row>
    <row r="5710" spans="1:5" x14ac:dyDescent="0.15">
      <c r="A5710" s="3"/>
      <c r="B5710" s="51"/>
      <c r="D5710" s="30"/>
      <c r="E5710" s="25"/>
    </row>
    <row r="5711" spans="1:5" x14ac:dyDescent="0.15">
      <c r="A5711" s="3"/>
      <c r="B5711" s="51"/>
      <c r="D5711" s="30"/>
      <c r="E5711" s="25"/>
    </row>
    <row r="5712" spans="1:5" x14ac:dyDescent="0.15">
      <c r="A5712" s="3"/>
      <c r="B5712" s="51"/>
      <c r="D5712" s="30"/>
      <c r="E5712" s="25"/>
    </row>
    <row r="5713" spans="1:5" x14ac:dyDescent="0.15">
      <c r="A5713" s="3"/>
      <c r="B5713" s="51"/>
      <c r="D5713" s="30"/>
      <c r="E5713" s="25"/>
    </row>
    <row r="5714" spans="1:5" x14ac:dyDescent="0.15">
      <c r="A5714" s="3"/>
      <c r="B5714" s="51"/>
      <c r="D5714" s="30"/>
      <c r="E5714" s="25"/>
    </row>
    <row r="5715" spans="1:5" x14ac:dyDescent="0.15">
      <c r="A5715" s="3"/>
      <c r="B5715" s="51"/>
      <c r="D5715" s="30"/>
      <c r="E5715" s="25"/>
    </row>
    <row r="5716" spans="1:5" x14ac:dyDescent="0.15">
      <c r="A5716" s="3"/>
      <c r="B5716" s="51"/>
      <c r="D5716" s="30"/>
      <c r="E5716" s="25"/>
    </row>
    <row r="5717" spans="1:5" x14ac:dyDescent="0.15">
      <c r="A5717" s="3"/>
      <c r="B5717" s="51"/>
      <c r="D5717" s="30"/>
      <c r="E5717" s="25"/>
    </row>
    <row r="5718" spans="1:5" x14ac:dyDescent="0.15">
      <c r="A5718" s="3"/>
      <c r="B5718" s="51"/>
      <c r="D5718" s="30"/>
      <c r="E5718" s="25"/>
    </row>
    <row r="5719" spans="1:5" x14ac:dyDescent="0.15">
      <c r="A5719" s="3"/>
      <c r="B5719" s="51"/>
      <c r="D5719" s="30"/>
      <c r="E5719" s="25"/>
    </row>
    <row r="5720" spans="1:5" x14ac:dyDescent="0.15">
      <c r="A5720" s="3"/>
      <c r="B5720" s="51"/>
      <c r="D5720" s="30"/>
      <c r="E5720" s="25"/>
    </row>
    <row r="5721" spans="1:5" x14ac:dyDescent="0.15">
      <c r="A5721" s="3"/>
      <c r="B5721" s="51"/>
      <c r="D5721" s="30"/>
      <c r="E5721" s="25"/>
    </row>
    <row r="5722" spans="1:5" x14ac:dyDescent="0.15">
      <c r="A5722" s="3"/>
      <c r="B5722" s="51"/>
      <c r="D5722" s="30"/>
      <c r="E5722" s="25"/>
    </row>
    <row r="5723" spans="1:5" x14ac:dyDescent="0.15">
      <c r="A5723" s="3"/>
      <c r="B5723" s="51"/>
      <c r="D5723" s="30"/>
      <c r="E5723" s="25"/>
    </row>
    <row r="5724" spans="1:5" x14ac:dyDescent="0.15">
      <c r="A5724" s="3"/>
      <c r="B5724" s="51"/>
      <c r="D5724" s="30"/>
      <c r="E5724" s="25"/>
    </row>
    <row r="5725" spans="1:5" x14ac:dyDescent="0.15">
      <c r="A5725" s="3"/>
      <c r="B5725" s="51"/>
      <c r="D5725" s="30"/>
      <c r="E5725" s="25"/>
    </row>
    <row r="5726" spans="1:5" x14ac:dyDescent="0.15">
      <c r="A5726" s="3"/>
      <c r="B5726" s="51"/>
      <c r="D5726" s="30"/>
      <c r="E5726" s="25"/>
    </row>
    <row r="5727" spans="1:5" x14ac:dyDescent="0.15">
      <c r="A5727" s="3"/>
      <c r="B5727" s="51"/>
      <c r="D5727" s="30"/>
      <c r="E5727" s="25"/>
    </row>
    <row r="5728" spans="1:5" x14ac:dyDescent="0.15">
      <c r="A5728" s="3"/>
      <c r="B5728" s="51"/>
      <c r="D5728" s="30"/>
      <c r="E5728" s="25"/>
    </row>
    <row r="5729" spans="1:5" x14ac:dyDescent="0.15">
      <c r="A5729" s="3"/>
      <c r="B5729" s="51"/>
      <c r="D5729" s="30"/>
      <c r="E5729" s="25"/>
    </row>
    <row r="5730" spans="1:5" x14ac:dyDescent="0.15">
      <c r="A5730" s="3"/>
      <c r="B5730" s="51"/>
      <c r="D5730" s="30"/>
      <c r="E5730" s="25"/>
    </row>
    <row r="5731" spans="1:5" x14ac:dyDescent="0.15">
      <c r="A5731" s="3"/>
      <c r="B5731" s="51"/>
      <c r="D5731" s="30"/>
      <c r="E5731" s="25"/>
    </row>
    <row r="5732" spans="1:5" x14ac:dyDescent="0.15">
      <c r="A5732" s="3"/>
      <c r="B5732" s="51"/>
      <c r="D5732" s="30"/>
      <c r="E5732" s="25"/>
    </row>
    <row r="5733" spans="1:5" x14ac:dyDescent="0.15">
      <c r="A5733" s="3"/>
      <c r="B5733" s="51"/>
      <c r="D5733" s="30"/>
      <c r="E5733" s="25"/>
    </row>
    <row r="5734" spans="1:5" x14ac:dyDescent="0.15">
      <c r="A5734" s="3"/>
      <c r="B5734" s="51"/>
      <c r="D5734" s="30"/>
      <c r="E5734" s="25"/>
    </row>
    <row r="5735" spans="1:5" x14ac:dyDescent="0.15">
      <c r="A5735" s="3"/>
      <c r="B5735" s="51"/>
      <c r="D5735" s="30"/>
      <c r="E5735" s="25"/>
    </row>
    <row r="5736" spans="1:5" x14ac:dyDescent="0.15">
      <c r="A5736" s="3"/>
      <c r="B5736" s="51"/>
      <c r="D5736" s="30"/>
      <c r="E5736" s="25"/>
    </row>
    <row r="5737" spans="1:5" x14ac:dyDescent="0.15">
      <c r="A5737" s="3"/>
      <c r="B5737" s="51"/>
      <c r="D5737" s="30"/>
      <c r="E5737" s="25"/>
    </row>
    <row r="5738" spans="1:5" x14ac:dyDescent="0.15">
      <c r="A5738" s="3"/>
      <c r="B5738" s="51"/>
      <c r="D5738" s="30"/>
      <c r="E5738" s="25"/>
    </row>
    <row r="5739" spans="1:5" x14ac:dyDescent="0.15">
      <c r="A5739" s="3"/>
      <c r="B5739" s="51"/>
      <c r="D5739" s="30"/>
      <c r="E5739" s="25"/>
    </row>
    <row r="5740" spans="1:5" x14ac:dyDescent="0.15">
      <c r="A5740" s="3"/>
      <c r="B5740" s="51"/>
      <c r="D5740" s="30"/>
      <c r="E5740" s="25"/>
    </row>
    <row r="5741" spans="1:5" x14ac:dyDescent="0.15">
      <c r="A5741" s="3"/>
      <c r="B5741" s="51"/>
      <c r="D5741" s="30"/>
      <c r="E5741" s="25"/>
    </row>
    <row r="5742" spans="1:5" x14ac:dyDescent="0.15">
      <c r="A5742" s="3"/>
      <c r="B5742" s="51"/>
      <c r="D5742" s="30"/>
      <c r="E5742" s="25"/>
    </row>
    <row r="5743" spans="1:5" x14ac:dyDescent="0.15">
      <c r="A5743" s="3"/>
      <c r="B5743" s="51"/>
      <c r="D5743" s="30"/>
      <c r="E5743" s="25"/>
    </row>
    <row r="5744" spans="1:5" x14ac:dyDescent="0.15">
      <c r="A5744" s="3"/>
      <c r="B5744" s="51"/>
      <c r="D5744" s="30"/>
      <c r="E5744" s="25"/>
    </row>
    <row r="5745" spans="1:5" x14ac:dyDescent="0.15">
      <c r="A5745" s="3"/>
      <c r="B5745" s="51"/>
      <c r="D5745" s="30"/>
      <c r="E5745" s="25"/>
    </row>
    <row r="5746" spans="1:5" x14ac:dyDescent="0.15">
      <c r="A5746" s="3"/>
      <c r="B5746" s="51"/>
      <c r="D5746" s="30"/>
      <c r="E5746" s="25"/>
    </row>
    <row r="5747" spans="1:5" x14ac:dyDescent="0.15">
      <c r="A5747" s="3"/>
      <c r="B5747" s="51"/>
      <c r="D5747" s="30"/>
      <c r="E5747" s="25"/>
    </row>
    <row r="5748" spans="1:5" x14ac:dyDescent="0.15">
      <c r="A5748" s="3"/>
      <c r="B5748" s="51"/>
      <c r="D5748" s="30"/>
      <c r="E5748" s="25"/>
    </row>
    <row r="5749" spans="1:5" x14ac:dyDescent="0.15">
      <c r="A5749" s="3"/>
      <c r="B5749" s="51"/>
      <c r="D5749" s="30"/>
      <c r="E5749" s="25"/>
    </row>
    <row r="5750" spans="1:5" x14ac:dyDescent="0.15">
      <c r="A5750" s="3"/>
      <c r="B5750" s="51"/>
      <c r="D5750" s="30"/>
      <c r="E5750" s="25"/>
    </row>
    <row r="5751" spans="1:5" x14ac:dyDescent="0.15">
      <c r="A5751" s="3"/>
      <c r="B5751" s="51"/>
      <c r="D5751" s="30"/>
      <c r="E5751" s="25"/>
    </row>
    <row r="5752" spans="1:5" x14ac:dyDescent="0.15">
      <c r="A5752" s="3"/>
      <c r="B5752" s="51"/>
      <c r="D5752" s="30"/>
      <c r="E5752" s="25"/>
    </row>
    <row r="5753" spans="1:5" x14ac:dyDescent="0.15">
      <c r="A5753" s="3"/>
      <c r="B5753" s="51"/>
      <c r="D5753" s="30"/>
      <c r="E5753" s="25"/>
    </row>
    <row r="5754" spans="1:5" x14ac:dyDescent="0.15">
      <c r="A5754" s="3"/>
      <c r="B5754" s="51"/>
      <c r="D5754" s="30"/>
      <c r="E5754" s="25"/>
    </row>
    <row r="5755" spans="1:5" x14ac:dyDescent="0.15">
      <c r="A5755" s="3"/>
      <c r="B5755" s="51"/>
      <c r="D5755" s="30"/>
      <c r="E5755" s="25"/>
    </row>
    <row r="5756" spans="1:5" x14ac:dyDescent="0.15">
      <c r="A5756" s="3"/>
      <c r="B5756" s="51"/>
      <c r="D5756" s="30"/>
      <c r="E5756" s="25"/>
    </row>
    <row r="5757" spans="1:5" x14ac:dyDescent="0.15">
      <c r="A5757" s="3"/>
      <c r="B5757" s="51"/>
      <c r="D5757" s="30"/>
      <c r="E5757" s="25"/>
    </row>
    <row r="5758" spans="1:5" x14ac:dyDescent="0.15">
      <c r="A5758" s="3"/>
      <c r="B5758" s="51"/>
      <c r="D5758" s="30"/>
      <c r="E5758" s="25"/>
    </row>
    <row r="5759" spans="1:5" x14ac:dyDescent="0.15">
      <c r="A5759" s="3"/>
      <c r="B5759" s="51"/>
      <c r="D5759" s="30"/>
      <c r="E5759" s="25"/>
    </row>
    <row r="5760" spans="1:5" x14ac:dyDescent="0.15">
      <c r="A5760" s="3"/>
      <c r="B5760" s="51"/>
      <c r="D5760" s="30"/>
      <c r="E5760" s="25"/>
    </row>
    <row r="5761" spans="1:5" x14ac:dyDescent="0.15">
      <c r="A5761" s="3"/>
      <c r="B5761" s="51"/>
      <c r="D5761" s="30"/>
      <c r="E5761" s="25"/>
    </row>
    <row r="5762" spans="1:5" x14ac:dyDescent="0.15">
      <c r="A5762" s="3"/>
      <c r="B5762" s="51"/>
      <c r="D5762" s="30"/>
      <c r="E5762" s="25"/>
    </row>
    <row r="5763" spans="1:5" x14ac:dyDescent="0.15">
      <c r="A5763" s="3"/>
      <c r="B5763" s="51"/>
      <c r="D5763" s="30"/>
      <c r="E5763" s="25"/>
    </row>
    <row r="5764" spans="1:5" x14ac:dyDescent="0.15">
      <c r="A5764" s="3"/>
      <c r="B5764" s="51"/>
      <c r="D5764" s="30"/>
      <c r="E5764" s="25"/>
    </row>
    <row r="5765" spans="1:5" x14ac:dyDescent="0.15">
      <c r="A5765" s="3"/>
      <c r="B5765" s="51"/>
      <c r="D5765" s="30"/>
      <c r="E5765" s="25"/>
    </row>
    <row r="5766" spans="1:5" x14ac:dyDescent="0.15">
      <c r="A5766" s="3"/>
      <c r="B5766" s="51"/>
      <c r="D5766" s="30"/>
      <c r="E5766" s="25"/>
    </row>
    <row r="5767" spans="1:5" x14ac:dyDescent="0.15">
      <c r="A5767" s="3"/>
      <c r="B5767" s="51"/>
      <c r="D5767" s="30"/>
      <c r="E5767" s="25"/>
    </row>
    <row r="5768" spans="1:5" x14ac:dyDescent="0.15">
      <c r="A5768" s="3"/>
      <c r="B5768" s="51"/>
      <c r="D5768" s="30"/>
      <c r="E5768" s="25"/>
    </row>
    <row r="5769" spans="1:5" x14ac:dyDescent="0.15">
      <c r="A5769" s="3"/>
      <c r="B5769" s="51"/>
      <c r="D5769" s="30"/>
      <c r="E5769" s="25"/>
    </row>
    <row r="5770" spans="1:5" x14ac:dyDescent="0.15">
      <c r="A5770" s="3"/>
      <c r="B5770" s="51"/>
      <c r="D5770" s="30"/>
      <c r="E5770" s="25"/>
    </row>
    <row r="5771" spans="1:5" x14ac:dyDescent="0.15">
      <c r="A5771" s="3"/>
      <c r="B5771" s="51"/>
      <c r="D5771" s="30"/>
      <c r="E5771" s="25"/>
    </row>
    <row r="5772" spans="1:5" x14ac:dyDescent="0.15">
      <c r="A5772" s="3"/>
      <c r="B5772" s="51"/>
      <c r="D5772" s="30"/>
      <c r="E5772" s="25"/>
    </row>
    <row r="5773" spans="1:5" x14ac:dyDescent="0.15">
      <c r="A5773" s="3"/>
      <c r="B5773" s="51"/>
      <c r="D5773" s="30"/>
      <c r="E5773" s="25"/>
    </row>
    <row r="5774" spans="1:5" x14ac:dyDescent="0.15">
      <c r="A5774" s="3"/>
      <c r="B5774" s="51"/>
      <c r="D5774" s="30"/>
      <c r="E5774" s="25"/>
    </row>
    <row r="5775" spans="1:5" x14ac:dyDescent="0.15">
      <c r="A5775" s="3"/>
      <c r="B5775" s="51"/>
      <c r="D5775" s="30"/>
      <c r="E5775" s="25"/>
    </row>
    <row r="5776" spans="1:5" x14ac:dyDescent="0.15">
      <c r="A5776" s="3"/>
      <c r="B5776" s="51"/>
      <c r="D5776" s="30"/>
      <c r="E5776" s="25"/>
    </row>
    <row r="5777" spans="1:5" x14ac:dyDescent="0.15">
      <c r="A5777" s="3"/>
      <c r="B5777" s="51"/>
      <c r="D5777" s="30"/>
      <c r="E5777" s="25"/>
    </row>
    <row r="5778" spans="1:5" x14ac:dyDescent="0.15">
      <c r="A5778" s="3"/>
      <c r="B5778" s="51"/>
      <c r="D5778" s="30"/>
      <c r="E5778" s="25"/>
    </row>
    <row r="5779" spans="1:5" x14ac:dyDescent="0.15">
      <c r="A5779" s="3"/>
      <c r="B5779" s="51"/>
      <c r="D5779" s="30"/>
      <c r="E5779" s="25"/>
    </row>
    <row r="5780" spans="1:5" x14ac:dyDescent="0.15">
      <c r="A5780" s="3"/>
      <c r="B5780" s="51"/>
      <c r="D5780" s="30"/>
      <c r="E5780" s="25"/>
    </row>
    <row r="5781" spans="1:5" x14ac:dyDescent="0.15">
      <c r="A5781" s="3"/>
      <c r="B5781" s="51"/>
      <c r="D5781" s="30"/>
      <c r="E5781" s="25"/>
    </row>
    <row r="5782" spans="1:5" x14ac:dyDescent="0.15">
      <c r="A5782" s="3"/>
      <c r="B5782" s="51"/>
      <c r="D5782" s="30"/>
      <c r="E5782" s="25"/>
    </row>
    <row r="5783" spans="1:5" x14ac:dyDescent="0.15">
      <c r="A5783" s="3"/>
      <c r="B5783" s="51"/>
      <c r="D5783" s="30"/>
      <c r="E5783" s="25"/>
    </row>
    <row r="5784" spans="1:5" x14ac:dyDescent="0.15">
      <c r="A5784" s="3"/>
      <c r="B5784" s="51"/>
      <c r="D5784" s="30"/>
      <c r="E5784" s="25"/>
    </row>
    <row r="5785" spans="1:5" x14ac:dyDescent="0.15">
      <c r="A5785" s="3"/>
      <c r="B5785" s="51"/>
      <c r="D5785" s="30"/>
      <c r="E5785" s="25"/>
    </row>
    <row r="5786" spans="1:5" x14ac:dyDescent="0.15">
      <c r="A5786" s="3"/>
      <c r="B5786" s="51"/>
      <c r="D5786" s="30"/>
      <c r="E5786" s="25"/>
    </row>
    <row r="5787" spans="1:5" x14ac:dyDescent="0.15">
      <c r="A5787" s="3"/>
      <c r="B5787" s="51"/>
      <c r="D5787" s="30"/>
      <c r="E5787" s="25"/>
    </row>
    <row r="5788" spans="1:5" x14ac:dyDescent="0.15">
      <c r="A5788" s="3"/>
      <c r="B5788" s="51"/>
      <c r="D5788" s="30"/>
      <c r="E5788" s="25"/>
    </row>
    <row r="5789" spans="1:5" x14ac:dyDescent="0.15">
      <c r="A5789" s="3"/>
      <c r="B5789" s="51"/>
      <c r="D5789" s="30"/>
      <c r="E5789" s="25"/>
    </row>
    <row r="5790" spans="1:5" x14ac:dyDescent="0.15">
      <c r="A5790" s="3"/>
      <c r="B5790" s="51"/>
      <c r="D5790" s="30"/>
      <c r="E5790" s="25"/>
    </row>
    <row r="5791" spans="1:5" x14ac:dyDescent="0.15">
      <c r="A5791" s="3"/>
      <c r="B5791" s="51"/>
      <c r="D5791" s="30"/>
      <c r="E5791" s="25"/>
    </row>
    <row r="5792" spans="1:5" x14ac:dyDescent="0.15">
      <c r="A5792" s="3"/>
      <c r="B5792" s="51"/>
      <c r="D5792" s="30"/>
      <c r="E5792" s="25"/>
    </row>
    <row r="5793" spans="1:5" x14ac:dyDescent="0.15">
      <c r="A5793" s="3"/>
      <c r="B5793" s="51"/>
      <c r="D5793" s="30"/>
      <c r="E5793" s="25"/>
    </row>
    <row r="5794" spans="1:5" x14ac:dyDescent="0.15">
      <c r="A5794" s="3"/>
      <c r="B5794" s="51"/>
      <c r="D5794" s="30"/>
      <c r="E5794" s="25"/>
    </row>
    <row r="5795" spans="1:5" x14ac:dyDescent="0.15">
      <c r="A5795" s="3"/>
      <c r="B5795" s="51"/>
      <c r="D5795" s="30"/>
      <c r="E5795" s="25"/>
    </row>
    <row r="5796" spans="1:5" x14ac:dyDescent="0.15">
      <c r="A5796" s="3"/>
      <c r="B5796" s="51"/>
      <c r="D5796" s="30"/>
      <c r="E5796" s="25"/>
    </row>
    <row r="5797" spans="1:5" x14ac:dyDescent="0.15">
      <c r="A5797" s="3"/>
      <c r="B5797" s="51"/>
      <c r="D5797" s="30"/>
      <c r="E5797" s="25"/>
    </row>
    <row r="5798" spans="1:5" x14ac:dyDescent="0.15">
      <c r="A5798" s="3"/>
      <c r="B5798" s="51"/>
      <c r="D5798" s="30"/>
      <c r="E5798" s="25"/>
    </row>
    <row r="5799" spans="1:5" x14ac:dyDescent="0.15">
      <c r="A5799" s="3"/>
      <c r="B5799" s="51"/>
      <c r="D5799" s="30"/>
      <c r="E5799" s="25"/>
    </row>
    <row r="5800" spans="1:5" x14ac:dyDescent="0.15">
      <c r="A5800" s="3"/>
      <c r="B5800" s="51"/>
      <c r="D5800" s="30"/>
      <c r="E5800" s="25"/>
    </row>
    <row r="5801" spans="1:5" x14ac:dyDescent="0.15">
      <c r="A5801" s="3"/>
      <c r="B5801" s="51"/>
      <c r="D5801" s="30"/>
      <c r="E5801" s="25"/>
    </row>
    <row r="5802" spans="1:5" x14ac:dyDescent="0.15">
      <c r="A5802" s="3"/>
      <c r="B5802" s="51"/>
      <c r="D5802" s="30"/>
      <c r="E5802" s="25"/>
    </row>
    <row r="5803" spans="1:5" x14ac:dyDescent="0.15">
      <c r="A5803" s="3"/>
      <c r="B5803" s="51"/>
      <c r="D5803" s="30"/>
      <c r="E5803" s="25"/>
    </row>
    <row r="5804" spans="1:5" x14ac:dyDescent="0.15">
      <c r="A5804" s="3"/>
      <c r="B5804" s="51"/>
      <c r="D5804" s="30"/>
      <c r="E5804" s="25"/>
    </row>
    <row r="5805" spans="1:5" x14ac:dyDescent="0.15">
      <c r="A5805" s="3"/>
      <c r="B5805" s="51"/>
      <c r="D5805" s="30"/>
      <c r="E5805" s="25"/>
    </row>
    <row r="5806" spans="1:5" x14ac:dyDescent="0.15">
      <c r="A5806" s="3"/>
      <c r="B5806" s="51"/>
      <c r="D5806" s="30"/>
      <c r="E5806" s="25"/>
    </row>
    <row r="5807" spans="1:5" x14ac:dyDescent="0.15">
      <c r="A5807" s="3"/>
      <c r="B5807" s="51"/>
      <c r="D5807" s="30"/>
      <c r="E5807" s="25"/>
    </row>
    <row r="5808" spans="1:5" x14ac:dyDescent="0.15">
      <c r="A5808" s="3"/>
      <c r="B5808" s="51"/>
      <c r="D5808" s="30"/>
      <c r="E5808" s="25"/>
    </row>
    <row r="5809" spans="1:5" x14ac:dyDescent="0.15">
      <c r="A5809" s="3"/>
      <c r="B5809" s="51"/>
      <c r="D5809" s="30"/>
      <c r="E5809" s="25"/>
    </row>
    <row r="5810" spans="1:5" x14ac:dyDescent="0.15">
      <c r="A5810" s="3"/>
      <c r="B5810" s="51"/>
      <c r="D5810" s="30"/>
      <c r="E5810" s="25"/>
    </row>
    <row r="5811" spans="1:5" x14ac:dyDescent="0.15">
      <c r="A5811" s="3"/>
      <c r="B5811" s="51"/>
      <c r="D5811" s="30"/>
      <c r="E5811" s="25"/>
    </row>
    <row r="5812" spans="1:5" x14ac:dyDescent="0.15">
      <c r="A5812" s="3"/>
      <c r="B5812" s="51"/>
      <c r="D5812" s="30"/>
      <c r="E5812" s="25"/>
    </row>
    <row r="5813" spans="1:5" x14ac:dyDescent="0.15">
      <c r="A5813" s="3"/>
      <c r="B5813" s="51"/>
      <c r="D5813" s="30"/>
      <c r="E5813" s="25"/>
    </row>
    <row r="5814" spans="1:5" x14ac:dyDescent="0.15">
      <c r="A5814" s="3"/>
      <c r="B5814" s="51"/>
      <c r="D5814" s="30"/>
      <c r="E5814" s="25"/>
    </row>
    <row r="5815" spans="1:5" x14ac:dyDescent="0.15">
      <c r="A5815" s="3"/>
      <c r="B5815" s="51"/>
      <c r="D5815" s="30"/>
      <c r="E5815" s="25"/>
    </row>
    <row r="5816" spans="1:5" x14ac:dyDescent="0.15">
      <c r="A5816" s="3"/>
      <c r="B5816" s="51"/>
      <c r="D5816" s="30"/>
      <c r="E5816" s="25"/>
    </row>
    <row r="5817" spans="1:5" x14ac:dyDescent="0.15">
      <c r="A5817" s="3"/>
      <c r="B5817" s="51"/>
      <c r="D5817" s="30"/>
      <c r="E5817" s="25"/>
    </row>
    <row r="5818" spans="1:5" x14ac:dyDescent="0.15">
      <c r="A5818" s="3"/>
      <c r="B5818" s="51"/>
      <c r="D5818" s="30"/>
      <c r="E5818" s="25"/>
    </row>
    <row r="5819" spans="1:5" x14ac:dyDescent="0.15">
      <c r="A5819" s="3"/>
      <c r="B5819" s="51"/>
      <c r="D5819" s="30"/>
      <c r="E5819" s="25"/>
    </row>
    <row r="5820" spans="1:5" x14ac:dyDescent="0.15">
      <c r="A5820" s="3"/>
      <c r="B5820" s="51"/>
      <c r="D5820" s="30"/>
      <c r="E5820" s="25"/>
    </row>
    <row r="5821" spans="1:5" x14ac:dyDescent="0.15">
      <c r="A5821" s="3"/>
      <c r="B5821" s="51"/>
      <c r="D5821" s="30"/>
      <c r="E5821" s="25"/>
    </row>
    <row r="5822" spans="1:5" x14ac:dyDescent="0.15">
      <c r="A5822" s="3"/>
      <c r="B5822" s="51"/>
      <c r="D5822" s="30"/>
      <c r="E5822" s="25"/>
    </row>
    <row r="5823" spans="1:5" x14ac:dyDescent="0.15">
      <c r="A5823" s="3"/>
      <c r="B5823" s="51"/>
      <c r="D5823" s="30"/>
      <c r="E5823" s="25"/>
    </row>
    <row r="5824" spans="1:5" x14ac:dyDescent="0.15">
      <c r="A5824" s="3"/>
      <c r="B5824" s="51"/>
      <c r="D5824" s="30"/>
      <c r="E5824" s="25"/>
    </row>
    <row r="5825" spans="1:5" x14ac:dyDescent="0.15">
      <c r="A5825" s="3"/>
      <c r="B5825" s="51"/>
      <c r="D5825" s="30"/>
      <c r="E5825" s="25"/>
    </row>
    <row r="5826" spans="1:5" x14ac:dyDescent="0.15">
      <c r="A5826" s="3"/>
      <c r="B5826" s="51"/>
      <c r="D5826" s="30"/>
      <c r="E5826" s="25"/>
    </row>
    <row r="5827" spans="1:5" x14ac:dyDescent="0.15">
      <c r="A5827" s="3"/>
      <c r="B5827" s="51"/>
      <c r="D5827" s="30"/>
      <c r="E5827" s="25"/>
    </row>
    <row r="5828" spans="1:5" x14ac:dyDescent="0.15">
      <c r="A5828" s="3"/>
      <c r="B5828" s="51"/>
      <c r="D5828" s="30"/>
      <c r="E5828" s="25"/>
    </row>
    <row r="5829" spans="1:5" x14ac:dyDescent="0.15">
      <c r="A5829" s="3"/>
      <c r="B5829" s="51"/>
      <c r="D5829" s="30"/>
      <c r="E5829" s="25"/>
    </row>
    <row r="5830" spans="1:5" x14ac:dyDescent="0.15">
      <c r="A5830" s="3"/>
      <c r="B5830" s="51"/>
      <c r="D5830" s="30"/>
      <c r="E5830" s="25"/>
    </row>
    <row r="5831" spans="1:5" x14ac:dyDescent="0.15">
      <c r="A5831" s="3"/>
      <c r="B5831" s="51"/>
      <c r="D5831" s="30"/>
      <c r="E5831" s="25"/>
    </row>
    <row r="5832" spans="1:5" x14ac:dyDescent="0.15">
      <c r="A5832" s="3"/>
      <c r="B5832" s="51"/>
      <c r="D5832" s="30"/>
      <c r="E5832" s="25"/>
    </row>
    <row r="5833" spans="1:5" x14ac:dyDescent="0.15">
      <c r="A5833" s="3"/>
      <c r="B5833" s="51"/>
      <c r="D5833" s="30"/>
      <c r="E5833" s="25"/>
    </row>
    <row r="5834" spans="1:5" x14ac:dyDescent="0.15">
      <c r="A5834" s="3"/>
      <c r="B5834" s="51"/>
      <c r="D5834" s="30"/>
      <c r="E5834" s="25"/>
    </row>
    <row r="5835" spans="1:5" x14ac:dyDescent="0.15">
      <c r="A5835" s="3"/>
      <c r="B5835" s="51"/>
      <c r="D5835" s="30"/>
      <c r="E5835" s="25"/>
    </row>
    <row r="5836" spans="1:5" x14ac:dyDescent="0.15">
      <c r="A5836" s="3"/>
      <c r="B5836" s="51"/>
      <c r="D5836" s="30"/>
      <c r="E5836" s="25"/>
    </row>
    <row r="5837" spans="1:5" x14ac:dyDescent="0.15">
      <c r="A5837" s="3"/>
      <c r="B5837" s="51"/>
      <c r="D5837" s="30"/>
      <c r="E5837" s="25"/>
    </row>
    <row r="5838" spans="1:5" x14ac:dyDescent="0.15">
      <c r="A5838" s="3"/>
      <c r="B5838" s="51"/>
      <c r="D5838" s="30"/>
      <c r="E5838" s="25"/>
    </row>
    <row r="5839" spans="1:5" x14ac:dyDescent="0.15">
      <c r="A5839" s="3"/>
      <c r="B5839" s="51"/>
      <c r="D5839" s="30"/>
      <c r="E5839" s="25"/>
    </row>
    <row r="5840" spans="1:5" x14ac:dyDescent="0.15">
      <c r="A5840" s="3"/>
      <c r="B5840" s="51"/>
      <c r="D5840" s="30"/>
      <c r="E5840" s="25"/>
    </row>
    <row r="5841" spans="1:5" x14ac:dyDescent="0.15">
      <c r="A5841" s="3"/>
      <c r="B5841" s="51"/>
      <c r="D5841" s="30"/>
      <c r="E5841" s="25"/>
    </row>
    <row r="5842" spans="1:5" x14ac:dyDescent="0.15">
      <c r="A5842" s="3"/>
      <c r="B5842" s="51"/>
      <c r="D5842" s="30"/>
      <c r="E5842" s="25"/>
    </row>
    <row r="5843" spans="1:5" x14ac:dyDescent="0.15">
      <c r="A5843" s="3"/>
      <c r="B5843" s="51"/>
      <c r="D5843" s="30"/>
      <c r="E5843" s="25"/>
    </row>
    <row r="5844" spans="1:5" x14ac:dyDescent="0.15">
      <c r="A5844" s="3"/>
      <c r="B5844" s="51"/>
      <c r="D5844" s="30"/>
      <c r="E5844" s="25"/>
    </row>
    <row r="5845" spans="1:5" x14ac:dyDescent="0.15">
      <c r="A5845" s="3"/>
      <c r="B5845" s="51"/>
      <c r="D5845" s="30"/>
      <c r="E5845" s="25"/>
    </row>
    <row r="5846" spans="1:5" x14ac:dyDescent="0.15">
      <c r="A5846" s="3"/>
      <c r="B5846" s="51"/>
      <c r="D5846" s="30"/>
      <c r="E5846" s="25"/>
    </row>
    <row r="5847" spans="1:5" x14ac:dyDescent="0.15">
      <c r="A5847" s="3"/>
      <c r="B5847" s="51"/>
      <c r="D5847" s="30"/>
      <c r="E5847" s="25"/>
    </row>
    <row r="5848" spans="1:5" x14ac:dyDescent="0.15">
      <c r="A5848" s="3"/>
      <c r="B5848" s="51"/>
      <c r="D5848" s="30"/>
      <c r="E5848" s="25"/>
    </row>
    <row r="5849" spans="1:5" x14ac:dyDescent="0.15">
      <c r="A5849" s="3"/>
      <c r="B5849" s="51"/>
      <c r="D5849" s="30"/>
      <c r="E5849" s="25"/>
    </row>
    <row r="5850" spans="1:5" x14ac:dyDescent="0.15">
      <c r="A5850" s="3"/>
      <c r="B5850" s="51"/>
      <c r="D5850" s="30"/>
      <c r="E5850" s="25"/>
    </row>
    <row r="5851" spans="1:5" x14ac:dyDescent="0.15">
      <c r="A5851" s="3"/>
      <c r="B5851" s="51"/>
      <c r="D5851" s="30"/>
      <c r="E5851" s="25"/>
    </row>
    <row r="5852" spans="1:5" x14ac:dyDescent="0.15">
      <c r="A5852" s="3"/>
      <c r="B5852" s="51"/>
      <c r="D5852" s="30"/>
      <c r="E5852" s="25"/>
    </row>
    <row r="5853" spans="1:5" x14ac:dyDescent="0.15">
      <c r="A5853" s="3"/>
      <c r="B5853" s="51"/>
      <c r="D5853" s="30"/>
      <c r="E5853" s="25"/>
    </row>
    <row r="5854" spans="1:5" x14ac:dyDescent="0.15">
      <c r="A5854" s="3"/>
      <c r="B5854" s="51"/>
      <c r="D5854" s="30"/>
      <c r="E5854" s="25"/>
    </row>
    <row r="5855" spans="1:5" x14ac:dyDescent="0.15">
      <c r="A5855" s="3"/>
      <c r="B5855" s="51"/>
      <c r="D5855" s="30"/>
      <c r="E5855" s="25"/>
    </row>
    <row r="5856" spans="1:5" x14ac:dyDescent="0.15">
      <c r="A5856" s="3"/>
      <c r="B5856" s="51"/>
      <c r="D5856" s="30"/>
      <c r="E5856" s="25"/>
    </row>
    <row r="5857" spans="1:5" x14ac:dyDescent="0.15">
      <c r="A5857" s="3"/>
      <c r="B5857" s="51"/>
      <c r="D5857" s="30"/>
      <c r="E5857" s="25"/>
    </row>
    <row r="5858" spans="1:5" x14ac:dyDescent="0.15">
      <c r="A5858" s="3"/>
      <c r="B5858" s="51"/>
      <c r="D5858" s="30"/>
      <c r="E5858" s="25"/>
    </row>
    <row r="5859" spans="1:5" x14ac:dyDescent="0.15">
      <c r="A5859" s="3"/>
      <c r="B5859" s="51"/>
      <c r="D5859" s="30"/>
      <c r="E5859" s="25"/>
    </row>
    <row r="5860" spans="1:5" x14ac:dyDescent="0.15">
      <c r="A5860" s="3"/>
      <c r="B5860" s="51"/>
      <c r="D5860" s="30"/>
      <c r="E5860" s="25"/>
    </row>
    <row r="5861" spans="1:5" x14ac:dyDescent="0.15">
      <c r="A5861" s="3"/>
      <c r="B5861" s="51"/>
      <c r="D5861" s="30"/>
      <c r="E5861" s="25"/>
    </row>
    <row r="5862" spans="1:5" x14ac:dyDescent="0.15">
      <c r="A5862" s="3"/>
      <c r="B5862" s="51"/>
      <c r="D5862" s="30"/>
      <c r="E5862" s="25"/>
    </row>
    <row r="5863" spans="1:5" x14ac:dyDescent="0.15">
      <c r="A5863" s="3"/>
      <c r="B5863" s="51"/>
      <c r="D5863" s="30"/>
      <c r="E5863" s="25"/>
    </row>
    <row r="5864" spans="1:5" x14ac:dyDescent="0.15">
      <c r="A5864" s="3"/>
      <c r="B5864" s="51"/>
      <c r="D5864" s="30"/>
      <c r="E5864" s="25"/>
    </row>
    <row r="5865" spans="1:5" x14ac:dyDescent="0.15">
      <c r="A5865" s="3"/>
      <c r="B5865" s="51"/>
      <c r="D5865" s="30"/>
      <c r="E5865" s="25"/>
    </row>
    <row r="5866" spans="1:5" x14ac:dyDescent="0.15">
      <c r="A5866" s="3"/>
      <c r="B5866" s="51"/>
      <c r="D5866" s="30"/>
      <c r="E5866" s="25"/>
    </row>
    <row r="5867" spans="1:5" x14ac:dyDescent="0.15">
      <c r="A5867" s="3"/>
      <c r="B5867" s="51"/>
      <c r="D5867" s="30"/>
      <c r="E5867" s="25"/>
    </row>
    <row r="5868" spans="1:5" x14ac:dyDescent="0.15">
      <c r="A5868" s="3"/>
      <c r="B5868" s="51"/>
      <c r="D5868" s="30"/>
      <c r="E5868" s="25"/>
    </row>
    <row r="5869" spans="1:5" x14ac:dyDescent="0.15">
      <c r="A5869" s="3"/>
      <c r="B5869" s="51"/>
      <c r="D5869" s="30"/>
      <c r="E5869" s="25"/>
    </row>
    <row r="5870" spans="1:5" x14ac:dyDescent="0.15">
      <c r="A5870" s="3"/>
      <c r="B5870" s="51"/>
      <c r="D5870" s="30"/>
      <c r="E5870" s="25"/>
    </row>
    <row r="5871" spans="1:5" x14ac:dyDescent="0.15">
      <c r="A5871" s="3"/>
      <c r="B5871" s="51"/>
      <c r="D5871" s="30"/>
      <c r="E5871" s="25"/>
    </row>
    <row r="5872" spans="1:5" x14ac:dyDescent="0.15">
      <c r="A5872" s="3"/>
      <c r="B5872" s="51"/>
      <c r="D5872" s="30"/>
      <c r="E5872" s="25"/>
    </row>
    <row r="5873" spans="1:5" x14ac:dyDescent="0.15">
      <c r="A5873" s="3"/>
      <c r="B5873" s="51"/>
      <c r="D5873" s="30"/>
      <c r="E5873" s="25"/>
    </row>
    <row r="5874" spans="1:5" x14ac:dyDescent="0.15">
      <c r="A5874" s="3"/>
      <c r="B5874" s="51"/>
      <c r="D5874" s="30"/>
      <c r="E5874" s="25"/>
    </row>
    <row r="5875" spans="1:5" x14ac:dyDescent="0.15">
      <c r="A5875" s="3"/>
      <c r="B5875" s="51"/>
      <c r="D5875" s="30"/>
      <c r="E5875" s="25"/>
    </row>
    <row r="5876" spans="1:5" x14ac:dyDescent="0.15">
      <c r="A5876" s="3"/>
      <c r="B5876" s="51"/>
      <c r="D5876" s="30"/>
      <c r="E5876" s="25"/>
    </row>
    <row r="5877" spans="1:5" x14ac:dyDescent="0.15">
      <c r="A5877" s="3"/>
      <c r="B5877" s="51"/>
      <c r="D5877" s="30"/>
      <c r="E5877" s="25"/>
    </row>
    <row r="5878" spans="1:5" x14ac:dyDescent="0.15">
      <c r="A5878" s="3"/>
      <c r="B5878" s="51"/>
      <c r="D5878" s="30"/>
      <c r="E5878" s="25"/>
    </row>
    <row r="5879" spans="1:5" x14ac:dyDescent="0.15">
      <c r="A5879" s="3"/>
      <c r="B5879" s="51"/>
      <c r="D5879" s="30"/>
      <c r="E5879" s="25"/>
    </row>
    <row r="5880" spans="1:5" x14ac:dyDescent="0.15">
      <c r="A5880" s="3"/>
      <c r="B5880" s="51"/>
      <c r="D5880" s="30"/>
      <c r="E5880" s="25"/>
    </row>
    <row r="5881" spans="1:5" x14ac:dyDescent="0.15">
      <c r="A5881" s="3"/>
      <c r="B5881" s="51"/>
      <c r="D5881" s="30"/>
      <c r="E5881" s="25"/>
    </row>
    <row r="5882" spans="1:5" x14ac:dyDescent="0.15">
      <c r="A5882" s="3"/>
      <c r="B5882" s="51"/>
      <c r="D5882" s="30"/>
      <c r="E5882" s="25"/>
    </row>
    <row r="5883" spans="1:5" x14ac:dyDescent="0.15">
      <c r="A5883" s="3"/>
      <c r="B5883" s="51"/>
      <c r="D5883" s="30"/>
      <c r="E5883" s="25"/>
    </row>
    <row r="5884" spans="1:5" x14ac:dyDescent="0.15">
      <c r="A5884" s="3"/>
      <c r="B5884" s="51"/>
      <c r="D5884" s="30"/>
      <c r="E5884" s="25"/>
    </row>
    <row r="5885" spans="1:5" x14ac:dyDescent="0.15">
      <c r="A5885" s="3"/>
      <c r="B5885" s="51"/>
      <c r="D5885" s="30"/>
      <c r="E5885" s="25"/>
    </row>
    <row r="5886" spans="1:5" x14ac:dyDescent="0.15">
      <c r="A5886" s="3"/>
      <c r="B5886" s="51"/>
      <c r="D5886" s="30"/>
      <c r="E5886" s="25"/>
    </row>
    <row r="5887" spans="1:5" x14ac:dyDescent="0.15">
      <c r="A5887" s="3"/>
      <c r="B5887" s="51"/>
      <c r="D5887" s="30"/>
      <c r="E5887" s="25"/>
    </row>
    <row r="5888" spans="1:5" x14ac:dyDescent="0.15">
      <c r="A5888" s="3"/>
      <c r="B5888" s="51"/>
      <c r="D5888" s="30"/>
      <c r="E5888" s="25"/>
    </row>
    <row r="5889" spans="1:5" x14ac:dyDescent="0.15">
      <c r="A5889" s="3"/>
      <c r="B5889" s="51"/>
      <c r="D5889" s="30"/>
      <c r="E5889" s="25"/>
    </row>
    <row r="5890" spans="1:5" x14ac:dyDescent="0.15">
      <c r="A5890" s="3"/>
      <c r="B5890" s="51"/>
      <c r="D5890" s="30"/>
      <c r="E5890" s="25"/>
    </row>
    <row r="5891" spans="1:5" x14ac:dyDescent="0.15">
      <c r="A5891" s="3"/>
      <c r="B5891" s="51"/>
      <c r="D5891" s="30"/>
      <c r="E5891" s="25"/>
    </row>
    <row r="5892" spans="1:5" x14ac:dyDescent="0.15">
      <c r="A5892" s="3"/>
      <c r="B5892" s="51"/>
      <c r="D5892" s="30"/>
      <c r="E5892" s="25"/>
    </row>
    <row r="5893" spans="1:5" x14ac:dyDescent="0.15">
      <c r="A5893" s="3"/>
      <c r="B5893" s="51"/>
      <c r="D5893" s="30"/>
      <c r="E5893" s="25"/>
    </row>
    <row r="5894" spans="1:5" x14ac:dyDescent="0.15">
      <c r="A5894" s="3"/>
      <c r="B5894" s="51"/>
      <c r="D5894" s="30"/>
      <c r="E5894" s="25"/>
    </row>
    <row r="5895" spans="1:5" x14ac:dyDescent="0.15">
      <c r="A5895" s="3"/>
      <c r="B5895" s="51"/>
      <c r="D5895" s="30"/>
      <c r="E5895" s="25"/>
    </row>
    <row r="5896" spans="1:5" x14ac:dyDescent="0.15">
      <c r="A5896" s="3"/>
      <c r="B5896" s="51"/>
      <c r="D5896" s="30"/>
      <c r="E5896" s="25"/>
    </row>
    <row r="5897" spans="1:5" x14ac:dyDescent="0.15">
      <c r="A5897" s="3"/>
      <c r="B5897" s="51"/>
      <c r="D5897" s="30"/>
      <c r="E5897" s="25"/>
    </row>
    <row r="5898" spans="1:5" x14ac:dyDescent="0.15">
      <c r="A5898" s="3"/>
      <c r="B5898" s="51"/>
      <c r="D5898" s="30"/>
      <c r="E5898" s="25"/>
    </row>
    <row r="5899" spans="1:5" x14ac:dyDescent="0.15">
      <c r="A5899" s="3"/>
      <c r="B5899" s="51"/>
      <c r="D5899" s="30"/>
      <c r="E5899" s="25"/>
    </row>
    <row r="5900" spans="1:5" x14ac:dyDescent="0.15">
      <c r="A5900" s="3"/>
      <c r="B5900" s="51"/>
      <c r="D5900" s="30"/>
      <c r="E5900" s="25"/>
    </row>
    <row r="5901" spans="1:5" x14ac:dyDescent="0.15">
      <c r="A5901" s="3"/>
      <c r="B5901" s="51"/>
      <c r="D5901" s="30"/>
      <c r="E5901" s="25"/>
    </row>
    <row r="5902" spans="1:5" x14ac:dyDescent="0.15">
      <c r="A5902" s="3"/>
      <c r="B5902" s="51"/>
      <c r="D5902" s="30"/>
      <c r="E5902" s="25"/>
    </row>
    <row r="5903" spans="1:5" x14ac:dyDescent="0.15">
      <c r="A5903" s="3"/>
      <c r="B5903" s="51"/>
      <c r="D5903" s="30"/>
      <c r="E5903" s="25"/>
    </row>
    <row r="5904" spans="1:5" x14ac:dyDescent="0.15">
      <c r="A5904" s="3"/>
      <c r="B5904" s="51"/>
      <c r="D5904" s="30"/>
      <c r="E5904" s="25"/>
    </row>
    <row r="5905" spans="1:5" x14ac:dyDescent="0.15">
      <c r="A5905" s="3"/>
      <c r="B5905" s="51"/>
      <c r="D5905" s="30"/>
      <c r="E5905" s="25"/>
    </row>
    <row r="5906" spans="1:5" x14ac:dyDescent="0.15">
      <c r="A5906" s="3"/>
      <c r="B5906" s="51"/>
      <c r="D5906" s="30"/>
      <c r="E5906" s="25"/>
    </row>
    <row r="5907" spans="1:5" x14ac:dyDescent="0.15">
      <c r="A5907" s="3"/>
      <c r="B5907" s="51"/>
      <c r="D5907" s="30"/>
      <c r="E5907" s="25"/>
    </row>
    <row r="5908" spans="1:5" x14ac:dyDescent="0.15">
      <c r="A5908" s="3"/>
      <c r="B5908" s="51"/>
      <c r="D5908" s="30"/>
      <c r="E5908" s="25"/>
    </row>
    <row r="5909" spans="1:5" x14ac:dyDescent="0.15">
      <c r="A5909" s="3"/>
      <c r="B5909" s="51"/>
      <c r="D5909" s="30"/>
      <c r="E5909" s="25"/>
    </row>
    <row r="5910" spans="1:5" x14ac:dyDescent="0.15">
      <c r="A5910" s="3"/>
      <c r="B5910" s="51"/>
      <c r="D5910" s="30"/>
      <c r="E5910" s="25"/>
    </row>
    <row r="5911" spans="1:5" x14ac:dyDescent="0.15">
      <c r="A5911" s="3"/>
      <c r="B5911" s="51"/>
      <c r="D5911" s="30"/>
      <c r="E5911" s="25"/>
    </row>
    <row r="5912" spans="1:5" x14ac:dyDescent="0.15">
      <c r="A5912" s="3"/>
      <c r="B5912" s="51"/>
      <c r="D5912" s="30"/>
      <c r="E5912" s="25"/>
    </row>
    <row r="5913" spans="1:5" x14ac:dyDescent="0.15">
      <c r="A5913" s="3"/>
      <c r="B5913" s="51"/>
      <c r="D5913" s="30"/>
      <c r="E5913" s="25"/>
    </row>
    <row r="5914" spans="1:5" x14ac:dyDescent="0.15">
      <c r="A5914" s="3"/>
      <c r="B5914" s="51"/>
      <c r="D5914" s="30"/>
      <c r="E5914" s="25"/>
    </row>
    <row r="5915" spans="1:5" x14ac:dyDescent="0.15">
      <c r="A5915" s="3"/>
      <c r="B5915" s="51"/>
      <c r="D5915" s="30"/>
      <c r="E5915" s="25"/>
    </row>
    <row r="5916" spans="1:5" x14ac:dyDescent="0.15">
      <c r="A5916" s="3"/>
      <c r="B5916" s="51"/>
      <c r="D5916" s="30"/>
      <c r="E5916" s="25"/>
    </row>
    <row r="5917" spans="1:5" x14ac:dyDescent="0.15">
      <c r="A5917" s="3"/>
      <c r="B5917" s="51"/>
      <c r="D5917" s="30"/>
      <c r="E5917" s="25"/>
    </row>
    <row r="5918" spans="1:5" x14ac:dyDescent="0.15">
      <c r="A5918" s="3"/>
      <c r="B5918" s="51"/>
      <c r="D5918" s="30"/>
      <c r="E5918" s="25"/>
    </row>
    <row r="5919" spans="1:5" x14ac:dyDescent="0.15">
      <c r="A5919" s="3"/>
      <c r="B5919" s="51"/>
      <c r="D5919" s="30"/>
      <c r="E5919" s="25"/>
    </row>
    <row r="5920" spans="1:5" x14ac:dyDescent="0.15">
      <c r="A5920" s="3"/>
      <c r="B5920" s="51"/>
      <c r="D5920" s="30"/>
      <c r="E5920" s="25"/>
    </row>
    <row r="5921" spans="1:5" x14ac:dyDescent="0.15">
      <c r="A5921" s="3"/>
      <c r="B5921" s="51"/>
      <c r="D5921" s="30"/>
      <c r="E5921" s="25"/>
    </row>
    <row r="5922" spans="1:5" x14ac:dyDescent="0.15">
      <c r="A5922" s="3"/>
      <c r="B5922" s="51"/>
      <c r="D5922" s="30"/>
      <c r="E5922" s="25"/>
    </row>
    <row r="5923" spans="1:5" x14ac:dyDescent="0.15">
      <c r="A5923" s="3"/>
      <c r="B5923" s="51"/>
      <c r="D5923" s="30"/>
      <c r="E5923" s="25"/>
    </row>
    <row r="5924" spans="1:5" x14ac:dyDescent="0.15">
      <c r="A5924" s="3"/>
      <c r="B5924" s="51"/>
      <c r="D5924" s="30"/>
      <c r="E5924" s="25"/>
    </row>
    <row r="5925" spans="1:5" x14ac:dyDescent="0.15">
      <c r="A5925" s="3"/>
      <c r="B5925" s="51"/>
      <c r="D5925" s="30"/>
      <c r="E5925" s="25"/>
    </row>
    <row r="5926" spans="1:5" x14ac:dyDescent="0.15">
      <c r="A5926" s="3"/>
      <c r="B5926" s="51"/>
      <c r="D5926" s="30"/>
      <c r="E5926" s="25"/>
    </row>
    <row r="5927" spans="1:5" x14ac:dyDescent="0.15">
      <c r="A5927" s="3"/>
      <c r="B5927" s="51"/>
      <c r="D5927" s="30"/>
      <c r="E5927" s="25"/>
    </row>
    <row r="5928" spans="1:5" x14ac:dyDescent="0.15">
      <c r="A5928" s="3"/>
      <c r="B5928" s="51"/>
      <c r="D5928" s="30"/>
      <c r="E5928" s="25"/>
    </row>
    <row r="5929" spans="1:5" x14ac:dyDescent="0.15">
      <c r="A5929" s="3"/>
      <c r="B5929" s="51"/>
      <c r="D5929" s="30"/>
      <c r="E5929" s="25"/>
    </row>
    <row r="5930" spans="1:5" x14ac:dyDescent="0.15">
      <c r="A5930" s="3"/>
      <c r="B5930" s="51"/>
      <c r="D5930" s="30"/>
      <c r="E5930" s="25"/>
    </row>
    <row r="5931" spans="1:5" x14ac:dyDescent="0.15">
      <c r="A5931" s="3"/>
      <c r="B5931" s="51"/>
      <c r="D5931" s="30"/>
      <c r="E5931" s="25"/>
    </row>
    <row r="5932" spans="1:5" x14ac:dyDescent="0.15">
      <c r="A5932" s="3"/>
      <c r="B5932" s="51"/>
      <c r="D5932" s="30"/>
      <c r="E5932" s="25"/>
    </row>
    <row r="5933" spans="1:5" x14ac:dyDescent="0.15">
      <c r="A5933" s="3"/>
      <c r="B5933" s="51"/>
      <c r="D5933" s="30"/>
      <c r="E5933" s="25"/>
    </row>
    <row r="5934" spans="1:5" x14ac:dyDescent="0.15">
      <c r="A5934" s="3"/>
      <c r="B5934" s="51"/>
      <c r="D5934" s="30"/>
      <c r="E5934" s="25"/>
    </row>
    <row r="5935" spans="1:5" x14ac:dyDescent="0.15">
      <c r="A5935" s="3"/>
      <c r="B5935" s="51"/>
      <c r="D5935" s="30"/>
      <c r="E5935" s="25"/>
    </row>
    <row r="5936" spans="1:5" x14ac:dyDescent="0.15">
      <c r="A5936" s="3"/>
      <c r="B5936" s="51"/>
      <c r="D5936" s="30"/>
      <c r="E5936" s="25"/>
    </row>
    <row r="5937" spans="1:5" x14ac:dyDescent="0.15">
      <c r="A5937" s="3"/>
      <c r="B5937" s="51"/>
      <c r="D5937" s="30"/>
      <c r="E5937" s="25"/>
    </row>
    <row r="5938" spans="1:5" x14ac:dyDescent="0.15">
      <c r="A5938" s="3"/>
      <c r="B5938" s="51"/>
      <c r="D5938" s="30"/>
      <c r="E5938" s="25"/>
    </row>
    <row r="5939" spans="1:5" x14ac:dyDescent="0.15">
      <c r="A5939" s="3"/>
      <c r="B5939" s="51"/>
      <c r="D5939" s="30"/>
      <c r="E5939" s="25"/>
    </row>
    <row r="5940" spans="1:5" x14ac:dyDescent="0.15">
      <c r="A5940" s="3"/>
      <c r="B5940" s="51"/>
      <c r="D5940" s="30"/>
      <c r="E5940" s="25"/>
    </row>
    <row r="5941" spans="1:5" x14ac:dyDescent="0.15">
      <c r="A5941" s="3"/>
      <c r="B5941" s="51"/>
      <c r="D5941" s="30"/>
      <c r="E5941" s="25"/>
    </row>
    <row r="5942" spans="1:5" x14ac:dyDescent="0.15">
      <c r="A5942" s="3"/>
      <c r="B5942" s="51"/>
      <c r="D5942" s="30"/>
      <c r="E5942" s="25"/>
    </row>
    <row r="5943" spans="1:5" x14ac:dyDescent="0.15">
      <c r="A5943" s="3"/>
      <c r="B5943" s="51"/>
      <c r="D5943" s="30"/>
      <c r="E5943" s="25"/>
    </row>
    <row r="5944" spans="1:5" x14ac:dyDescent="0.15">
      <c r="A5944" s="3"/>
      <c r="B5944" s="51"/>
      <c r="D5944" s="30"/>
      <c r="E5944" s="25"/>
    </row>
    <row r="5945" spans="1:5" x14ac:dyDescent="0.15">
      <c r="A5945" s="3"/>
      <c r="B5945" s="51"/>
      <c r="D5945" s="30"/>
      <c r="E5945" s="25"/>
    </row>
    <row r="5946" spans="1:5" x14ac:dyDescent="0.15">
      <c r="A5946" s="3"/>
      <c r="B5946" s="51"/>
      <c r="D5946" s="30"/>
      <c r="E5946" s="25"/>
    </row>
    <row r="5947" spans="1:5" x14ac:dyDescent="0.15">
      <c r="A5947" s="3"/>
      <c r="B5947" s="51"/>
      <c r="D5947" s="30"/>
      <c r="E5947" s="25"/>
    </row>
    <row r="5948" spans="1:5" x14ac:dyDescent="0.15">
      <c r="A5948" s="3"/>
      <c r="B5948" s="51"/>
      <c r="D5948" s="30"/>
      <c r="E5948" s="25"/>
    </row>
    <row r="5949" spans="1:5" x14ac:dyDescent="0.15">
      <c r="A5949" s="3"/>
      <c r="B5949" s="51"/>
      <c r="D5949" s="30"/>
      <c r="E5949" s="25"/>
    </row>
    <row r="5950" spans="1:5" x14ac:dyDescent="0.15">
      <c r="A5950" s="3"/>
      <c r="B5950" s="51"/>
      <c r="D5950" s="30"/>
      <c r="E5950" s="25"/>
    </row>
    <row r="5951" spans="1:5" x14ac:dyDescent="0.15">
      <c r="A5951" s="3"/>
      <c r="B5951" s="51"/>
      <c r="D5951" s="30"/>
      <c r="E5951" s="25"/>
    </row>
    <row r="5952" spans="1:5" x14ac:dyDescent="0.15">
      <c r="A5952" s="3"/>
      <c r="B5952" s="51"/>
      <c r="D5952" s="30"/>
      <c r="E5952" s="25"/>
    </row>
    <row r="5953" spans="1:5" x14ac:dyDescent="0.15">
      <c r="A5953" s="3"/>
      <c r="B5953" s="51"/>
      <c r="D5953" s="30"/>
      <c r="E5953" s="25"/>
    </row>
    <row r="5954" spans="1:5" x14ac:dyDescent="0.15">
      <c r="A5954" s="3"/>
      <c r="B5954" s="51"/>
      <c r="D5954" s="30"/>
      <c r="E5954" s="25"/>
    </row>
    <row r="5955" spans="1:5" x14ac:dyDescent="0.15">
      <c r="A5955" s="3"/>
      <c r="B5955" s="51"/>
      <c r="D5955" s="30"/>
      <c r="E5955" s="25"/>
    </row>
    <row r="5956" spans="1:5" x14ac:dyDescent="0.15">
      <c r="A5956" s="3"/>
      <c r="B5956" s="51"/>
      <c r="D5956" s="30"/>
      <c r="E5956" s="25"/>
    </row>
    <row r="5957" spans="1:5" x14ac:dyDescent="0.15">
      <c r="A5957" s="3"/>
      <c r="B5957" s="51"/>
      <c r="D5957" s="30"/>
      <c r="E5957" s="25"/>
    </row>
    <row r="5958" spans="1:5" x14ac:dyDescent="0.15">
      <c r="A5958" s="3"/>
      <c r="B5958" s="51"/>
      <c r="D5958" s="30"/>
      <c r="E5958" s="25"/>
    </row>
    <row r="5959" spans="1:5" x14ac:dyDescent="0.15">
      <c r="A5959" s="3"/>
      <c r="B5959" s="51"/>
      <c r="D5959" s="30"/>
      <c r="E5959" s="25"/>
    </row>
    <row r="5960" spans="1:5" x14ac:dyDescent="0.15">
      <c r="A5960" s="3"/>
      <c r="B5960" s="51"/>
      <c r="D5960" s="30"/>
      <c r="E5960" s="25"/>
    </row>
    <row r="5961" spans="1:5" x14ac:dyDescent="0.15">
      <c r="A5961" s="3"/>
      <c r="B5961" s="51"/>
      <c r="D5961" s="30"/>
      <c r="E5961" s="25"/>
    </row>
    <row r="5962" spans="1:5" x14ac:dyDescent="0.15">
      <c r="A5962" s="3"/>
      <c r="B5962" s="51"/>
      <c r="D5962" s="30"/>
      <c r="E5962" s="25"/>
    </row>
    <row r="5963" spans="1:5" x14ac:dyDescent="0.15">
      <c r="A5963" s="3"/>
      <c r="B5963" s="51"/>
      <c r="D5963" s="30"/>
      <c r="E5963" s="25"/>
    </row>
    <row r="5964" spans="1:5" x14ac:dyDescent="0.15">
      <c r="A5964" s="3"/>
      <c r="B5964" s="51"/>
      <c r="D5964" s="30"/>
      <c r="E5964" s="25"/>
    </row>
    <row r="5965" spans="1:5" x14ac:dyDescent="0.15">
      <c r="A5965" s="3"/>
      <c r="B5965" s="51"/>
      <c r="D5965" s="30"/>
      <c r="E5965" s="25"/>
    </row>
    <row r="5966" spans="1:5" x14ac:dyDescent="0.15">
      <c r="A5966" s="3"/>
      <c r="B5966" s="51"/>
      <c r="D5966" s="30"/>
      <c r="E5966" s="25"/>
    </row>
    <row r="5967" spans="1:5" x14ac:dyDescent="0.15">
      <c r="A5967" s="3"/>
      <c r="B5967" s="51"/>
      <c r="D5967" s="30"/>
      <c r="E5967" s="25"/>
    </row>
    <row r="5968" spans="1:5" x14ac:dyDescent="0.15">
      <c r="A5968" s="3"/>
      <c r="B5968" s="51"/>
      <c r="D5968" s="30"/>
      <c r="E5968" s="25"/>
    </row>
    <row r="5969" spans="1:5" x14ac:dyDescent="0.15">
      <c r="A5969" s="3"/>
      <c r="B5969" s="51"/>
      <c r="D5969" s="30"/>
      <c r="E5969" s="25"/>
    </row>
    <row r="5970" spans="1:5" x14ac:dyDescent="0.15">
      <c r="A5970" s="3"/>
      <c r="B5970" s="51"/>
      <c r="D5970" s="30"/>
      <c r="E5970" s="25"/>
    </row>
    <row r="5971" spans="1:5" x14ac:dyDescent="0.15">
      <c r="A5971" s="3"/>
      <c r="B5971" s="51"/>
      <c r="D5971" s="30"/>
      <c r="E5971" s="25"/>
    </row>
    <row r="5972" spans="1:5" x14ac:dyDescent="0.15">
      <c r="A5972" s="3"/>
      <c r="B5972" s="51"/>
      <c r="D5972" s="30"/>
      <c r="E5972" s="25"/>
    </row>
    <row r="5973" spans="1:5" x14ac:dyDescent="0.15">
      <c r="A5973" s="3"/>
      <c r="B5973" s="51"/>
      <c r="D5973" s="30"/>
      <c r="E5973" s="25"/>
    </row>
    <row r="5974" spans="1:5" x14ac:dyDescent="0.15">
      <c r="A5974" s="3"/>
      <c r="B5974" s="51"/>
      <c r="D5974" s="30"/>
      <c r="E5974" s="25"/>
    </row>
    <row r="5975" spans="1:5" x14ac:dyDescent="0.15">
      <c r="A5975" s="3"/>
      <c r="B5975" s="51"/>
      <c r="D5975" s="30"/>
      <c r="E5975" s="25"/>
    </row>
    <row r="5976" spans="1:5" x14ac:dyDescent="0.15">
      <c r="A5976" s="3"/>
      <c r="B5976" s="51"/>
      <c r="D5976" s="30"/>
      <c r="E5976" s="25"/>
    </row>
    <row r="5977" spans="1:5" x14ac:dyDescent="0.15">
      <c r="A5977" s="3"/>
      <c r="B5977" s="51"/>
      <c r="D5977" s="30"/>
      <c r="E5977" s="25"/>
    </row>
    <row r="5978" spans="1:5" x14ac:dyDescent="0.15">
      <c r="A5978" s="3"/>
      <c r="B5978" s="51"/>
      <c r="D5978" s="30"/>
      <c r="E5978" s="25"/>
    </row>
    <row r="5979" spans="1:5" x14ac:dyDescent="0.15">
      <c r="A5979" s="3"/>
      <c r="B5979" s="51"/>
      <c r="D5979" s="30"/>
      <c r="E5979" s="25"/>
    </row>
    <row r="5980" spans="1:5" x14ac:dyDescent="0.15">
      <c r="A5980" s="3"/>
      <c r="B5980" s="51"/>
      <c r="D5980" s="30"/>
      <c r="E5980" s="25"/>
    </row>
    <row r="5981" spans="1:5" x14ac:dyDescent="0.15">
      <c r="A5981" s="3"/>
      <c r="B5981" s="51"/>
      <c r="D5981" s="30"/>
      <c r="E5981" s="25"/>
    </row>
    <row r="5982" spans="1:5" x14ac:dyDescent="0.15">
      <c r="A5982" s="3"/>
      <c r="B5982" s="51"/>
      <c r="D5982" s="30"/>
      <c r="E5982" s="25"/>
    </row>
    <row r="5983" spans="1:5" x14ac:dyDescent="0.15">
      <c r="A5983" s="3"/>
      <c r="B5983" s="51"/>
      <c r="D5983" s="30"/>
      <c r="E5983" s="25"/>
    </row>
    <row r="5984" spans="1:5" x14ac:dyDescent="0.15">
      <c r="A5984" s="3"/>
      <c r="B5984" s="51"/>
      <c r="D5984" s="30"/>
      <c r="E5984" s="25"/>
    </row>
    <row r="5985" spans="1:5" x14ac:dyDescent="0.15">
      <c r="A5985" s="3"/>
      <c r="B5985" s="51"/>
      <c r="D5985" s="30"/>
      <c r="E5985" s="25"/>
    </row>
    <row r="5986" spans="1:5" x14ac:dyDescent="0.15">
      <c r="A5986" s="3"/>
      <c r="B5986" s="51"/>
      <c r="D5986" s="30"/>
      <c r="E5986" s="25"/>
    </row>
    <row r="5987" spans="1:5" x14ac:dyDescent="0.15">
      <c r="A5987" s="3"/>
      <c r="B5987" s="51"/>
      <c r="D5987" s="30"/>
      <c r="E5987" s="25"/>
    </row>
    <row r="5988" spans="1:5" x14ac:dyDescent="0.15">
      <c r="A5988" s="3"/>
      <c r="B5988" s="51"/>
      <c r="D5988" s="30"/>
      <c r="E5988" s="25"/>
    </row>
    <row r="5989" spans="1:5" x14ac:dyDescent="0.15">
      <c r="A5989" s="3"/>
      <c r="B5989" s="51"/>
      <c r="D5989" s="30"/>
      <c r="E5989" s="25"/>
    </row>
    <row r="5990" spans="1:5" x14ac:dyDescent="0.15">
      <c r="A5990" s="3"/>
      <c r="B5990" s="51"/>
      <c r="D5990" s="30"/>
      <c r="E5990" s="25"/>
    </row>
    <row r="5991" spans="1:5" x14ac:dyDescent="0.15">
      <c r="A5991" s="3"/>
      <c r="B5991" s="51"/>
      <c r="D5991" s="30"/>
      <c r="E5991" s="25"/>
    </row>
    <row r="5992" spans="1:5" x14ac:dyDescent="0.15">
      <c r="A5992" s="3"/>
      <c r="B5992" s="51"/>
      <c r="D5992" s="30"/>
      <c r="E5992" s="25"/>
    </row>
    <row r="5993" spans="1:5" x14ac:dyDescent="0.15">
      <c r="A5993" s="3"/>
      <c r="B5993" s="51"/>
      <c r="D5993" s="30"/>
      <c r="E5993" s="25"/>
    </row>
    <row r="5994" spans="1:5" x14ac:dyDescent="0.15">
      <c r="A5994" s="3"/>
      <c r="B5994" s="51"/>
      <c r="D5994" s="30"/>
      <c r="E5994" s="25"/>
    </row>
    <row r="5995" spans="1:5" x14ac:dyDescent="0.15">
      <c r="A5995" s="3"/>
      <c r="B5995" s="51"/>
      <c r="D5995" s="30"/>
      <c r="E5995" s="25"/>
    </row>
    <row r="5996" spans="1:5" x14ac:dyDescent="0.15">
      <c r="A5996" s="3"/>
      <c r="B5996" s="51"/>
      <c r="D5996" s="30"/>
      <c r="E5996" s="25"/>
    </row>
    <row r="5997" spans="1:5" x14ac:dyDescent="0.15">
      <c r="A5997" s="3"/>
      <c r="B5997" s="51"/>
      <c r="D5997" s="30"/>
      <c r="E5997" s="25"/>
    </row>
    <row r="5998" spans="1:5" x14ac:dyDescent="0.15">
      <c r="A5998" s="3"/>
      <c r="B5998" s="51"/>
      <c r="D5998" s="30"/>
      <c r="E5998" s="25"/>
    </row>
    <row r="5999" spans="1:5" x14ac:dyDescent="0.15">
      <c r="A5999" s="3"/>
      <c r="B5999" s="51"/>
      <c r="D5999" s="30"/>
      <c r="E5999" s="25"/>
    </row>
    <row r="6000" spans="1:5" x14ac:dyDescent="0.15">
      <c r="A6000" s="3"/>
      <c r="B6000" s="51"/>
      <c r="D6000" s="30"/>
      <c r="E6000" s="25"/>
    </row>
    <row r="6001" spans="1:5" x14ac:dyDescent="0.15">
      <c r="A6001" s="3"/>
      <c r="B6001" s="51"/>
      <c r="D6001" s="30"/>
      <c r="E6001" s="25"/>
    </row>
    <row r="6002" spans="1:5" x14ac:dyDescent="0.15">
      <c r="A6002" s="3"/>
      <c r="B6002" s="51"/>
      <c r="D6002" s="30"/>
      <c r="E6002" s="25"/>
    </row>
    <row r="6003" spans="1:5" x14ac:dyDescent="0.15">
      <c r="A6003" s="3"/>
      <c r="B6003" s="51"/>
      <c r="D6003" s="30"/>
      <c r="E6003" s="25"/>
    </row>
    <row r="6004" spans="1:5" x14ac:dyDescent="0.15">
      <c r="A6004" s="3"/>
      <c r="B6004" s="51"/>
      <c r="D6004" s="30"/>
      <c r="E6004" s="25"/>
    </row>
    <row r="6005" spans="1:5" x14ac:dyDescent="0.15">
      <c r="A6005" s="3"/>
      <c r="B6005" s="51"/>
      <c r="D6005" s="30"/>
      <c r="E6005" s="25"/>
    </row>
    <row r="6006" spans="1:5" x14ac:dyDescent="0.15">
      <c r="A6006" s="3"/>
      <c r="B6006" s="51"/>
      <c r="D6006" s="30"/>
      <c r="E6006" s="25"/>
    </row>
    <row r="6007" spans="1:5" x14ac:dyDescent="0.15">
      <c r="A6007" s="3"/>
      <c r="B6007" s="51"/>
      <c r="D6007" s="30"/>
      <c r="E6007" s="25"/>
    </row>
    <row r="6008" spans="1:5" x14ac:dyDescent="0.15">
      <c r="A6008" s="3"/>
      <c r="B6008" s="51"/>
      <c r="D6008" s="30"/>
      <c r="E6008" s="25"/>
    </row>
    <row r="6009" spans="1:5" x14ac:dyDescent="0.15">
      <c r="A6009" s="3"/>
      <c r="B6009" s="51"/>
      <c r="D6009" s="30"/>
      <c r="E6009" s="25"/>
    </row>
    <row r="6010" spans="1:5" x14ac:dyDescent="0.15">
      <c r="A6010" s="3"/>
      <c r="B6010" s="51"/>
      <c r="D6010" s="30"/>
      <c r="E6010" s="25"/>
    </row>
    <row r="6011" spans="1:5" x14ac:dyDescent="0.15">
      <c r="A6011" s="3"/>
      <c r="B6011" s="51"/>
      <c r="D6011" s="30"/>
      <c r="E6011" s="25"/>
    </row>
    <row r="6012" spans="1:5" x14ac:dyDescent="0.15">
      <c r="A6012" s="3"/>
      <c r="B6012" s="51"/>
      <c r="D6012" s="30"/>
      <c r="E6012" s="25"/>
    </row>
    <row r="6013" spans="1:5" x14ac:dyDescent="0.15">
      <c r="A6013" s="3"/>
      <c r="B6013" s="51"/>
      <c r="D6013" s="30"/>
      <c r="E6013" s="25"/>
    </row>
    <row r="6014" spans="1:5" x14ac:dyDescent="0.15">
      <c r="A6014" s="3"/>
      <c r="B6014" s="51"/>
      <c r="D6014" s="30"/>
      <c r="E6014" s="25"/>
    </row>
    <row r="6015" spans="1:5" x14ac:dyDescent="0.15">
      <c r="A6015" s="3"/>
      <c r="B6015" s="51"/>
      <c r="D6015" s="30"/>
      <c r="E6015" s="25"/>
    </row>
    <row r="6016" spans="1:5" x14ac:dyDescent="0.15">
      <c r="A6016" s="3"/>
      <c r="B6016" s="51"/>
      <c r="D6016" s="30"/>
      <c r="E6016" s="25"/>
    </row>
    <row r="6017" spans="1:5" x14ac:dyDescent="0.15">
      <c r="A6017" s="3"/>
      <c r="B6017" s="51"/>
      <c r="D6017" s="30"/>
      <c r="E6017" s="25"/>
    </row>
    <row r="6018" spans="1:5" x14ac:dyDescent="0.15">
      <c r="A6018" s="3"/>
      <c r="B6018" s="51"/>
      <c r="D6018" s="30"/>
      <c r="E6018" s="25"/>
    </row>
    <row r="6019" spans="1:5" x14ac:dyDescent="0.15">
      <c r="A6019" s="3"/>
      <c r="B6019" s="51"/>
      <c r="D6019" s="30"/>
      <c r="E6019" s="25"/>
    </row>
    <row r="6020" spans="1:5" x14ac:dyDescent="0.15">
      <c r="A6020" s="3"/>
      <c r="B6020" s="51"/>
      <c r="D6020" s="30"/>
      <c r="E6020" s="25"/>
    </row>
    <row r="6021" spans="1:5" x14ac:dyDescent="0.15">
      <c r="A6021" s="3"/>
      <c r="B6021" s="51"/>
      <c r="D6021" s="30"/>
      <c r="E6021" s="25"/>
    </row>
    <row r="6022" spans="1:5" x14ac:dyDescent="0.15">
      <c r="A6022" s="3"/>
      <c r="B6022" s="51"/>
      <c r="D6022" s="30"/>
      <c r="E6022" s="25"/>
    </row>
    <row r="6023" spans="1:5" x14ac:dyDescent="0.15">
      <c r="A6023" s="3"/>
      <c r="B6023" s="51"/>
      <c r="D6023" s="30"/>
      <c r="E6023" s="25"/>
    </row>
    <row r="6024" spans="1:5" x14ac:dyDescent="0.15">
      <c r="A6024" s="3"/>
      <c r="B6024" s="51"/>
      <c r="D6024" s="30"/>
      <c r="E6024" s="25"/>
    </row>
    <row r="6025" spans="1:5" x14ac:dyDescent="0.15">
      <c r="A6025" s="3"/>
      <c r="B6025" s="51"/>
      <c r="D6025" s="30"/>
      <c r="E6025" s="25"/>
    </row>
    <row r="6026" spans="1:5" x14ac:dyDescent="0.15">
      <c r="A6026" s="3"/>
      <c r="B6026" s="51"/>
      <c r="D6026" s="30"/>
      <c r="E6026" s="25"/>
    </row>
    <row r="6027" spans="1:5" x14ac:dyDescent="0.15">
      <c r="A6027" s="3"/>
      <c r="B6027" s="51"/>
      <c r="D6027" s="30"/>
      <c r="E6027" s="25"/>
    </row>
    <row r="6028" spans="1:5" x14ac:dyDescent="0.15">
      <c r="A6028" s="3"/>
      <c r="B6028" s="51"/>
      <c r="D6028" s="30"/>
      <c r="E6028" s="25"/>
    </row>
    <row r="6029" spans="1:5" x14ac:dyDescent="0.15">
      <c r="A6029" s="3"/>
      <c r="B6029" s="51"/>
      <c r="D6029" s="30"/>
      <c r="E6029" s="25"/>
    </row>
    <row r="6030" spans="1:5" x14ac:dyDescent="0.15">
      <c r="A6030" s="3"/>
      <c r="B6030" s="51"/>
      <c r="D6030" s="30"/>
      <c r="E6030" s="25"/>
    </row>
    <row r="6031" spans="1:5" x14ac:dyDescent="0.15">
      <c r="A6031" s="3"/>
      <c r="B6031" s="51"/>
      <c r="D6031" s="30"/>
      <c r="E6031" s="25"/>
    </row>
    <row r="6032" spans="1:5" x14ac:dyDescent="0.15">
      <c r="A6032" s="3"/>
      <c r="B6032" s="51"/>
      <c r="D6032" s="30"/>
      <c r="E6032" s="25"/>
    </row>
    <row r="6033" spans="1:5" x14ac:dyDescent="0.15">
      <c r="A6033" s="3"/>
      <c r="B6033" s="51"/>
      <c r="D6033" s="30"/>
      <c r="E6033" s="25"/>
    </row>
    <row r="6034" spans="1:5" x14ac:dyDescent="0.15">
      <c r="A6034" s="3"/>
      <c r="B6034" s="51"/>
      <c r="D6034" s="30"/>
      <c r="E6034" s="25"/>
    </row>
    <row r="6035" spans="1:5" x14ac:dyDescent="0.15">
      <c r="A6035" s="3"/>
      <c r="B6035" s="51"/>
      <c r="D6035" s="30"/>
      <c r="E6035" s="25"/>
    </row>
    <row r="6036" spans="1:5" x14ac:dyDescent="0.15">
      <c r="A6036" s="3"/>
      <c r="B6036" s="51"/>
      <c r="D6036" s="30"/>
      <c r="E6036" s="25"/>
    </row>
    <row r="6037" spans="1:5" x14ac:dyDescent="0.15">
      <c r="A6037" s="3"/>
      <c r="B6037" s="51"/>
      <c r="D6037" s="30"/>
      <c r="E6037" s="25"/>
    </row>
    <row r="6038" spans="1:5" x14ac:dyDescent="0.15">
      <c r="A6038" s="3"/>
      <c r="B6038" s="51"/>
      <c r="D6038" s="30"/>
      <c r="E6038" s="25"/>
    </row>
    <row r="6039" spans="1:5" x14ac:dyDescent="0.15">
      <c r="A6039" s="3"/>
      <c r="B6039" s="51"/>
      <c r="D6039" s="30"/>
      <c r="E6039" s="25"/>
    </row>
    <row r="6040" spans="1:5" x14ac:dyDescent="0.15">
      <c r="A6040" s="3"/>
      <c r="B6040" s="51"/>
      <c r="D6040" s="30"/>
      <c r="E6040" s="25"/>
    </row>
    <row r="6041" spans="1:5" x14ac:dyDescent="0.15">
      <c r="A6041" s="3"/>
      <c r="B6041" s="51"/>
      <c r="D6041" s="30"/>
      <c r="E6041" s="25"/>
    </row>
    <row r="6042" spans="1:5" x14ac:dyDescent="0.15">
      <c r="A6042" s="3"/>
      <c r="B6042" s="51"/>
      <c r="D6042" s="30"/>
      <c r="E6042" s="25"/>
    </row>
    <row r="6043" spans="1:5" x14ac:dyDescent="0.15">
      <c r="A6043" s="3"/>
      <c r="B6043" s="51"/>
      <c r="D6043" s="30"/>
      <c r="E6043" s="25"/>
    </row>
    <row r="6044" spans="1:5" x14ac:dyDescent="0.15">
      <c r="A6044" s="3"/>
      <c r="B6044" s="51"/>
      <c r="D6044" s="30"/>
      <c r="E6044" s="25"/>
    </row>
    <row r="6045" spans="1:5" x14ac:dyDescent="0.15">
      <c r="A6045" s="3"/>
      <c r="B6045" s="51"/>
      <c r="D6045" s="30"/>
      <c r="E6045" s="25"/>
    </row>
    <row r="6046" spans="1:5" x14ac:dyDescent="0.15">
      <c r="A6046" s="3"/>
      <c r="B6046" s="51"/>
      <c r="D6046" s="30"/>
      <c r="E6046" s="25"/>
    </row>
    <row r="6047" spans="1:5" x14ac:dyDescent="0.15">
      <c r="A6047" s="3"/>
      <c r="B6047" s="51"/>
      <c r="D6047" s="30"/>
      <c r="E6047" s="25"/>
    </row>
    <row r="6048" spans="1:5" x14ac:dyDescent="0.15">
      <c r="A6048" s="3"/>
      <c r="B6048" s="51"/>
      <c r="D6048" s="30"/>
      <c r="E6048" s="25"/>
    </row>
    <row r="6049" spans="1:5" x14ac:dyDescent="0.15">
      <c r="A6049" s="3"/>
      <c r="B6049" s="51"/>
      <c r="D6049" s="30"/>
      <c r="E6049" s="25"/>
    </row>
    <row r="6050" spans="1:5" x14ac:dyDescent="0.15">
      <c r="A6050" s="3"/>
      <c r="B6050" s="51"/>
      <c r="D6050" s="30"/>
      <c r="E6050" s="25"/>
    </row>
    <row r="6051" spans="1:5" x14ac:dyDescent="0.15">
      <c r="A6051" s="3"/>
      <c r="B6051" s="51"/>
      <c r="D6051" s="30"/>
      <c r="E6051" s="25"/>
    </row>
    <row r="6052" spans="1:5" x14ac:dyDescent="0.15">
      <c r="A6052" s="3"/>
      <c r="B6052" s="51"/>
      <c r="D6052" s="30"/>
      <c r="E6052" s="25"/>
    </row>
    <row r="6053" spans="1:5" x14ac:dyDescent="0.15">
      <c r="A6053" s="3"/>
      <c r="B6053" s="51"/>
      <c r="D6053" s="30"/>
      <c r="E6053" s="25"/>
    </row>
    <row r="6054" spans="1:5" x14ac:dyDescent="0.15">
      <c r="A6054" s="3"/>
      <c r="B6054" s="51"/>
      <c r="D6054" s="30"/>
      <c r="E6054" s="25"/>
    </row>
    <row r="6055" spans="1:5" x14ac:dyDescent="0.15">
      <c r="A6055" s="3"/>
      <c r="B6055" s="51"/>
      <c r="D6055" s="30"/>
      <c r="E6055" s="25"/>
    </row>
    <row r="6056" spans="1:5" x14ac:dyDescent="0.15">
      <c r="A6056" s="3"/>
      <c r="B6056" s="51"/>
      <c r="D6056" s="30"/>
      <c r="E6056" s="25"/>
    </row>
    <row r="6057" spans="1:5" x14ac:dyDescent="0.15">
      <c r="A6057" s="3"/>
      <c r="B6057" s="51"/>
      <c r="D6057" s="30"/>
      <c r="E6057" s="25"/>
    </row>
    <row r="6058" spans="1:5" x14ac:dyDescent="0.15">
      <c r="A6058" s="3"/>
      <c r="B6058" s="51"/>
      <c r="D6058" s="30"/>
      <c r="E6058" s="25"/>
    </row>
    <row r="6059" spans="1:5" x14ac:dyDescent="0.15">
      <c r="A6059" s="3"/>
      <c r="B6059" s="51"/>
      <c r="D6059" s="30"/>
      <c r="E6059" s="25"/>
    </row>
    <row r="6060" spans="1:5" x14ac:dyDescent="0.15">
      <c r="A6060" s="3"/>
      <c r="B6060" s="51"/>
      <c r="D6060" s="30"/>
      <c r="E6060" s="25"/>
    </row>
    <row r="6061" spans="1:5" x14ac:dyDescent="0.15">
      <c r="A6061" s="3"/>
      <c r="B6061" s="51"/>
      <c r="D6061" s="30"/>
      <c r="E6061" s="25"/>
    </row>
    <row r="6062" spans="1:5" x14ac:dyDescent="0.15">
      <c r="A6062" s="3"/>
      <c r="B6062" s="51"/>
      <c r="D6062" s="30"/>
      <c r="E6062" s="25"/>
    </row>
    <row r="6063" spans="1:5" x14ac:dyDescent="0.15">
      <c r="A6063" s="3"/>
      <c r="B6063" s="51"/>
      <c r="D6063" s="30"/>
      <c r="E6063" s="25"/>
    </row>
    <row r="6064" spans="1:5" x14ac:dyDescent="0.15">
      <c r="A6064" s="3"/>
      <c r="B6064" s="51"/>
      <c r="D6064" s="30"/>
      <c r="E6064" s="25"/>
    </row>
    <row r="6065" spans="1:5" x14ac:dyDescent="0.15">
      <c r="A6065" s="3"/>
      <c r="B6065" s="51"/>
      <c r="D6065" s="30"/>
      <c r="E6065" s="25"/>
    </row>
    <row r="6066" spans="1:5" x14ac:dyDescent="0.15">
      <c r="A6066" s="3"/>
      <c r="B6066" s="51"/>
      <c r="D6066" s="30"/>
      <c r="E6066" s="25"/>
    </row>
    <row r="6067" spans="1:5" x14ac:dyDescent="0.15">
      <c r="A6067" s="3"/>
      <c r="B6067" s="51"/>
      <c r="D6067" s="30"/>
      <c r="E6067" s="25"/>
    </row>
    <row r="6068" spans="1:5" x14ac:dyDescent="0.15">
      <c r="A6068" s="3"/>
      <c r="B6068" s="51"/>
      <c r="D6068" s="30"/>
      <c r="E6068" s="25"/>
    </row>
    <row r="6069" spans="1:5" x14ac:dyDescent="0.15">
      <c r="A6069" s="3"/>
      <c r="B6069" s="51"/>
      <c r="D6069" s="30"/>
      <c r="E6069" s="25"/>
    </row>
    <row r="6070" spans="1:5" x14ac:dyDescent="0.15">
      <c r="A6070" s="3"/>
      <c r="B6070" s="51"/>
      <c r="D6070" s="30"/>
      <c r="E6070" s="25"/>
    </row>
    <row r="6071" spans="1:5" x14ac:dyDescent="0.15">
      <c r="A6071" s="3"/>
      <c r="B6071" s="51"/>
      <c r="D6071" s="30"/>
      <c r="E6071" s="25"/>
    </row>
    <row r="6072" spans="1:5" x14ac:dyDescent="0.15">
      <c r="A6072" s="3"/>
      <c r="B6072" s="51"/>
      <c r="D6072" s="30"/>
      <c r="E6072" s="25"/>
    </row>
    <row r="6073" spans="1:5" x14ac:dyDescent="0.15">
      <c r="A6073" s="3"/>
      <c r="B6073" s="51"/>
      <c r="D6073" s="30"/>
      <c r="E6073" s="25"/>
    </row>
    <row r="6074" spans="1:5" x14ac:dyDescent="0.15">
      <c r="A6074" s="3"/>
      <c r="B6074" s="51"/>
      <c r="D6074" s="30"/>
      <c r="E6074" s="25"/>
    </row>
    <row r="6075" spans="1:5" x14ac:dyDescent="0.15">
      <c r="A6075" s="3"/>
      <c r="B6075" s="51"/>
      <c r="D6075" s="30"/>
      <c r="E6075" s="25"/>
    </row>
    <row r="6076" spans="1:5" x14ac:dyDescent="0.15">
      <c r="A6076" s="3"/>
      <c r="B6076" s="51"/>
      <c r="D6076" s="30"/>
      <c r="E6076" s="25"/>
    </row>
    <row r="6077" spans="1:5" x14ac:dyDescent="0.15">
      <c r="A6077" s="3"/>
      <c r="B6077" s="51"/>
      <c r="D6077" s="30"/>
      <c r="E6077" s="25"/>
    </row>
    <row r="6078" spans="1:5" x14ac:dyDescent="0.15">
      <c r="A6078" s="3"/>
      <c r="B6078" s="51"/>
      <c r="D6078" s="30"/>
      <c r="E6078" s="25"/>
    </row>
    <row r="6079" spans="1:5" x14ac:dyDescent="0.15">
      <c r="A6079" s="3"/>
      <c r="B6079" s="51"/>
      <c r="D6079" s="30"/>
      <c r="E6079" s="25"/>
    </row>
    <row r="6080" spans="1:5" x14ac:dyDescent="0.15">
      <c r="A6080" s="3"/>
      <c r="B6080" s="51"/>
      <c r="D6080" s="30"/>
      <c r="E6080" s="25"/>
    </row>
    <row r="6081" spans="1:5" x14ac:dyDescent="0.15">
      <c r="A6081" s="3"/>
      <c r="B6081" s="51"/>
      <c r="D6081" s="30"/>
      <c r="E6081" s="25"/>
    </row>
    <row r="6082" spans="1:5" x14ac:dyDescent="0.15">
      <c r="A6082" s="3"/>
      <c r="B6082" s="51"/>
      <c r="D6082" s="30"/>
      <c r="E6082" s="25"/>
    </row>
    <row r="6083" spans="1:5" x14ac:dyDescent="0.15">
      <c r="A6083" s="3"/>
      <c r="B6083" s="51"/>
      <c r="D6083" s="30"/>
      <c r="E6083" s="25"/>
    </row>
    <row r="6084" spans="1:5" x14ac:dyDescent="0.15">
      <c r="A6084" s="3"/>
      <c r="B6084" s="51"/>
      <c r="D6084" s="30"/>
      <c r="E6084" s="25"/>
    </row>
    <row r="6085" spans="1:5" x14ac:dyDescent="0.15">
      <c r="A6085" s="3"/>
      <c r="B6085" s="51"/>
      <c r="D6085" s="30"/>
      <c r="E6085" s="25"/>
    </row>
    <row r="6086" spans="1:5" x14ac:dyDescent="0.15">
      <c r="A6086" s="3"/>
      <c r="B6086" s="51"/>
      <c r="D6086" s="30"/>
      <c r="E6086" s="25"/>
    </row>
    <row r="6087" spans="1:5" x14ac:dyDescent="0.15">
      <c r="A6087" s="3"/>
      <c r="B6087" s="51"/>
      <c r="D6087" s="30"/>
      <c r="E6087" s="25"/>
    </row>
    <row r="6088" spans="1:5" x14ac:dyDescent="0.15">
      <c r="A6088" s="3"/>
      <c r="B6088" s="51"/>
      <c r="D6088" s="30"/>
      <c r="E6088" s="25"/>
    </row>
    <row r="6089" spans="1:5" x14ac:dyDescent="0.15">
      <c r="A6089" s="3"/>
      <c r="B6089" s="51"/>
      <c r="D6089" s="30"/>
      <c r="E6089" s="25"/>
    </row>
    <row r="6090" spans="1:5" x14ac:dyDescent="0.15">
      <c r="A6090" s="3"/>
      <c r="B6090" s="51"/>
      <c r="D6090" s="30"/>
      <c r="E6090" s="25"/>
    </row>
    <row r="6091" spans="1:5" x14ac:dyDescent="0.15">
      <c r="A6091" s="3"/>
      <c r="B6091" s="51"/>
      <c r="D6091" s="30"/>
      <c r="E6091" s="25"/>
    </row>
    <row r="6092" spans="1:5" x14ac:dyDescent="0.15">
      <c r="A6092" s="3"/>
      <c r="B6092" s="51"/>
      <c r="D6092" s="30"/>
      <c r="E6092" s="25"/>
    </row>
    <row r="6093" spans="1:5" x14ac:dyDescent="0.15">
      <c r="A6093" s="3"/>
      <c r="B6093" s="51"/>
      <c r="D6093" s="30"/>
      <c r="E6093" s="25"/>
    </row>
    <row r="6094" spans="1:5" x14ac:dyDescent="0.15">
      <c r="A6094" s="3"/>
      <c r="B6094" s="51"/>
      <c r="D6094" s="30"/>
      <c r="E6094" s="25"/>
    </row>
    <row r="6095" spans="1:5" x14ac:dyDescent="0.15">
      <c r="A6095" s="3"/>
      <c r="B6095" s="51"/>
      <c r="D6095" s="30"/>
      <c r="E6095" s="25"/>
    </row>
    <row r="6096" spans="1:5" x14ac:dyDescent="0.15">
      <c r="A6096" s="3"/>
      <c r="B6096" s="51"/>
      <c r="D6096" s="30"/>
      <c r="E6096" s="25"/>
    </row>
    <row r="6097" spans="1:5" x14ac:dyDescent="0.15">
      <c r="A6097" s="3"/>
      <c r="B6097" s="51"/>
      <c r="D6097" s="30"/>
      <c r="E6097" s="25"/>
    </row>
    <row r="6098" spans="1:5" x14ac:dyDescent="0.15">
      <c r="A6098" s="3"/>
      <c r="B6098" s="51"/>
      <c r="D6098" s="30"/>
      <c r="E6098" s="25"/>
    </row>
    <row r="6099" spans="1:5" x14ac:dyDescent="0.15">
      <c r="A6099" s="3"/>
      <c r="B6099" s="51"/>
      <c r="D6099" s="30"/>
      <c r="E6099" s="25"/>
    </row>
    <row r="6100" spans="1:5" x14ac:dyDescent="0.15">
      <c r="A6100" s="3"/>
      <c r="B6100" s="51"/>
      <c r="D6100" s="30"/>
      <c r="E6100" s="25"/>
    </row>
    <row r="6101" spans="1:5" x14ac:dyDescent="0.15">
      <c r="A6101" s="3"/>
      <c r="B6101" s="51"/>
      <c r="D6101" s="30"/>
      <c r="E6101" s="25"/>
    </row>
    <row r="6102" spans="1:5" x14ac:dyDescent="0.15">
      <c r="A6102" s="3"/>
      <c r="B6102" s="51"/>
      <c r="D6102" s="30"/>
      <c r="E6102" s="25"/>
    </row>
    <row r="6103" spans="1:5" x14ac:dyDescent="0.15">
      <c r="A6103" s="3"/>
      <c r="B6103" s="51"/>
      <c r="D6103" s="30"/>
      <c r="E6103" s="25"/>
    </row>
    <row r="6104" spans="1:5" x14ac:dyDescent="0.15">
      <c r="A6104" s="3"/>
      <c r="B6104" s="51"/>
      <c r="D6104" s="30"/>
      <c r="E6104" s="25"/>
    </row>
    <row r="6105" spans="1:5" x14ac:dyDescent="0.15">
      <c r="A6105" s="3"/>
      <c r="B6105" s="51"/>
      <c r="D6105" s="30"/>
      <c r="E6105" s="25"/>
    </row>
    <row r="6106" spans="1:5" x14ac:dyDescent="0.15">
      <c r="A6106" s="3"/>
      <c r="B6106" s="51"/>
      <c r="D6106" s="30"/>
      <c r="E6106" s="25"/>
    </row>
    <row r="6107" spans="1:5" x14ac:dyDescent="0.15">
      <c r="A6107" s="3"/>
      <c r="B6107" s="51"/>
      <c r="D6107" s="30"/>
      <c r="E6107" s="25"/>
    </row>
    <row r="6108" spans="1:5" x14ac:dyDescent="0.15">
      <c r="A6108" s="3"/>
      <c r="B6108" s="51"/>
      <c r="D6108" s="30"/>
      <c r="E6108" s="25"/>
    </row>
    <row r="6109" spans="1:5" x14ac:dyDescent="0.15">
      <c r="A6109" s="3"/>
      <c r="B6109" s="51"/>
      <c r="D6109" s="30"/>
      <c r="E6109" s="25"/>
    </row>
    <row r="6110" spans="1:5" x14ac:dyDescent="0.15">
      <c r="A6110" s="3"/>
      <c r="B6110" s="51"/>
      <c r="D6110" s="30"/>
      <c r="E6110" s="25"/>
    </row>
    <row r="6111" spans="1:5" x14ac:dyDescent="0.15">
      <c r="A6111" s="3"/>
      <c r="B6111" s="51"/>
      <c r="D6111" s="30"/>
      <c r="E6111" s="25"/>
    </row>
    <row r="6112" spans="1:5" x14ac:dyDescent="0.15">
      <c r="A6112" s="3"/>
      <c r="B6112" s="51"/>
      <c r="D6112" s="30"/>
      <c r="E6112" s="25"/>
    </row>
    <row r="6113" spans="1:5" x14ac:dyDescent="0.15">
      <c r="A6113" s="3"/>
      <c r="B6113" s="51"/>
      <c r="D6113" s="30"/>
      <c r="E6113" s="25"/>
    </row>
    <row r="6114" spans="1:5" x14ac:dyDescent="0.15">
      <c r="A6114" s="3"/>
      <c r="B6114" s="51"/>
      <c r="D6114" s="30"/>
      <c r="E6114" s="25"/>
    </row>
    <row r="6115" spans="1:5" x14ac:dyDescent="0.15">
      <c r="A6115" s="3"/>
      <c r="B6115" s="51"/>
      <c r="D6115" s="30"/>
      <c r="E6115" s="25"/>
    </row>
    <row r="6116" spans="1:5" x14ac:dyDescent="0.15">
      <c r="A6116" s="3"/>
      <c r="B6116" s="51"/>
      <c r="D6116" s="30"/>
      <c r="E6116" s="25"/>
    </row>
    <row r="6117" spans="1:5" x14ac:dyDescent="0.15">
      <c r="A6117" s="3"/>
      <c r="B6117" s="51"/>
      <c r="D6117" s="30"/>
      <c r="E6117" s="25"/>
    </row>
    <row r="6118" spans="1:5" x14ac:dyDescent="0.15">
      <c r="A6118" s="3"/>
      <c r="B6118" s="51"/>
      <c r="D6118" s="30"/>
      <c r="E6118" s="25"/>
    </row>
    <row r="6119" spans="1:5" x14ac:dyDescent="0.15">
      <c r="A6119" s="3"/>
      <c r="B6119" s="51"/>
      <c r="D6119" s="30"/>
      <c r="E6119" s="25"/>
    </row>
    <row r="6120" spans="1:5" x14ac:dyDescent="0.15">
      <c r="A6120" s="3"/>
      <c r="B6120" s="51"/>
      <c r="D6120" s="30"/>
      <c r="E6120" s="25"/>
    </row>
    <row r="6121" spans="1:5" x14ac:dyDescent="0.15">
      <c r="A6121" s="3"/>
      <c r="B6121" s="51"/>
      <c r="D6121" s="30"/>
      <c r="E6121" s="25"/>
    </row>
    <row r="6122" spans="1:5" x14ac:dyDescent="0.15">
      <c r="A6122" s="3"/>
      <c r="B6122" s="51"/>
      <c r="D6122" s="30"/>
      <c r="E6122" s="25"/>
    </row>
    <row r="6123" spans="1:5" x14ac:dyDescent="0.15">
      <c r="A6123" s="3"/>
      <c r="B6123" s="51"/>
      <c r="D6123" s="30"/>
      <c r="E6123" s="25"/>
    </row>
    <row r="6124" spans="1:5" x14ac:dyDescent="0.15">
      <c r="A6124" s="3"/>
      <c r="B6124" s="51"/>
      <c r="D6124" s="30"/>
      <c r="E6124" s="25"/>
    </row>
    <row r="6125" spans="1:5" x14ac:dyDescent="0.15">
      <c r="A6125" s="3"/>
      <c r="B6125" s="51"/>
      <c r="D6125" s="30"/>
      <c r="E6125" s="25"/>
    </row>
    <row r="6126" spans="1:5" x14ac:dyDescent="0.15">
      <c r="A6126" s="3"/>
      <c r="B6126" s="51"/>
      <c r="D6126" s="30"/>
      <c r="E6126" s="25"/>
    </row>
    <row r="6127" spans="1:5" x14ac:dyDescent="0.15">
      <c r="A6127" s="3"/>
      <c r="B6127" s="51"/>
      <c r="D6127" s="30"/>
      <c r="E6127" s="25"/>
    </row>
    <row r="6128" spans="1:5" x14ac:dyDescent="0.15">
      <c r="A6128" s="3"/>
      <c r="B6128" s="51"/>
      <c r="D6128" s="30"/>
      <c r="E6128" s="25"/>
    </row>
    <row r="6129" spans="1:5" x14ac:dyDescent="0.15">
      <c r="A6129" s="3"/>
      <c r="B6129" s="51"/>
      <c r="D6129" s="30"/>
      <c r="E6129" s="25"/>
    </row>
    <row r="6130" spans="1:5" x14ac:dyDescent="0.15">
      <c r="A6130" s="3"/>
      <c r="B6130" s="51"/>
      <c r="D6130" s="30"/>
      <c r="E6130" s="25"/>
    </row>
    <row r="6131" spans="1:5" x14ac:dyDescent="0.15">
      <c r="A6131" s="3"/>
      <c r="B6131" s="51"/>
      <c r="D6131" s="30"/>
      <c r="E6131" s="25"/>
    </row>
    <row r="6132" spans="1:5" x14ac:dyDescent="0.15">
      <c r="A6132" s="3"/>
      <c r="B6132" s="51"/>
      <c r="D6132" s="30"/>
      <c r="E6132" s="25"/>
    </row>
    <row r="6133" spans="1:5" x14ac:dyDescent="0.15">
      <c r="A6133" s="3"/>
      <c r="B6133" s="51"/>
      <c r="D6133" s="30"/>
      <c r="E6133" s="25"/>
    </row>
    <row r="6134" spans="1:5" x14ac:dyDescent="0.15">
      <c r="A6134" s="3"/>
      <c r="B6134" s="51"/>
      <c r="D6134" s="30"/>
      <c r="E6134" s="25"/>
    </row>
    <row r="6135" spans="1:5" x14ac:dyDescent="0.15">
      <c r="A6135" s="3"/>
      <c r="B6135" s="51"/>
      <c r="D6135" s="30"/>
      <c r="E6135" s="25"/>
    </row>
    <row r="6136" spans="1:5" x14ac:dyDescent="0.15">
      <c r="A6136" s="3"/>
      <c r="B6136" s="51"/>
      <c r="D6136" s="30"/>
      <c r="E6136" s="25"/>
    </row>
    <row r="6137" spans="1:5" x14ac:dyDescent="0.15">
      <c r="A6137" s="3"/>
      <c r="B6137" s="51"/>
      <c r="D6137" s="30"/>
      <c r="E6137" s="25"/>
    </row>
    <row r="6138" spans="1:5" x14ac:dyDescent="0.15">
      <c r="A6138" s="3"/>
      <c r="B6138" s="51"/>
      <c r="D6138" s="30"/>
      <c r="E6138" s="25"/>
    </row>
    <row r="6139" spans="1:5" x14ac:dyDescent="0.15">
      <c r="A6139" s="3"/>
      <c r="B6139" s="51"/>
      <c r="D6139" s="30"/>
      <c r="E6139" s="25"/>
    </row>
    <row r="6140" spans="1:5" x14ac:dyDescent="0.15">
      <c r="A6140" s="3"/>
      <c r="B6140" s="51"/>
      <c r="D6140" s="30"/>
      <c r="E6140" s="25"/>
    </row>
    <row r="6141" spans="1:5" x14ac:dyDescent="0.15">
      <c r="A6141" s="3"/>
      <c r="B6141" s="51"/>
      <c r="D6141" s="30"/>
      <c r="E6141" s="25"/>
    </row>
    <row r="6142" spans="1:5" x14ac:dyDescent="0.15">
      <c r="A6142" s="3"/>
      <c r="B6142" s="51"/>
      <c r="D6142" s="30"/>
      <c r="E6142" s="25"/>
    </row>
    <row r="6143" spans="1:5" x14ac:dyDescent="0.15">
      <c r="A6143" s="3"/>
      <c r="B6143" s="51"/>
      <c r="D6143" s="30"/>
      <c r="E6143" s="25"/>
    </row>
    <row r="6144" spans="1:5" x14ac:dyDescent="0.15">
      <c r="A6144" s="3"/>
      <c r="B6144" s="51"/>
      <c r="D6144" s="30"/>
      <c r="E6144" s="25"/>
    </row>
    <row r="6145" spans="1:5" x14ac:dyDescent="0.15">
      <c r="A6145" s="3"/>
      <c r="B6145" s="51"/>
      <c r="D6145" s="30"/>
      <c r="E6145" s="25"/>
    </row>
    <row r="6146" spans="1:5" x14ac:dyDescent="0.15">
      <c r="A6146" s="3"/>
      <c r="B6146" s="51"/>
      <c r="D6146" s="30"/>
      <c r="E6146" s="25"/>
    </row>
    <row r="6147" spans="1:5" x14ac:dyDescent="0.15">
      <c r="A6147" s="3"/>
      <c r="B6147" s="51"/>
      <c r="D6147" s="30"/>
      <c r="E6147" s="25"/>
    </row>
    <row r="6148" spans="1:5" x14ac:dyDescent="0.15">
      <c r="A6148" s="3"/>
      <c r="B6148" s="51"/>
      <c r="D6148" s="30"/>
      <c r="E6148" s="25"/>
    </row>
    <row r="6149" spans="1:5" x14ac:dyDescent="0.15">
      <c r="A6149" s="3"/>
      <c r="B6149" s="51"/>
      <c r="D6149" s="30"/>
      <c r="E6149" s="25"/>
    </row>
    <row r="6150" spans="1:5" x14ac:dyDescent="0.15">
      <c r="A6150" s="3"/>
      <c r="B6150" s="51"/>
      <c r="D6150" s="30"/>
      <c r="E6150" s="25"/>
    </row>
    <row r="6151" spans="1:5" x14ac:dyDescent="0.15">
      <c r="A6151" s="3"/>
      <c r="B6151" s="51"/>
      <c r="D6151" s="30"/>
      <c r="E6151" s="25"/>
    </row>
    <row r="6152" spans="1:5" x14ac:dyDescent="0.15">
      <c r="A6152" s="3"/>
      <c r="B6152" s="51"/>
      <c r="D6152" s="30"/>
      <c r="E6152" s="25"/>
    </row>
    <row r="6153" spans="1:5" x14ac:dyDescent="0.15">
      <c r="A6153" s="3"/>
      <c r="B6153" s="51"/>
      <c r="D6153" s="30"/>
      <c r="E6153" s="25"/>
    </row>
    <row r="6154" spans="1:5" x14ac:dyDescent="0.15">
      <c r="A6154" s="3"/>
      <c r="B6154" s="51"/>
      <c r="D6154" s="30"/>
      <c r="E6154" s="25"/>
    </row>
    <row r="6155" spans="1:5" x14ac:dyDescent="0.15">
      <c r="A6155" s="3"/>
      <c r="B6155" s="51"/>
      <c r="D6155" s="30"/>
      <c r="E6155" s="25"/>
    </row>
    <row r="6156" spans="1:5" x14ac:dyDescent="0.15">
      <c r="A6156" s="3"/>
      <c r="B6156" s="51"/>
      <c r="D6156" s="30"/>
      <c r="E6156" s="25"/>
    </row>
    <row r="6157" spans="1:5" x14ac:dyDescent="0.15">
      <c r="A6157" s="3"/>
      <c r="B6157" s="51"/>
      <c r="D6157" s="30"/>
      <c r="E6157" s="25"/>
    </row>
    <row r="6158" spans="1:5" x14ac:dyDescent="0.15">
      <c r="A6158" s="3"/>
      <c r="B6158" s="51"/>
      <c r="D6158" s="30"/>
      <c r="E6158" s="25"/>
    </row>
    <row r="6159" spans="1:5" x14ac:dyDescent="0.15">
      <c r="A6159" s="3"/>
      <c r="B6159" s="51"/>
      <c r="D6159" s="30"/>
      <c r="E6159" s="25"/>
    </row>
    <row r="6160" spans="1:5" x14ac:dyDescent="0.15">
      <c r="A6160" s="3"/>
      <c r="B6160" s="51"/>
      <c r="D6160" s="30"/>
      <c r="E6160" s="25"/>
    </row>
    <row r="6161" spans="1:5" x14ac:dyDescent="0.15">
      <c r="A6161" s="3"/>
      <c r="B6161" s="51"/>
      <c r="D6161" s="30"/>
      <c r="E6161" s="25"/>
    </row>
    <row r="6162" spans="1:5" x14ac:dyDescent="0.15">
      <c r="A6162" s="3"/>
      <c r="B6162" s="51"/>
      <c r="D6162" s="30"/>
      <c r="E6162" s="25"/>
    </row>
    <row r="6163" spans="1:5" x14ac:dyDescent="0.15">
      <c r="A6163" s="3"/>
      <c r="B6163" s="51"/>
      <c r="D6163" s="30"/>
      <c r="E6163" s="25"/>
    </row>
    <row r="6164" spans="1:5" x14ac:dyDescent="0.15">
      <c r="A6164" s="3"/>
      <c r="B6164" s="51"/>
      <c r="D6164" s="30"/>
      <c r="E6164" s="25"/>
    </row>
    <row r="6165" spans="1:5" x14ac:dyDescent="0.15">
      <c r="A6165" s="3"/>
      <c r="B6165" s="51"/>
      <c r="D6165" s="30"/>
      <c r="E6165" s="25"/>
    </row>
    <row r="6166" spans="1:5" x14ac:dyDescent="0.15">
      <c r="A6166" s="3"/>
      <c r="B6166" s="51"/>
      <c r="D6166" s="30"/>
      <c r="E6166" s="25"/>
    </row>
    <row r="6167" spans="1:5" x14ac:dyDescent="0.15">
      <c r="A6167" s="3"/>
      <c r="B6167" s="51"/>
      <c r="D6167" s="30"/>
      <c r="E6167" s="25"/>
    </row>
    <row r="6168" spans="1:5" x14ac:dyDescent="0.15">
      <c r="A6168" s="3"/>
      <c r="B6168" s="51"/>
      <c r="D6168" s="30"/>
      <c r="E6168" s="25"/>
    </row>
    <row r="6169" spans="1:5" x14ac:dyDescent="0.15">
      <c r="A6169" s="3"/>
      <c r="B6169" s="51"/>
      <c r="D6169" s="30"/>
      <c r="E6169" s="25"/>
    </row>
    <row r="6170" spans="1:5" x14ac:dyDescent="0.15">
      <c r="A6170" s="3"/>
      <c r="B6170" s="51"/>
      <c r="D6170" s="30"/>
      <c r="E6170" s="25"/>
    </row>
    <row r="6171" spans="1:5" x14ac:dyDescent="0.15">
      <c r="A6171" s="3"/>
      <c r="B6171" s="51"/>
      <c r="D6171" s="30"/>
      <c r="E6171" s="25"/>
    </row>
    <row r="6172" spans="1:5" x14ac:dyDescent="0.15">
      <c r="A6172" s="3"/>
      <c r="B6172" s="51"/>
      <c r="D6172" s="30"/>
      <c r="E6172" s="25"/>
    </row>
    <row r="6173" spans="1:5" x14ac:dyDescent="0.15">
      <c r="A6173" s="3"/>
      <c r="B6173" s="51"/>
      <c r="D6173" s="30"/>
      <c r="E6173" s="25"/>
    </row>
    <row r="6174" spans="1:5" x14ac:dyDescent="0.15">
      <c r="A6174" s="3"/>
      <c r="B6174" s="51"/>
      <c r="D6174" s="30"/>
      <c r="E6174" s="25"/>
    </row>
    <row r="6175" spans="1:5" x14ac:dyDescent="0.15">
      <c r="A6175" s="3"/>
      <c r="B6175" s="51"/>
      <c r="D6175" s="30"/>
      <c r="E6175" s="25"/>
    </row>
    <row r="6176" spans="1:5" x14ac:dyDescent="0.15">
      <c r="A6176" s="3"/>
      <c r="B6176" s="51"/>
      <c r="D6176" s="30"/>
      <c r="E6176" s="25"/>
    </row>
    <row r="6177" spans="1:5" x14ac:dyDescent="0.15">
      <c r="A6177" s="3"/>
      <c r="B6177" s="51"/>
      <c r="D6177" s="30"/>
      <c r="E6177" s="25"/>
    </row>
    <row r="6178" spans="1:5" x14ac:dyDescent="0.15">
      <c r="A6178" s="3"/>
      <c r="B6178" s="51"/>
      <c r="D6178" s="30"/>
      <c r="E6178" s="25"/>
    </row>
    <row r="6179" spans="1:5" x14ac:dyDescent="0.15">
      <c r="A6179" s="3"/>
      <c r="B6179" s="51"/>
      <c r="D6179" s="30"/>
      <c r="E6179" s="25"/>
    </row>
    <row r="6180" spans="1:5" x14ac:dyDescent="0.15">
      <c r="A6180" s="3"/>
      <c r="B6180" s="51"/>
      <c r="D6180" s="30"/>
      <c r="E6180" s="25"/>
    </row>
    <row r="6181" spans="1:5" x14ac:dyDescent="0.15">
      <c r="A6181" s="3"/>
      <c r="B6181" s="51"/>
      <c r="D6181" s="30"/>
      <c r="E6181" s="25"/>
    </row>
    <row r="6182" spans="1:5" x14ac:dyDescent="0.15">
      <c r="A6182" s="3"/>
      <c r="B6182" s="51"/>
      <c r="D6182" s="30"/>
      <c r="E6182" s="25"/>
    </row>
    <row r="6183" spans="1:5" x14ac:dyDescent="0.15">
      <c r="A6183" s="3"/>
      <c r="B6183" s="51"/>
      <c r="D6183" s="30"/>
      <c r="E6183" s="25"/>
    </row>
    <row r="6184" spans="1:5" x14ac:dyDescent="0.15">
      <c r="A6184" s="3"/>
      <c r="B6184" s="51"/>
      <c r="D6184" s="30"/>
      <c r="E6184" s="25"/>
    </row>
    <row r="6185" spans="1:5" x14ac:dyDescent="0.15">
      <c r="A6185" s="3"/>
      <c r="B6185" s="51"/>
      <c r="D6185" s="30"/>
      <c r="E6185" s="25"/>
    </row>
    <row r="6186" spans="1:5" x14ac:dyDescent="0.15">
      <c r="A6186" s="3"/>
      <c r="B6186" s="51"/>
      <c r="D6186" s="30"/>
      <c r="E6186" s="25"/>
    </row>
    <row r="6187" spans="1:5" x14ac:dyDescent="0.15">
      <c r="A6187" s="3"/>
      <c r="B6187" s="51"/>
      <c r="D6187" s="30"/>
      <c r="E6187" s="25"/>
    </row>
    <row r="6188" spans="1:5" x14ac:dyDescent="0.15">
      <c r="A6188" s="3"/>
      <c r="B6188" s="51"/>
      <c r="D6188" s="30"/>
      <c r="E6188" s="25"/>
    </row>
    <row r="6189" spans="1:5" x14ac:dyDescent="0.15">
      <c r="A6189" s="3"/>
      <c r="B6189" s="51"/>
      <c r="D6189" s="30"/>
      <c r="E6189" s="25"/>
    </row>
    <row r="6190" spans="1:5" x14ac:dyDescent="0.15">
      <c r="A6190" s="3"/>
      <c r="B6190" s="51"/>
      <c r="D6190" s="30"/>
      <c r="E6190" s="25"/>
    </row>
    <row r="6191" spans="1:5" x14ac:dyDescent="0.15">
      <c r="A6191" s="3"/>
      <c r="B6191" s="51"/>
      <c r="D6191" s="30"/>
      <c r="E6191" s="25"/>
    </row>
    <row r="6192" spans="1:5" x14ac:dyDescent="0.15">
      <c r="A6192" s="3"/>
      <c r="B6192" s="51"/>
      <c r="D6192" s="30"/>
      <c r="E6192" s="25"/>
    </row>
    <row r="6193" spans="1:5" x14ac:dyDescent="0.15">
      <c r="A6193" s="3"/>
      <c r="B6193" s="51"/>
      <c r="D6193" s="30"/>
      <c r="E6193" s="25"/>
    </row>
    <row r="6194" spans="1:5" x14ac:dyDescent="0.15">
      <c r="A6194" s="3"/>
      <c r="B6194" s="51"/>
      <c r="D6194" s="30"/>
      <c r="E6194" s="25"/>
    </row>
    <row r="6195" spans="1:5" x14ac:dyDescent="0.15">
      <c r="A6195" s="3"/>
      <c r="B6195" s="51"/>
      <c r="D6195" s="30"/>
      <c r="E6195" s="25"/>
    </row>
    <row r="6196" spans="1:5" x14ac:dyDescent="0.15">
      <c r="A6196" s="3"/>
      <c r="B6196" s="51"/>
      <c r="D6196" s="30"/>
      <c r="E6196" s="25"/>
    </row>
    <row r="6197" spans="1:5" x14ac:dyDescent="0.15">
      <c r="A6197" s="3"/>
      <c r="B6197" s="51"/>
      <c r="D6197" s="30"/>
      <c r="E6197" s="25"/>
    </row>
    <row r="6198" spans="1:5" x14ac:dyDescent="0.15">
      <c r="A6198" s="3"/>
      <c r="B6198" s="51"/>
      <c r="D6198" s="30"/>
      <c r="E6198" s="25"/>
    </row>
    <row r="6199" spans="1:5" x14ac:dyDescent="0.15">
      <c r="A6199" s="3"/>
      <c r="B6199" s="51"/>
      <c r="D6199" s="30"/>
      <c r="E6199" s="25"/>
    </row>
    <row r="6200" spans="1:5" x14ac:dyDescent="0.15">
      <c r="A6200" s="3"/>
      <c r="B6200" s="51"/>
      <c r="D6200" s="30"/>
      <c r="E6200" s="25"/>
    </row>
    <row r="6201" spans="1:5" x14ac:dyDescent="0.15">
      <c r="A6201" s="3"/>
      <c r="B6201" s="51"/>
      <c r="D6201" s="30"/>
      <c r="E6201" s="25"/>
    </row>
    <row r="6202" spans="1:5" x14ac:dyDescent="0.15">
      <c r="A6202" s="3"/>
      <c r="B6202" s="51"/>
      <c r="D6202" s="30"/>
      <c r="E6202" s="25"/>
    </row>
    <row r="6203" spans="1:5" x14ac:dyDescent="0.15">
      <c r="A6203" s="3"/>
      <c r="B6203" s="51"/>
      <c r="D6203" s="30"/>
      <c r="E6203" s="25"/>
    </row>
    <row r="6204" spans="1:5" x14ac:dyDescent="0.15">
      <c r="A6204" s="3"/>
      <c r="B6204" s="51"/>
      <c r="D6204" s="30"/>
      <c r="E6204" s="25"/>
    </row>
    <row r="6205" spans="1:5" x14ac:dyDescent="0.15">
      <c r="A6205" s="3"/>
      <c r="B6205" s="51"/>
      <c r="D6205" s="30"/>
      <c r="E6205" s="25"/>
    </row>
    <row r="6206" spans="1:5" x14ac:dyDescent="0.15">
      <c r="A6206" s="3"/>
      <c r="B6206" s="51"/>
      <c r="D6206" s="30"/>
      <c r="E6206" s="25"/>
    </row>
    <row r="6207" spans="1:5" x14ac:dyDescent="0.15">
      <c r="A6207" s="3"/>
      <c r="B6207" s="51"/>
      <c r="D6207" s="30"/>
      <c r="E6207" s="25"/>
    </row>
    <row r="6208" spans="1:5" x14ac:dyDescent="0.15">
      <c r="A6208" s="3"/>
      <c r="B6208" s="51"/>
      <c r="D6208" s="30"/>
      <c r="E6208" s="25"/>
    </row>
    <row r="6209" spans="1:5" x14ac:dyDescent="0.15">
      <c r="A6209" s="3"/>
      <c r="B6209" s="51"/>
      <c r="D6209" s="30"/>
      <c r="E6209" s="25"/>
    </row>
    <row r="6210" spans="1:5" x14ac:dyDescent="0.15">
      <c r="A6210" s="3"/>
      <c r="B6210" s="51"/>
      <c r="D6210" s="30"/>
      <c r="E6210" s="25"/>
    </row>
    <row r="6211" spans="1:5" x14ac:dyDescent="0.15">
      <c r="A6211" s="3"/>
      <c r="B6211" s="51"/>
      <c r="D6211" s="30"/>
      <c r="E6211" s="25"/>
    </row>
    <row r="6212" spans="1:5" x14ac:dyDescent="0.15">
      <c r="A6212" s="3"/>
      <c r="B6212" s="51"/>
      <c r="D6212" s="30"/>
      <c r="E6212" s="25"/>
    </row>
    <row r="6213" spans="1:5" x14ac:dyDescent="0.15">
      <c r="A6213" s="3"/>
      <c r="B6213" s="51"/>
      <c r="D6213" s="30"/>
      <c r="E6213" s="25"/>
    </row>
    <row r="6214" spans="1:5" x14ac:dyDescent="0.15">
      <c r="A6214" s="3"/>
      <c r="B6214" s="51"/>
      <c r="D6214" s="30"/>
      <c r="E6214" s="25"/>
    </row>
    <row r="6215" spans="1:5" x14ac:dyDescent="0.15">
      <c r="A6215" s="3"/>
      <c r="B6215" s="51"/>
      <c r="D6215" s="30"/>
      <c r="E6215" s="25"/>
    </row>
    <row r="6216" spans="1:5" x14ac:dyDescent="0.15">
      <c r="A6216" s="3"/>
      <c r="B6216" s="51"/>
      <c r="D6216" s="30"/>
      <c r="E6216" s="25"/>
    </row>
    <row r="6217" spans="1:5" x14ac:dyDescent="0.15">
      <c r="A6217" s="3"/>
      <c r="B6217" s="51"/>
      <c r="D6217" s="30"/>
      <c r="E6217" s="25"/>
    </row>
    <row r="6218" spans="1:5" x14ac:dyDescent="0.15">
      <c r="A6218" s="3"/>
      <c r="B6218" s="51"/>
      <c r="D6218" s="30"/>
      <c r="E6218" s="25"/>
    </row>
    <row r="6219" spans="1:5" x14ac:dyDescent="0.15">
      <c r="A6219" s="3"/>
      <c r="B6219" s="51"/>
      <c r="D6219" s="30"/>
      <c r="E6219" s="25"/>
    </row>
    <row r="6220" spans="1:5" x14ac:dyDescent="0.15">
      <c r="A6220" s="3"/>
      <c r="B6220" s="51"/>
      <c r="D6220" s="30"/>
      <c r="E6220" s="25"/>
    </row>
    <row r="6221" spans="1:5" x14ac:dyDescent="0.15">
      <c r="A6221" s="3"/>
      <c r="B6221" s="51"/>
      <c r="D6221" s="30"/>
      <c r="E6221" s="25"/>
    </row>
    <row r="6222" spans="1:5" x14ac:dyDescent="0.15">
      <c r="A6222" s="3"/>
      <c r="B6222" s="51"/>
      <c r="D6222" s="30"/>
      <c r="E6222" s="25"/>
    </row>
    <row r="6223" spans="1:5" x14ac:dyDescent="0.15">
      <c r="A6223" s="3"/>
      <c r="B6223" s="51"/>
      <c r="D6223" s="30"/>
      <c r="E6223" s="25"/>
    </row>
    <row r="6224" spans="1:5" x14ac:dyDescent="0.15">
      <c r="A6224" s="3"/>
      <c r="B6224" s="51"/>
      <c r="D6224" s="30"/>
      <c r="E6224" s="25"/>
    </row>
    <row r="6225" spans="1:5" x14ac:dyDescent="0.15">
      <c r="A6225" s="3"/>
      <c r="B6225" s="51"/>
      <c r="D6225" s="30"/>
      <c r="E6225" s="25"/>
    </row>
    <row r="6226" spans="1:5" x14ac:dyDescent="0.15">
      <c r="A6226" s="3"/>
      <c r="B6226" s="51"/>
      <c r="D6226" s="30"/>
      <c r="E6226" s="25"/>
    </row>
    <row r="6227" spans="1:5" x14ac:dyDescent="0.15">
      <c r="A6227" s="3"/>
      <c r="B6227" s="51"/>
      <c r="D6227" s="30"/>
      <c r="E6227" s="25"/>
    </row>
    <row r="6228" spans="1:5" x14ac:dyDescent="0.15">
      <c r="A6228" s="3"/>
      <c r="B6228" s="51"/>
      <c r="D6228" s="30"/>
      <c r="E6228" s="25"/>
    </row>
    <row r="6229" spans="1:5" x14ac:dyDescent="0.15">
      <c r="A6229" s="3"/>
      <c r="B6229" s="51"/>
      <c r="D6229" s="30"/>
      <c r="E6229" s="25"/>
    </row>
    <row r="6230" spans="1:5" x14ac:dyDescent="0.15">
      <c r="A6230" s="3"/>
      <c r="B6230" s="51"/>
      <c r="D6230" s="30"/>
      <c r="E6230" s="25"/>
    </row>
    <row r="6231" spans="1:5" x14ac:dyDescent="0.15">
      <c r="A6231" s="3"/>
      <c r="B6231" s="51"/>
      <c r="D6231" s="30"/>
      <c r="E6231" s="25"/>
    </row>
    <row r="6232" spans="1:5" x14ac:dyDescent="0.15">
      <c r="A6232" s="3"/>
      <c r="B6232" s="51"/>
      <c r="D6232" s="30"/>
      <c r="E6232" s="25"/>
    </row>
    <row r="6233" spans="1:5" x14ac:dyDescent="0.15">
      <c r="A6233" s="3"/>
      <c r="B6233" s="51"/>
      <c r="D6233" s="30"/>
      <c r="E6233" s="25"/>
    </row>
    <row r="6234" spans="1:5" x14ac:dyDescent="0.15">
      <c r="A6234" s="3"/>
      <c r="B6234" s="51"/>
      <c r="D6234" s="30"/>
      <c r="E6234" s="25"/>
    </row>
    <row r="6235" spans="1:5" x14ac:dyDescent="0.15">
      <c r="A6235" s="3"/>
      <c r="B6235" s="51"/>
      <c r="D6235" s="30"/>
      <c r="E6235" s="25"/>
    </row>
    <row r="6236" spans="1:5" x14ac:dyDescent="0.15">
      <c r="A6236" s="3"/>
      <c r="B6236" s="51"/>
      <c r="D6236" s="30"/>
      <c r="E6236" s="25"/>
    </row>
    <row r="6237" spans="1:5" x14ac:dyDescent="0.15">
      <c r="A6237" s="3"/>
      <c r="B6237" s="51"/>
      <c r="D6237" s="30"/>
      <c r="E6237" s="25"/>
    </row>
    <row r="6238" spans="1:5" x14ac:dyDescent="0.15">
      <c r="A6238" s="3"/>
      <c r="B6238" s="51"/>
      <c r="D6238" s="30"/>
      <c r="E6238" s="25"/>
    </row>
    <row r="6239" spans="1:5" x14ac:dyDescent="0.15">
      <c r="A6239" s="3"/>
      <c r="B6239" s="51"/>
      <c r="D6239" s="30"/>
      <c r="E6239" s="25"/>
    </row>
    <row r="6240" spans="1:5" x14ac:dyDescent="0.15">
      <c r="A6240" s="3"/>
      <c r="B6240" s="51"/>
      <c r="D6240" s="30"/>
      <c r="E6240" s="25"/>
    </row>
    <row r="6241" spans="1:5" x14ac:dyDescent="0.15">
      <c r="A6241" s="3"/>
      <c r="B6241" s="51"/>
      <c r="D6241" s="30"/>
      <c r="E6241" s="25"/>
    </row>
    <row r="6242" spans="1:5" x14ac:dyDescent="0.15">
      <c r="A6242" s="3"/>
      <c r="B6242" s="51"/>
      <c r="D6242" s="30"/>
      <c r="E6242" s="25"/>
    </row>
    <row r="6243" spans="1:5" x14ac:dyDescent="0.15">
      <c r="A6243" s="3"/>
      <c r="B6243" s="51"/>
      <c r="D6243" s="30"/>
      <c r="E6243" s="25"/>
    </row>
    <row r="6244" spans="1:5" x14ac:dyDescent="0.15">
      <c r="A6244" s="3"/>
      <c r="B6244" s="51"/>
      <c r="D6244" s="30"/>
      <c r="E6244" s="25"/>
    </row>
    <row r="6245" spans="1:5" x14ac:dyDescent="0.15">
      <c r="A6245" s="3"/>
      <c r="B6245" s="51"/>
      <c r="D6245" s="30"/>
      <c r="E6245" s="25"/>
    </row>
    <row r="6246" spans="1:5" x14ac:dyDescent="0.15">
      <c r="A6246" s="3"/>
      <c r="B6246" s="51"/>
      <c r="D6246" s="30"/>
      <c r="E6246" s="25"/>
    </row>
    <row r="6247" spans="1:5" x14ac:dyDescent="0.15">
      <c r="A6247" s="3"/>
      <c r="B6247" s="51"/>
      <c r="D6247" s="30"/>
      <c r="E6247" s="25"/>
    </row>
    <row r="6248" spans="1:5" x14ac:dyDescent="0.15">
      <c r="A6248" s="3"/>
      <c r="B6248" s="51"/>
      <c r="D6248" s="30"/>
      <c r="E6248" s="25"/>
    </row>
    <row r="6249" spans="1:5" x14ac:dyDescent="0.15">
      <c r="A6249" s="3"/>
      <c r="B6249" s="51"/>
      <c r="D6249" s="30"/>
      <c r="E6249" s="25"/>
    </row>
    <row r="6250" spans="1:5" x14ac:dyDescent="0.15">
      <c r="A6250" s="3"/>
      <c r="B6250" s="51"/>
      <c r="D6250" s="30"/>
      <c r="E6250" s="25"/>
    </row>
    <row r="6251" spans="1:5" x14ac:dyDescent="0.15">
      <c r="A6251" s="3"/>
      <c r="B6251" s="51"/>
      <c r="D6251" s="30"/>
      <c r="E6251" s="25"/>
    </row>
    <row r="6252" spans="1:5" x14ac:dyDescent="0.15">
      <c r="A6252" s="3"/>
      <c r="B6252" s="51"/>
      <c r="D6252" s="30"/>
      <c r="E6252" s="25"/>
    </row>
    <row r="6253" spans="1:5" x14ac:dyDescent="0.15">
      <c r="A6253" s="3"/>
      <c r="B6253" s="51"/>
      <c r="D6253" s="30"/>
      <c r="E6253" s="25"/>
    </row>
    <row r="6254" spans="1:5" x14ac:dyDescent="0.15">
      <c r="A6254" s="3"/>
      <c r="B6254" s="51"/>
      <c r="D6254" s="30"/>
      <c r="E6254" s="25"/>
    </row>
    <row r="6255" spans="1:5" x14ac:dyDescent="0.15">
      <c r="A6255" s="3"/>
      <c r="B6255" s="51"/>
      <c r="D6255" s="30"/>
      <c r="E6255" s="25"/>
    </row>
    <row r="6256" spans="1:5" x14ac:dyDescent="0.15">
      <c r="A6256" s="3"/>
      <c r="B6256" s="51"/>
      <c r="D6256" s="30"/>
      <c r="E6256" s="25"/>
    </row>
    <row r="6257" spans="1:5" x14ac:dyDescent="0.15">
      <c r="A6257" s="3"/>
      <c r="B6257" s="51"/>
      <c r="D6257" s="30"/>
      <c r="E6257" s="25"/>
    </row>
    <row r="6258" spans="1:5" x14ac:dyDescent="0.15">
      <c r="A6258" s="3"/>
      <c r="B6258" s="51"/>
      <c r="D6258" s="30"/>
      <c r="E6258" s="25"/>
    </row>
    <row r="6259" spans="1:5" x14ac:dyDescent="0.15">
      <c r="A6259" s="3"/>
      <c r="B6259" s="51"/>
      <c r="D6259" s="30"/>
      <c r="E6259" s="25"/>
    </row>
    <row r="6260" spans="1:5" x14ac:dyDescent="0.15">
      <c r="A6260" s="3"/>
      <c r="B6260" s="51"/>
      <c r="D6260" s="30"/>
      <c r="E6260" s="25"/>
    </row>
    <row r="6261" spans="1:5" x14ac:dyDescent="0.15">
      <c r="A6261" s="3"/>
      <c r="B6261" s="51"/>
      <c r="D6261" s="30"/>
      <c r="E6261" s="25"/>
    </row>
    <row r="6262" spans="1:5" x14ac:dyDescent="0.15">
      <c r="A6262" s="3"/>
      <c r="B6262" s="51"/>
      <c r="D6262" s="30"/>
      <c r="E6262" s="25"/>
    </row>
    <row r="6263" spans="1:5" x14ac:dyDescent="0.15">
      <c r="A6263" s="3"/>
      <c r="B6263" s="51"/>
      <c r="D6263" s="30"/>
      <c r="E6263" s="25"/>
    </row>
    <row r="6264" spans="1:5" x14ac:dyDescent="0.15">
      <c r="A6264" s="3"/>
      <c r="B6264" s="51"/>
      <c r="D6264" s="30"/>
      <c r="E6264" s="25"/>
    </row>
    <row r="6265" spans="1:5" x14ac:dyDescent="0.15">
      <c r="A6265" s="3"/>
      <c r="B6265" s="51"/>
      <c r="D6265" s="30"/>
      <c r="E6265" s="25"/>
    </row>
    <row r="6266" spans="1:5" x14ac:dyDescent="0.15">
      <c r="A6266" s="3"/>
      <c r="B6266" s="51"/>
      <c r="D6266" s="30"/>
      <c r="E6266" s="25"/>
    </row>
    <row r="6267" spans="1:5" x14ac:dyDescent="0.15">
      <c r="A6267" s="3"/>
      <c r="B6267" s="51"/>
      <c r="D6267" s="30"/>
      <c r="E6267" s="25"/>
    </row>
    <row r="6268" spans="1:5" x14ac:dyDescent="0.15">
      <c r="A6268" s="3"/>
      <c r="B6268" s="51"/>
      <c r="D6268" s="30"/>
      <c r="E6268" s="25"/>
    </row>
    <row r="6269" spans="1:5" x14ac:dyDescent="0.15">
      <c r="A6269" s="3"/>
      <c r="B6269" s="51"/>
      <c r="D6269" s="30"/>
      <c r="E6269" s="25"/>
    </row>
    <row r="6270" spans="1:5" x14ac:dyDescent="0.15">
      <c r="A6270" s="3"/>
      <c r="B6270" s="51"/>
      <c r="D6270" s="30"/>
      <c r="E6270" s="25"/>
    </row>
    <row r="6271" spans="1:5" x14ac:dyDescent="0.15">
      <c r="A6271" s="3"/>
      <c r="B6271" s="51"/>
      <c r="D6271" s="30"/>
      <c r="E6271" s="25"/>
    </row>
    <row r="6272" spans="1:5" x14ac:dyDescent="0.15">
      <c r="A6272" s="3"/>
      <c r="B6272" s="51"/>
      <c r="D6272" s="30"/>
      <c r="E6272" s="25"/>
    </row>
    <row r="6273" spans="1:5" x14ac:dyDescent="0.15">
      <c r="A6273" s="3"/>
      <c r="B6273" s="51"/>
      <c r="D6273" s="30"/>
      <c r="E6273" s="25"/>
    </row>
    <row r="6274" spans="1:5" x14ac:dyDescent="0.15">
      <c r="A6274" s="3"/>
      <c r="B6274" s="51"/>
      <c r="D6274" s="30"/>
      <c r="E6274" s="25"/>
    </row>
    <row r="6275" spans="1:5" x14ac:dyDescent="0.15">
      <c r="A6275" s="3"/>
      <c r="B6275" s="51"/>
      <c r="D6275" s="30"/>
      <c r="E6275" s="25"/>
    </row>
    <row r="6276" spans="1:5" x14ac:dyDescent="0.15">
      <c r="A6276" s="3"/>
      <c r="B6276" s="51"/>
      <c r="D6276" s="30"/>
      <c r="E6276" s="25"/>
    </row>
    <row r="6277" spans="1:5" x14ac:dyDescent="0.15">
      <c r="A6277" s="3"/>
      <c r="B6277" s="51"/>
      <c r="D6277" s="30"/>
      <c r="E6277" s="25"/>
    </row>
    <row r="6278" spans="1:5" x14ac:dyDescent="0.15">
      <c r="A6278" s="3"/>
      <c r="B6278" s="51"/>
      <c r="D6278" s="30"/>
      <c r="E6278" s="25"/>
    </row>
    <row r="6279" spans="1:5" x14ac:dyDescent="0.15">
      <c r="A6279" s="3"/>
      <c r="B6279" s="51"/>
      <c r="D6279" s="30"/>
      <c r="E6279" s="25"/>
    </row>
    <row r="6280" spans="1:5" x14ac:dyDescent="0.15">
      <c r="A6280" s="3"/>
      <c r="B6280" s="51"/>
      <c r="D6280" s="30"/>
      <c r="E6280" s="25"/>
    </row>
    <row r="6281" spans="1:5" x14ac:dyDescent="0.15">
      <c r="A6281" s="3"/>
      <c r="B6281" s="51"/>
      <c r="D6281" s="30"/>
      <c r="E6281" s="25"/>
    </row>
    <row r="6282" spans="1:5" x14ac:dyDescent="0.15">
      <c r="A6282" s="3"/>
      <c r="B6282" s="51"/>
      <c r="D6282" s="30"/>
      <c r="E6282" s="25"/>
    </row>
    <row r="6283" spans="1:5" x14ac:dyDescent="0.15">
      <c r="A6283" s="3"/>
      <c r="B6283" s="51"/>
      <c r="D6283" s="30"/>
      <c r="E6283" s="25"/>
    </row>
    <row r="6284" spans="1:5" x14ac:dyDescent="0.15">
      <c r="A6284" s="3"/>
      <c r="B6284" s="51"/>
      <c r="D6284" s="30"/>
      <c r="E6284" s="25"/>
    </row>
    <row r="6285" spans="1:5" x14ac:dyDescent="0.15">
      <c r="A6285" s="3"/>
      <c r="B6285" s="51"/>
      <c r="D6285" s="30"/>
      <c r="E6285" s="25"/>
    </row>
    <row r="6286" spans="1:5" x14ac:dyDescent="0.15">
      <c r="A6286" s="3"/>
      <c r="B6286" s="51"/>
      <c r="D6286" s="30"/>
      <c r="E6286" s="25"/>
    </row>
    <row r="6287" spans="1:5" x14ac:dyDescent="0.15">
      <c r="A6287" s="3"/>
      <c r="B6287" s="51"/>
      <c r="D6287" s="30"/>
      <c r="E6287" s="25"/>
    </row>
    <row r="6288" spans="1:5" x14ac:dyDescent="0.15">
      <c r="A6288" s="3"/>
      <c r="B6288" s="51"/>
      <c r="D6288" s="30"/>
      <c r="E6288" s="25"/>
    </row>
    <row r="6289" spans="1:5" x14ac:dyDescent="0.15">
      <c r="A6289" s="3"/>
      <c r="B6289" s="51"/>
      <c r="D6289" s="30"/>
      <c r="E6289" s="25"/>
    </row>
    <row r="6290" spans="1:5" x14ac:dyDescent="0.15">
      <c r="A6290" s="3"/>
      <c r="B6290" s="51"/>
      <c r="D6290" s="30"/>
      <c r="E6290" s="25"/>
    </row>
    <row r="6291" spans="1:5" x14ac:dyDescent="0.15">
      <c r="A6291" s="3"/>
      <c r="B6291" s="51"/>
      <c r="D6291" s="30"/>
      <c r="E6291" s="25"/>
    </row>
    <row r="6292" spans="1:5" x14ac:dyDescent="0.15">
      <c r="A6292" s="3"/>
      <c r="B6292" s="51"/>
      <c r="D6292" s="30"/>
      <c r="E6292" s="25"/>
    </row>
    <row r="6293" spans="1:5" x14ac:dyDescent="0.15">
      <c r="A6293" s="3"/>
      <c r="B6293" s="51"/>
      <c r="D6293" s="30"/>
      <c r="E6293" s="25"/>
    </row>
    <row r="6294" spans="1:5" x14ac:dyDescent="0.15">
      <c r="A6294" s="3"/>
      <c r="B6294" s="51"/>
      <c r="D6294" s="30"/>
      <c r="E6294" s="25"/>
    </row>
    <row r="6295" spans="1:5" x14ac:dyDescent="0.15">
      <c r="A6295" s="3"/>
      <c r="B6295" s="51"/>
      <c r="D6295" s="30"/>
      <c r="E6295" s="25"/>
    </row>
    <row r="6296" spans="1:5" x14ac:dyDescent="0.15">
      <c r="A6296" s="3"/>
      <c r="B6296" s="51"/>
      <c r="D6296" s="30"/>
      <c r="E6296" s="25"/>
    </row>
    <row r="6297" spans="1:5" x14ac:dyDescent="0.15">
      <c r="A6297" s="3"/>
      <c r="B6297" s="51"/>
      <c r="D6297" s="30"/>
      <c r="E6297" s="25"/>
    </row>
    <row r="6298" spans="1:5" x14ac:dyDescent="0.15">
      <c r="A6298" s="3"/>
      <c r="B6298" s="51"/>
      <c r="D6298" s="30"/>
      <c r="E6298" s="25"/>
    </row>
    <row r="6299" spans="1:5" x14ac:dyDescent="0.15">
      <c r="A6299" s="3"/>
      <c r="B6299" s="51"/>
      <c r="D6299" s="30"/>
      <c r="E6299" s="25"/>
    </row>
    <row r="6300" spans="1:5" x14ac:dyDescent="0.15">
      <c r="A6300" s="3"/>
      <c r="B6300" s="51"/>
      <c r="D6300" s="30"/>
      <c r="E6300" s="25"/>
    </row>
    <row r="6301" spans="1:5" x14ac:dyDescent="0.15">
      <c r="A6301" s="3"/>
      <c r="B6301" s="51"/>
      <c r="D6301" s="30"/>
      <c r="E6301" s="25"/>
    </row>
    <row r="6302" spans="1:5" x14ac:dyDescent="0.15">
      <c r="A6302" s="3"/>
      <c r="B6302" s="51"/>
      <c r="D6302" s="30"/>
      <c r="E6302" s="25"/>
    </row>
    <row r="6303" spans="1:5" x14ac:dyDescent="0.15">
      <c r="A6303" s="3"/>
      <c r="B6303" s="51"/>
      <c r="D6303" s="30"/>
      <c r="E6303" s="25"/>
    </row>
    <row r="6304" spans="1:5" x14ac:dyDescent="0.15">
      <c r="A6304" s="3"/>
      <c r="B6304" s="51"/>
      <c r="D6304" s="30"/>
      <c r="E6304" s="25"/>
    </row>
    <row r="6305" spans="1:5" x14ac:dyDescent="0.15">
      <c r="A6305" s="3"/>
      <c r="B6305" s="51"/>
      <c r="D6305" s="30"/>
      <c r="E6305" s="25"/>
    </row>
    <row r="6306" spans="1:5" x14ac:dyDescent="0.15">
      <c r="A6306" s="3"/>
      <c r="B6306" s="51"/>
      <c r="D6306" s="30"/>
      <c r="E6306" s="25"/>
    </row>
    <row r="6307" spans="1:5" x14ac:dyDescent="0.15">
      <c r="A6307" s="3"/>
      <c r="B6307" s="51"/>
      <c r="D6307" s="30"/>
      <c r="E6307" s="25"/>
    </row>
    <row r="6308" spans="1:5" x14ac:dyDescent="0.15">
      <c r="A6308" s="3"/>
      <c r="B6308" s="51"/>
      <c r="D6308" s="30"/>
      <c r="E6308" s="25"/>
    </row>
    <row r="6309" spans="1:5" x14ac:dyDescent="0.15">
      <c r="A6309" s="3"/>
      <c r="B6309" s="51"/>
      <c r="D6309" s="30"/>
      <c r="E6309" s="25"/>
    </row>
    <row r="6310" spans="1:5" x14ac:dyDescent="0.15">
      <c r="A6310" s="3"/>
      <c r="B6310" s="51"/>
      <c r="D6310" s="30"/>
      <c r="E6310" s="25"/>
    </row>
    <row r="6311" spans="1:5" x14ac:dyDescent="0.15">
      <c r="A6311" s="3"/>
      <c r="B6311" s="51"/>
      <c r="D6311" s="30"/>
      <c r="E6311" s="25"/>
    </row>
    <row r="6312" spans="1:5" x14ac:dyDescent="0.15">
      <c r="A6312" s="3"/>
      <c r="B6312" s="51"/>
      <c r="D6312" s="30"/>
      <c r="E6312" s="25"/>
    </row>
    <row r="6313" spans="1:5" x14ac:dyDescent="0.15">
      <c r="A6313" s="3"/>
      <c r="B6313" s="51"/>
      <c r="D6313" s="30"/>
      <c r="E6313" s="25"/>
    </row>
    <row r="6314" spans="1:5" x14ac:dyDescent="0.15">
      <c r="A6314" s="3"/>
      <c r="B6314" s="51"/>
      <c r="D6314" s="30"/>
      <c r="E6314" s="25"/>
    </row>
    <row r="6315" spans="1:5" x14ac:dyDescent="0.15">
      <c r="A6315" s="3"/>
      <c r="B6315" s="51"/>
      <c r="D6315" s="30"/>
      <c r="E6315" s="25"/>
    </row>
    <row r="6316" spans="1:5" x14ac:dyDescent="0.15">
      <c r="A6316" s="3"/>
      <c r="B6316" s="51"/>
      <c r="D6316" s="30"/>
      <c r="E6316" s="25"/>
    </row>
    <row r="6317" spans="1:5" x14ac:dyDescent="0.15">
      <c r="A6317" s="3"/>
      <c r="B6317" s="51"/>
      <c r="D6317" s="30"/>
      <c r="E6317" s="25"/>
    </row>
    <row r="6318" spans="1:5" x14ac:dyDescent="0.15">
      <c r="A6318" s="3"/>
      <c r="B6318" s="51"/>
      <c r="D6318" s="30"/>
      <c r="E6318" s="25"/>
    </row>
    <row r="6319" spans="1:5" x14ac:dyDescent="0.15">
      <c r="A6319" s="3"/>
      <c r="B6319" s="51"/>
      <c r="D6319" s="30"/>
      <c r="E6319" s="25"/>
    </row>
    <row r="6320" spans="1:5" x14ac:dyDescent="0.15">
      <c r="A6320" s="3"/>
      <c r="B6320" s="51"/>
      <c r="D6320" s="30"/>
      <c r="E6320" s="25"/>
    </row>
    <row r="6321" spans="1:5" x14ac:dyDescent="0.15">
      <c r="A6321" s="3"/>
      <c r="B6321" s="51"/>
      <c r="D6321" s="30"/>
      <c r="E6321" s="25"/>
    </row>
    <row r="6322" spans="1:5" x14ac:dyDescent="0.15">
      <c r="A6322" s="3"/>
      <c r="B6322" s="51"/>
      <c r="D6322" s="30"/>
      <c r="E6322" s="25"/>
    </row>
    <row r="6323" spans="1:5" x14ac:dyDescent="0.15">
      <c r="A6323" s="3"/>
      <c r="B6323" s="51"/>
      <c r="D6323" s="30"/>
      <c r="E6323" s="25"/>
    </row>
    <row r="6324" spans="1:5" x14ac:dyDescent="0.15">
      <c r="A6324" s="3"/>
      <c r="B6324" s="51"/>
      <c r="D6324" s="30"/>
      <c r="E6324" s="25"/>
    </row>
    <row r="6325" spans="1:5" x14ac:dyDescent="0.15">
      <c r="A6325" s="3"/>
      <c r="B6325" s="51"/>
      <c r="D6325" s="30"/>
      <c r="E6325" s="25"/>
    </row>
    <row r="6326" spans="1:5" x14ac:dyDescent="0.15">
      <c r="A6326" s="3"/>
      <c r="B6326" s="51"/>
      <c r="D6326" s="30"/>
      <c r="E6326" s="25"/>
    </row>
    <row r="6327" spans="1:5" x14ac:dyDescent="0.15">
      <c r="A6327" s="3"/>
      <c r="B6327" s="51"/>
      <c r="D6327" s="30"/>
      <c r="E6327" s="25"/>
    </row>
    <row r="6328" spans="1:5" x14ac:dyDescent="0.15">
      <c r="A6328" s="3"/>
      <c r="B6328" s="51"/>
      <c r="D6328" s="30"/>
      <c r="E6328" s="25"/>
    </row>
    <row r="6329" spans="1:5" x14ac:dyDescent="0.15">
      <c r="A6329" s="3"/>
      <c r="B6329" s="51"/>
      <c r="D6329" s="30"/>
      <c r="E6329" s="25"/>
    </row>
    <row r="6330" spans="1:5" x14ac:dyDescent="0.15">
      <c r="A6330" s="3"/>
      <c r="B6330" s="51"/>
      <c r="D6330" s="30"/>
      <c r="E6330" s="25"/>
    </row>
    <row r="6331" spans="1:5" x14ac:dyDescent="0.15">
      <c r="A6331" s="3"/>
      <c r="B6331" s="51"/>
      <c r="D6331" s="30"/>
      <c r="E6331" s="25"/>
    </row>
    <row r="6332" spans="1:5" x14ac:dyDescent="0.15">
      <c r="A6332" s="3"/>
      <c r="B6332" s="51"/>
      <c r="D6332" s="30"/>
      <c r="E6332" s="25"/>
    </row>
    <row r="6333" spans="1:5" x14ac:dyDescent="0.15">
      <c r="A6333" s="3"/>
      <c r="B6333" s="51"/>
      <c r="D6333" s="30"/>
      <c r="E6333" s="25"/>
    </row>
    <row r="6334" spans="1:5" x14ac:dyDescent="0.15">
      <c r="A6334" s="3"/>
      <c r="B6334" s="51"/>
      <c r="D6334" s="30"/>
      <c r="E6334" s="25"/>
    </row>
    <row r="6335" spans="1:5" x14ac:dyDescent="0.15">
      <c r="A6335" s="3"/>
      <c r="B6335" s="51"/>
      <c r="D6335" s="30"/>
      <c r="E6335" s="25"/>
    </row>
    <row r="6336" spans="1:5" x14ac:dyDescent="0.15">
      <c r="A6336" s="3"/>
      <c r="B6336" s="51"/>
      <c r="D6336" s="30"/>
      <c r="E6336" s="25"/>
    </row>
    <row r="6337" spans="1:5" x14ac:dyDescent="0.15">
      <c r="A6337" s="3"/>
      <c r="B6337" s="51"/>
      <c r="D6337" s="30"/>
      <c r="E6337" s="25"/>
    </row>
    <row r="6338" spans="1:5" x14ac:dyDescent="0.15">
      <c r="A6338" s="3"/>
      <c r="B6338" s="51"/>
      <c r="D6338" s="30"/>
      <c r="E6338" s="25"/>
    </row>
    <row r="6339" spans="1:5" x14ac:dyDescent="0.15">
      <c r="A6339" s="3"/>
      <c r="B6339" s="51"/>
      <c r="D6339" s="30"/>
      <c r="E6339" s="25"/>
    </row>
    <row r="6340" spans="1:5" x14ac:dyDescent="0.15">
      <c r="A6340" s="3"/>
      <c r="B6340" s="51"/>
      <c r="D6340" s="30"/>
      <c r="E6340" s="25"/>
    </row>
    <row r="6341" spans="1:5" x14ac:dyDescent="0.15">
      <c r="A6341" s="3"/>
      <c r="B6341" s="51"/>
      <c r="D6341" s="30"/>
      <c r="E6341" s="25"/>
    </row>
    <row r="6342" spans="1:5" x14ac:dyDescent="0.15">
      <c r="A6342" s="3"/>
      <c r="B6342" s="51"/>
      <c r="D6342" s="30"/>
      <c r="E6342" s="25"/>
    </row>
    <row r="6343" spans="1:5" x14ac:dyDescent="0.15">
      <c r="A6343" s="3"/>
      <c r="B6343" s="51"/>
      <c r="D6343" s="30"/>
      <c r="E6343" s="25"/>
    </row>
    <row r="6344" spans="1:5" x14ac:dyDescent="0.15">
      <c r="A6344" s="3"/>
      <c r="B6344" s="51"/>
      <c r="D6344" s="30"/>
      <c r="E6344" s="25"/>
    </row>
    <row r="6345" spans="1:5" x14ac:dyDescent="0.15">
      <c r="A6345" s="3"/>
      <c r="B6345" s="51"/>
      <c r="D6345" s="30"/>
      <c r="E6345" s="25"/>
    </row>
    <row r="6346" spans="1:5" x14ac:dyDescent="0.15">
      <c r="A6346" s="3"/>
      <c r="B6346" s="51"/>
      <c r="D6346" s="30"/>
      <c r="E6346" s="25"/>
    </row>
    <row r="6347" spans="1:5" x14ac:dyDescent="0.15">
      <c r="A6347" s="3"/>
      <c r="B6347" s="51"/>
      <c r="D6347" s="30"/>
      <c r="E6347" s="25"/>
    </row>
    <row r="6348" spans="1:5" x14ac:dyDescent="0.15">
      <c r="A6348" s="3"/>
      <c r="B6348" s="51"/>
      <c r="D6348" s="30"/>
      <c r="E6348" s="25"/>
    </row>
    <row r="6349" spans="1:5" x14ac:dyDescent="0.15">
      <c r="A6349" s="3"/>
      <c r="B6349" s="51"/>
      <c r="D6349" s="30"/>
      <c r="E6349" s="25"/>
    </row>
    <row r="6350" spans="1:5" x14ac:dyDescent="0.15">
      <c r="A6350" s="3"/>
      <c r="B6350" s="51"/>
      <c r="D6350" s="30"/>
      <c r="E6350" s="25"/>
    </row>
    <row r="6351" spans="1:5" x14ac:dyDescent="0.15">
      <c r="A6351" s="3"/>
      <c r="B6351" s="51"/>
      <c r="D6351" s="30"/>
      <c r="E6351" s="25"/>
    </row>
    <row r="6352" spans="1:5" x14ac:dyDescent="0.15">
      <c r="A6352" s="3"/>
      <c r="B6352" s="51"/>
      <c r="D6352" s="30"/>
      <c r="E6352" s="25"/>
    </row>
    <row r="6353" spans="1:5" x14ac:dyDescent="0.15">
      <c r="A6353" s="3"/>
      <c r="B6353" s="51"/>
      <c r="D6353" s="30"/>
      <c r="E6353" s="25"/>
    </row>
    <row r="6354" spans="1:5" x14ac:dyDescent="0.15">
      <c r="A6354" s="3"/>
      <c r="B6354" s="51"/>
      <c r="D6354" s="30"/>
      <c r="E6354" s="25"/>
    </row>
    <row r="6355" spans="1:5" x14ac:dyDescent="0.15">
      <c r="A6355" s="3"/>
      <c r="B6355" s="51"/>
      <c r="D6355" s="30"/>
      <c r="E6355" s="25"/>
    </row>
    <row r="6356" spans="1:5" x14ac:dyDescent="0.15">
      <c r="A6356" s="3"/>
      <c r="B6356" s="51"/>
      <c r="D6356" s="30"/>
      <c r="E6356" s="25"/>
    </row>
    <row r="6357" spans="1:5" x14ac:dyDescent="0.15">
      <c r="A6357" s="3"/>
      <c r="B6357" s="51"/>
      <c r="D6357" s="30"/>
      <c r="E6357" s="25"/>
    </row>
    <row r="6358" spans="1:5" x14ac:dyDescent="0.15">
      <c r="A6358" s="3"/>
      <c r="B6358" s="51"/>
      <c r="D6358" s="30"/>
      <c r="E6358" s="25"/>
    </row>
    <row r="6359" spans="1:5" x14ac:dyDescent="0.15">
      <c r="A6359" s="3"/>
      <c r="B6359" s="51"/>
      <c r="D6359" s="30"/>
      <c r="E6359" s="25"/>
    </row>
    <row r="6360" spans="1:5" x14ac:dyDescent="0.15">
      <c r="A6360" s="3"/>
      <c r="B6360" s="51"/>
      <c r="D6360" s="30"/>
      <c r="E6360" s="25"/>
    </row>
    <row r="6361" spans="1:5" x14ac:dyDescent="0.15">
      <c r="A6361" s="3"/>
      <c r="B6361" s="51"/>
      <c r="D6361" s="30"/>
      <c r="E6361" s="25"/>
    </row>
    <row r="6362" spans="1:5" x14ac:dyDescent="0.15">
      <c r="A6362" s="3"/>
      <c r="B6362" s="51"/>
      <c r="D6362" s="30"/>
      <c r="E6362" s="25"/>
    </row>
    <row r="6363" spans="1:5" x14ac:dyDescent="0.15">
      <c r="A6363" s="3"/>
      <c r="B6363" s="51"/>
      <c r="D6363" s="30"/>
      <c r="E6363" s="25"/>
    </row>
    <row r="6364" spans="1:5" x14ac:dyDescent="0.15">
      <c r="A6364" s="3"/>
      <c r="B6364" s="51"/>
      <c r="D6364" s="30"/>
      <c r="E6364" s="25"/>
    </row>
    <row r="6365" spans="1:5" x14ac:dyDescent="0.15">
      <c r="A6365" s="3"/>
      <c r="B6365" s="51"/>
      <c r="D6365" s="30"/>
      <c r="E6365" s="25"/>
    </row>
    <row r="6366" spans="1:5" x14ac:dyDescent="0.15">
      <c r="A6366" s="3"/>
      <c r="B6366" s="51"/>
      <c r="D6366" s="30"/>
      <c r="E6366" s="25"/>
    </row>
    <row r="6367" spans="1:5" x14ac:dyDescent="0.15">
      <c r="A6367" s="3"/>
      <c r="B6367" s="51"/>
      <c r="D6367" s="30"/>
      <c r="E6367" s="25"/>
    </row>
    <row r="6368" spans="1:5" x14ac:dyDescent="0.15">
      <c r="A6368" s="3"/>
      <c r="B6368" s="51"/>
      <c r="D6368" s="30"/>
      <c r="E6368" s="25"/>
    </row>
    <row r="6369" spans="1:5" x14ac:dyDescent="0.15">
      <c r="A6369" s="3"/>
      <c r="B6369" s="51"/>
      <c r="D6369" s="30"/>
      <c r="E6369" s="25"/>
    </row>
    <row r="6370" spans="1:5" x14ac:dyDescent="0.15">
      <c r="A6370" s="3"/>
      <c r="B6370" s="51"/>
      <c r="D6370" s="30"/>
      <c r="E6370" s="25"/>
    </row>
    <row r="6371" spans="1:5" x14ac:dyDescent="0.15">
      <c r="A6371" s="3"/>
      <c r="B6371" s="51"/>
      <c r="D6371" s="30"/>
      <c r="E6371" s="25"/>
    </row>
    <row r="6372" spans="1:5" x14ac:dyDescent="0.15">
      <c r="A6372" s="3"/>
      <c r="B6372" s="51"/>
      <c r="D6372" s="30"/>
      <c r="E6372" s="25"/>
    </row>
    <row r="6373" spans="1:5" x14ac:dyDescent="0.15">
      <c r="A6373" s="3"/>
      <c r="B6373" s="51"/>
      <c r="D6373" s="30"/>
      <c r="E6373" s="25"/>
    </row>
    <row r="6374" spans="1:5" x14ac:dyDescent="0.15">
      <c r="A6374" s="3"/>
      <c r="B6374" s="51"/>
      <c r="D6374" s="30"/>
      <c r="E6374" s="25"/>
    </row>
    <row r="6375" spans="1:5" x14ac:dyDescent="0.15">
      <c r="A6375" s="3"/>
      <c r="B6375" s="51"/>
      <c r="D6375" s="30"/>
      <c r="E6375" s="25"/>
    </row>
    <row r="6376" spans="1:5" x14ac:dyDescent="0.15">
      <c r="A6376" s="3"/>
      <c r="B6376" s="51"/>
      <c r="D6376" s="30"/>
      <c r="E6376" s="25"/>
    </row>
    <row r="6377" spans="1:5" x14ac:dyDescent="0.15">
      <c r="A6377" s="3"/>
      <c r="B6377" s="51"/>
      <c r="D6377" s="30"/>
      <c r="E6377" s="25"/>
    </row>
    <row r="6378" spans="1:5" x14ac:dyDescent="0.15">
      <c r="A6378" s="3"/>
      <c r="B6378" s="51"/>
      <c r="D6378" s="30"/>
      <c r="E6378" s="25"/>
    </row>
    <row r="6379" spans="1:5" x14ac:dyDescent="0.15">
      <c r="A6379" s="3"/>
      <c r="B6379" s="51"/>
      <c r="D6379" s="30"/>
      <c r="E6379" s="25"/>
    </row>
    <row r="6380" spans="1:5" x14ac:dyDescent="0.15">
      <c r="A6380" s="3"/>
      <c r="B6380" s="51"/>
      <c r="D6380" s="30"/>
      <c r="E6380" s="25"/>
    </row>
    <row r="6381" spans="1:5" x14ac:dyDescent="0.15">
      <c r="A6381" s="3"/>
      <c r="B6381" s="51"/>
      <c r="D6381" s="30"/>
      <c r="E6381" s="25"/>
    </row>
    <row r="6382" spans="1:5" x14ac:dyDescent="0.15">
      <c r="A6382" s="3"/>
      <c r="B6382" s="51"/>
      <c r="D6382" s="30"/>
      <c r="E6382" s="25"/>
    </row>
    <row r="6383" spans="1:5" x14ac:dyDescent="0.15">
      <c r="A6383" s="3"/>
      <c r="B6383" s="51"/>
      <c r="D6383" s="30"/>
      <c r="E6383" s="25"/>
    </row>
    <row r="6384" spans="1:5" x14ac:dyDescent="0.15">
      <c r="A6384" s="3"/>
      <c r="B6384" s="51"/>
      <c r="D6384" s="30"/>
      <c r="E6384" s="25"/>
    </row>
    <row r="6385" spans="1:5" x14ac:dyDescent="0.15">
      <c r="A6385" s="3"/>
      <c r="B6385" s="51"/>
      <c r="D6385" s="30"/>
      <c r="E6385" s="25"/>
    </row>
    <row r="6386" spans="1:5" x14ac:dyDescent="0.15">
      <c r="A6386" s="3"/>
      <c r="B6386" s="51"/>
      <c r="D6386" s="30"/>
      <c r="E6386" s="25"/>
    </row>
    <row r="6387" spans="1:5" x14ac:dyDescent="0.15">
      <c r="A6387" s="3"/>
      <c r="B6387" s="51"/>
      <c r="D6387" s="30"/>
      <c r="E6387" s="25"/>
    </row>
    <row r="6388" spans="1:5" x14ac:dyDescent="0.15">
      <c r="A6388" s="3"/>
      <c r="B6388" s="51"/>
      <c r="D6388" s="30"/>
      <c r="E6388" s="25"/>
    </row>
    <row r="6389" spans="1:5" x14ac:dyDescent="0.15">
      <c r="A6389" s="3"/>
      <c r="B6389" s="51"/>
      <c r="D6389" s="30"/>
      <c r="E6389" s="25"/>
    </row>
    <row r="6390" spans="1:5" x14ac:dyDescent="0.15">
      <c r="A6390" s="3"/>
      <c r="B6390" s="51"/>
      <c r="D6390" s="30"/>
      <c r="E6390" s="25"/>
    </row>
    <row r="6391" spans="1:5" x14ac:dyDescent="0.15">
      <c r="A6391" s="3"/>
      <c r="B6391" s="51"/>
      <c r="D6391" s="30"/>
      <c r="E6391" s="25"/>
    </row>
    <row r="6392" spans="1:5" x14ac:dyDescent="0.15">
      <c r="A6392" s="3"/>
      <c r="B6392" s="51"/>
      <c r="D6392" s="30"/>
      <c r="E6392" s="25"/>
    </row>
    <row r="6393" spans="1:5" x14ac:dyDescent="0.15">
      <c r="A6393" s="3"/>
      <c r="B6393" s="51"/>
      <c r="D6393" s="30"/>
      <c r="E6393" s="25"/>
    </row>
    <row r="6394" spans="1:5" x14ac:dyDescent="0.15">
      <c r="A6394" s="3"/>
      <c r="B6394" s="51"/>
      <c r="D6394" s="30"/>
      <c r="E6394" s="25"/>
    </row>
    <row r="6395" spans="1:5" x14ac:dyDescent="0.15">
      <c r="A6395" s="3"/>
      <c r="B6395" s="51"/>
      <c r="D6395" s="30"/>
      <c r="E6395" s="25"/>
    </row>
    <row r="6396" spans="1:5" x14ac:dyDescent="0.15">
      <c r="A6396" s="3"/>
      <c r="B6396" s="51"/>
      <c r="D6396" s="30"/>
      <c r="E6396" s="25"/>
    </row>
    <row r="6397" spans="1:5" x14ac:dyDescent="0.15">
      <c r="A6397" s="3"/>
      <c r="B6397" s="51"/>
      <c r="D6397" s="30"/>
      <c r="E6397" s="25"/>
    </row>
    <row r="6398" spans="1:5" x14ac:dyDescent="0.15">
      <c r="A6398" s="3"/>
      <c r="B6398" s="51"/>
      <c r="D6398" s="30"/>
      <c r="E6398" s="25"/>
    </row>
    <row r="6399" spans="1:5" x14ac:dyDescent="0.15">
      <c r="A6399" s="3"/>
      <c r="B6399" s="51"/>
      <c r="D6399" s="30"/>
      <c r="E6399" s="25"/>
    </row>
    <row r="6400" spans="1:5" x14ac:dyDescent="0.15">
      <c r="A6400" s="3"/>
      <c r="B6400" s="51"/>
      <c r="D6400" s="30"/>
      <c r="E6400" s="25"/>
    </row>
    <row r="6401" spans="1:5" x14ac:dyDescent="0.15">
      <c r="A6401" s="3"/>
      <c r="B6401" s="51"/>
      <c r="D6401" s="30"/>
      <c r="E6401" s="25"/>
    </row>
    <row r="6402" spans="1:5" x14ac:dyDescent="0.15">
      <c r="A6402" s="3"/>
      <c r="B6402" s="51"/>
      <c r="D6402" s="30"/>
      <c r="E6402" s="25"/>
    </row>
    <row r="6403" spans="1:5" x14ac:dyDescent="0.15">
      <c r="A6403" s="3"/>
      <c r="B6403" s="51"/>
      <c r="D6403" s="30"/>
      <c r="E6403" s="25"/>
    </row>
    <row r="6404" spans="1:5" x14ac:dyDescent="0.15">
      <c r="A6404" s="3"/>
      <c r="B6404" s="51"/>
      <c r="D6404" s="30"/>
      <c r="E6404" s="25"/>
    </row>
    <row r="6405" spans="1:5" x14ac:dyDescent="0.15">
      <c r="A6405" s="3"/>
      <c r="B6405" s="51"/>
      <c r="D6405" s="30"/>
      <c r="E6405" s="25"/>
    </row>
    <row r="6406" spans="1:5" x14ac:dyDescent="0.15">
      <c r="A6406" s="3"/>
      <c r="B6406" s="51"/>
      <c r="D6406" s="30"/>
      <c r="E6406" s="25"/>
    </row>
    <row r="6407" spans="1:5" x14ac:dyDescent="0.15">
      <c r="A6407" s="3"/>
      <c r="B6407" s="51"/>
      <c r="D6407" s="30"/>
      <c r="E6407" s="25"/>
    </row>
    <row r="6408" spans="1:5" x14ac:dyDescent="0.15">
      <c r="A6408" s="3"/>
      <c r="B6408" s="51"/>
      <c r="D6408" s="30"/>
      <c r="E6408" s="25"/>
    </row>
    <row r="6409" spans="1:5" x14ac:dyDescent="0.15">
      <c r="A6409" s="3"/>
      <c r="B6409" s="51"/>
      <c r="D6409" s="30"/>
      <c r="E6409" s="25"/>
    </row>
    <row r="6410" spans="1:5" x14ac:dyDescent="0.15">
      <c r="A6410" s="3"/>
      <c r="B6410" s="51"/>
      <c r="D6410" s="30"/>
      <c r="E6410" s="25"/>
    </row>
    <row r="6411" spans="1:5" x14ac:dyDescent="0.15">
      <c r="A6411" s="3"/>
      <c r="B6411" s="51"/>
      <c r="D6411" s="30"/>
      <c r="E6411" s="25"/>
    </row>
    <row r="6412" spans="1:5" x14ac:dyDescent="0.15">
      <c r="A6412" s="3"/>
      <c r="B6412" s="51"/>
      <c r="D6412" s="30"/>
      <c r="E6412" s="25"/>
    </row>
    <row r="6413" spans="1:5" x14ac:dyDescent="0.15">
      <c r="A6413" s="3"/>
      <c r="B6413" s="51"/>
      <c r="D6413" s="30"/>
      <c r="E6413" s="25"/>
    </row>
    <row r="6414" spans="1:5" x14ac:dyDescent="0.15">
      <c r="A6414" s="3"/>
      <c r="B6414" s="51"/>
      <c r="D6414" s="30"/>
      <c r="E6414" s="25"/>
    </row>
    <row r="6415" spans="1:5" x14ac:dyDescent="0.15">
      <c r="A6415" s="3"/>
      <c r="B6415" s="51"/>
      <c r="D6415" s="30"/>
      <c r="E6415" s="25"/>
    </row>
    <row r="6416" spans="1:5" x14ac:dyDescent="0.15">
      <c r="A6416" s="3"/>
      <c r="B6416" s="51"/>
      <c r="D6416" s="30"/>
      <c r="E6416" s="25"/>
    </row>
    <row r="6417" spans="1:5" x14ac:dyDescent="0.15">
      <c r="A6417" s="3"/>
      <c r="B6417" s="51"/>
      <c r="D6417" s="30"/>
      <c r="E6417" s="25"/>
    </row>
    <row r="6418" spans="1:5" x14ac:dyDescent="0.15">
      <c r="A6418" s="3"/>
      <c r="B6418" s="51"/>
      <c r="D6418" s="30"/>
      <c r="E6418" s="25"/>
    </row>
    <row r="6419" spans="1:5" x14ac:dyDescent="0.15">
      <c r="A6419" s="3"/>
      <c r="B6419" s="51"/>
      <c r="D6419" s="30"/>
      <c r="E6419" s="25"/>
    </row>
    <row r="6420" spans="1:5" x14ac:dyDescent="0.15">
      <c r="A6420" s="3"/>
      <c r="B6420" s="51"/>
      <c r="D6420" s="30"/>
      <c r="E6420" s="25"/>
    </row>
    <row r="6421" spans="1:5" x14ac:dyDescent="0.15">
      <c r="A6421" s="3"/>
      <c r="B6421" s="51"/>
      <c r="D6421" s="30"/>
      <c r="E6421" s="25"/>
    </row>
    <row r="6422" spans="1:5" x14ac:dyDescent="0.15">
      <c r="A6422" s="3"/>
      <c r="B6422" s="51"/>
      <c r="D6422" s="30"/>
      <c r="E6422" s="25"/>
    </row>
    <row r="6423" spans="1:5" x14ac:dyDescent="0.15">
      <c r="A6423" s="3"/>
      <c r="B6423" s="51"/>
      <c r="D6423" s="30"/>
      <c r="E6423" s="25"/>
    </row>
    <row r="6424" spans="1:5" x14ac:dyDescent="0.15">
      <c r="A6424" s="3"/>
      <c r="B6424" s="51"/>
      <c r="D6424" s="30"/>
      <c r="E6424" s="25"/>
    </row>
    <row r="6425" spans="1:5" x14ac:dyDescent="0.15">
      <c r="A6425" s="3"/>
      <c r="B6425" s="51"/>
      <c r="D6425" s="30"/>
      <c r="E6425" s="25"/>
    </row>
    <row r="6426" spans="1:5" x14ac:dyDescent="0.15">
      <c r="A6426" s="3"/>
      <c r="B6426" s="51"/>
      <c r="D6426" s="30"/>
      <c r="E6426" s="25"/>
    </row>
    <row r="6427" spans="1:5" x14ac:dyDescent="0.15">
      <c r="A6427" s="3"/>
      <c r="B6427" s="51"/>
      <c r="D6427" s="30"/>
      <c r="E6427" s="25"/>
    </row>
    <row r="6428" spans="1:5" x14ac:dyDescent="0.15">
      <c r="A6428" s="3"/>
      <c r="B6428" s="51"/>
      <c r="D6428" s="30"/>
      <c r="E6428" s="25"/>
    </row>
    <row r="6429" spans="1:5" x14ac:dyDescent="0.15">
      <c r="A6429" s="3"/>
      <c r="B6429" s="51"/>
      <c r="D6429" s="30"/>
      <c r="E6429" s="25"/>
    </row>
    <row r="6430" spans="1:5" x14ac:dyDescent="0.15">
      <c r="A6430" s="3"/>
      <c r="B6430" s="51"/>
      <c r="D6430" s="30"/>
      <c r="E6430" s="25"/>
    </row>
    <row r="6431" spans="1:5" x14ac:dyDescent="0.15">
      <c r="A6431" s="3"/>
      <c r="B6431" s="51"/>
      <c r="D6431" s="30"/>
      <c r="E6431" s="25"/>
    </row>
    <row r="6432" spans="1:5" x14ac:dyDescent="0.15">
      <c r="A6432" s="3"/>
      <c r="B6432" s="51"/>
      <c r="D6432" s="30"/>
      <c r="E6432" s="25"/>
    </row>
    <row r="6433" spans="1:5" x14ac:dyDescent="0.15">
      <c r="A6433" s="3"/>
      <c r="B6433" s="51"/>
      <c r="D6433" s="30"/>
      <c r="E6433" s="25"/>
    </row>
    <row r="6434" spans="1:5" x14ac:dyDescent="0.15">
      <c r="A6434" s="3"/>
      <c r="B6434" s="51"/>
      <c r="D6434" s="30"/>
      <c r="E6434" s="25"/>
    </row>
    <row r="6435" spans="1:5" x14ac:dyDescent="0.15">
      <c r="A6435" s="3"/>
      <c r="B6435" s="51"/>
      <c r="D6435" s="30"/>
      <c r="E6435" s="25"/>
    </row>
    <row r="6436" spans="1:5" x14ac:dyDescent="0.15">
      <c r="A6436" s="3"/>
      <c r="B6436" s="51"/>
      <c r="D6436" s="30"/>
      <c r="E6436" s="25"/>
    </row>
    <row r="6437" spans="1:5" x14ac:dyDescent="0.15">
      <c r="A6437" s="3"/>
      <c r="B6437" s="51"/>
      <c r="D6437" s="30"/>
      <c r="E6437" s="25"/>
    </row>
    <row r="6438" spans="1:5" x14ac:dyDescent="0.15">
      <c r="A6438" s="3"/>
      <c r="B6438" s="51"/>
      <c r="D6438" s="30"/>
      <c r="E6438" s="25"/>
    </row>
    <row r="6439" spans="1:5" x14ac:dyDescent="0.15">
      <c r="A6439" s="3"/>
      <c r="B6439" s="51"/>
      <c r="D6439" s="30"/>
      <c r="E6439" s="25"/>
    </row>
    <row r="6440" spans="1:5" x14ac:dyDescent="0.15">
      <c r="A6440" s="3"/>
      <c r="B6440" s="51"/>
      <c r="D6440" s="30"/>
      <c r="E6440" s="25"/>
    </row>
    <row r="6441" spans="1:5" x14ac:dyDescent="0.15">
      <c r="A6441" s="3"/>
      <c r="B6441" s="51"/>
      <c r="D6441" s="30"/>
      <c r="E6441" s="25"/>
    </row>
    <row r="6442" spans="1:5" x14ac:dyDescent="0.15">
      <c r="A6442" s="3"/>
      <c r="B6442" s="51"/>
      <c r="D6442" s="30"/>
      <c r="E6442" s="25"/>
    </row>
    <row r="6443" spans="1:5" x14ac:dyDescent="0.15">
      <c r="A6443" s="3"/>
      <c r="B6443" s="51"/>
      <c r="D6443" s="30"/>
      <c r="E6443" s="25"/>
    </row>
    <row r="6444" spans="1:5" x14ac:dyDescent="0.15">
      <c r="A6444" s="3"/>
      <c r="B6444" s="51"/>
      <c r="D6444" s="30"/>
      <c r="E6444" s="25"/>
    </row>
    <row r="6445" spans="1:5" x14ac:dyDescent="0.15">
      <c r="A6445" s="3"/>
      <c r="B6445" s="51"/>
      <c r="D6445" s="30"/>
      <c r="E6445" s="25"/>
    </row>
    <row r="6446" spans="1:5" x14ac:dyDescent="0.15">
      <c r="A6446" s="3"/>
      <c r="B6446" s="51"/>
      <c r="D6446" s="30"/>
      <c r="E6446" s="25"/>
    </row>
    <row r="6447" spans="1:5" x14ac:dyDescent="0.15">
      <c r="A6447" s="3"/>
      <c r="B6447" s="51"/>
      <c r="D6447" s="30"/>
      <c r="E6447" s="25"/>
    </row>
    <row r="6448" spans="1:5" x14ac:dyDescent="0.15">
      <c r="A6448" s="3"/>
      <c r="B6448" s="51"/>
      <c r="D6448" s="30"/>
      <c r="E6448" s="25"/>
    </row>
    <row r="6449" spans="1:5" x14ac:dyDescent="0.15">
      <c r="A6449" s="3"/>
      <c r="B6449" s="51"/>
      <c r="D6449" s="30"/>
      <c r="E6449" s="25"/>
    </row>
    <row r="6450" spans="1:5" x14ac:dyDescent="0.15">
      <c r="A6450" s="3"/>
      <c r="B6450" s="51"/>
      <c r="D6450" s="30"/>
      <c r="E6450" s="25"/>
    </row>
    <row r="6451" spans="1:5" x14ac:dyDescent="0.15">
      <c r="A6451" s="3"/>
      <c r="B6451" s="51"/>
      <c r="D6451" s="30"/>
      <c r="E6451" s="25"/>
    </row>
    <row r="6452" spans="1:5" x14ac:dyDescent="0.15">
      <c r="A6452" s="3"/>
      <c r="B6452" s="51"/>
      <c r="D6452" s="30"/>
      <c r="E6452" s="25"/>
    </row>
    <row r="6453" spans="1:5" x14ac:dyDescent="0.15">
      <c r="A6453" s="3"/>
      <c r="B6453" s="51"/>
      <c r="D6453" s="30"/>
      <c r="E6453" s="25"/>
    </row>
    <row r="6454" spans="1:5" x14ac:dyDescent="0.15">
      <c r="A6454" s="3"/>
      <c r="B6454" s="51"/>
      <c r="D6454" s="30"/>
      <c r="E6454" s="25"/>
    </row>
    <row r="6455" spans="1:5" x14ac:dyDescent="0.15">
      <c r="A6455" s="3"/>
      <c r="B6455" s="51"/>
      <c r="D6455" s="30"/>
      <c r="E6455" s="25"/>
    </row>
    <row r="6456" spans="1:5" x14ac:dyDescent="0.15">
      <c r="A6456" s="3"/>
      <c r="B6456" s="51"/>
      <c r="D6456" s="30"/>
      <c r="E6456" s="25"/>
    </row>
    <row r="6457" spans="1:5" x14ac:dyDescent="0.15">
      <c r="A6457" s="3"/>
      <c r="B6457" s="51"/>
      <c r="D6457" s="30"/>
      <c r="E6457" s="25"/>
    </row>
    <row r="6458" spans="1:5" x14ac:dyDescent="0.15">
      <c r="A6458" s="3"/>
      <c r="B6458" s="51"/>
      <c r="D6458" s="30"/>
      <c r="E6458" s="25"/>
    </row>
    <row r="6459" spans="1:5" x14ac:dyDescent="0.15">
      <c r="A6459" s="3"/>
      <c r="B6459" s="51"/>
      <c r="D6459" s="30"/>
      <c r="E6459" s="25"/>
    </row>
    <row r="6460" spans="1:5" x14ac:dyDescent="0.15">
      <c r="A6460" s="3"/>
      <c r="B6460" s="51"/>
      <c r="D6460" s="30"/>
      <c r="E6460" s="25"/>
    </row>
    <row r="6461" spans="1:5" x14ac:dyDescent="0.15">
      <c r="A6461" s="3"/>
      <c r="B6461" s="51"/>
      <c r="D6461" s="30"/>
      <c r="E6461" s="25"/>
    </row>
    <row r="6462" spans="1:5" x14ac:dyDescent="0.15">
      <c r="A6462" s="3"/>
      <c r="B6462" s="51"/>
      <c r="D6462" s="30"/>
      <c r="E6462" s="25"/>
    </row>
    <row r="6463" spans="1:5" x14ac:dyDescent="0.15">
      <c r="A6463" s="3"/>
      <c r="B6463" s="51"/>
      <c r="D6463" s="30"/>
      <c r="E6463" s="25"/>
    </row>
    <row r="6464" spans="1:5" x14ac:dyDescent="0.15">
      <c r="A6464" s="3"/>
      <c r="B6464" s="51"/>
      <c r="D6464" s="30"/>
      <c r="E6464" s="25"/>
    </row>
    <row r="6465" spans="1:5" x14ac:dyDescent="0.15">
      <c r="A6465" s="3"/>
      <c r="B6465" s="51"/>
      <c r="D6465" s="30"/>
      <c r="E6465" s="25"/>
    </row>
    <row r="6466" spans="1:5" x14ac:dyDescent="0.15">
      <c r="A6466" s="3"/>
      <c r="B6466" s="51"/>
      <c r="D6466" s="30"/>
      <c r="E6466" s="25"/>
    </row>
    <row r="6467" spans="1:5" x14ac:dyDescent="0.15">
      <c r="A6467" s="3"/>
      <c r="B6467" s="51"/>
      <c r="D6467" s="30"/>
      <c r="E6467" s="25"/>
    </row>
    <row r="6468" spans="1:5" x14ac:dyDescent="0.15">
      <c r="A6468" s="3"/>
      <c r="B6468" s="51"/>
      <c r="D6468" s="30"/>
      <c r="E6468" s="25"/>
    </row>
    <row r="6469" spans="1:5" x14ac:dyDescent="0.15">
      <c r="A6469" s="3"/>
      <c r="B6469" s="51"/>
      <c r="D6469" s="30"/>
      <c r="E6469" s="25"/>
    </row>
    <row r="6470" spans="1:5" x14ac:dyDescent="0.15">
      <c r="A6470" s="3"/>
      <c r="B6470" s="51"/>
      <c r="D6470" s="30"/>
      <c r="E6470" s="25"/>
    </row>
    <row r="6471" spans="1:5" x14ac:dyDescent="0.15">
      <c r="A6471" s="3"/>
      <c r="B6471" s="51"/>
      <c r="D6471" s="30"/>
      <c r="E6471" s="25"/>
    </row>
    <row r="6472" spans="1:5" x14ac:dyDescent="0.15">
      <c r="A6472" s="3"/>
      <c r="B6472" s="51"/>
      <c r="D6472" s="30"/>
      <c r="E6472" s="25"/>
    </row>
    <row r="6473" spans="1:5" x14ac:dyDescent="0.15">
      <c r="A6473" s="3"/>
      <c r="B6473" s="51"/>
      <c r="D6473" s="30"/>
      <c r="E6473" s="25"/>
    </row>
    <row r="6474" spans="1:5" x14ac:dyDescent="0.15">
      <c r="A6474" s="3"/>
      <c r="B6474" s="51"/>
      <c r="D6474" s="30"/>
      <c r="E6474" s="25"/>
    </row>
    <row r="6475" spans="1:5" x14ac:dyDescent="0.15">
      <c r="A6475" s="3"/>
      <c r="B6475" s="51"/>
      <c r="D6475" s="30"/>
      <c r="E6475" s="25"/>
    </row>
    <row r="6476" spans="1:5" x14ac:dyDescent="0.15">
      <c r="A6476" s="3"/>
      <c r="B6476" s="51"/>
      <c r="D6476" s="30"/>
      <c r="E6476" s="25"/>
    </row>
    <row r="6477" spans="1:5" x14ac:dyDescent="0.15">
      <c r="A6477" s="3"/>
      <c r="B6477" s="51"/>
      <c r="D6477" s="30"/>
      <c r="E6477" s="25"/>
    </row>
    <row r="6478" spans="1:5" x14ac:dyDescent="0.15">
      <c r="A6478" s="3"/>
      <c r="B6478" s="51"/>
      <c r="D6478" s="30"/>
      <c r="E6478" s="25"/>
    </row>
    <row r="6479" spans="1:5" x14ac:dyDescent="0.15">
      <c r="A6479" s="3"/>
      <c r="B6479" s="51"/>
      <c r="D6479" s="30"/>
      <c r="E6479" s="25"/>
    </row>
    <row r="6480" spans="1:5" x14ac:dyDescent="0.15">
      <c r="A6480" s="3"/>
      <c r="B6480" s="51"/>
      <c r="D6480" s="30"/>
      <c r="E6480" s="25"/>
    </row>
    <row r="6481" spans="1:5" x14ac:dyDescent="0.15">
      <c r="A6481" s="3"/>
      <c r="B6481" s="51"/>
      <c r="D6481" s="30"/>
      <c r="E6481" s="25"/>
    </row>
    <row r="6482" spans="1:5" x14ac:dyDescent="0.15">
      <c r="A6482" s="3"/>
      <c r="B6482" s="51"/>
      <c r="D6482" s="30"/>
      <c r="E6482" s="25"/>
    </row>
    <row r="6483" spans="1:5" x14ac:dyDescent="0.15">
      <c r="A6483" s="3"/>
      <c r="B6483" s="51"/>
      <c r="D6483" s="30"/>
      <c r="E6483" s="25"/>
    </row>
    <row r="6484" spans="1:5" x14ac:dyDescent="0.15">
      <c r="A6484" s="3"/>
      <c r="B6484" s="51"/>
      <c r="D6484" s="30"/>
      <c r="E6484" s="25"/>
    </row>
    <row r="6485" spans="1:5" x14ac:dyDescent="0.15">
      <c r="A6485" s="3"/>
      <c r="B6485" s="51"/>
      <c r="D6485" s="30"/>
      <c r="E6485" s="25"/>
    </row>
    <row r="6486" spans="1:5" x14ac:dyDescent="0.15">
      <c r="A6486" s="3"/>
      <c r="B6486" s="51"/>
      <c r="D6486" s="30"/>
      <c r="E6486" s="25"/>
    </row>
    <row r="6487" spans="1:5" x14ac:dyDescent="0.15">
      <c r="A6487" s="3"/>
      <c r="B6487" s="51"/>
      <c r="D6487" s="30"/>
      <c r="E6487" s="25"/>
    </row>
    <row r="6488" spans="1:5" x14ac:dyDescent="0.15">
      <c r="A6488" s="3"/>
      <c r="B6488" s="51"/>
      <c r="D6488" s="30"/>
      <c r="E6488" s="25"/>
    </row>
    <row r="6489" spans="1:5" x14ac:dyDescent="0.15">
      <c r="A6489" s="3"/>
      <c r="B6489" s="51"/>
      <c r="D6489" s="30"/>
      <c r="E6489" s="25"/>
    </row>
    <row r="6490" spans="1:5" x14ac:dyDescent="0.15">
      <c r="A6490" s="3"/>
      <c r="B6490" s="51"/>
      <c r="D6490" s="30"/>
      <c r="E6490" s="25"/>
    </row>
    <row r="6491" spans="1:5" x14ac:dyDescent="0.15">
      <c r="A6491" s="3"/>
      <c r="B6491" s="51"/>
      <c r="D6491" s="30"/>
      <c r="E6491" s="25"/>
    </row>
    <row r="6492" spans="1:5" x14ac:dyDescent="0.15">
      <c r="A6492" s="3"/>
      <c r="B6492" s="51"/>
      <c r="D6492" s="30"/>
      <c r="E6492" s="25"/>
    </row>
    <row r="6493" spans="1:5" x14ac:dyDescent="0.15">
      <c r="A6493" s="3"/>
      <c r="B6493" s="51"/>
      <c r="D6493" s="30"/>
      <c r="E6493" s="25"/>
    </row>
    <row r="6494" spans="1:5" x14ac:dyDescent="0.15">
      <c r="A6494" s="3"/>
      <c r="B6494" s="51"/>
      <c r="D6494" s="30"/>
      <c r="E6494" s="25"/>
    </row>
    <row r="6495" spans="1:5" x14ac:dyDescent="0.15">
      <c r="A6495" s="3"/>
      <c r="B6495" s="51"/>
      <c r="D6495" s="30"/>
      <c r="E6495" s="25"/>
    </row>
    <row r="6496" spans="1:5" x14ac:dyDescent="0.15">
      <c r="A6496" s="3"/>
      <c r="B6496" s="51"/>
      <c r="D6496" s="30"/>
      <c r="E6496" s="25"/>
    </row>
    <row r="6497" spans="1:5" x14ac:dyDescent="0.15">
      <c r="A6497" s="3"/>
      <c r="B6497" s="51"/>
      <c r="D6497" s="30"/>
      <c r="E6497" s="25"/>
    </row>
    <row r="6498" spans="1:5" x14ac:dyDescent="0.15">
      <c r="A6498" s="3"/>
      <c r="B6498" s="51"/>
      <c r="D6498" s="30"/>
      <c r="E6498" s="25"/>
    </row>
    <row r="6499" spans="1:5" x14ac:dyDescent="0.15">
      <c r="A6499" s="3"/>
      <c r="B6499" s="51"/>
      <c r="D6499" s="30"/>
      <c r="E6499" s="25"/>
    </row>
    <row r="6500" spans="1:5" x14ac:dyDescent="0.15">
      <c r="A6500" s="3"/>
      <c r="B6500" s="51"/>
      <c r="D6500" s="30"/>
      <c r="E6500" s="25"/>
    </row>
    <row r="6501" spans="1:5" x14ac:dyDescent="0.15">
      <c r="A6501" s="3"/>
      <c r="B6501" s="51"/>
      <c r="D6501" s="30"/>
      <c r="E6501" s="25"/>
    </row>
    <row r="6502" spans="1:5" x14ac:dyDescent="0.15">
      <c r="A6502" s="3"/>
      <c r="B6502" s="51"/>
      <c r="D6502" s="30"/>
      <c r="E6502" s="25"/>
    </row>
    <row r="6503" spans="1:5" x14ac:dyDescent="0.15">
      <c r="A6503" s="3"/>
      <c r="B6503" s="51"/>
      <c r="D6503" s="30"/>
      <c r="E6503" s="25"/>
    </row>
    <row r="6504" spans="1:5" x14ac:dyDescent="0.15">
      <c r="A6504" s="3"/>
      <c r="B6504" s="51"/>
      <c r="D6504" s="30"/>
      <c r="E6504" s="25"/>
    </row>
    <row r="6505" spans="1:5" x14ac:dyDescent="0.15">
      <c r="A6505" s="3"/>
      <c r="B6505" s="51"/>
      <c r="D6505" s="30"/>
      <c r="E6505" s="25"/>
    </row>
    <row r="6506" spans="1:5" x14ac:dyDescent="0.15">
      <c r="A6506" s="3"/>
      <c r="B6506" s="51"/>
      <c r="D6506" s="30"/>
      <c r="E6506" s="25"/>
    </row>
    <row r="6507" spans="1:5" x14ac:dyDescent="0.15">
      <c r="A6507" s="3"/>
      <c r="B6507" s="51"/>
      <c r="D6507" s="30"/>
      <c r="E6507" s="25"/>
    </row>
    <row r="6508" spans="1:5" x14ac:dyDescent="0.15">
      <c r="A6508" s="3"/>
      <c r="B6508" s="51"/>
      <c r="D6508" s="30"/>
      <c r="E6508" s="25"/>
    </row>
    <row r="6509" spans="1:5" x14ac:dyDescent="0.15">
      <c r="A6509" s="3"/>
      <c r="B6509" s="51"/>
      <c r="D6509" s="30"/>
      <c r="E6509" s="25"/>
    </row>
    <row r="6510" spans="1:5" x14ac:dyDescent="0.15">
      <c r="A6510" s="3"/>
      <c r="B6510" s="51"/>
      <c r="D6510" s="30"/>
      <c r="E6510" s="25"/>
    </row>
    <row r="6511" spans="1:5" x14ac:dyDescent="0.15">
      <c r="A6511" s="3"/>
      <c r="B6511" s="51"/>
      <c r="D6511" s="30"/>
      <c r="E6511" s="25"/>
    </row>
    <row r="6512" spans="1:5" x14ac:dyDescent="0.15">
      <c r="A6512" s="3"/>
      <c r="B6512" s="51"/>
      <c r="D6512" s="30"/>
      <c r="E6512" s="25"/>
    </row>
    <row r="6513" spans="1:5" x14ac:dyDescent="0.15">
      <c r="A6513" s="3"/>
      <c r="B6513" s="51"/>
      <c r="D6513" s="30"/>
      <c r="E6513" s="25"/>
    </row>
    <row r="6514" spans="1:5" x14ac:dyDescent="0.15">
      <c r="A6514" s="3"/>
      <c r="B6514" s="51"/>
      <c r="D6514" s="30"/>
      <c r="E6514" s="25"/>
    </row>
    <row r="6515" spans="1:5" x14ac:dyDescent="0.15">
      <c r="A6515" s="3"/>
      <c r="B6515" s="51"/>
      <c r="D6515" s="30"/>
      <c r="E6515" s="25"/>
    </row>
    <row r="6516" spans="1:5" x14ac:dyDescent="0.15">
      <c r="A6516" s="3"/>
      <c r="B6516" s="51"/>
      <c r="D6516" s="30"/>
      <c r="E6516" s="25"/>
    </row>
    <row r="6517" spans="1:5" x14ac:dyDescent="0.15">
      <c r="A6517" s="3"/>
      <c r="B6517" s="51"/>
      <c r="D6517" s="30"/>
      <c r="E6517" s="25"/>
    </row>
    <row r="6518" spans="1:5" x14ac:dyDescent="0.15">
      <c r="A6518" s="3"/>
      <c r="B6518" s="51"/>
      <c r="D6518" s="30"/>
      <c r="E6518" s="25"/>
    </row>
    <row r="6519" spans="1:5" x14ac:dyDescent="0.15">
      <c r="A6519" s="3"/>
      <c r="B6519" s="51"/>
      <c r="D6519" s="30"/>
      <c r="E6519" s="25"/>
    </row>
    <row r="6520" spans="1:5" x14ac:dyDescent="0.15">
      <c r="A6520" s="3"/>
      <c r="B6520" s="51"/>
      <c r="D6520" s="30"/>
      <c r="E6520" s="25"/>
    </row>
    <row r="6521" spans="1:5" x14ac:dyDescent="0.15">
      <c r="A6521" s="3"/>
      <c r="B6521" s="51"/>
      <c r="D6521" s="30"/>
      <c r="E6521" s="25"/>
    </row>
    <row r="6522" spans="1:5" x14ac:dyDescent="0.15">
      <c r="A6522" s="3"/>
      <c r="B6522" s="51"/>
      <c r="D6522" s="30"/>
      <c r="E6522" s="25"/>
    </row>
    <row r="6523" spans="1:5" x14ac:dyDescent="0.15">
      <c r="A6523" s="3"/>
      <c r="B6523" s="51"/>
      <c r="D6523" s="30"/>
      <c r="E6523" s="25"/>
    </row>
    <row r="6524" spans="1:5" x14ac:dyDescent="0.15">
      <c r="A6524" s="3"/>
      <c r="B6524" s="51"/>
      <c r="D6524" s="30"/>
      <c r="E6524" s="25"/>
    </row>
    <row r="6525" spans="1:5" x14ac:dyDescent="0.15">
      <c r="A6525" s="3"/>
      <c r="B6525" s="51"/>
      <c r="D6525" s="30"/>
      <c r="E6525" s="25"/>
    </row>
    <row r="6526" spans="1:5" x14ac:dyDescent="0.15">
      <c r="A6526" s="3"/>
      <c r="B6526" s="51"/>
      <c r="D6526" s="30"/>
      <c r="E6526" s="25"/>
    </row>
    <row r="6527" spans="1:5" x14ac:dyDescent="0.15">
      <c r="A6527" s="3"/>
      <c r="B6527" s="51"/>
      <c r="D6527" s="30"/>
      <c r="E6527" s="25"/>
    </row>
    <row r="6528" spans="1:5" x14ac:dyDescent="0.15">
      <c r="A6528" s="3"/>
      <c r="B6528" s="51"/>
      <c r="D6528" s="30"/>
      <c r="E6528" s="25"/>
    </row>
    <row r="6529" spans="1:5" x14ac:dyDescent="0.15">
      <c r="A6529" s="3"/>
      <c r="B6529" s="51"/>
      <c r="D6529" s="30"/>
      <c r="E6529" s="25"/>
    </row>
    <row r="6530" spans="1:5" x14ac:dyDescent="0.15">
      <c r="A6530" s="3"/>
      <c r="B6530" s="51"/>
      <c r="D6530" s="30"/>
      <c r="E6530" s="25"/>
    </row>
    <row r="6531" spans="1:5" x14ac:dyDescent="0.15">
      <c r="A6531" s="3"/>
      <c r="B6531" s="51"/>
      <c r="D6531" s="30"/>
      <c r="E6531" s="25"/>
    </row>
    <row r="6532" spans="1:5" x14ac:dyDescent="0.15">
      <c r="A6532" s="3"/>
      <c r="B6532" s="51"/>
      <c r="D6532" s="30"/>
      <c r="E6532" s="25"/>
    </row>
    <row r="6533" spans="1:5" x14ac:dyDescent="0.15">
      <c r="A6533" s="3"/>
      <c r="B6533" s="51"/>
      <c r="D6533" s="30"/>
      <c r="E6533" s="25"/>
    </row>
    <row r="6534" spans="1:5" x14ac:dyDescent="0.15">
      <c r="A6534" s="3"/>
      <c r="B6534" s="51"/>
      <c r="D6534" s="30"/>
      <c r="E6534" s="25"/>
    </row>
    <row r="6535" spans="1:5" x14ac:dyDescent="0.15">
      <c r="A6535" s="3"/>
      <c r="B6535" s="51"/>
      <c r="D6535" s="30"/>
      <c r="E6535" s="25"/>
    </row>
    <row r="6536" spans="1:5" x14ac:dyDescent="0.15">
      <c r="A6536" s="3"/>
      <c r="B6536" s="51"/>
      <c r="D6536" s="30"/>
      <c r="E6536" s="25"/>
    </row>
    <row r="6537" spans="1:5" x14ac:dyDescent="0.15">
      <c r="A6537" s="3"/>
      <c r="B6537" s="51"/>
      <c r="D6537" s="30"/>
      <c r="E6537" s="25"/>
    </row>
    <row r="6538" spans="1:5" x14ac:dyDescent="0.15">
      <c r="A6538" s="3"/>
      <c r="B6538" s="51"/>
      <c r="D6538" s="30"/>
      <c r="E6538" s="25"/>
    </row>
    <row r="6539" spans="1:5" x14ac:dyDescent="0.15">
      <c r="A6539" s="3"/>
      <c r="B6539" s="51"/>
      <c r="D6539" s="30"/>
      <c r="E6539" s="25"/>
    </row>
    <row r="6540" spans="1:5" x14ac:dyDescent="0.15">
      <c r="A6540" s="3"/>
      <c r="B6540" s="51"/>
      <c r="D6540" s="30"/>
      <c r="E6540" s="25"/>
    </row>
    <row r="6541" spans="1:5" x14ac:dyDescent="0.15">
      <c r="A6541" s="3"/>
      <c r="B6541" s="51"/>
      <c r="D6541" s="30"/>
      <c r="E6541" s="25"/>
    </row>
    <row r="6542" spans="1:5" x14ac:dyDescent="0.15">
      <c r="A6542" s="3"/>
      <c r="B6542" s="51"/>
      <c r="D6542" s="30"/>
      <c r="E6542" s="25"/>
    </row>
    <row r="6543" spans="1:5" x14ac:dyDescent="0.15">
      <c r="A6543" s="3"/>
      <c r="B6543" s="51"/>
      <c r="D6543" s="30"/>
      <c r="E6543" s="25"/>
    </row>
    <row r="6544" spans="1:5" x14ac:dyDescent="0.15">
      <c r="A6544" s="3"/>
      <c r="B6544" s="51"/>
      <c r="D6544" s="30"/>
      <c r="E6544" s="25"/>
    </row>
    <row r="6545" spans="1:5" x14ac:dyDescent="0.15">
      <c r="A6545" s="3"/>
      <c r="B6545" s="51"/>
      <c r="D6545" s="30"/>
      <c r="E6545" s="25"/>
    </row>
    <row r="6546" spans="1:5" x14ac:dyDescent="0.15">
      <c r="A6546" s="3"/>
      <c r="B6546" s="51"/>
      <c r="D6546" s="30"/>
      <c r="E6546" s="25"/>
    </row>
    <row r="6547" spans="1:5" x14ac:dyDescent="0.15">
      <c r="A6547" s="3"/>
      <c r="B6547" s="51"/>
      <c r="D6547" s="30"/>
      <c r="E6547" s="25"/>
    </row>
    <row r="6548" spans="1:5" x14ac:dyDescent="0.15">
      <c r="A6548" s="3"/>
      <c r="B6548" s="51"/>
      <c r="D6548" s="30"/>
      <c r="E6548" s="25"/>
    </row>
    <row r="6549" spans="1:5" x14ac:dyDescent="0.15">
      <c r="A6549" s="3"/>
      <c r="B6549" s="51"/>
      <c r="D6549" s="30"/>
      <c r="E6549" s="25"/>
    </row>
    <row r="6550" spans="1:5" x14ac:dyDescent="0.15">
      <c r="A6550" s="3"/>
      <c r="B6550" s="51"/>
      <c r="D6550" s="30"/>
      <c r="E6550" s="25"/>
    </row>
    <row r="6551" spans="1:5" x14ac:dyDescent="0.15">
      <c r="A6551" s="3"/>
      <c r="B6551" s="51"/>
      <c r="D6551" s="30"/>
      <c r="E6551" s="25"/>
    </row>
    <row r="6552" spans="1:5" x14ac:dyDescent="0.15">
      <c r="A6552" s="3"/>
      <c r="B6552" s="51"/>
      <c r="D6552" s="30"/>
      <c r="E6552" s="25"/>
    </row>
    <row r="6553" spans="1:5" x14ac:dyDescent="0.15">
      <c r="A6553" s="3"/>
      <c r="B6553" s="51"/>
      <c r="D6553" s="30"/>
      <c r="E6553" s="25"/>
    </row>
    <row r="6554" spans="1:5" x14ac:dyDescent="0.15">
      <c r="A6554" s="3"/>
      <c r="B6554" s="51"/>
      <c r="D6554" s="30"/>
      <c r="E6554" s="25"/>
    </row>
    <row r="6555" spans="1:5" x14ac:dyDescent="0.15">
      <c r="A6555" s="3"/>
      <c r="B6555" s="51"/>
      <c r="D6555" s="30"/>
      <c r="E6555" s="25"/>
    </row>
    <row r="6556" spans="1:5" x14ac:dyDescent="0.15">
      <c r="A6556" s="3"/>
      <c r="B6556" s="51"/>
      <c r="D6556" s="30"/>
      <c r="E6556" s="25"/>
    </row>
    <row r="6557" spans="1:5" x14ac:dyDescent="0.15">
      <c r="A6557" s="3"/>
      <c r="B6557" s="51"/>
      <c r="D6557" s="30"/>
      <c r="E6557" s="25"/>
    </row>
    <row r="6558" spans="1:5" x14ac:dyDescent="0.15">
      <c r="A6558" s="3"/>
      <c r="B6558" s="51"/>
      <c r="D6558" s="30"/>
      <c r="E6558" s="25"/>
    </row>
    <row r="6559" spans="1:5" x14ac:dyDescent="0.15">
      <c r="A6559" s="3"/>
      <c r="B6559" s="51"/>
      <c r="D6559" s="30"/>
      <c r="E6559" s="25"/>
    </row>
    <row r="6560" spans="1:5" x14ac:dyDescent="0.15">
      <c r="A6560" s="3"/>
      <c r="B6560" s="51"/>
      <c r="D6560" s="30"/>
      <c r="E6560" s="25"/>
    </row>
    <row r="6561" spans="1:5" x14ac:dyDescent="0.15">
      <c r="A6561" s="3"/>
      <c r="B6561" s="51"/>
      <c r="D6561" s="30"/>
      <c r="E6561" s="25"/>
    </row>
    <row r="6562" spans="1:5" x14ac:dyDescent="0.15">
      <c r="A6562" s="3"/>
      <c r="B6562" s="51"/>
      <c r="D6562" s="30"/>
      <c r="E6562" s="25"/>
    </row>
    <row r="6563" spans="1:5" x14ac:dyDescent="0.15">
      <c r="A6563" s="3"/>
      <c r="B6563" s="51"/>
      <c r="D6563" s="30"/>
      <c r="E6563" s="25"/>
    </row>
    <row r="6564" spans="1:5" x14ac:dyDescent="0.15">
      <c r="A6564" s="3"/>
      <c r="B6564" s="51"/>
      <c r="D6564" s="30"/>
      <c r="E6564" s="25"/>
    </row>
    <row r="6565" spans="1:5" x14ac:dyDescent="0.15">
      <c r="A6565" s="3"/>
      <c r="B6565" s="51"/>
      <c r="D6565" s="30"/>
      <c r="E6565" s="25"/>
    </row>
    <row r="6566" spans="1:5" x14ac:dyDescent="0.15">
      <c r="A6566" s="3"/>
      <c r="B6566" s="51"/>
      <c r="D6566" s="30"/>
      <c r="E6566" s="25"/>
    </row>
    <row r="6567" spans="1:5" x14ac:dyDescent="0.15">
      <c r="A6567" s="3"/>
      <c r="B6567" s="51"/>
      <c r="D6567" s="30"/>
      <c r="E6567" s="25"/>
    </row>
    <row r="6568" spans="1:5" x14ac:dyDescent="0.15">
      <c r="A6568" s="3"/>
      <c r="B6568" s="51"/>
      <c r="D6568" s="30"/>
      <c r="E6568" s="25"/>
    </row>
    <row r="6569" spans="1:5" x14ac:dyDescent="0.15">
      <c r="A6569" s="3"/>
      <c r="B6569" s="51"/>
      <c r="D6569" s="30"/>
      <c r="E6569" s="25"/>
    </row>
    <row r="6570" spans="1:5" x14ac:dyDescent="0.15">
      <c r="A6570" s="3"/>
      <c r="B6570" s="51"/>
      <c r="D6570" s="30"/>
      <c r="E6570" s="25"/>
    </row>
    <row r="6571" spans="1:5" x14ac:dyDescent="0.15">
      <c r="A6571" s="3"/>
      <c r="B6571" s="51"/>
      <c r="D6571" s="30"/>
      <c r="E6571" s="25"/>
    </row>
    <row r="6572" spans="1:5" x14ac:dyDescent="0.15">
      <c r="A6572" s="3"/>
      <c r="B6572" s="51"/>
      <c r="D6572" s="30"/>
      <c r="E6572" s="25"/>
    </row>
    <row r="6573" spans="1:5" x14ac:dyDescent="0.15">
      <c r="A6573" s="3"/>
      <c r="B6573" s="51"/>
      <c r="D6573" s="30"/>
      <c r="E6573" s="25"/>
    </row>
    <row r="6574" spans="1:5" x14ac:dyDescent="0.15">
      <c r="A6574" s="3"/>
      <c r="B6574" s="51"/>
      <c r="D6574" s="30"/>
      <c r="E6574" s="25"/>
    </row>
    <row r="6575" spans="1:5" x14ac:dyDescent="0.15">
      <c r="A6575" s="3"/>
      <c r="B6575" s="51"/>
      <c r="D6575" s="30"/>
      <c r="E6575" s="25"/>
    </row>
    <row r="6576" spans="1:5" x14ac:dyDescent="0.15">
      <c r="A6576" s="3"/>
      <c r="B6576" s="51"/>
      <c r="D6576" s="30"/>
      <c r="E6576" s="25"/>
    </row>
    <row r="6577" spans="1:5" x14ac:dyDescent="0.15">
      <c r="A6577" s="3"/>
      <c r="B6577" s="51"/>
      <c r="D6577" s="30"/>
      <c r="E6577" s="25"/>
    </row>
    <row r="6578" spans="1:5" x14ac:dyDescent="0.15">
      <c r="A6578" s="3"/>
      <c r="B6578" s="51"/>
      <c r="D6578" s="30"/>
      <c r="E6578" s="25"/>
    </row>
    <row r="6579" spans="1:5" x14ac:dyDescent="0.15">
      <c r="A6579" s="3"/>
      <c r="B6579" s="51"/>
      <c r="D6579" s="30"/>
      <c r="E6579" s="25"/>
    </row>
    <row r="6580" spans="1:5" x14ac:dyDescent="0.15">
      <c r="A6580" s="3"/>
      <c r="B6580" s="51"/>
      <c r="D6580" s="30"/>
      <c r="E6580" s="25"/>
    </row>
    <row r="6581" spans="1:5" x14ac:dyDescent="0.15">
      <c r="A6581" s="3"/>
      <c r="B6581" s="51"/>
      <c r="D6581" s="30"/>
      <c r="E6581" s="25"/>
    </row>
    <row r="6582" spans="1:5" x14ac:dyDescent="0.15">
      <c r="A6582" s="3"/>
      <c r="B6582" s="51"/>
      <c r="D6582" s="30"/>
      <c r="E6582" s="25"/>
    </row>
    <row r="6583" spans="1:5" x14ac:dyDescent="0.15">
      <c r="A6583" s="3"/>
      <c r="B6583" s="51"/>
      <c r="D6583" s="30"/>
      <c r="E6583" s="25"/>
    </row>
    <row r="6584" spans="1:5" x14ac:dyDescent="0.15">
      <c r="A6584" s="3"/>
      <c r="B6584" s="51"/>
      <c r="D6584" s="30"/>
      <c r="E6584" s="25"/>
    </row>
    <row r="6585" spans="1:5" x14ac:dyDescent="0.15">
      <c r="A6585" s="3"/>
      <c r="B6585" s="51"/>
      <c r="D6585" s="30"/>
      <c r="E6585" s="25"/>
    </row>
    <row r="6586" spans="1:5" x14ac:dyDescent="0.15">
      <c r="A6586" s="3"/>
      <c r="B6586" s="51"/>
      <c r="D6586" s="30"/>
      <c r="E6586" s="25"/>
    </row>
    <row r="6587" spans="1:5" x14ac:dyDescent="0.15">
      <c r="A6587" s="3"/>
      <c r="B6587" s="51"/>
      <c r="D6587" s="30"/>
      <c r="E6587" s="25"/>
    </row>
    <row r="6588" spans="1:5" x14ac:dyDescent="0.15">
      <c r="A6588" s="3"/>
      <c r="B6588" s="51"/>
      <c r="D6588" s="30"/>
      <c r="E6588" s="25"/>
    </row>
    <row r="6589" spans="1:5" x14ac:dyDescent="0.15">
      <c r="A6589" s="3"/>
      <c r="B6589" s="51"/>
      <c r="D6589" s="30"/>
      <c r="E6589" s="25"/>
    </row>
    <row r="6590" spans="1:5" x14ac:dyDescent="0.15">
      <c r="A6590" s="3"/>
      <c r="B6590" s="51"/>
      <c r="D6590" s="30"/>
      <c r="E6590" s="25"/>
    </row>
    <row r="6591" spans="1:5" x14ac:dyDescent="0.15">
      <c r="A6591" s="3"/>
      <c r="B6591" s="51"/>
      <c r="D6591" s="30"/>
      <c r="E6591" s="25"/>
    </row>
    <row r="6592" spans="1:5" x14ac:dyDescent="0.15">
      <c r="A6592" s="3"/>
      <c r="B6592" s="51"/>
      <c r="D6592" s="30"/>
      <c r="E6592" s="25"/>
    </row>
    <row r="6593" spans="1:5" x14ac:dyDescent="0.15">
      <c r="A6593" s="3"/>
      <c r="B6593" s="51"/>
      <c r="D6593" s="30"/>
      <c r="E6593" s="25"/>
    </row>
    <row r="6594" spans="1:5" x14ac:dyDescent="0.15">
      <c r="A6594" s="3"/>
      <c r="B6594" s="51"/>
      <c r="D6594" s="30"/>
      <c r="E6594" s="25"/>
    </row>
    <row r="6595" spans="1:5" x14ac:dyDescent="0.15">
      <c r="A6595" s="3"/>
      <c r="B6595" s="51"/>
      <c r="D6595" s="30"/>
      <c r="E6595" s="25"/>
    </row>
    <row r="6596" spans="1:5" x14ac:dyDescent="0.15">
      <c r="A6596" s="3"/>
      <c r="B6596" s="51"/>
      <c r="D6596" s="30"/>
      <c r="E6596" s="25"/>
    </row>
    <row r="6597" spans="1:5" x14ac:dyDescent="0.15">
      <c r="A6597" s="3"/>
      <c r="B6597" s="51"/>
      <c r="D6597" s="30"/>
      <c r="E6597" s="25"/>
    </row>
    <row r="6598" spans="1:5" x14ac:dyDescent="0.15">
      <c r="A6598" s="3"/>
      <c r="B6598" s="51"/>
      <c r="D6598" s="30"/>
      <c r="E6598" s="25"/>
    </row>
    <row r="6599" spans="1:5" x14ac:dyDescent="0.15">
      <c r="A6599" s="3"/>
      <c r="B6599" s="51"/>
      <c r="D6599" s="30"/>
      <c r="E6599" s="25"/>
    </row>
    <row r="6600" spans="1:5" x14ac:dyDescent="0.15">
      <c r="A6600" s="3"/>
      <c r="B6600" s="51"/>
      <c r="D6600" s="30"/>
      <c r="E6600" s="25"/>
    </row>
    <row r="6601" spans="1:5" x14ac:dyDescent="0.15">
      <c r="A6601" s="3"/>
      <c r="B6601" s="51"/>
      <c r="D6601" s="30"/>
      <c r="E6601" s="25"/>
    </row>
    <row r="6602" spans="1:5" x14ac:dyDescent="0.15">
      <c r="A6602" s="3"/>
      <c r="B6602" s="51"/>
      <c r="D6602" s="30"/>
      <c r="E6602" s="25"/>
    </row>
    <row r="6603" spans="1:5" x14ac:dyDescent="0.15">
      <c r="A6603" s="3"/>
      <c r="B6603" s="51"/>
      <c r="D6603" s="30"/>
      <c r="E6603" s="25"/>
    </row>
    <row r="6604" spans="1:5" x14ac:dyDescent="0.15">
      <c r="A6604" s="3"/>
      <c r="B6604" s="51"/>
      <c r="D6604" s="30"/>
      <c r="E6604" s="25"/>
    </row>
    <row r="6605" spans="1:5" x14ac:dyDescent="0.15">
      <c r="A6605" s="3"/>
      <c r="B6605" s="51"/>
      <c r="D6605" s="30"/>
      <c r="E6605" s="25"/>
    </row>
    <row r="6606" spans="1:5" x14ac:dyDescent="0.15">
      <c r="A6606" s="3"/>
      <c r="B6606" s="51"/>
      <c r="D6606" s="30"/>
      <c r="E6606" s="25"/>
    </row>
    <row r="6607" spans="1:5" x14ac:dyDescent="0.15">
      <c r="A6607" s="3"/>
      <c r="B6607" s="51"/>
      <c r="D6607" s="30"/>
      <c r="E6607" s="25"/>
    </row>
    <row r="6608" spans="1:5" x14ac:dyDescent="0.15">
      <c r="A6608" s="3"/>
      <c r="B6608" s="51"/>
      <c r="D6608" s="30"/>
      <c r="E6608" s="25"/>
    </row>
    <row r="6609" spans="1:5" x14ac:dyDescent="0.15">
      <c r="A6609" s="3"/>
      <c r="B6609" s="51"/>
      <c r="D6609" s="30"/>
      <c r="E6609" s="25"/>
    </row>
    <row r="6610" spans="1:5" x14ac:dyDescent="0.15">
      <c r="A6610" s="3"/>
      <c r="B6610" s="51"/>
      <c r="D6610" s="30"/>
      <c r="E6610" s="25"/>
    </row>
    <row r="6611" spans="1:5" x14ac:dyDescent="0.15">
      <c r="A6611" s="3"/>
      <c r="B6611" s="51"/>
      <c r="D6611" s="30"/>
      <c r="E6611" s="25"/>
    </row>
    <row r="6612" spans="1:5" x14ac:dyDescent="0.15">
      <c r="A6612" s="3"/>
      <c r="B6612" s="51"/>
      <c r="D6612" s="30"/>
      <c r="E6612" s="25"/>
    </row>
    <row r="6613" spans="1:5" x14ac:dyDescent="0.15">
      <c r="A6613" s="3"/>
      <c r="B6613" s="51"/>
      <c r="D6613" s="30"/>
      <c r="E6613" s="25"/>
    </row>
    <row r="6614" spans="1:5" x14ac:dyDescent="0.15">
      <c r="A6614" s="3"/>
      <c r="B6614" s="51"/>
      <c r="D6614" s="30"/>
      <c r="E6614" s="25"/>
    </row>
    <row r="6615" spans="1:5" x14ac:dyDescent="0.15">
      <c r="A6615" s="3"/>
      <c r="B6615" s="51"/>
      <c r="D6615" s="30"/>
      <c r="E6615" s="25"/>
    </row>
    <row r="6616" spans="1:5" x14ac:dyDescent="0.15">
      <c r="A6616" s="3"/>
      <c r="B6616" s="51"/>
      <c r="D6616" s="30"/>
      <c r="E6616" s="25"/>
    </row>
    <row r="6617" spans="1:5" x14ac:dyDescent="0.15">
      <c r="A6617" s="3"/>
      <c r="B6617" s="51"/>
      <c r="D6617" s="30"/>
      <c r="E6617" s="25"/>
    </row>
    <row r="6618" spans="1:5" x14ac:dyDescent="0.15">
      <c r="A6618" s="3"/>
      <c r="B6618" s="51"/>
      <c r="D6618" s="30"/>
      <c r="E6618" s="25"/>
    </row>
    <row r="6619" spans="1:5" x14ac:dyDescent="0.15">
      <c r="A6619" s="3"/>
      <c r="B6619" s="51"/>
      <c r="D6619" s="30"/>
      <c r="E6619" s="25"/>
    </row>
    <row r="6620" spans="1:5" x14ac:dyDescent="0.15">
      <c r="A6620" s="3"/>
      <c r="B6620" s="51"/>
      <c r="D6620" s="30"/>
      <c r="E6620" s="25"/>
    </row>
    <row r="6621" spans="1:5" x14ac:dyDescent="0.15">
      <c r="A6621" s="3"/>
      <c r="B6621" s="51"/>
      <c r="D6621" s="30"/>
      <c r="E6621" s="25"/>
    </row>
    <row r="6622" spans="1:5" x14ac:dyDescent="0.15">
      <c r="A6622" s="3"/>
      <c r="B6622" s="51"/>
      <c r="D6622" s="30"/>
      <c r="E6622" s="25"/>
    </row>
    <row r="6623" spans="1:5" x14ac:dyDescent="0.15">
      <c r="A6623" s="3"/>
      <c r="B6623" s="51"/>
      <c r="D6623" s="30"/>
      <c r="E6623" s="25"/>
    </row>
    <row r="6624" spans="1:5" x14ac:dyDescent="0.15">
      <c r="A6624" s="3"/>
      <c r="B6624" s="51"/>
      <c r="D6624" s="30"/>
      <c r="E6624" s="25"/>
    </row>
    <row r="6625" spans="1:5" x14ac:dyDescent="0.15">
      <c r="A6625" s="3"/>
      <c r="B6625" s="51"/>
      <c r="D6625" s="30"/>
      <c r="E6625" s="25"/>
    </row>
    <row r="6626" spans="1:5" x14ac:dyDescent="0.15">
      <c r="A6626" s="3"/>
      <c r="B6626" s="51"/>
      <c r="D6626" s="30"/>
      <c r="E6626" s="25"/>
    </row>
    <row r="6627" spans="1:5" x14ac:dyDescent="0.15">
      <c r="A6627" s="3"/>
      <c r="B6627" s="51"/>
      <c r="D6627" s="30"/>
      <c r="E6627" s="25"/>
    </row>
    <row r="6628" spans="1:5" x14ac:dyDescent="0.15">
      <c r="A6628" s="3"/>
      <c r="B6628" s="51"/>
      <c r="D6628" s="30"/>
      <c r="E6628" s="25"/>
    </row>
    <row r="6629" spans="1:5" x14ac:dyDescent="0.15">
      <c r="A6629" s="3"/>
      <c r="B6629" s="51"/>
      <c r="D6629" s="30"/>
      <c r="E6629" s="25"/>
    </row>
    <row r="6630" spans="1:5" x14ac:dyDescent="0.15">
      <c r="A6630" s="3"/>
      <c r="B6630" s="51"/>
      <c r="D6630" s="30"/>
      <c r="E6630" s="25"/>
    </row>
    <row r="6631" spans="1:5" x14ac:dyDescent="0.15">
      <c r="A6631" s="3"/>
      <c r="B6631" s="51"/>
      <c r="D6631" s="30"/>
      <c r="E6631" s="25"/>
    </row>
    <row r="6632" spans="1:5" x14ac:dyDescent="0.15">
      <c r="A6632" s="3"/>
      <c r="B6632" s="51"/>
      <c r="D6632" s="30"/>
      <c r="E6632" s="25"/>
    </row>
    <row r="6633" spans="1:5" x14ac:dyDescent="0.15">
      <c r="A6633" s="3"/>
      <c r="B6633" s="51"/>
      <c r="D6633" s="30"/>
      <c r="E6633" s="25"/>
    </row>
    <row r="6634" spans="1:5" x14ac:dyDescent="0.15">
      <c r="A6634" s="3"/>
      <c r="B6634" s="51"/>
      <c r="D6634" s="30"/>
      <c r="E6634" s="25"/>
    </row>
    <row r="6635" spans="1:5" x14ac:dyDescent="0.15">
      <c r="A6635" s="3"/>
      <c r="B6635" s="51"/>
      <c r="D6635" s="30"/>
      <c r="E6635" s="25"/>
    </row>
    <row r="6636" spans="1:5" x14ac:dyDescent="0.15">
      <c r="A6636" s="3"/>
      <c r="B6636" s="51"/>
      <c r="D6636" s="30"/>
      <c r="E6636" s="25"/>
    </row>
    <row r="6637" spans="1:5" x14ac:dyDescent="0.15">
      <c r="A6637" s="3"/>
      <c r="B6637" s="51"/>
      <c r="D6637" s="30"/>
      <c r="E6637" s="25"/>
    </row>
    <row r="6638" spans="1:5" x14ac:dyDescent="0.15">
      <c r="A6638" s="3"/>
      <c r="B6638" s="51"/>
      <c r="D6638" s="30"/>
      <c r="E6638" s="25"/>
    </row>
    <row r="6639" spans="1:5" x14ac:dyDescent="0.15">
      <c r="A6639" s="3"/>
      <c r="B6639" s="51"/>
      <c r="D6639" s="30"/>
      <c r="E6639" s="25"/>
    </row>
    <row r="6640" spans="1:5" x14ac:dyDescent="0.15">
      <c r="A6640" s="3"/>
      <c r="B6640" s="51"/>
      <c r="D6640" s="30"/>
      <c r="E6640" s="25"/>
    </row>
    <row r="6641" spans="1:5" x14ac:dyDescent="0.15">
      <c r="A6641" s="3"/>
      <c r="B6641" s="51"/>
      <c r="D6641" s="30"/>
      <c r="E6641" s="25"/>
    </row>
    <row r="6642" spans="1:5" x14ac:dyDescent="0.15">
      <c r="A6642" s="3"/>
      <c r="B6642" s="51"/>
      <c r="D6642" s="30"/>
      <c r="E6642" s="25"/>
    </row>
    <row r="6643" spans="1:5" x14ac:dyDescent="0.15">
      <c r="A6643" s="3"/>
      <c r="B6643" s="51"/>
      <c r="D6643" s="30"/>
      <c r="E6643" s="25"/>
    </row>
    <row r="6644" spans="1:5" x14ac:dyDescent="0.15">
      <c r="A6644" s="3"/>
      <c r="B6644" s="51"/>
      <c r="D6644" s="30"/>
      <c r="E6644" s="25"/>
    </row>
    <row r="6645" spans="1:5" x14ac:dyDescent="0.15">
      <c r="A6645" s="3"/>
      <c r="B6645" s="51"/>
      <c r="D6645" s="30"/>
      <c r="E6645" s="25"/>
    </row>
    <row r="6646" spans="1:5" x14ac:dyDescent="0.15">
      <c r="A6646" s="3"/>
      <c r="B6646" s="51"/>
      <c r="D6646" s="30"/>
      <c r="E6646" s="25"/>
    </row>
    <row r="6647" spans="1:5" x14ac:dyDescent="0.15">
      <c r="A6647" s="3"/>
      <c r="B6647" s="51"/>
      <c r="D6647" s="30"/>
      <c r="E6647" s="25"/>
    </row>
    <row r="6648" spans="1:5" x14ac:dyDescent="0.15">
      <c r="A6648" s="3"/>
      <c r="B6648" s="51"/>
      <c r="D6648" s="30"/>
      <c r="E6648" s="25"/>
    </row>
    <row r="6649" spans="1:5" x14ac:dyDescent="0.15">
      <c r="A6649" s="3"/>
      <c r="B6649" s="51"/>
      <c r="D6649" s="30"/>
      <c r="E6649" s="25"/>
    </row>
    <row r="6650" spans="1:5" x14ac:dyDescent="0.15">
      <c r="A6650" s="3"/>
      <c r="B6650" s="51"/>
      <c r="D6650" s="30"/>
      <c r="E6650" s="25"/>
    </row>
    <row r="6651" spans="1:5" x14ac:dyDescent="0.15">
      <c r="A6651" s="3"/>
      <c r="B6651" s="51"/>
      <c r="D6651" s="30"/>
      <c r="E6651" s="25"/>
    </row>
    <row r="6652" spans="1:5" x14ac:dyDescent="0.15">
      <c r="A6652" s="3"/>
      <c r="B6652" s="51"/>
      <c r="D6652" s="30"/>
      <c r="E6652" s="25"/>
    </row>
    <row r="6653" spans="1:5" x14ac:dyDescent="0.15">
      <c r="A6653" s="3"/>
      <c r="B6653" s="51"/>
      <c r="D6653" s="30"/>
      <c r="E6653" s="25"/>
    </row>
    <row r="6654" spans="1:5" x14ac:dyDescent="0.15">
      <c r="A6654" s="3"/>
      <c r="B6654" s="51"/>
      <c r="D6654" s="30"/>
      <c r="E6654" s="25"/>
    </row>
    <row r="6655" spans="1:5" x14ac:dyDescent="0.15">
      <c r="A6655" s="3"/>
      <c r="B6655" s="51"/>
      <c r="D6655" s="30"/>
      <c r="E6655" s="25"/>
    </row>
    <row r="6656" spans="1:5" x14ac:dyDescent="0.15">
      <c r="A6656" s="3"/>
      <c r="B6656" s="51"/>
      <c r="D6656" s="30"/>
      <c r="E6656" s="25"/>
    </row>
    <row r="6657" spans="1:5" x14ac:dyDescent="0.15">
      <c r="A6657" s="3"/>
      <c r="B6657" s="51"/>
      <c r="D6657" s="30"/>
      <c r="E6657" s="25"/>
    </row>
    <row r="6658" spans="1:5" x14ac:dyDescent="0.15">
      <c r="A6658" s="3"/>
      <c r="B6658" s="51"/>
      <c r="D6658" s="30"/>
      <c r="E6658" s="25"/>
    </row>
    <row r="6659" spans="1:5" x14ac:dyDescent="0.15">
      <c r="A6659" s="3"/>
      <c r="B6659" s="51"/>
      <c r="D6659" s="30"/>
      <c r="E6659" s="25"/>
    </row>
    <row r="6660" spans="1:5" x14ac:dyDescent="0.15">
      <c r="A6660" s="3"/>
      <c r="B6660" s="51"/>
      <c r="D6660" s="30"/>
      <c r="E6660" s="25"/>
    </row>
    <row r="6661" spans="1:5" x14ac:dyDescent="0.15">
      <c r="A6661" s="3"/>
      <c r="B6661" s="51"/>
      <c r="D6661" s="30"/>
      <c r="E6661" s="25"/>
    </row>
    <row r="6662" spans="1:5" x14ac:dyDescent="0.15">
      <c r="A6662" s="3"/>
      <c r="B6662" s="51"/>
      <c r="D6662" s="30"/>
      <c r="E6662" s="25"/>
    </row>
    <row r="6663" spans="1:5" x14ac:dyDescent="0.15">
      <c r="A6663" s="3"/>
      <c r="B6663" s="51"/>
      <c r="D6663" s="30"/>
      <c r="E6663" s="25"/>
    </row>
    <row r="6664" spans="1:5" x14ac:dyDescent="0.15">
      <c r="A6664" s="3"/>
      <c r="B6664" s="51"/>
      <c r="D6664" s="30"/>
      <c r="E6664" s="25"/>
    </row>
    <row r="6665" spans="1:5" x14ac:dyDescent="0.15">
      <c r="A6665" s="3"/>
      <c r="B6665" s="51"/>
      <c r="D6665" s="30"/>
      <c r="E6665" s="25"/>
    </row>
    <row r="6666" spans="1:5" x14ac:dyDescent="0.15">
      <c r="A6666" s="3"/>
      <c r="B6666" s="51"/>
      <c r="D6666" s="30"/>
      <c r="E6666" s="25"/>
    </row>
    <row r="6667" spans="1:5" x14ac:dyDescent="0.15">
      <c r="A6667" s="3"/>
      <c r="B6667" s="51"/>
      <c r="D6667" s="30"/>
      <c r="E6667" s="25"/>
    </row>
    <row r="6668" spans="1:5" x14ac:dyDescent="0.15">
      <c r="A6668" s="3"/>
      <c r="B6668" s="51"/>
      <c r="D6668" s="30"/>
      <c r="E6668" s="25"/>
    </row>
    <row r="6669" spans="1:5" x14ac:dyDescent="0.15">
      <c r="A6669" s="3"/>
      <c r="B6669" s="51"/>
      <c r="D6669" s="30"/>
      <c r="E6669" s="25"/>
    </row>
    <row r="6670" spans="1:5" x14ac:dyDescent="0.15">
      <c r="A6670" s="3"/>
      <c r="B6670" s="51"/>
      <c r="D6670" s="30"/>
      <c r="E6670" s="25"/>
    </row>
    <row r="6671" spans="1:5" x14ac:dyDescent="0.15">
      <c r="A6671" s="3"/>
      <c r="B6671" s="51"/>
      <c r="D6671" s="30"/>
      <c r="E6671" s="25"/>
    </row>
    <row r="6672" spans="1:5" x14ac:dyDescent="0.15">
      <c r="A6672" s="3"/>
      <c r="B6672" s="51"/>
      <c r="D6672" s="30"/>
      <c r="E6672" s="25"/>
    </row>
    <row r="6673" spans="1:5" x14ac:dyDescent="0.15">
      <c r="A6673" s="3"/>
      <c r="B6673" s="51"/>
      <c r="D6673" s="30"/>
      <c r="E6673" s="25"/>
    </row>
    <row r="6674" spans="1:5" x14ac:dyDescent="0.15">
      <c r="A6674" s="3"/>
      <c r="B6674" s="51"/>
      <c r="D6674" s="30"/>
      <c r="E6674" s="25"/>
    </row>
    <row r="6675" spans="1:5" x14ac:dyDescent="0.15">
      <c r="A6675" s="3"/>
      <c r="B6675" s="51"/>
      <c r="D6675" s="30"/>
      <c r="E6675" s="25"/>
    </row>
    <row r="6676" spans="1:5" x14ac:dyDescent="0.15">
      <c r="A6676" s="3"/>
      <c r="B6676" s="51"/>
      <c r="D6676" s="30"/>
      <c r="E6676" s="25"/>
    </row>
    <row r="6677" spans="1:5" x14ac:dyDescent="0.15">
      <c r="A6677" s="3"/>
      <c r="B6677" s="51"/>
      <c r="D6677" s="30"/>
      <c r="E6677" s="25"/>
    </row>
    <row r="6678" spans="1:5" x14ac:dyDescent="0.15">
      <c r="A6678" s="3"/>
      <c r="B6678" s="51"/>
      <c r="D6678" s="30"/>
      <c r="E6678" s="25"/>
    </row>
    <row r="6679" spans="1:5" x14ac:dyDescent="0.15">
      <c r="A6679" s="3"/>
      <c r="B6679" s="51"/>
      <c r="D6679" s="30"/>
      <c r="E6679" s="25"/>
    </row>
    <row r="6680" spans="1:5" x14ac:dyDescent="0.15">
      <c r="A6680" s="3"/>
      <c r="B6680" s="51"/>
      <c r="D6680" s="30"/>
      <c r="E6680" s="25"/>
    </row>
    <row r="6681" spans="1:5" x14ac:dyDescent="0.15">
      <c r="A6681" s="3"/>
      <c r="B6681" s="51"/>
      <c r="D6681" s="30"/>
      <c r="E6681" s="25"/>
    </row>
    <row r="6682" spans="1:5" x14ac:dyDescent="0.15">
      <c r="A6682" s="3"/>
      <c r="B6682" s="51"/>
      <c r="D6682" s="30"/>
      <c r="E6682" s="25"/>
    </row>
    <row r="6683" spans="1:5" x14ac:dyDescent="0.15">
      <c r="A6683" s="3"/>
      <c r="B6683" s="51"/>
      <c r="D6683" s="30"/>
      <c r="E6683" s="25"/>
    </row>
    <row r="6684" spans="1:5" x14ac:dyDescent="0.15">
      <c r="A6684" s="3"/>
      <c r="B6684" s="51"/>
      <c r="D6684" s="30"/>
      <c r="E6684" s="25"/>
    </row>
    <row r="6685" spans="1:5" x14ac:dyDescent="0.15">
      <c r="A6685" s="3"/>
      <c r="B6685" s="51"/>
      <c r="D6685" s="30"/>
      <c r="E6685" s="25"/>
    </row>
    <row r="6686" spans="1:5" x14ac:dyDescent="0.15">
      <c r="A6686" s="3"/>
      <c r="B6686" s="51"/>
      <c r="D6686" s="30"/>
      <c r="E6686" s="25"/>
    </row>
    <row r="6687" spans="1:5" x14ac:dyDescent="0.15">
      <c r="A6687" s="3"/>
      <c r="B6687" s="51"/>
      <c r="D6687" s="30"/>
      <c r="E6687" s="25"/>
    </row>
    <row r="6688" spans="1:5" x14ac:dyDescent="0.15">
      <c r="A6688" s="3"/>
      <c r="B6688" s="51"/>
      <c r="D6688" s="30"/>
      <c r="E6688" s="25"/>
    </row>
    <row r="6689" spans="1:5" x14ac:dyDescent="0.15">
      <c r="A6689" s="3"/>
      <c r="B6689" s="51"/>
      <c r="D6689" s="30"/>
      <c r="E6689" s="25"/>
    </row>
    <row r="6690" spans="1:5" x14ac:dyDescent="0.15">
      <c r="A6690" s="3"/>
      <c r="B6690" s="51"/>
      <c r="D6690" s="30"/>
      <c r="E6690" s="25"/>
    </row>
    <row r="6691" spans="1:5" x14ac:dyDescent="0.15">
      <c r="A6691" s="3"/>
      <c r="B6691" s="51"/>
      <c r="D6691" s="30"/>
      <c r="E6691" s="25"/>
    </row>
    <row r="6692" spans="1:5" x14ac:dyDescent="0.15">
      <c r="A6692" s="3"/>
      <c r="B6692" s="51"/>
      <c r="D6692" s="30"/>
      <c r="E6692" s="25"/>
    </row>
    <row r="6693" spans="1:5" x14ac:dyDescent="0.15">
      <c r="A6693" s="3"/>
      <c r="B6693" s="51"/>
      <c r="D6693" s="30"/>
      <c r="E6693" s="25"/>
    </row>
    <row r="6694" spans="1:5" x14ac:dyDescent="0.15">
      <c r="A6694" s="3"/>
      <c r="B6694" s="51"/>
      <c r="D6694" s="30"/>
      <c r="E6694" s="25"/>
    </row>
    <row r="6695" spans="1:5" x14ac:dyDescent="0.15">
      <c r="A6695" s="3"/>
      <c r="B6695" s="51"/>
      <c r="D6695" s="30"/>
      <c r="E6695" s="25"/>
    </row>
    <row r="6696" spans="1:5" x14ac:dyDescent="0.15">
      <c r="A6696" s="3"/>
      <c r="B6696" s="51"/>
      <c r="D6696" s="30"/>
      <c r="E6696" s="25"/>
    </row>
    <row r="6697" spans="1:5" x14ac:dyDescent="0.15">
      <c r="A6697" s="3"/>
      <c r="B6697" s="51"/>
      <c r="D6697" s="30"/>
      <c r="E6697" s="25"/>
    </row>
    <row r="6698" spans="1:5" x14ac:dyDescent="0.15">
      <c r="A6698" s="3"/>
      <c r="B6698" s="51"/>
      <c r="D6698" s="30"/>
      <c r="E6698" s="25"/>
    </row>
    <row r="6699" spans="1:5" x14ac:dyDescent="0.15">
      <c r="A6699" s="3"/>
      <c r="B6699" s="51"/>
      <c r="D6699" s="30"/>
      <c r="E6699" s="25"/>
    </row>
    <row r="6700" spans="1:5" x14ac:dyDescent="0.15">
      <c r="A6700" s="3"/>
      <c r="B6700" s="51"/>
      <c r="D6700" s="30"/>
      <c r="E6700" s="25"/>
    </row>
    <row r="6701" spans="1:5" x14ac:dyDescent="0.15">
      <c r="A6701" s="3"/>
      <c r="B6701" s="51"/>
      <c r="D6701" s="30"/>
      <c r="E6701" s="25"/>
    </row>
    <row r="6702" spans="1:5" x14ac:dyDescent="0.15">
      <c r="A6702" s="3"/>
      <c r="B6702" s="51"/>
      <c r="D6702" s="30"/>
      <c r="E6702" s="25"/>
    </row>
    <row r="6703" spans="1:5" x14ac:dyDescent="0.15">
      <c r="A6703" s="3"/>
      <c r="B6703" s="51"/>
      <c r="D6703" s="30"/>
      <c r="E6703" s="25"/>
    </row>
    <row r="6704" spans="1:5" x14ac:dyDescent="0.15">
      <c r="A6704" s="3"/>
      <c r="B6704" s="51"/>
      <c r="D6704" s="30"/>
      <c r="E6704" s="25"/>
    </row>
    <row r="6705" spans="1:5" x14ac:dyDescent="0.15">
      <c r="A6705" s="3"/>
      <c r="B6705" s="51"/>
      <c r="D6705" s="30"/>
      <c r="E6705" s="25"/>
    </row>
    <row r="6706" spans="1:5" x14ac:dyDescent="0.15">
      <c r="A6706" s="3"/>
      <c r="B6706" s="51"/>
      <c r="D6706" s="30"/>
      <c r="E6706" s="25"/>
    </row>
    <row r="6707" spans="1:5" x14ac:dyDescent="0.15">
      <c r="A6707" s="3"/>
      <c r="B6707" s="51"/>
      <c r="D6707" s="30"/>
      <c r="E6707" s="25"/>
    </row>
    <row r="6708" spans="1:5" x14ac:dyDescent="0.15">
      <c r="A6708" s="3"/>
      <c r="B6708" s="51"/>
      <c r="D6708" s="30"/>
      <c r="E6708" s="25"/>
    </row>
    <row r="6709" spans="1:5" x14ac:dyDescent="0.15">
      <c r="A6709" s="3"/>
      <c r="B6709" s="51"/>
      <c r="D6709" s="30"/>
      <c r="E6709" s="25"/>
    </row>
    <row r="6710" spans="1:5" x14ac:dyDescent="0.15">
      <c r="A6710" s="3"/>
      <c r="B6710" s="51"/>
      <c r="D6710" s="30"/>
      <c r="E6710" s="25"/>
    </row>
    <row r="6711" spans="1:5" x14ac:dyDescent="0.15">
      <c r="A6711" s="3"/>
      <c r="B6711" s="51"/>
      <c r="D6711" s="30"/>
      <c r="E6711" s="25"/>
    </row>
    <row r="6712" spans="1:5" x14ac:dyDescent="0.15">
      <c r="A6712" s="3"/>
      <c r="B6712" s="51"/>
      <c r="D6712" s="30"/>
      <c r="E6712" s="25"/>
    </row>
    <row r="6713" spans="1:5" x14ac:dyDescent="0.15">
      <c r="A6713" s="3"/>
      <c r="B6713" s="51"/>
      <c r="D6713" s="30"/>
      <c r="E6713" s="25"/>
    </row>
    <row r="6714" spans="1:5" x14ac:dyDescent="0.15">
      <c r="A6714" s="3"/>
      <c r="B6714" s="51"/>
      <c r="D6714" s="30"/>
      <c r="E6714" s="25"/>
    </row>
    <row r="6715" spans="1:5" x14ac:dyDescent="0.15">
      <c r="A6715" s="3"/>
      <c r="B6715" s="51"/>
      <c r="D6715" s="30"/>
      <c r="E6715" s="25"/>
    </row>
    <row r="6716" spans="1:5" x14ac:dyDescent="0.15">
      <c r="A6716" s="3"/>
      <c r="B6716" s="51"/>
      <c r="D6716" s="30"/>
      <c r="E6716" s="25"/>
    </row>
    <row r="6717" spans="1:5" x14ac:dyDescent="0.15">
      <c r="A6717" s="3"/>
      <c r="B6717" s="51"/>
      <c r="D6717" s="30"/>
      <c r="E6717" s="25"/>
    </row>
    <row r="6718" spans="1:5" x14ac:dyDescent="0.15">
      <c r="A6718" s="3"/>
      <c r="B6718" s="51"/>
      <c r="D6718" s="30"/>
      <c r="E6718" s="25"/>
    </row>
    <row r="6719" spans="1:5" x14ac:dyDescent="0.15">
      <c r="A6719" s="3"/>
      <c r="B6719" s="51"/>
      <c r="D6719" s="30"/>
      <c r="E6719" s="25"/>
    </row>
    <row r="6720" spans="1:5" x14ac:dyDescent="0.15">
      <c r="A6720" s="3"/>
      <c r="B6720" s="51"/>
      <c r="D6720" s="30"/>
      <c r="E6720" s="25"/>
    </row>
    <row r="6721" spans="1:5" x14ac:dyDescent="0.15">
      <c r="A6721" s="3"/>
      <c r="B6721" s="51"/>
      <c r="D6721" s="30"/>
      <c r="E6721" s="25"/>
    </row>
    <row r="6722" spans="1:5" x14ac:dyDescent="0.15">
      <c r="A6722" s="3"/>
      <c r="B6722" s="51"/>
      <c r="D6722" s="30"/>
      <c r="E6722" s="25"/>
    </row>
    <row r="6723" spans="1:5" x14ac:dyDescent="0.15">
      <c r="A6723" s="3"/>
      <c r="B6723" s="51"/>
      <c r="D6723" s="30"/>
      <c r="E6723" s="25"/>
    </row>
    <row r="6724" spans="1:5" x14ac:dyDescent="0.15">
      <c r="A6724" s="3"/>
      <c r="B6724" s="51"/>
      <c r="D6724" s="30"/>
      <c r="E6724" s="25"/>
    </row>
    <row r="6725" spans="1:5" x14ac:dyDescent="0.15">
      <c r="A6725" s="3"/>
      <c r="B6725" s="51"/>
      <c r="D6725" s="30"/>
      <c r="E6725" s="25"/>
    </row>
    <row r="6726" spans="1:5" x14ac:dyDescent="0.15">
      <c r="A6726" s="3"/>
      <c r="B6726" s="51"/>
      <c r="D6726" s="30"/>
      <c r="E6726" s="25"/>
    </row>
    <row r="6727" spans="1:5" x14ac:dyDescent="0.15">
      <c r="A6727" s="3"/>
      <c r="B6727" s="51"/>
      <c r="D6727" s="30"/>
      <c r="E6727" s="25"/>
    </row>
    <row r="6728" spans="1:5" x14ac:dyDescent="0.15">
      <c r="A6728" s="3"/>
      <c r="B6728" s="51"/>
      <c r="D6728" s="30"/>
      <c r="E6728" s="25"/>
    </row>
    <row r="6729" spans="1:5" x14ac:dyDescent="0.15">
      <c r="A6729" s="3"/>
      <c r="B6729" s="51"/>
      <c r="D6729" s="30"/>
      <c r="E6729" s="25"/>
    </row>
    <row r="6730" spans="1:5" x14ac:dyDescent="0.15">
      <c r="A6730" s="3"/>
      <c r="B6730" s="51"/>
      <c r="D6730" s="30"/>
      <c r="E6730" s="25"/>
    </row>
    <row r="6731" spans="1:5" x14ac:dyDescent="0.15">
      <c r="A6731" s="3"/>
      <c r="B6731" s="51"/>
      <c r="D6731" s="30"/>
      <c r="E6731" s="25"/>
    </row>
    <row r="6732" spans="1:5" x14ac:dyDescent="0.15">
      <c r="A6732" s="3"/>
      <c r="B6732" s="51"/>
      <c r="D6732" s="30"/>
      <c r="E6732" s="25"/>
    </row>
    <row r="6733" spans="1:5" x14ac:dyDescent="0.15">
      <c r="A6733" s="3"/>
      <c r="B6733" s="51"/>
      <c r="D6733" s="30"/>
      <c r="E6733" s="25"/>
    </row>
    <row r="6734" spans="1:5" x14ac:dyDescent="0.15">
      <c r="A6734" s="3"/>
      <c r="B6734" s="51"/>
      <c r="D6734" s="30"/>
      <c r="E6734" s="25"/>
    </row>
    <row r="6735" spans="1:5" x14ac:dyDescent="0.15">
      <c r="A6735" s="3"/>
      <c r="B6735" s="51"/>
      <c r="D6735" s="30"/>
      <c r="E6735" s="25"/>
    </row>
    <row r="6736" spans="1:5" x14ac:dyDescent="0.15">
      <c r="A6736" s="3"/>
      <c r="B6736" s="51"/>
      <c r="D6736" s="30"/>
      <c r="E6736" s="25"/>
    </row>
    <row r="6737" spans="1:5" x14ac:dyDescent="0.15">
      <c r="A6737" s="3"/>
      <c r="B6737" s="51"/>
      <c r="D6737" s="30"/>
      <c r="E6737" s="25"/>
    </row>
    <row r="6738" spans="1:5" x14ac:dyDescent="0.15">
      <c r="A6738" s="3"/>
      <c r="B6738" s="51"/>
      <c r="D6738" s="30"/>
      <c r="E6738" s="25"/>
    </row>
    <row r="6739" spans="1:5" x14ac:dyDescent="0.15">
      <c r="A6739" s="3"/>
      <c r="B6739" s="51"/>
      <c r="D6739" s="30"/>
      <c r="E6739" s="25"/>
    </row>
    <row r="6740" spans="1:5" x14ac:dyDescent="0.15">
      <c r="A6740" s="3"/>
      <c r="B6740" s="51"/>
      <c r="D6740" s="30"/>
      <c r="E6740" s="25"/>
    </row>
    <row r="6741" spans="1:5" x14ac:dyDescent="0.15">
      <c r="A6741" s="3"/>
      <c r="B6741" s="51"/>
      <c r="D6741" s="30"/>
      <c r="E6741" s="25"/>
    </row>
    <row r="6742" spans="1:5" x14ac:dyDescent="0.15">
      <c r="A6742" s="3"/>
      <c r="B6742" s="51"/>
      <c r="D6742" s="30"/>
      <c r="E6742" s="25"/>
    </row>
    <row r="6743" spans="1:5" x14ac:dyDescent="0.15">
      <c r="A6743" s="3"/>
      <c r="B6743" s="51"/>
      <c r="D6743" s="30"/>
      <c r="E6743" s="25"/>
    </row>
    <row r="6744" spans="1:5" x14ac:dyDescent="0.15">
      <c r="A6744" s="3"/>
      <c r="B6744" s="51"/>
      <c r="D6744" s="30"/>
      <c r="E6744" s="25"/>
    </row>
    <row r="6745" spans="1:5" x14ac:dyDescent="0.15">
      <c r="A6745" s="3"/>
      <c r="B6745" s="51"/>
      <c r="D6745" s="30"/>
      <c r="E6745" s="25"/>
    </row>
    <row r="6746" spans="1:5" x14ac:dyDescent="0.15">
      <c r="A6746" s="3"/>
      <c r="B6746" s="51"/>
      <c r="D6746" s="30"/>
      <c r="E6746" s="25"/>
    </row>
    <row r="6747" spans="1:5" x14ac:dyDescent="0.15">
      <c r="A6747" s="3"/>
      <c r="B6747" s="51"/>
      <c r="D6747" s="30"/>
      <c r="E6747" s="25"/>
    </row>
    <row r="6748" spans="1:5" x14ac:dyDescent="0.15">
      <c r="A6748" s="3"/>
      <c r="B6748" s="51"/>
      <c r="D6748" s="30"/>
      <c r="E6748" s="25"/>
    </row>
    <row r="6749" spans="1:5" x14ac:dyDescent="0.15">
      <c r="A6749" s="3"/>
      <c r="B6749" s="51"/>
      <c r="D6749" s="30"/>
      <c r="E6749" s="25"/>
    </row>
    <row r="6750" spans="1:5" x14ac:dyDescent="0.15">
      <c r="A6750" s="3"/>
      <c r="B6750" s="51"/>
      <c r="D6750" s="30"/>
      <c r="E6750" s="25"/>
    </row>
    <row r="6751" spans="1:5" x14ac:dyDescent="0.15">
      <c r="A6751" s="3"/>
      <c r="B6751" s="51"/>
      <c r="D6751" s="30"/>
      <c r="E6751" s="25"/>
    </row>
    <row r="6752" spans="1:5" x14ac:dyDescent="0.15">
      <c r="A6752" s="3"/>
      <c r="B6752" s="51"/>
      <c r="D6752" s="30"/>
      <c r="E6752" s="25"/>
    </row>
    <row r="6753" spans="1:5" x14ac:dyDescent="0.15">
      <c r="A6753" s="3"/>
      <c r="B6753" s="51"/>
      <c r="D6753" s="30"/>
      <c r="E6753" s="25"/>
    </row>
    <row r="6754" spans="1:5" x14ac:dyDescent="0.15">
      <c r="A6754" s="3"/>
      <c r="B6754" s="51"/>
      <c r="D6754" s="30"/>
      <c r="E6754" s="25"/>
    </row>
    <row r="6755" spans="1:5" x14ac:dyDescent="0.15">
      <c r="A6755" s="3"/>
      <c r="B6755" s="51"/>
      <c r="D6755" s="30"/>
      <c r="E6755" s="25"/>
    </row>
    <row r="6756" spans="1:5" x14ac:dyDescent="0.15">
      <c r="A6756" s="3"/>
      <c r="B6756" s="51"/>
      <c r="D6756" s="30"/>
      <c r="E6756" s="25"/>
    </row>
    <row r="6757" spans="1:5" x14ac:dyDescent="0.15">
      <c r="A6757" s="3"/>
      <c r="B6757" s="51"/>
      <c r="D6757" s="30"/>
      <c r="E6757" s="25"/>
    </row>
    <row r="6758" spans="1:5" x14ac:dyDescent="0.15">
      <c r="A6758" s="3"/>
      <c r="B6758" s="51"/>
      <c r="D6758" s="30"/>
      <c r="E6758" s="25"/>
    </row>
    <row r="6759" spans="1:5" x14ac:dyDescent="0.15">
      <c r="A6759" s="3"/>
      <c r="B6759" s="51"/>
      <c r="D6759" s="30"/>
      <c r="E6759" s="25"/>
    </row>
    <row r="6760" spans="1:5" x14ac:dyDescent="0.15">
      <c r="A6760" s="3"/>
      <c r="B6760" s="51"/>
      <c r="D6760" s="30"/>
      <c r="E6760" s="25"/>
    </row>
    <row r="6761" spans="1:5" x14ac:dyDescent="0.15">
      <c r="A6761" s="3"/>
      <c r="B6761" s="51"/>
      <c r="D6761" s="30"/>
      <c r="E6761" s="25"/>
    </row>
    <row r="6762" spans="1:5" x14ac:dyDescent="0.15">
      <c r="A6762" s="3"/>
      <c r="B6762" s="51"/>
      <c r="D6762" s="30"/>
      <c r="E6762" s="25"/>
    </row>
    <row r="6763" spans="1:5" x14ac:dyDescent="0.15">
      <c r="A6763" s="3"/>
      <c r="B6763" s="51"/>
      <c r="D6763" s="30"/>
      <c r="E6763" s="25"/>
    </row>
    <row r="6764" spans="1:5" x14ac:dyDescent="0.15">
      <c r="A6764" s="3"/>
      <c r="B6764" s="51"/>
      <c r="D6764" s="30"/>
      <c r="E6764" s="25"/>
    </row>
    <row r="6765" spans="1:5" x14ac:dyDescent="0.15">
      <c r="A6765" s="3"/>
      <c r="B6765" s="51"/>
      <c r="D6765" s="30"/>
      <c r="E6765" s="25"/>
    </row>
    <row r="6766" spans="1:5" x14ac:dyDescent="0.15">
      <c r="A6766" s="3"/>
      <c r="B6766" s="51"/>
      <c r="D6766" s="30"/>
      <c r="E6766" s="25"/>
    </row>
    <row r="6767" spans="1:5" x14ac:dyDescent="0.15">
      <c r="A6767" s="3"/>
      <c r="B6767" s="51"/>
      <c r="D6767" s="30"/>
      <c r="E6767" s="25"/>
    </row>
    <row r="6768" spans="1:5" x14ac:dyDescent="0.15">
      <c r="A6768" s="3"/>
      <c r="B6768" s="51"/>
      <c r="D6768" s="30"/>
      <c r="E6768" s="25"/>
    </row>
    <row r="6769" spans="1:5" x14ac:dyDescent="0.15">
      <c r="A6769" s="3"/>
      <c r="B6769" s="51"/>
      <c r="D6769" s="30"/>
      <c r="E6769" s="25"/>
    </row>
    <row r="6770" spans="1:5" x14ac:dyDescent="0.15">
      <c r="A6770" s="3"/>
      <c r="B6770" s="51"/>
      <c r="D6770" s="30"/>
      <c r="E6770" s="25"/>
    </row>
    <row r="6771" spans="1:5" x14ac:dyDescent="0.15">
      <c r="A6771" s="3"/>
      <c r="B6771" s="51"/>
      <c r="D6771" s="30"/>
      <c r="E6771" s="25"/>
    </row>
    <row r="6772" spans="1:5" x14ac:dyDescent="0.15">
      <c r="A6772" s="3"/>
      <c r="B6772" s="51"/>
      <c r="D6772" s="30"/>
      <c r="E6772" s="25"/>
    </row>
    <row r="6773" spans="1:5" x14ac:dyDescent="0.15">
      <c r="A6773" s="3"/>
      <c r="B6773" s="51"/>
      <c r="D6773" s="30"/>
      <c r="E6773" s="25"/>
    </row>
    <row r="6774" spans="1:5" x14ac:dyDescent="0.15">
      <c r="A6774" s="3"/>
      <c r="B6774" s="51"/>
      <c r="D6774" s="30"/>
      <c r="E6774" s="25"/>
    </row>
    <row r="6775" spans="1:5" x14ac:dyDescent="0.15">
      <c r="A6775" s="3"/>
      <c r="B6775" s="51"/>
      <c r="D6775" s="30"/>
      <c r="E6775" s="25"/>
    </row>
    <row r="6776" spans="1:5" x14ac:dyDescent="0.15">
      <c r="A6776" s="3"/>
      <c r="B6776" s="51"/>
      <c r="D6776" s="30"/>
      <c r="E6776" s="25"/>
    </row>
    <row r="6777" spans="1:5" x14ac:dyDescent="0.15">
      <c r="A6777" s="3"/>
      <c r="B6777" s="51"/>
      <c r="D6777" s="30"/>
      <c r="E6777" s="25"/>
    </row>
    <row r="6778" spans="1:5" x14ac:dyDescent="0.15">
      <c r="A6778" s="3"/>
      <c r="B6778" s="51"/>
      <c r="D6778" s="30"/>
      <c r="E6778" s="25"/>
    </row>
    <row r="6779" spans="1:5" x14ac:dyDescent="0.15">
      <c r="A6779" s="3"/>
      <c r="B6779" s="51"/>
      <c r="D6779" s="30"/>
      <c r="E6779" s="25"/>
    </row>
    <row r="6780" spans="1:5" x14ac:dyDescent="0.15">
      <c r="A6780" s="3"/>
      <c r="B6780" s="51"/>
      <c r="D6780" s="30"/>
      <c r="E6780" s="25"/>
    </row>
    <row r="6781" spans="1:5" x14ac:dyDescent="0.15">
      <c r="A6781" s="3"/>
      <c r="B6781" s="51"/>
      <c r="D6781" s="30"/>
      <c r="E6781" s="25"/>
    </row>
    <row r="6782" spans="1:5" x14ac:dyDescent="0.15">
      <c r="A6782" s="3"/>
      <c r="B6782" s="51"/>
      <c r="D6782" s="30"/>
      <c r="E6782" s="25"/>
    </row>
    <row r="6783" spans="1:5" x14ac:dyDescent="0.15">
      <c r="A6783" s="3"/>
      <c r="B6783" s="51"/>
      <c r="D6783" s="30"/>
      <c r="E6783" s="25"/>
    </row>
    <row r="6784" spans="1:5" x14ac:dyDescent="0.15">
      <c r="A6784" s="3"/>
      <c r="B6784" s="51"/>
      <c r="D6784" s="30"/>
      <c r="E6784" s="25"/>
    </row>
    <row r="6785" spans="1:5" x14ac:dyDescent="0.15">
      <c r="A6785" s="3"/>
      <c r="B6785" s="51"/>
      <c r="D6785" s="30"/>
      <c r="E6785" s="25"/>
    </row>
    <row r="6786" spans="1:5" x14ac:dyDescent="0.15">
      <c r="A6786" s="3"/>
      <c r="B6786" s="51"/>
      <c r="D6786" s="30"/>
      <c r="E6786" s="25"/>
    </row>
    <row r="6787" spans="1:5" x14ac:dyDescent="0.15">
      <c r="A6787" s="3"/>
      <c r="B6787" s="51"/>
      <c r="D6787" s="30"/>
      <c r="E6787" s="25"/>
    </row>
    <row r="6788" spans="1:5" x14ac:dyDescent="0.15">
      <c r="A6788" s="3"/>
      <c r="B6788" s="51"/>
      <c r="D6788" s="30"/>
      <c r="E6788" s="25"/>
    </row>
    <row r="6789" spans="1:5" x14ac:dyDescent="0.15">
      <c r="A6789" s="3"/>
      <c r="B6789" s="51"/>
      <c r="D6789" s="30"/>
      <c r="E6789" s="25"/>
    </row>
    <row r="6790" spans="1:5" x14ac:dyDescent="0.15">
      <c r="A6790" s="3"/>
      <c r="B6790" s="51"/>
      <c r="D6790" s="30"/>
      <c r="E6790" s="25"/>
    </row>
    <row r="6791" spans="1:5" x14ac:dyDescent="0.15">
      <c r="A6791" s="3"/>
      <c r="B6791" s="51"/>
      <c r="D6791" s="30"/>
      <c r="E6791" s="25"/>
    </row>
    <row r="6792" spans="1:5" x14ac:dyDescent="0.15">
      <c r="A6792" s="3"/>
      <c r="B6792" s="51"/>
      <c r="D6792" s="30"/>
      <c r="E6792" s="25"/>
    </row>
    <row r="6793" spans="1:5" x14ac:dyDescent="0.15">
      <c r="A6793" s="3"/>
      <c r="B6793" s="51"/>
      <c r="D6793" s="30"/>
      <c r="E6793" s="25"/>
    </row>
    <row r="6794" spans="1:5" x14ac:dyDescent="0.15">
      <c r="A6794" s="3"/>
      <c r="B6794" s="51"/>
      <c r="D6794" s="30"/>
      <c r="E6794" s="25"/>
    </row>
    <row r="6795" spans="1:5" x14ac:dyDescent="0.15">
      <c r="A6795" s="3"/>
      <c r="B6795" s="51"/>
      <c r="D6795" s="30"/>
      <c r="E6795" s="25"/>
    </row>
    <row r="6796" spans="1:5" x14ac:dyDescent="0.15">
      <c r="A6796" s="3"/>
      <c r="B6796" s="51"/>
      <c r="D6796" s="30"/>
      <c r="E6796" s="25"/>
    </row>
    <row r="6797" spans="1:5" x14ac:dyDescent="0.15">
      <c r="A6797" s="3"/>
      <c r="B6797" s="51"/>
      <c r="D6797" s="30"/>
      <c r="E6797" s="25"/>
    </row>
    <row r="6798" spans="1:5" x14ac:dyDescent="0.15">
      <c r="A6798" s="3"/>
      <c r="B6798" s="51"/>
      <c r="D6798" s="30"/>
      <c r="E6798" s="25"/>
    </row>
    <row r="6799" spans="1:5" x14ac:dyDescent="0.15">
      <c r="A6799" s="3"/>
      <c r="B6799" s="51"/>
      <c r="D6799" s="30"/>
      <c r="E6799" s="25"/>
    </row>
    <row r="6800" spans="1:5" x14ac:dyDescent="0.15">
      <c r="A6800" s="3"/>
      <c r="B6800" s="51"/>
      <c r="D6800" s="30"/>
      <c r="E6800" s="25"/>
    </row>
    <row r="6801" spans="1:5" x14ac:dyDescent="0.15">
      <c r="A6801" s="3"/>
      <c r="B6801" s="51"/>
      <c r="D6801" s="30"/>
      <c r="E6801" s="25"/>
    </row>
    <row r="6802" spans="1:5" x14ac:dyDescent="0.15">
      <c r="A6802" s="3"/>
      <c r="B6802" s="51"/>
      <c r="D6802" s="30"/>
      <c r="E6802" s="25"/>
    </row>
    <row r="6803" spans="1:5" x14ac:dyDescent="0.15">
      <c r="A6803" s="3"/>
      <c r="B6803" s="51"/>
      <c r="D6803" s="30"/>
      <c r="E6803" s="25"/>
    </row>
    <row r="6804" spans="1:5" x14ac:dyDescent="0.15">
      <c r="A6804" s="3"/>
      <c r="B6804" s="51"/>
      <c r="D6804" s="30"/>
      <c r="E6804" s="25"/>
    </row>
    <row r="6805" spans="1:5" x14ac:dyDescent="0.15">
      <c r="A6805" s="3"/>
      <c r="B6805" s="51"/>
      <c r="D6805" s="30"/>
      <c r="E6805" s="25"/>
    </row>
    <row r="6806" spans="1:5" x14ac:dyDescent="0.15">
      <c r="A6806" s="3"/>
      <c r="B6806" s="51"/>
      <c r="D6806" s="30"/>
      <c r="E6806" s="25"/>
    </row>
    <row r="6807" spans="1:5" x14ac:dyDescent="0.15">
      <c r="A6807" s="3"/>
      <c r="B6807" s="51"/>
      <c r="D6807" s="30"/>
      <c r="E6807" s="25"/>
    </row>
    <row r="6808" spans="1:5" x14ac:dyDescent="0.15">
      <c r="A6808" s="3"/>
      <c r="B6808" s="51"/>
      <c r="D6808" s="30"/>
      <c r="E6808" s="25"/>
    </row>
    <row r="6809" spans="1:5" x14ac:dyDescent="0.15">
      <c r="A6809" s="3"/>
      <c r="B6809" s="51"/>
      <c r="D6809" s="30"/>
      <c r="E6809" s="25"/>
    </row>
    <row r="6810" spans="1:5" x14ac:dyDescent="0.15">
      <c r="A6810" s="3"/>
      <c r="B6810" s="51"/>
      <c r="D6810" s="30"/>
      <c r="E6810" s="25"/>
    </row>
    <row r="6811" spans="1:5" x14ac:dyDescent="0.15">
      <c r="A6811" s="3"/>
      <c r="B6811" s="51"/>
      <c r="D6811" s="30"/>
      <c r="E6811" s="25"/>
    </row>
    <row r="6812" spans="1:5" x14ac:dyDescent="0.15">
      <c r="A6812" s="3"/>
      <c r="B6812" s="51"/>
      <c r="D6812" s="30"/>
      <c r="E6812" s="25"/>
    </row>
    <row r="6813" spans="1:5" x14ac:dyDescent="0.15">
      <c r="A6813" s="3"/>
      <c r="B6813" s="51"/>
      <c r="D6813" s="30"/>
      <c r="E6813" s="25"/>
    </row>
    <row r="6814" spans="1:5" x14ac:dyDescent="0.15">
      <c r="A6814" s="3"/>
      <c r="B6814" s="51"/>
      <c r="D6814" s="30"/>
      <c r="E6814" s="25"/>
    </row>
    <row r="6815" spans="1:5" x14ac:dyDescent="0.15">
      <c r="A6815" s="3"/>
      <c r="B6815" s="51"/>
      <c r="D6815" s="30"/>
      <c r="E6815" s="25"/>
    </row>
    <row r="6816" spans="1:5" x14ac:dyDescent="0.15">
      <c r="A6816" s="3"/>
      <c r="B6816" s="51"/>
      <c r="D6816" s="30"/>
      <c r="E6816" s="25"/>
    </row>
    <row r="6817" spans="1:5" x14ac:dyDescent="0.15">
      <c r="A6817" s="3"/>
      <c r="B6817" s="51"/>
      <c r="D6817" s="30"/>
      <c r="E6817" s="25"/>
    </row>
    <row r="6818" spans="1:5" x14ac:dyDescent="0.15">
      <c r="A6818" s="3"/>
      <c r="B6818" s="51"/>
      <c r="D6818" s="30"/>
      <c r="E6818" s="25"/>
    </row>
    <row r="6819" spans="1:5" x14ac:dyDescent="0.15">
      <c r="A6819" s="3"/>
      <c r="B6819" s="51"/>
      <c r="D6819" s="30"/>
      <c r="E6819" s="25"/>
    </row>
    <row r="6820" spans="1:5" x14ac:dyDescent="0.15">
      <c r="A6820" s="3"/>
      <c r="B6820" s="51"/>
      <c r="D6820" s="30"/>
      <c r="E6820" s="25"/>
    </row>
    <row r="6821" spans="1:5" x14ac:dyDescent="0.15">
      <c r="A6821" s="3"/>
      <c r="B6821" s="51"/>
      <c r="D6821" s="30"/>
      <c r="E6821" s="25"/>
    </row>
    <row r="6822" spans="1:5" x14ac:dyDescent="0.15">
      <c r="A6822" s="3"/>
      <c r="B6822" s="51"/>
      <c r="D6822" s="30"/>
      <c r="E6822" s="25"/>
    </row>
    <row r="6823" spans="1:5" x14ac:dyDescent="0.15">
      <c r="A6823" s="3"/>
      <c r="B6823" s="51"/>
      <c r="D6823" s="30"/>
      <c r="E6823" s="25"/>
    </row>
    <row r="6824" spans="1:5" x14ac:dyDescent="0.15">
      <c r="A6824" s="3"/>
      <c r="B6824" s="51"/>
      <c r="D6824" s="30"/>
      <c r="E6824" s="25"/>
    </row>
    <row r="6825" spans="1:5" x14ac:dyDescent="0.15">
      <c r="A6825" s="3"/>
      <c r="B6825" s="51"/>
      <c r="D6825" s="30"/>
      <c r="E6825" s="25"/>
    </row>
    <row r="6826" spans="1:5" x14ac:dyDescent="0.15">
      <c r="A6826" s="3"/>
      <c r="B6826" s="51"/>
      <c r="D6826" s="30"/>
      <c r="E6826" s="25"/>
    </row>
    <row r="6827" spans="1:5" x14ac:dyDescent="0.15">
      <c r="A6827" s="3"/>
      <c r="B6827" s="51"/>
      <c r="D6827" s="30"/>
      <c r="E6827" s="25"/>
    </row>
    <row r="6828" spans="1:5" x14ac:dyDescent="0.15">
      <c r="A6828" s="3"/>
      <c r="B6828" s="51"/>
      <c r="D6828" s="30"/>
      <c r="E6828" s="25"/>
    </row>
    <row r="6829" spans="1:5" x14ac:dyDescent="0.15">
      <c r="A6829" s="3"/>
      <c r="B6829" s="51"/>
      <c r="D6829" s="30"/>
      <c r="E6829" s="25"/>
    </row>
    <row r="6830" spans="1:5" x14ac:dyDescent="0.15">
      <c r="A6830" s="3"/>
      <c r="B6830" s="51"/>
      <c r="D6830" s="30"/>
      <c r="E6830" s="25"/>
    </row>
    <row r="6831" spans="1:5" x14ac:dyDescent="0.15">
      <c r="A6831" s="3"/>
      <c r="B6831" s="51"/>
      <c r="D6831" s="30"/>
      <c r="E6831" s="25"/>
    </row>
    <row r="6832" spans="1:5" x14ac:dyDescent="0.15">
      <c r="A6832" s="3"/>
      <c r="B6832" s="51"/>
      <c r="D6832" s="30"/>
      <c r="E6832" s="25"/>
    </row>
    <row r="6833" spans="1:5" x14ac:dyDescent="0.15">
      <c r="A6833" s="3"/>
      <c r="B6833" s="51"/>
      <c r="D6833" s="30"/>
      <c r="E6833" s="25"/>
    </row>
    <row r="6834" spans="1:5" x14ac:dyDescent="0.15">
      <c r="A6834" s="3"/>
      <c r="B6834" s="51"/>
      <c r="D6834" s="30"/>
      <c r="E6834" s="25"/>
    </row>
    <row r="6835" spans="1:5" x14ac:dyDescent="0.15">
      <c r="A6835" s="3"/>
      <c r="B6835" s="51"/>
      <c r="D6835" s="30"/>
      <c r="E6835" s="25"/>
    </row>
    <row r="6836" spans="1:5" x14ac:dyDescent="0.15">
      <c r="A6836" s="3"/>
      <c r="B6836" s="51"/>
      <c r="D6836" s="30"/>
      <c r="E6836" s="25"/>
    </row>
    <row r="6837" spans="1:5" x14ac:dyDescent="0.15">
      <c r="A6837" s="3"/>
      <c r="B6837" s="51"/>
      <c r="D6837" s="30"/>
      <c r="E6837" s="25"/>
    </row>
    <row r="6838" spans="1:5" x14ac:dyDescent="0.15">
      <c r="A6838" s="3"/>
      <c r="B6838" s="51"/>
      <c r="D6838" s="30"/>
      <c r="E6838" s="25"/>
    </row>
    <row r="6839" spans="1:5" x14ac:dyDescent="0.15">
      <c r="A6839" s="3"/>
      <c r="B6839" s="51"/>
      <c r="D6839" s="30"/>
      <c r="E6839" s="25"/>
    </row>
    <row r="6840" spans="1:5" x14ac:dyDescent="0.15">
      <c r="A6840" s="3"/>
      <c r="B6840" s="51"/>
      <c r="D6840" s="30"/>
      <c r="E6840" s="25"/>
    </row>
    <row r="6841" spans="1:5" x14ac:dyDescent="0.15">
      <c r="A6841" s="3"/>
      <c r="B6841" s="51"/>
      <c r="D6841" s="30"/>
      <c r="E6841" s="25"/>
    </row>
    <row r="6842" spans="1:5" x14ac:dyDescent="0.15">
      <c r="A6842" s="3"/>
      <c r="B6842" s="51"/>
      <c r="D6842" s="30"/>
      <c r="E6842" s="25"/>
    </row>
    <row r="6843" spans="1:5" x14ac:dyDescent="0.15">
      <c r="A6843" s="3"/>
      <c r="B6843" s="51"/>
      <c r="D6843" s="30"/>
      <c r="E6843" s="25"/>
    </row>
    <row r="6844" spans="1:5" x14ac:dyDescent="0.15">
      <c r="A6844" s="3"/>
      <c r="B6844" s="51"/>
      <c r="D6844" s="30"/>
      <c r="E6844" s="25"/>
    </row>
    <row r="6845" spans="1:5" x14ac:dyDescent="0.15">
      <c r="A6845" s="3"/>
      <c r="B6845" s="51"/>
      <c r="D6845" s="30"/>
      <c r="E6845" s="25"/>
    </row>
    <row r="6846" spans="1:5" x14ac:dyDescent="0.15">
      <c r="A6846" s="3"/>
      <c r="B6846" s="51"/>
      <c r="D6846" s="30"/>
      <c r="E6846" s="25"/>
    </row>
    <row r="6847" spans="1:5" x14ac:dyDescent="0.15">
      <c r="A6847" s="3"/>
      <c r="B6847" s="51"/>
      <c r="D6847" s="30"/>
      <c r="E6847" s="25"/>
    </row>
    <row r="6848" spans="1:5" x14ac:dyDescent="0.15">
      <c r="A6848" s="3"/>
      <c r="B6848" s="51"/>
      <c r="D6848" s="30"/>
      <c r="E6848" s="25"/>
    </row>
    <row r="6849" spans="1:5" x14ac:dyDescent="0.15">
      <c r="A6849" s="3"/>
      <c r="B6849" s="51"/>
      <c r="D6849" s="30"/>
      <c r="E6849" s="25"/>
    </row>
    <row r="6850" spans="1:5" x14ac:dyDescent="0.15">
      <c r="A6850" s="3"/>
      <c r="B6850" s="51"/>
      <c r="D6850" s="30"/>
      <c r="E6850" s="25"/>
    </row>
    <row r="6851" spans="1:5" x14ac:dyDescent="0.15">
      <c r="A6851" s="3"/>
      <c r="B6851" s="51"/>
      <c r="D6851" s="30"/>
      <c r="E6851" s="25"/>
    </row>
    <row r="6852" spans="1:5" x14ac:dyDescent="0.15">
      <c r="A6852" s="3"/>
      <c r="B6852" s="51"/>
      <c r="D6852" s="30"/>
      <c r="E6852" s="25"/>
    </row>
    <row r="6853" spans="1:5" x14ac:dyDescent="0.15">
      <c r="A6853" s="3"/>
      <c r="B6853" s="51"/>
      <c r="D6853" s="30"/>
      <c r="E6853" s="25"/>
    </row>
    <row r="6854" spans="1:5" x14ac:dyDescent="0.15">
      <c r="A6854" s="3"/>
      <c r="B6854" s="51"/>
      <c r="D6854" s="30"/>
      <c r="E6854" s="25"/>
    </row>
    <row r="6855" spans="1:5" x14ac:dyDescent="0.15">
      <c r="A6855" s="3"/>
      <c r="B6855" s="51"/>
      <c r="D6855" s="30"/>
      <c r="E6855" s="25"/>
    </row>
    <row r="6856" spans="1:5" x14ac:dyDescent="0.15">
      <c r="A6856" s="3"/>
      <c r="B6856" s="51"/>
      <c r="D6856" s="30"/>
      <c r="E6856" s="25"/>
    </row>
    <row r="6857" spans="1:5" x14ac:dyDescent="0.15">
      <c r="A6857" s="3"/>
      <c r="B6857" s="51"/>
      <c r="D6857" s="30"/>
      <c r="E6857" s="25"/>
    </row>
    <row r="6858" spans="1:5" x14ac:dyDescent="0.15">
      <c r="A6858" s="3"/>
      <c r="B6858" s="51"/>
      <c r="D6858" s="30"/>
      <c r="E6858" s="25"/>
    </row>
    <row r="6859" spans="1:5" x14ac:dyDescent="0.15">
      <c r="A6859" s="3"/>
      <c r="B6859" s="51"/>
      <c r="D6859" s="30"/>
      <c r="E6859" s="25"/>
    </row>
    <row r="6860" spans="1:5" x14ac:dyDescent="0.15">
      <c r="A6860" s="3"/>
      <c r="B6860" s="51"/>
      <c r="D6860" s="30"/>
      <c r="E6860" s="25"/>
    </row>
    <row r="6861" spans="1:5" x14ac:dyDescent="0.15">
      <c r="A6861" s="3"/>
      <c r="B6861" s="51"/>
      <c r="D6861" s="30"/>
      <c r="E6861" s="25"/>
    </row>
    <row r="6862" spans="1:5" x14ac:dyDescent="0.15">
      <c r="A6862" s="3"/>
      <c r="B6862" s="51"/>
      <c r="D6862" s="30"/>
      <c r="E6862" s="25"/>
    </row>
    <row r="6863" spans="1:5" x14ac:dyDescent="0.15">
      <c r="A6863" s="3"/>
      <c r="B6863" s="51"/>
      <c r="D6863" s="30"/>
      <c r="E6863" s="25"/>
    </row>
    <row r="6864" spans="1:5" x14ac:dyDescent="0.15">
      <c r="A6864" s="3"/>
      <c r="B6864" s="51"/>
      <c r="D6864" s="30"/>
      <c r="E6864" s="25"/>
    </row>
    <row r="6865" spans="1:5" x14ac:dyDescent="0.15">
      <c r="A6865" s="3"/>
      <c r="B6865" s="51"/>
      <c r="D6865" s="30"/>
      <c r="E6865" s="25"/>
    </row>
    <row r="6866" spans="1:5" x14ac:dyDescent="0.15">
      <c r="A6866" s="3"/>
      <c r="B6866" s="51"/>
      <c r="D6866" s="30"/>
      <c r="E6866" s="25"/>
    </row>
    <row r="6867" spans="1:5" x14ac:dyDescent="0.15">
      <c r="A6867" s="3"/>
      <c r="B6867" s="51"/>
      <c r="D6867" s="30"/>
      <c r="E6867" s="25"/>
    </row>
    <row r="6868" spans="1:5" x14ac:dyDescent="0.15">
      <c r="A6868" s="3"/>
      <c r="B6868" s="51"/>
      <c r="D6868" s="30"/>
      <c r="E6868" s="25"/>
    </row>
    <row r="6869" spans="1:5" x14ac:dyDescent="0.15">
      <c r="A6869" s="3"/>
      <c r="B6869" s="51"/>
      <c r="D6869" s="30"/>
      <c r="E6869" s="25"/>
    </row>
    <row r="6870" spans="1:5" x14ac:dyDescent="0.15">
      <c r="A6870" s="3"/>
      <c r="B6870" s="51"/>
      <c r="D6870" s="30"/>
      <c r="E6870" s="25"/>
    </row>
    <row r="6871" spans="1:5" x14ac:dyDescent="0.15">
      <c r="A6871" s="3"/>
      <c r="B6871" s="51"/>
      <c r="D6871" s="30"/>
      <c r="E6871" s="25"/>
    </row>
    <row r="6872" spans="1:5" x14ac:dyDescent="0.15">
      <c r="A6872" s="3"/>
      <c r="B6872" s="51"/>
      <c r="D6872" s="30"/>
      <c r="E6872" s="25"/>
    </row>
    <row r="6873" spans="1:5" x14ac:dyDescent="0.15">
      <c r="A6873" s="3"/>
      <c r="B6873" s="51"/>
      <c r="D6873" s="30"/>
      <c r="E6873" s="25"/>
    </row>
    <row r="6874" spans="1:5" x14ac:dyDescent="0.15">
      <c r="A6874" s="3"/>
      <c r="B6874" s="51"/>
      <c r="D6874" s="30"/>
      <c r="E6874" s="25"/>
    </row>
    <row r="6875" spans="1:5" x14ac:dyDescent="0.15">
      <c r="A6875" s="3"/>
      <c r="B6875" s="51"/>
      <c r="D6875" s="30"/>
      <c r="E6875" s="25"/>
    </row>
    <row r="6876" spans="1:5" x14ac:dyDescent="0.15">
      <c r="A6876" s="3"/>
      <c r="B6876" s="51"/>
      <c r="D6876" s="30"/>
      <c r="E6876" s="25"/>
    </row>
    <row r="6877" spans="1:5" x14ac:dyDescent="0.15">
      <c r="A6877" s="3"/>
      <c r="B6877" s="51"/>
      <c r="D6877" s="30"/>
      <c r="E6877" s="25"/>
    </row>
    <row r="6878" spans="1:5" x14ac:dyDescent="0.15">
      <c r="A6878" s="3"/>
      <c r="B6878" s="51"/>
      <c r="D6878" s="30"/>
      <c r="E6878" s="25"/>
    </row>
    <row r="6879" spans="1:5" x14ac:dyDescent="0.15">
      <c r="A6879" s="3"/>
      <c r="B6879" s="51"/>
      <c r="D6879" s="30"/>
      <c r="E6879" s="25"/>
    </row>
    <row r="6880" spans="1:5" x14ac:dyDescent="0.15">
      <c r="A6880" s="3"/>
      <c r="B6880" s="51"/>
      <c r="D6880" s="30"/>
      <c r="E6880" s="25"/>
    </row>
    <row r="6881" spans="1:5" x14ac:dyDescent="0.15">
      <c r="A6881" s="3"/>
      <c r="B6881" s="51"/>
      <c r="D6881" s="30"/>
      <c r="E6881" s="25"/>
    </row>
    <row r="6882" spans="1:5" x14ac:dyDescent="0.15">
      <c r="A6882" s="3"/>
      <c r="B6882" s="51"/>
      <c r="D6882" s="30"/>
      <c r="E6882" s="25"/>
    </row>
    <row r="6883" spans="1:5" x14ac:dyDescent="0.15">
      <c r="A6883" s="3"/>
      <c r="B6883" s="51"/>
      <c r="D6883" s="30"/>
      <c r="E6883" s="25"/>
    </row>
    <row r="6884" spans="1:5" x14ac:dyDescent="0.15">
      <c r="A6884" s="3"/>
      <c r="B6884" s="51"/>
      <c r="D6884" s="30"/>
      <c r="E6884" s="25"/>
    </row>
    <row r="6885" spans="1:5" x14ac:dyDescent="0.15">
      <c r="A6885" s="3"/>
      <c r="B6885" s="51"/>
      <c r="D6885" s="30"/>
      <c r="E6885" s="25"/>
    </row>
    <row r="6886" spans="1:5" x14ac:dyDescent="0.15">
      <c r="A6886" s="3"/>
      <c r="B6886" s="51"/>
      <c r="D6886" s="30"/>
      <c r="E6886" s="25"/>
    </row>
    <row r="6887" spans="1:5" x14ac:dyDescent="0.15">
      <c r="A6887" s="3"/>
      <c r="B6887" s="51"/>
      <c r="D6887" s="30"/>
      <c r="E6887" s="25"/>
    </row>
    <row r="6888" spans="1:5" x14ac:dyDescent="0.15">
      <c r="A6888" s="3"/>
      <c r="B6888" s="51"/>
      <c r="D6888" s="30"/>
      <c r="E6888" s="25"/>
    </row>
    <row r="6889" spans="1:5" x14ac:dyDescent="0.15">
      <c r="A6889" s="3"/>
      <c r="B6889" s="51"/>
      <c r="D6889" s="30"/>
      <c r="E6889" s="25"/>
    </row>
    <row r="6890" spans="1:5" x14ac:dyDescent="0.15">
      <c r="A6890" s="3"/>
      <c r="B6890" s="51"/>
      <c r="D6890" s="30"/>
      <c r="E6890" s="25"/>
    </row>
    <row r="6891" spans="1:5" x14ac:dyDescent="0.15">
      <c r="A6891" s="3"/>
      <c r="B6891" s="51"/>
      <c r="D6891" s="30"/>
      <c r="E6891" s="25"/>
    </row>
    <row r="6892" spans="1:5" x14ac:dyDescent="0.15">
      <c r="A6892" s="3"/>
      <c r="B6892" s="51"/>
      <c r="D6892" s="30"/>
      <c r="E6892" s="25"/>
    </row>
    <row r="6893" spans="1:5" x14ac:dyDescent="0.15">
      <c r="A6893" s="3"/>
      <c r="B6893" s="51"/>
      <c r="D6893" s="30"/>
      <c r="E6893" s="25"/>
    </row>
    <row r="6894" spans="1:5" x14ac:dyDescent="0.15">
      <c r="A6894" s="3"/>
      <c r="B6894" s="51"/>
      <c r="D6894" s="30"/>
      <c r="E6894" s="25"/>
    </row>
    <row r="6895" spans="1:5" x14ac:dyDescent="0.15">
      <c r="A6895" s="3"/>
      <c r="B6895" s="51"/>
      <c r="D6895" s="30"/>
      <c r="E6895" s="25"/>
    </row>
    <row r="6896" spans="1:5" x14ac:dyDescent="0.15">
      <c r="A6896" s="3"/>
      <c r="B6896" s="51"/>
      <c r="D6896" s="30"/>
      <c r="E6896" s="25"/>
    </row>
    <row r="6897" spans="1:5" x14ac:dyDescent="0.15">
      <c r="A6897" s="3"/>
      <c r="B6897" s="51"/>
      <c r="D6897" s="30"/>
      <c r="E6897" s="25"/>
    </row>
    <row r="6898" spans="1:5" x14ac:dyDescent="0.15">
      <c r="A6898" s="3"/>
      <c r="B6898" s="51"/>
      <c r="D6898" s="30"/>
      <c r="E6898" s="25"/>
    </row>
    <row r="6899" spans="1:5" x14ac:dyDescent="0.15">
      <c r="A6899" s="3"/>
      <c r="B6899" s="51"/>
      <c r="D6899" s="30"/>
      <c r="E6899" s="25"/>
    </row>
    <row r="6900" spans="1:5" x14ac:dyDescent="0.15">
      <c r="A6900" s="3"/>
      <c r="B6900" s="51"/>
      <c r="D6900" s="30"/>
      <c r="E6900" s="25"/>
    </row>
    <row r="6901" spans="1:5" x14ac:dyDescent="0.15">
      <c r="A6901" s="3"/>
      <c r="B6901" s="51"/>
      <c r="D6901" s="30"/>
      <c r="E6901" s="25"/>
    </row>
    <row r="6902" spans="1:5" x14ac:dyDescent="0.15">
      <c r="A6902" s="3"/>
      <c r="B6902" s="51"/>
      <c r="D6902" s="30"/>
      <c r="E6902" s="25"/>
    </row>
    <row r="6903" spans="1:5" x14ac:dyDescent="0.15">
      <c r="A6903" s="3"/>
      <c r="B6903" s="51"/>
      <c r="D6903" s="30"/>
      <c r="E6903" s="25"/>
    </row>
    <row r="6904" spans="1:5" x14ac:dyDescent="0.15">
      <c r="A6904" s="3"/>
      <c r="B6904" s="51"/>
      <c r="D6904" s="30"/>
      <c r="E6904" s="25"/>
    </row>
    <row r="6905" spans="1:5" x14ac:dyDescent="0.15">
      <c r="A6905" s="3"/>
      <c r="B6905" s="51"/>
      <c r="D6905" s="30"/>
      <c r="E6905" s="25"/>
    </row>
    <row r="6906" spans="1:5" x14ac:dyDescent="0.15">
      <c r="A6906" s="3"/>
      <c r="B6906" s="51"/>
      <c r="D6906" s="30"/>
      <c r="E6906" s="25"/>
    </row>
    <row r="6907" spans="1:5" x14ac:dyDescent="0.15">
      <c r="A6907" s="3"/>
      <c r="B6907" s="51"/>
      <c r="D6907" s="30"/>
      <c r="E6907" s="25"/>
    </row>
    <row r="6908" spans="1:5" x14ac:dyDescent="0.15">
      <c r="A6908" s="3"/>
      <c r="B6908" s="51"/>
      <c r="D6908" s="30"/>
      <c r="E6908" s="25"/>
    </row>
    <row r="6909" spans="1:5" x14ac:dyDescent="0.15">
      <c r="A6909" s="3"/>
      <c r="B6909" s="51"/>
      <c r="D6909" s="30"/>
      <c r="E6909" s="25"/>
    </row>
    <row r="6910" spans="1:5" x14ac:dyDescent="0.15">
      <c r="A6910" s="3"/>
      <c r="B6910" s="51"/>
      <c r="D6910" s="30"/>
      <c r="E6910" s="25"/>
    </row>
    <row r="6911" spans="1:5" x14ac:dyDescent="0.15">
      <c r="A6911" s="3"/>
      <c r="B6911" s="51"/>
      <c r="D6911" s="30"/>
      <c r="E6911" s="25"/>
    </row>
    <row r="6912" spans="1:5" x14ac:dyDescent="0.15">
      <c r="A6912" s="3"/>
      <c r="B6912" s="51"/>
      <c r="D6912" s="30"/>
      <c r="E6912" s="25"/>
    </row>
    <row r="6913" spans="1:5" x14ac:dyDescent="0.15">
      <c r="A6913" s="3"/>
      <c r="B6913" s="51"/>
      <c r="D6913" s="30"/>
      <c r="E6913" s="25"/>
    </row>
    <row r="6914" spans="1:5" x14ac:dyDescent="0.15">
      <c r="A6914" s="3"/>
      <c r="B6914" s="51"/>
      <c r="D6914" s="30"/>
      <c r="E6914" s="25"/>
    </row>
    <row r="6915" spans="1:5" x14ac:dyDescent="0.15">
      <c r="A6915" s="3"/>
      <c r="B6915" s="51"/>
      <c r="D6915" s="30"/>
      <c r="E6915" s="25"/>
    </row>
    <row r="6916" spans="1:5" x14ac:dyDescent="0.15">
      <c r="A6916" s="3"/>
      <c r="B6916" s="51"/>
      <c r="D6916" s="30"/>
      <c r="E6916" s="25"/>
    </row>
    <row r="6917" spans="1:5" x14ac:dyDescent="0.15">
      <c r="A6917" s="3"/>
      <c r="B6917" s="51"/>
      <c r="D6917" s="30"/>
      <c r="E6917" s="25"/>
    </row>
    <row r="6918" spans="1:5" x14ac:dyDescent="0.15">
      <c r="A6918" s="3"/>
      <c r="B6918" s="51"/>
      <c r="D6918" s="30"/>
      <c r="E6918" s="25"/>
    </row>
    <row r="6919" spans="1:5" x14ac:dyDescent="0.15">
      <c r="A6919" s="3"/>
      <c r="B6919" s="51"/>
      <c r="D6919" s="30"/>
      <c r="E6919" s="25"/>
    </row>
    <row r="6920" spans="1:5" x14ac:dyDescent="0.15">
      <c r="A6920" s="3"/>
      <c r="B6920" s="51"/>
      <c r="D6920" s="30"/>
      <c r="E6920" s="25"/>
    </row>
    <row r="6921" spans="1:5" x14ac:dyDescent="0.15">
      <c r="A6921" s="3"/>
      <c r="B6921" s="51"/>
      <c r="D6921" s="30"/>
      <c r="E6921" s="25"/>
    </row>
    <row r="6922" spans="1:5" x14ac:dyDescent="0.15">
      <c r="A6922" s="3"/>
      <c r="B6922" s="51"/>
      <c r="D6922" s="30"/>
      <c r="E6922" s="25"/>
    </row>
    <row r="6923" spans="1:5" x14ac:dyDescent="0.15">
      <c r="A6923" s="3"/>
      <c r="B6923" s="51"/>
      <c r="D6923" s="30"/>
      <c r="E6923" s="25"/>
    </row>
    <row r="6924" spans="1:5" x14ac:dyDescent="0.15">
      <c r="A6924" s="3"/>
      <c r="B6924" s="51"/>
      <c r="D6924" s="30"/>
      <c r="E6924" s="25"/>
    </row>
    <row r="6925" spans="1:5" x14ac:dyDescent="0.15">
      <c r="A6925" s="3"/>
      <c r="B6925" s="51"/>
      <c r="D6925" s="30"/>
      <c r="E6925" s="25"/>
    </row>
    <row r="6926" spans="1:5" x14ac:dyDescent="0.15">
      <c r="A6926" s="3"/>
      <c r="B6926" s="51"/>
      <c r="D6926" s="30"/>
      <c r="E6926" s="25"/>
    </row>
    <row r="6927" spans="1:5" x14ac:dyDescent="0.15">
      <c r="A6927" s="3"/>
      <c r="B6927" s="51"/>
      <c r="D6927" s="30"/>
      <c r="E6927" s="25"/>
    </row>
    <row r="6928" spans="1:5" x14ac:dyDescent="0.15">
      <c r="A6928" s="3"/>
      <c r="B6928" s="51"/>
      <c r="D6928" s="30"/>
      <c r="E6928" s="25"/>
    </row>
    <row r="6929" spans="1:5" x14ac:dyDescent="0.15">
      <c r="A6929" s="3"/>
      <c r="B6929" s="51"/>
      <c r="D6929" s="30"/>
      <c r="E6929" s="25"/>
    </row>
    <row r="6930" spans="1:5" x14ac:dyDescent="0.15">
      <c r="A6930" s="3"/>
      <c r="B6930" s="51"/>
      <c r="D6930" s="30"/>
      <c r="E6930" s="25"/>
    </row>
    <row r="6931" spans="1:5" x14ac:dyDescent="0.15">
      <c r="A6931" s="3"/>
      <c r="B6931" s="51"/>
      <c r="D6931" s="30"/>
      <c r="E6931" s="25"/>
    </row>
    <row r="6932" spans="1:5" x14ac:dyDescent="0.15">
      <c r="A6932" s="3"/>
      <c r="B6932" s="51"/>
      <c r="D6932" s="30"/>
      <c r="E6932" s="25"/>
    </row>
    <row r="6933" spans="1:5" x14ac:dyDescent="0.15">
      <c r="A6933" s="3"/>
      <c r="B6933" s="51"/>
      <c r="D6933" s="30"/>
      <c r="E6933" s="25"/>
    </row>
    <row r="6934" spans="1:5" x14ac:dyDescent="0.15">
      <c r="A6934" s="3"/>
      <c r="B6934" s="51"/>
      <c r="D6934" s="30"/>
      <c r="E6934" s="25"/>
    </row>
    <row r="6935" spans="1:5" x14ac:dyDescent="0.15">
      <c r="A6935" s="3"/>
      <c r="B6935" s="51"/>
      <c r="D6935" s="30"/>
      <c r="E6935" s="25"/>
    </row>
    <row r="6936" spans="1:5" x14ac:dyDescent="0.15">
      <c r="A6936" s="3"/>
      <c r="B6936" s="51"/>
      <c r="D6936" s="30"/>
      <c r="E6936" s="25"/>
    </row>
    <row r="6937" spans="1:5" x14ac:dyDescent="0.15">
      <c r="A6937" s="3"/>
      <c r="B6937" s="51"/>
      <c r="D6937" s="30"/>
      <c r="E6937" s="25"/>
    </row>
    <row r="6938" spans="1:5" x14ac:dyDescent="0.15">
      <c r="A6938" s="3"/>
      <c r="B6938" s="51"/>
      <c r="D6938" s="30"/>
      <c r="E6938" s="25"/>
    </row>
    <row r="6939" spans="1:5" x14ac:dyDescent="0.15">
      <c r="A6939" s="3"/>
      <c r="B6939" s="51"/>
      <c r="D6939" s="30"/>
      <c r="E6939" s="25"/>
    </row>
    <row r="6940" spans="1:5" x14ac:dyDescent="0.15">
      <c r="A6940" s="3"/>
      <c r="B6940" s="51"/>
      <c r="D6940" s="30"/>
      <c r="E6940" s="25"/>
    </row>
    <row r="6941" spans="1:5" x14ac:dyDescent="0.15">
      <c r="A6941" s="3"/>
      <c r="B6941" s="51"/>
      <c r="D6941" s="30"/>
      <c r="E6941" s="25"/>
    </row>
    <row r="6942" spans="1:5" x14ac:dyDescent="0.15">
      <c r="A6942" s="3"/>
      <c r="B6942" s="51"/>
      <c r="D6942" s="30"/>
      <c r="E6942" s="25"/>
    </row>
    <row r="6943" spans="1:5" x14ac:dyDescent="0.15">
      <c r="A6943" s="3"/>
      <c r="B6943" s="51"/>
      <c r="D6943" s="30"/>
      <c r="E6943" s="25"/>
    </row>
    <row r="6944" spans="1:5" x14ac:dyDescent="0.15">
      <c r="A6944" s="3"/>
      <c r="B6944" s="51"/>
      <c r="D6944" s="30"/>
      <c r="E6944" s="25"/>
    </row>
    <row r="6945" spans="1:5" x14ac:dyDescent="0.15">
      <c r="A6945" s="3"/>
      <c r="B6945" s="51"/>
      <c r="D6945" s="30"/>
      <c r="E6945" s="25"/>
    </row>
    <row r="6946" spans="1:5" x14ac:dyDescent="0.15">
      <c r="A6946" s="3"/>
      <c r="B6946" s="51"/>
      <c r="D6946" s="30"/>
      <c r="E6946" s="25"/>
    </row>
    <row r="6947" spans="1:5" x14ac:dyDescent="0.15">
      <c r="A6947" s="3"/>
      <c r="B6947" s="51"/>
      <c r="D6947" s="30"/>
      <c r="E6947" s="25"/>
    </row>
    <row r="6948" spans="1:5" x14ac:dyDescent="0.15">
      <c r="A6948" s="3"/>
      <c r="B6948" s="51"/>
      <c r="D6948" s="30"/>
      <c r="E6948" s="25"/>
    </row>
    <row r="6949" spans="1:5" x14ac:dyDescent="0.15">
      <c r="A6949" s="3"/>
      <c r="B6949" s="51"/>
      <c r="D6949" s="30"/>
      <c r="E6949" s="25"/>
    </row>
    <row r="6950" spans="1:5" x14ac:dyDescent="0.15">
      <c r="A6950" s="3"/>
      <c r="B6950" s="51"/>
      <c r="D6950" s="30"/>
      <c r="E6950" s="25"/>
    </row>
    <row r="6951" spans="1:5" x14ac:dyDescent="0.15">
      <c r="A6951" s="3"/>
      <c r="B6951" s="51"/>
      <c r="D6951" s="30"/>
      <c r="E6951" s="25"/>
    </row>
    <row r="6952" spans="1:5" x14ac:dyDescent="0.15">
      <c r="A6952" s="3"/>
      <c r="B6952" s="51"/>
      <c r="D6952" s="30"/>
      <c r="E6952" s="25"/>
    </row>
    <row r="6953" spans="1:5" x14ac:dyDescent="0.15">
      <c r="A6953" s="3"/>
      <c r="B6953" s="51"/>
      <c r="D6953" s="30"/>
      <c r="E6953" s="25"/>
    </row>
    <row r="6954" spans="1:5" x14ac:dyDescent="0.15">
      <c r="A6954" s="3"/>
      <c r="B6954" s="51"/>
      <c r="D6954" s="30"/>
      <c r="E6954" s="25"/>
    </row>
    <row r="6955" spans="1:5" x14ac:dyDescent="0.15">
      <c r="A6955" s="3"/>
      <c r="B6955" s="51"/>
      <c r="D6955" s="30"/>
      <c r="E6955" s="25"/>
    </row>
    <row r="6956" spans="1:5" x14ac:dyDescent="0.15">
      <c r="A6956" s="3"/>
      <c r="B6956" s="51"/>
      <c r="D6956" s="30"/>
      <c r="E6956" s="25"/>
    </row>
    <row r="6957" spans="1:5" x14ac:dyDescent="0.15">
      <c r="A6957" s="3"/>
      <c r="B6957" s="51"/>
      <c r="D6957" s="30"/>
      <c r="E6957" s="25"/>
    </row>
    <row r="6958" spans="1:5" x14ac:dyDescent="0.15">
      <c r="A6958" s="3"/>
      <c r="B6958" s="51"/>
      <c r="D6958" s="30"/>
      <c r="E6958" s="25"/>
    </row>
    <row r="6959" spans="1:5" x14ac:dyDescent="0.15">
      <c r="A6959" s="3"/>
      <c r="B6959" s="51"/>
      <c r="D6959" s="30"/>
      <c r="E6959" s="25"/>
    </row>
    <row r="6960" spans="1:5" x14ac:dyDescent="0.15">
      <c r="A6960" s="3"/>
      <c r="B6960" s="51"/>
      <c r="D6960" s="30"/>
      <c r="E6960" s="25"/>
    </row>
    <row r="6961" spans="1:5" x14ac:dyDescent="0.15">
      <c r="A6961" s="3"/>
      <c r="B6961" s="51"/>
      <c r="D6961" s="30"/>
      <c r="E6961" s="25"/>
    </row>
    <row r="6962" spans="1:5" x14ac:dyDescent="0.15">
      <c r="A6962" s="3"/>
      <c r="B6962" s="51"/>
      <c r="D6962" s="30"/>
      <c r="E6962" s="25"/>
    </row>
    <row r="6963" spans="1:5" x14ac:dyDescent="0.15">
      <c r="A6963" s="3"/>
      <c r="B6963" s="51"/>
      <c r="D6963" s="30"/>
      <c r="E6963" s="25"/>
    </row>
    <row r="6964" spans="1:5" x14ac:dyDescent="0.15">
      <c r="A6964" s="3"/>
      <c r="B6964" s="51"/>
      <c r="D6964" s="30"/>
      <c r="E6964" s="25"/>
    </row>
    <row r="6965" spans="1:5" x14ac:dyDescent="0.15">
      <c r="A6965" s="3"/>
      <c r="B6965" s="51"/>
      <c r="D6965" s="30"/>
      <c r="E6965" s="25"/>
    </row>
    <row r="6966" spans="1:5" x14ac:dyDescent="0.15">
      <c r="A6966" s="3"/>
      <c r="B6966" s="51"/>
      <c r="D6966" s="30"/>
      <c r="E6966" s="25"/>
    </row>
    <row r="6967" spans="1:5" x14ac:dyDescent="0.15">
      <c r="A6967" s="3"/>
      <c r="B6967" s="51"/>
      <c r="D6967" s="30"/>
      <c r="E6967" s="25"/>
    </row>
    <row r="6968" spans="1:5" x14ac:dyDescent="0.15">
      <c r="A6968" s="3"/>
      <c r="B6968" s="51"/>
      <c r="D6968" s="30"/>
      <c r="E6968" s="25"/>
    </row>
    <row r="6969" spans="1:5" x14ac:dyDescent="0.15">
      <c r="A6969" s="3"/>
      <c r="B6969" s="51"/>
      <c r="D6969" s="30"/>
      <c r="E6969" s="25"/>
    </row>
    <row r="6970" spans="1:5" x14ac:dyDescent="0.15">
      <c r="A6970" s="3"/>
      <c r="B6970" s="51"/>
      <c r="D6970" s="30"/>
      <c r="E6970" s="25"/>
    </row>
    <row r="6971" spans="1:5" x14ac:dyDescent="0.15">
      <c r="A6971" s="3"/>
      <c r="B6971" s="51"/>
      <c r="D6971" s="30"/>
      <c r="E6971" s="25"/>
    </row>
    <row r="6972" spans="1:5" x14ac:dyDescent="0.15">
      <c r="A6972" s="3"/>
      <c r="B6972" s="51"/>
      <c r="D6972" s="30"/>
      <c r="E6972" s="25"/>
    </row>
    <row r="6973" spans="1:5" x14ac:dyDescent="0.15">
      <c r="A6973" s="3"/>
      <c r="B6973" s="51"/>
      <c r="D6973" s="30"/>
      <c r="E6973" s="25"/>
    </row>
    <row r="6974" spans="1:5" x14ac:dyDescent="0.15">
      <c r="A6974" s="3"/>
      <c r="B6974" s="51"/>
      <c r="D6974" s="30"/>
      <c r="E6974" s="25"/>
    </row>
    <row r="6975" spans="1:5" x14ac:dyDescent="0.15">
      <c r="A6975" s="3"/>
      <c r="B6975" s="51"/>
      <c r="D6975" s="30"/>
      <c r="E6975" s="25"/>
    </row>
    <row r="6976" spans="1:5" x14ac:dyDescent="0.15">
      <c r="A6976" s="3"/>
      <c r="B6976" s="51"/>
      <c r="D6976" s="30"/>
      <c r="E6976" s="25"/>
    </row>
    <row r="6977" spans="1:5" x14ac:dyDescent="0.15">
      <c r="A6977" s="3"/>
      <c r="B6977" s="51"/>
      <c r="D6977" s="30"/>
      <c r="E6977" s="25"/>
    </row>
    <row r="6978" spans="1:5" x14ac:dyDescent="0.15">
      <c r="A6978" s="3"/>
      <c r="B6978" s="51"/>
      <c r="D6978" s="30"/>
      <c r="E6978" s="25"/>
    </row>
    <row r="6979" spans="1:5" x14ac:dyDescent="0.15">
      <c r="A6979" s="3"/>
      <c r="B6979" s="51"/>
      <c r="D6979" s="30"/>
      <c r="E6979" s="25"/>
    </row>
    <row r="6980" spans="1:5" x14ac:dyDescent="0.15">
      <c r="A6980" s="3"/>
      <c r="B6980" s="51"/>
      <c r="D6980" s="30"/>
      <c r="E6980" s="25"/>
    </row>
    <row r="6981" spans="1:5" x14ac:dyDescent="0.15">
      <c r="A6981" s="3"/>
      <c r="B6981" s="51"/>
      <c r="D6981" s="30"/>
      <c r="E6981" s="25"/>
    </row>
    <row r="6982" spans="1:5" x14ac:dyDescent="0.15">
      <c r="A6982" s="3"/>
      <c r="B6982" s="51"/>
      <c r="D6982" s="30"/>
      <c r="E6982" s="25"/>
    </row>
    <row r="6983" spans="1:5" x14ac:dyDescent="0.15">
      <c r="A6983" s="3"/>
      <c r="B6983" s="51"/>
      <c r="D6983" s="30"/>
      <c r="E6983" s="25"/>
    </row>
    <row r="6984" spans="1:5" x14ac:dyDescent="0.15">
      <c r="A6984" s="3"/>
      <c r="B6984" s="51"/>
      <c r="D6984" s="30"/>
      <c r="E6984" s="25"/>
    </row>
    <row r="6985" spans="1:5" x14ac:dyDescent="0.15">
      <c r="A6985" s="3"/>
      <c r="B6985" s="51"/>
      <c r="D6985" s="30"/>
      <c r="E6985" s="25"/>
    </row>
    <row r="6986" spans="1:5" x14ac:dyDescent="0.15">
      <c r="A6986" s="3"/>
      <c r="B6986" s="51"/>
      <c r="D6986" s="30"/>
      <c r="E6986" s="25"/>
    </row>
    <row r="6987" spans="1:5" x14ac:dyDescent="0.15">
      <c r="A6987" s="3"/>
      <c r="B6987" s="51"/>
      <c r="D6987" s="30"/>
      <c r="E6987" s="25"/>
    </row>
    <row r="6988" spans="1:5" x14ac:dyDescent="0.15">
      <c r="A6988" s="3"/>
      <c r="B6988" s="51"/>
      <c r="D6988" s="30"/>
      <c r="E6988" s="25"/>
    </row>
    <row r="6989" spans="1:5" x14ac:dyDescent="0.15">
      <c r="A6989" s="3"/>
      <c r="B6989" s="51"/>
      <c r="D6989" s="30"/>
      <c r="E6989" s="25"/>
    </row>
    <row r="6990" spans="1:5" x14ac:dyDescent="0.15">
      <c r="A6990" s="3"/>
      <c r="B6990" s="51"/>
      <c r="D6990" s="30"/>
      <c r="E6990" s="25"/>
    </row>
    <row r="6991" spans="1:5" x14ac:dyDescent="0.15">
      <c r="A6991" s="3"/>
      <c r="B6991" s="51"/>
      <c r="D6991" s="30"/>
      <c r="E6991" s="25"/>
    </row>
    <row r="6992" spans="1:5" x14ac:dyDescent="0.15">
      <c r="A6992" s="3"/>
      <c r="B6992" s="51"/>
      <c r="D6992" s="30"/>
      <c r="E6992" s="25"/>
    </row>
    <row r="6993" spans="1:5" x14ac:dyDescent="0.15">
      <c r="A6993" s="3"/>
      <c r="B6993" s="51"/>
      <c r="D6993" s="30"/>
      <c r="E6993" s="25"/>
    </row>
    <row r="6994" spans="1:5" x14ac:dyDescent="0.15">
      <c r="A6994" s="3"/>
      <c r="B6994" s="51"/>
      <c r="D6994" s="30"/>
      <c r="E6994" s="25"/>
    </row>
    <row r="6995" spans="1:5" x14ac:dyDescent="0.15">
      <c r="A6995" s="3"/>
      <c r="B6995" s="51"/>
      <c r="D6995" s="30"/>
      <c r="E6995" s="25"/>
    </row>
    <row r="6996" spans="1:5" x14ac:dyDescent="0.15">
      <c r="A6996" s="3"/>
      <c r="B6996" s="51"/>
      <c r="D6996" s="30"/>
      <c r="E6996" s="25"/>
    </row>
    <row r="6997" spans="1:5" x14ac:dyDescent="0.15">
      <c r="A6997" s="3"/>
      <c r="B6997" s="51"/>
      <c r="D6997" s="30"/>
      <c r="E6997" s="25"/>
    </row>
    <row r="6998" spans="1:5" x14ac:dyDescent="0.15">
      <c r="A6998" s="3"/>
      <c r="B6998" s="51"/>
      <c r="D6998" s="30"/>
      <c r="E6998" s="25"/>
    </row>
    <row r="6999" spans="1:5" x14ac:dyDescent="0.15">
      <c r="A6999" s="3"/>
      <c r="B6999" s="51"/>
      <c r="D6999" s="30"/>
      <c r="E6999" s="25"/>
    </row>
    <row r="7000" spans="1:5" x14ac:dyDescent="0.15">
      <c r="A7000" s="3"/>
      <c r="B7000" s="51"/>
      <c r="D7000" s="30"/>
      <c r="E7000" s="25"/>
    </row>
    <row r="7001" spans="1:5" x14ac:dyDescent="0.15">
      <c r="A7001" s="3"/>
      <c r="B7001" s="51"/>
      <c r="D7001" s="30"/>
      <c r="E7001" s="25"/>
    </row>
    <row r="7002" spans="1:5" x14ac:dyDescent="0.15">
      <c r="A7002" s="3"/>
      <c r="B7002" s="51"/>
      <c r="D7002" s="30"/>
      <c r="E7002" s="25"/>
    </row>
    <row r="7003" spans="1:5" x14ac:dyDescent="0.15">
      <c r="A7003" s="3"/>
      <c r="B7003" s="51"/>
      <c r="D7003" s="30"/>
      <c r="E7003" s="25"/>
    </row>
    <row r="7004" spans="1:5" x14ac:dyDescent="0.15">
      <c r="A7004" s="3"/>
      <c r="B7004" s="51"/>
      <c r="D7004" s="30"/>
      <c r="E7004" s="25"/>
    </row>
    <row r="7005" spans="1:5" x14ac:dyDescent="0.15">
      <c r="A7005" s="3"/>
      <c r="B7005" s="51"/>
      <c r="D7005" s="30"/>
      <c r="E7005" s="25"/>
    </row>
    <row r="7006" spans="1:5" x14ac:dyDescent="0.15">
      <c r="A7006" s="3"/>
      <c r="B7006" s="51"/>
      <c r="D7006" s="30"/>
      <c r="E7006" s="25"/>
    </row>
    <row r="7007" spans="1:5" x14ac:dyDescent="0.15">
      <c r="A7007" s="3"/>
      <c r="B7007" s="51"/>
      <c r="D7007" s="30"/>
      <c r="E7007" s="25"/>
    </row>
    <row r="7008" spans="1:5" x14ac:dyDescent="0.15">
      <c r="A7008" s="3"/>
      <c r="B7008" s="51"/>
      <c r="D7008" s="30"/>
      <c r="E7008" s="25"/>
    </row>
    <row r="7009" spans="1:5" x14ac:dyDescent="0.15">
      <c r="A7009" s="3"/>
      <c r="B7009" s="51"/>
      <c r="D7009" s="30"/>
      <c r="E7009" s="25"/>
    </row>
    <row r="7010" spans="1:5" x14ac:dyDescent="0.15">
      <c r="A7010" s="3"/>
      <c r="B7010" s="51"/>
      <c r="D7010" s="30"/>
      <c r="E7010" s="25"/>
    </row>
    <row r="7011" spans="1:5" x14ac:dyDescent="0.15">
      <c r="A7011" s="3"/>
      <c r="B7011" s="51"/>
      <c r="D7011" s="30"/>
      <c r="E7011" s="25"/>
    </row>
    <row r="7012" spans="1:5" x14ac:dyDescent="0.15">
      <c r="A7012" s="3"/>
      <c r="B7012" s="51"/>
      <c r="D7012" s="30"/>
      <c r="E7012" s="25"/>
    </row>
    <row r="7013" spans="1:5" x14ac:dyDescent="0.15">
      <c r="A7013" s="3"/>
      <c r="B7013" s="51"/>
      <c r="D7013" s="30"/>
      <c r="E7013" s="25"/>
    </row>
    <row r="7014" spans="1:5" x14ac:dyDescent="0.15">
      <c r="A7014" s="3"/>
      <c r="B7014" s="51"/>
      <c r="D7014" s="30"/>
      <c r="E7014" s="25"/>
    </row>
    <row r="7015" spans="1:5" x14ac:dyDescent="0.15">
      <c r="A7015" s="3"/>
      <c r="B7015" s="51"/>
      <c r="D7015" s="30"/>
      <c r="E7015" s="25"/>
    </row>
    <row r="7016" spans="1:5" x14ac:dyDescent="0.15">
      <c r="A7016" s="3"/>
      <c r="B7016" s="51"/>
      <c r="D7016" s="30"/>
      <c r="E7016" s="25"/>
    </row>
    <row r="7017" spans="1:5" x14ac:dyDescent="0.15">
      <c r="A7017" s="3"/>
      <c r="B7017" s="51"/>
      <c r="D7017" s="30"/>
      <c r="E7017" s="25"/>
    </row>
    <row r="7018" spans="1:5" x14ac:dyDescent="0.15">
      <c r="A7018" s="3"/>
      <c r="B7018" s="51"/>
      <c r="D7018" s="30"/>
      <c r="E7018" s="25"/>
    </row>
    <row r="7019" spans="1:5" x14ac:dyDescent="0.15">
      <c r="A7019" s="3"/>
      <c r="B7019" s="51"/>
      <c r="D7019" s="30"/>
      <c r="E7019" s="25"/>
    </row>
    <row r="7020" spans="1:5" x14ac:dyDescent="0.15">
      <c r="A7020" s="3"/>
      <c r="B7020" s="51"/>
      <c r="D7020" s="30"/>
      <c r="E7020" s="25"/>
    </row>
    <row r="7021" spans="1:5" x14ac:dyDescent="0.15">
      <c r="A7021" s="3"/>
      <c r="B7021" s="51"/>
      <c r="D7021" s="30"/>
      <c r="E7021" s="25"/>
    </row>
    <row r="7022" spans="1:5" x14ac:dyDescent="0.15">
      <c r="A7022" s="3"/>
      <c r="B7022" s="51"/>
      <c r="D7022" s="30"/>
      <c r="E7022" s="25"/>
    </row>
    <row r="7023" spans="1:5" x14ac:dyDescent="0.15">
      <c r="A7023" s="3"/>
      <c r="B7023" s="51"/>
      <c r="D7023" s="30"/>
      <c r="E7023" s="25"/>
    </row>
    <row r="7024" spans="1:5" x14ac:dyDescent="0.15">
      <c r="A7024" s="3"/>
      <c r="B7024" s="51"/>
      <c r="D7024" s="30"/>
      <c r="E7024" s="25"/>
    </row>
    <row r="7025" spans="1:5" x14ac:dyDescent="0.15">
      <c r="A7025" s="3"/>
      <c r="B7025" s="51"/>
      <c r="D7025" s="30"/>
      <c r="E7025" s="25"/>
    </row>
    <row r="7026" spans="1:5" x14ac:dyDescent="0.15">
      <c r="A7026" s="3"/>
      <c r="B7026" s="51"/>
      <c r="D7026" s="30"/>
      <c r="E7026" s="25"/>
    </row>
    <row r="7027" spans="1:5" x14ac:dyDescent="0.15">
      <c r="A7027" s="3"/>
      <c r="B7027" s="51"/>
      <c r="D7027" s="30"/>
      <c r="E7027" s="25"/>
    </row>
    <row r="7028" spans="1:5" x14ac:dyDescent="0.15">
      <c r="A7028" s="3"/>
      <c r="B7028" s="51"/>
      <c r="D7028" s="30"/>
      <c r="E7028" s="25"/>
    </row>
    <row r="7029" spans="1:5" x14ac:dyDescent="0.15">
      <c r="A7029" s="3"/>
      <c r="B7029" s="51"/>
      <c r="D7029" s="30"/>
      <c r="E7029" s="25"/>
    </row>
    <row r="7030" spans="1:5" x14ac:dyDescent="0.15">
      <c r="A7030" s="3"/>
      <c r="B7030" s="51"/>
      <c r="D7030" s="30"/>
      <c r="E7030" s="25"/>
    </row>
    <row r="7031" spans="1:5" x14ac:dyDescent="0.15">
      <c r="A7031" s="3"/>
      <c r="B7031" s="51"/>
      <c r="D7031" s="30"/>
      <c r="E7031" s="25"/>
    </row>
    <row r="7032" spans="1:5" x14ac:dyDescent="0.15">
      <c r="A7032" s="3"/>
      <c r="B7032" s="51"/>
      <c r="D7032" s="30"/>
      <c r="E7032" s="25"/>
    </row>
    <row r="7033" spans="1:5" x14ac:dyDescent="0.15">
      <c r="A7033" s="3"/>
      <c r="B7033" s="51"/>
      <c r="D7033" s="30"/>
      <c r="E7033" s="25"/>
    </row>
    <row r="7034" spans="1:5" x14ac:dyDescent="0.15">
      <c r="A7034" s="3"/>
      <c r="B7034" s="51"/>
      <c r="D7034" s="30"/>
      <c r="E7034" s="25"/>
    </row>
    <row r="7035" spans="1:5" x14ac:dyDescent="0.15">
      <c r="A7035" s="3"/>
      <c r="B7035" s="51"/>
      <c r="D7035" s="30"/>
      <c r="E7035" s="25"/>
    </row>
    <row r="7036" spans="1:5" x14ac:dyDescent="0.15">
      <c r="A7036" s="3"/>
      <c r="B7036" s="51"/>
      <c r="D7036" s="30"/>
      <c r="E7036" s="25"/>
    </row>
    <row r="7037" spans="1:5" x14ac:dyDescent="0.15">
      <c r="A7037" s="3"/>
      <c r="B7037" s="51"/>
      <c r="D7037" s="30"/>
      <c r="E7037" s="25"/>
    </row>
    <row r="7038" spans="1:5" x14ac:dyDescent="0.15">
      <c r="A7038" s="3"/>
      <c r="B7038" s="51"/>
      <c r="D7038" s="30"/>
      <c r="E7038" s="25"/>
    </row>
    <row r="7039" spans="1:5" x14ac:dyDescent="0.15">
      <c r="A7039" s="3"/>
      <c r="B7039" s="51"/>
      <c r="D7039" s="30"/>
      <c r="E7039" s="25"/>
    </row>
    <row r="7040" spans="1:5" x14ac:dyDescent="0.15">
      <c r="A7040" s="3"/>
      <c r="B7040" s="51"/>
      <c r="D7040" s="30"/>
      <c r="E7040" s="25"/>
    </row>
    <row r="7041" spans="1:5" x14ac:dyDescent="0.15">
      <c r="A7041" s="3"/>
      <c r="B7041" s="51"/>
      <c r="D7041" s="30"/>
      <c r="E7041" s="25"/>
    </row>
    <row r="7042" spans="1:5" x14ac:dyDescent="0.15">
      <c r="A7042" s="3"/>
      <c r="B7042" s="51"/>
      <c r="D7042" s="30"/>
      <c r="E7042" s="25"/>
    </row>
    <row r="7043" spans="1:5" x14ac:dyDescent="0.15">
      <c r="A7043" s="3"/>
      <c r="B7043" s="51"/>
      <c r="D7043" s="30"/>
      <c r="E7043" s="25"/>
    </row>
    <row r="7044" spans="1:5" x14ac:dyDescent="0.15">
      <c r="A7044" s="3"/>
      <c r="B7044" s="51"/>
      <c r="D7044" s="30"/>
      <c r="E7044" s="25"/>
    </row>
    <row r="7045" spans="1:5" x14ac:dyDescent="0.15">
      <c r="A7045" s="3"/>
      <c r="B7045" s="51"/>
      <c r="D7045" s="30"/>
      <c r="E7045" s="25"/>
    </row>
    <row r="7046" spans="1:5" x14ac:dyDescent="0.15">
      <c r="A7046" s="3"/>
      <c r="B7046" s="51"/>
      <c r="D7046" s="30"/>
      <c r="E7046" s="25"/>
    </row>
    <row r="7047" spans="1:5" x14ac:dyDescent="0.15">
      <c r="A7047" s="3"/>
      <c r="B7047" s="51"/>
      <c r="D7047" s="30"/>
      <c r="E7047" s="25"/>
    </row>
    <row r="7048" spans="1:5" x14ac:dyDescent="0.15">
      <c r="A7048" s="3"/>
      <c r="B7048" s="51"/>
      <c r="D7048" s="30"/>
      <c r="E7048" s="25"/>
    </row>
    <row r="7049" spans="1:5" x14ac:dyDescent="0.15">
      <c r="A7049" s="3"/>
      <c r="B7049" s="51"/>
      <c r="D7049" s="30"/>
      <c r="E7049" s="25"/>
    </row>
    <row r="7050" spans="1:5" x14ac:dyDescent="0.15">
      <c r="A7050" s="3"/>
      <c r="B7050" s="51"/>
      <c r="D7050" s="30"/>
      <c r="E7050" s="25"/>
    </row>
    <row r="7051" spans="1:5" x14ac:dyDescent="0.15">
      <c r="A7051" s="3"/>
      <c r="B7051" s="51"/>
      <c r="D7051" s="30"/>
      <c r="E7051" s="25"/>
    </row>
    <row r="7052" spans="1:5" x14ac:dyDescent="0.15">
      <c r="A7052" s="3"/>
      <c r="B7052" s="51"/>
      <c r="D7052" s="30"/>
      <c r="E7052" s="25"/>
    </row>
    <row r="7053" spans="1:5" x14ac:dyDescent="0.15">
      <c r="A7053" s="3"/>
      <c r="B7053" s="51"/>
      <c r="D7053" s="30"/>
      <c r="E7053" s="25"/>
    </row>
    <row r="7054" spans="1:5" x14ac:dyDescent="0.15">
      <c r="A7054" s="3"/>
      <c r="B7054" s="51"/>
      <c r="D7054" s="30"/>
      <c r="E7054" s="25"/>
    </row>
    <row r="7055" spans="1:5" x14ac:dyDescent="0.15">
      <c r="A7055" s="3"/>
      <c r="B7055" s="51"/>
      <c r="D7055" s="30"/>
      <c r="E7055" s="25"/>
    </row>
    <row r="7056" spans="1:5" x14ac:dyDescent="0.15">
      <c r="A7056" s="3"/>
      <c r="B7056" s="51"/>
      <c r="D7056" s="30"/>
      <c r="E7056" s="25"/>
    </row>
    <row r="7057" spans="1:5" x14ac:dyDescent="0.15">
      <c r="A7057" s="3"/>
      <c r="B7057" s="51"/>
      <c r="D7057" s="30"/>
      <c r="E7057" s="25"/>
    </row>
    <row r="7058" spans="1:5" x14ac:dyDescent="0.15">
      <c r="A7058" s="3"/>
      <c r="B7058" s="51"/>
      <c r="D7058" s="30"/>
      <c r="E7058" s="25"/>
    </row>
    <row r="7059" spans="1:5" x14ac:dyDescent="0.15">
      <c r="A7059" s="3"/>
      <c r="B7059" s="51"/>
      <c r="D7059" s="30"/>
      <c r="E7059" s="25"/>
    </row>
    <row r="7060" spans="1:5" x14ac:dyDescent="0.15">
      <c r="A7060" s="3"/>
      <c r="B7060" s="51"/>
      <c r="D7060" s="30"/>
      <c r="E7060" s="25"/>
    </row>
    <row r="7061" spans="1:5" x14ac:dyDescent="0.15">
      <c r="A7061" s="3"/>
      <c r="B7061" s="51"/>
      <c r="D7061" s="30"/>
      <c r="E7061" s="25"/>
    </row>
    <row r="7062" spans="1:5" x14ac:dyDescent="0.15">
      <c r="A7062" s="3"/>
      <c r="B7062" s="51"/>
      <c r="D7062" s="30"/>
      <c r="E7062" s="25"/>
    </row>
    <row r="7063" spans="1:5" x14ac:dyDescent="0.15">
      <c r="A7063" s="3"/>
      <c r="B7063" s="51"/>
      <c r="D7063" s="30"/>
      <c r="E7063" s="25"/>
    </row>
    <row r="7064" spans="1:5" x14ac:dyDescent="0.15">
      <c r="A7064" s="3"/>
      <c r="B7064" s="51"/>
      <c r="D7064" s="30"/>
      <c r="E7064" s="25"/>
    </row>
    <row r="7065" spans="1:5" x14ac:dyDescent="0.15">
      <c r="A7065" s="3"/>
      <c r="B7065" s="51"/>
      <c r="D7065" s="30"/>
      <c r="E7065" s="25"/>
    </row>
    <row r="7066" spans="1:5" x14ac:dyDescent="0.15">
      <c r="A7066" s="3"/>
      <c r="B7066" s="51"/>
      <c r="D7066" s="30"/>
      <c r="E7066" s="25"/>
    </row>
    <row r="7067" spans="1:5" x14ac:dyDescent="0.15">
      <c r="A7067" s="3"/>
      <c r="B7067" s="51"/>
      <c r="D7067" s="30"/>
      <c r="E7067" s="25"/>
    </row>
    <row r="7068" spans="1:5" x14ac:dyDescent="0.15">
      <c r="A7068" s="3"/>
      <c r="B7068" s="51"/>
      <c r="D7068" s="30"/>
      <c r="E7068" s="25"/>
    </row>
    <row r="7069" spans="1:5" x14ac:dyDescent="0.15">
      <c r="A7069" s="3"/>
      <c r="B7069" s="51"/>
      <c r="D7069" s="30"/>
      <c r="E7069" s="25"/>
    </row>
    <row r="7070" spans="1:5" x14ac:dyDescent="0.15">
      <c r="A7070" s="3"/>
      <c r="B7070" s="51"/>
      <c r="D7070" s="30"/>
      <c r="E7070" s="25"/>
    </row>
    <row r="7071" spans="1:5" x14ac:dyDescent="0.15">
      <c r="A7071" s="3"/>
      <c r="B7071" s="51"/>
      <c r="D7071" s="30"/>
      <c r="E7071" s="25"/>
    </row>
    <row r="7072" spans="1:5" x14ac:dyDescent="0.15">
      <c r="A7072" s="3"/>
      <c r="B7072" s="51"/>
      <c r="D7072" s="30"/>
      <c r="E7072" s="25"/>
    </row>
    <row r="7073" spans="1:5" x14ac:dyDescent="0.15">
      <c r="A7073" s="3"/>
      <c r="B7073" s="51"/>
      <c r="D7073" s="30"/>
      <c r="E7073" s="25"/>
    </row>
    <row r="7074" spans="1:5" x14ac:dyDescent="0.15">
      <c r="A7074" s="3"/>
      <c r="B7074" s="51"/>
      <c r="D7074" s="30"/>
      <c r="E7074" s="25"/>
    </row>
    <row r="7075" spans="1:5" x14ac:dyDescent="0.15">
      <c r="A7075" s="3"/>
      <c r="B7075" s="51"/>
      <c r="D7075" s="30"/>
      <c r="E7075" s="25"/>
    </row>
    <row r="7076" spans="1:5" x14ac:dyDescent="0.15">
      <c r="A7076" s="3"/>
      <c r="B7076" s="51"/>
      <c r="D7076" s="30"/>
      <c r="E7076" s="25"/>
    </row>
    <row r="7077" spans="1:5" x14ac:dyDescent="0.15">
      <c r="A7077" s="3"/>
      <c r="B7077" s="51"/>
      <c r="D7077" s="30"/>
      <c r="E7077" s="25"/>
    </row>
    <row r="7078" spans="1:5" x14ac:dyDescent="0.15">
      <c r="A7078" s="3"/>
      <c r="B7078" s="51"/>
      <c r="D7078" s="30"/>
      <c r="E7078" s="25"/>
    </row>
    <row r="7079" spans="1:5" x14ac:dyDescent="0.15">
      <c r="A7079" s="3"/>
      <c r="B7079" s="51"/>
      <c r="D7079" s="30"/>
      <c r="E7079" s="25"/>
    </row>
    <row r="7080" spans="1:5" x14ac:dyDescent="0.15">
      <c r="A7080" s="3"/>
      <c r="B7080" s="51"/>
      <c r="D7080" s="30"/>
      <c r="E7080" s="25"/>
    </row>
    <row r="7081" spans="1:5" x14ac:dyDescent="0.15">
      <c r="A7081" s="3"/>
      <c r="B7081" s="51"/>
      <c r="D7081" s="30"/>
      <c r="E7081" s="25"/>
    </row>
    <row r="7082" spans="1:5" x14ac:dyDescent="0.15">
      <c r="A7082" s="3"/>
      <c r="B7082" s="51"/>
      <c r="D7082" s="30"/>
      <c r="E7082" s="25"/>
    </row>
    <row r="7083" spans="1:5" x14ac:dyDescent="0.15">
      <c r="A7083" s="3"/>
      <c r="B7083" s="51"/>
      <c r="D7083" s="30"/>
      <c r="E7083" s="25"/>
    </row>
    <row r="7084" spans="1:5" x14ac:dyDescent="0.15">
      <c r="A7084" s="3"/>
      <c r="B7084" s="51"/>
      <c r="D7084" s="30"/>
      <c r="E7084" s="25"/>
    </row>
    <row r="7085" spans="1:5" x14ac:dyDescent="0.15">
      <c r="A7085" s="3"/>
      <c r="B7085" s="51"/>
      <c r="D7085" s="30"/>
      <c r="E7085" s="25"/>
    </row>
    <row r="7086" spans="1:5" x14ac:dyDescent="0.15">
      <c r="A7086" s="3"/>
      <c r="B7086" s="51"/>
      <c r="D7086" s="30"/>
      <c r="E7086" s="25"/>
    </row>
    <row r="7087" spans="1:5" x14ac:dyDescent="0.15">
      <c r="A7087" s="3"/>
      <c r="B7087" s="51"/>
      <c r="D7087" s="30"/>
      <c r="E7087" s="25"/>
    </row>
    <row r="7088" spans="1:5" x14ac:dyDescent="0.15">
      <c r="A7088" s="3"/>
      <c r="B7088" s="51"/>
      <c r="D7088" s="30"/>
      <c r="E7088" s="25"/>
    </row>
    <row r="7089" spans="1:5" x14ac:dyDescent="0.15">
      <c r="A7089" s="3"/>
      <c r="B7089" s="51"/>
      <c r="D7089" s="30"/>
      <c r="E7089" s="25"/>
    </row>
    <row r="7090" spans="1:5" x14ac:dyDescent="0.15">
      <c r="A7090" s="3"/>
      <c r="B7090" s="51"/>
      <c r="D7090" s="30"/>
      <c r="E7090" s="25"/>
    </row>
    <row r="7091" spans="1:5" x14ac:dyDescent="0.15">
      <c r="A7091" s="3"/>
      <c r="B7091" s="51"/>
      <c r="D7091" s="30"/>
      <c r="E7091" s="25"/>
    </row>
    <row r="7092" spans="1:5" x14ac:dyDescent="0.15">
      <c r="A7092" s="3"/>
      <c r="B7092" s="51"/>
      <c r="D7092" s="30"/>
      <c r="E7092" s="25"/>
    </row>
    <row r="7093" spans="1:5" x14ac:dyDescent="0.15">
      <c r="A7093" s="3"/>
      <c r="B7093" s="51"/>
      <c r="D7093" s="30"/>
      <c r="E7093" s="25"/>
    </row>
    <row r="7094" spans="1:5" x14ac:dyDescent="0.15">
      <c r="A7094" s="3"/>
      <c r="B7094" s="51"/>
      <c r="D7094" s="30"/>
      <c r="E7094" s="25"/>
    </row>
    <row r="7095" spans="1:5" x14ac:dyDescent="0.15">
      <c r="A7095" s="3"/>
      <c r="B7095" s="51"/>
      <c r="D7095" s="30"/>
      <c r="E7095" s="25"/>
    </row>
    <row r="7096" spans="1:5" x14ac:dyDescent="0.15">
      <c r="A7096" s="3"/>
      <c r="B7096" s="51"/>
      <c r="D7096" s="30"/>
      <c r="E7096" s="25"/>
    </row>
    <row r="7097" spans="1:5" x14ac:dyDescent="0.15">
      <c r="A7097" s="3"/>
      <c r="B7097" s="51"/>
      <c r="D7097" s="30"/>
      <c r="E7097" s="25"/>
    </row>
    <row r="7098" spans="1:5" x14ac:dyDescent="0.15">
      <c r="A7098" s="3"/>
      <c r="B7098" s="51"/>
      <c r="D7098" s="30"/>
      <c r="E7098" s="25"/>
    </row>
    <row r="7099" spans="1:5" x14ac:dyDescent="0.15">
      <c r="A7099" s="3"/>
      <c r="B7099" s="51"/>
      <c r="D7099" s="30"/>
      <c r="E7099" s="25"/>
    </row>
    <row r="7100" spans="1:5" x14ac:dyDescent="0.15">
      <c r="A7100" s="3"/>
      <c r="B7100" s="51"/>
      <c r="D7100" s="30"/>
      <c r="E7100" s="25"/>
    </row>
    <row r="7101" spans="1:5" x14ac:dyDescent="0.15">
      <c r="A7101" s="3"/>
      <c r="B7101" s="51"/>
      <c r="D7101" s="30"/>
      <c r="E7101" s="25"/>
    </row>
    <row r="7102" spans="1:5" x14ac:dyDescent="0.15">
      <c r="A7102" s="3"/>
      <c r="B7102" s="51"/>
      <c r="D7102" s="30"/>
      <c r="E7102" s="25"/>
    </row>
    <row r="7103" spans="1:5" x14ac:dyDescent="0.15">
      <c r="A7103" s="3"/>
      <c r="B7103" s="51"/>
      <c r="D7103" s="30"/>
      <c r="E7103" s="25"/>
    </row>
    <row r="7104" spans="1:5" x14ac:dyDescent="0.15">
      <c r="A7104" s="3"/>
      <c r="B7104" s="51"/>
      <c r="D7104" s="30"/>
      <c r="E7104" s="25"/>
    </row>
    <row r="7105" spans="1:5" x14ac:dyDescent="0.15">
      <c r="A7105" s="3"/>
      <c r="B7105" s="51"/>
      <c r="D7105" s="30"/>
      <c r="E7105" s="25"/>
    </row>
    <row r="7106" spans="1:5" x14ac:dyDescent="0.15">
      <c r="A7106" s="3"/>
      <c r="B7106" s="51"/>
      <c r="D7106" s="30"/>
      <c r="E7106" s="25"/>
    </row>
    <row r="7107" spans="1:5" x14ac:dyDescent="0.15">
      <c r="A7107" s="3"/>
      <c r="B7107" s="51"/>
      <c r="D7107" s="30"/>
      <c r="E7107" s="25"/>
    </row>
    <row r="7108" spans="1:5" x14ac:dyDescent="0.15">
      <c r="A7108" s="3"/>
      <c r="B7108" s="51"/>
      <c r="D7108" s="30"/>
      <c r="E7108" s="25"/>
    </row>
    <row r="7109" spans="1:5" x14ac:dyDescent="0.15">
      <c r="A7109" s="3"/>
      <c r="B7109" s="51"/>
      <c r="D7109" s="30"/>
      <c r="E7109" s="25"/>
    </row>
    <row r="7110" spans="1:5" x14ac:dyDescent="0.15">
      <c r="A7110" s="3"/>
      <c r="B7110" s="51"/>
      <c r="D7110" s="30"/>
      <c r="E7110" s="25"/>
    </row>
    <row r="7111" spans="1:5" x14ac:dyDescent="0.15">
      <c r="A7111" s="3"/>
      <c r="B7111" s="51"/>
      <c r="D7111" s="30"/>
      <c r="E7111" s="25"/>
    </row>
    <row r="7112" spans="1:5" x14ac:dyDescent="0.15">
      <c r="A7112" s="3"/>
      <c r="B7112" s="51"/>
      <c r="D7112" s="30"/>
      <c r="E7112" s="25"/>
    </row>
    <row r="7113" spans="1:5" x14ac:dyDescent="0.15">
      <c r="A7113" s="3"/>
      <c r="B7113" s="51"/>
      <c r="D7113" s="30"/>
      <c r="E7113" s="25"/>
    </row>
    <row r="7114" spans="1:5" x14ac:dyDescent="0.15">
      <c r="A7114" s="3"/>
      <c r="B7114" s="51"/>
      <c r="D7114" s="30"/>
      <c r="E7114" s="25"/>
    </row>
    <row r="7115" spans="1:5" x14ac:dyDescent="0.15">
      <c r="A7115" s="3"/>
      <c r="B7115" s="51"/>
      <c r="D7115" s="30"/>
      <c r="E7115" s="25"/>
    </row>
    <row r="7116" spans="1:5" x14ac:dyDescent="0.15">
      <c r="A7116" s="3"/>
      <c r="B7116" s="51"/>
      <c r="D7116" s="30"/>
      <c r="E7116" s="25"/>
    </row>
    <row r="7117" spans="1:5" x14ac:dyDescent="0.15">
      <c r="A7117" s="3"/>
      <c r="B7117" s="51"/>
      <c r="D7117" s="30"/>
      <c r="E7117" s="25"/>
    </row>
    <row r="7118" spans="1:5" x14ac:dyDescent="0.15">
      <c r="A7118" s="3"/>
      <c r="B7118" s="51"/>
      <c r="D7118" s="30"/>
      <c r="E7118" s="25"/>
    </row>
    <row r="7119" spans="1:5" x14ac:dyDescent="0.15">
      <c r="A7119" s="3"/>
      <c r="B7119" s="51"/>
      <c r="D7119" s="30"/>
      <c r="E7119" s="25"/>
    </row>
    <row r="7120" spans="1:5" x14ac:dyDescent="0.15">
      <c r="A7120" s="3"/>
      <c r="B7120" s="51"/>
      <c r="D7120" s="30"/>
      <c r="E7120" s="25"/>
    </row>
    <row r="7121" spans="1:5" x14ac:dyDescent="0.15">
      <c r="A7121" s="3"/>
      <c r="B7121" s="51"/>
      <c r="D7121" s="30"/>
      <c r="E7121" s="25"/>
    </row>
    <row r="7122" spans="1:5" x14ac:dyDescent="0.15">
      <c r="A7122" s="3"/>
      <c r="B7122" s="51"/>
      <c r="D7122" s="30"/>
      <c r="E7122" s="25"/>
    </row>
    <row r="7123" spans="1:5" x14ac:dyDescent="0.15">
      <c r="A7123" s="3"/>
      <c r="B7123" s="51"/>
      <c r="D7123" s="30"/>
      <c r="E7123" s="25"/>
    </row>
    <row r="7124" spans="1:5" x14ac:dyDescent="0.15">
      <c r="A7124" s="3"/>
      <c r="B7124" s="51"/>
      <c r="D7124" s="30"/>
      <c r="E7124" s="25"/>
    </row>
    <row r="7125" spans="1:5" x14ac:dyDescent="0.15">
      <c r="A7125" s="3"/>
      <c r="B7125" s="51"/>
      <c r="D7125" s="30"/>
      <c r="E7125" s="25"/>
    </row>
    <row r="7126" spans="1:5" x14ac:dyDescent="0.15">
      <c r="A7126" s="3"/>
      <c r="B7126" s="51"/>
      <c r="D7126" s="30"/>
      <c r="E7126" s="25"/>
    </row>
    <row r="7127" spans="1:5" x14ac:dyDescent="0.15">
      <c r="A7127" s="3"/>
      <c r="B7127" s="51"/>
      <c r="D7127" s="30"/>
      <c r="E7127" s="25"/>
    </row>
    <row r="7128" spans="1:5" x14ac:dyDescent="0.15">
      <c r="A7128" s="3"/>
      <c r="B7128" s="51"/>
      <c r="D7128" s="30"/>
      <c r="E7128" s="25"/>
    </row>
    <row r="7129" spans="1:5" x14ac:dyDescent="0.15">
      <c r="A7129" s="3"/>
      <c r="B7129" s="51"/>
      <c r="D7129" s="30"/>
      <c r="E7129" s="25"/>
    </row>
    <row r="7130" spans="1:5" x14ac:dyDescent="0.15">
      <c r="A7130" s="3"/>
      <c r="B7130" s="51"/>
      <c r="D7130" s="30"/>
      <c r="E7130" s="25"/>
    </row>
    <row r="7131" spans="1:5" x14ac:dyDescent="0.15">
      <c r="A7131" s="3"/>
      <c r="B7131" s="51"/>
      <c r="D7131" s="30"/>
      <c r="E7131" s="25"/>
    </row>
    <row r="7132" spans="1:5" x14ac:dyDescent="0.15">
      <c r="A7132" s="3"/>
      <c r="B7132" s="51"/>
      <c r="D7132" s="30"/>
      <c r="E7132" s="25"/>
    </row>
    <row r="7133" spans="1:5" x14ac:dyDescent="0.15">
      <c r="A7133" s="3"/>
      <c r="B7133" s="51"/>
      <c r="D7133" s="30"/>
      <c r="E7133" s="25"/>
    </row>
    <row r="7134" spans="1:5" x14ac:dyDescent="0.15">
      <c r="A7134" s="3"/>
      <c r="B7134" s="51"/>
      <c r="D7134" s="30"/>
      <c r="E7134" s="25"/>
    </row>
    <row r="7135" spans="1:5" x14ac:dyDescent="0.15">
      <c r="A7135" s="3"/>
      <c r="B7135" s="51"/>
      <c r="D7135" s="30"/>
      <c r="E7135" s="25"/>
    </row>
    <row r="7136" spans="1:5" x14ac:dyDescent="0.15">
      <c r="A7136" s="3"/>
      <c r="B7136" s="51"/>
      <c r="D7136" s="30"/>
      <c r="E7136" s="25"/>
    </row>
    <row r="7137" spans="1:5" x14ac:dyDescent="0.15">
      <c r="A7137" s="3"/>
      <c r="B7137" s="51"/>
      <c r="D7137" s="30"/>
      <c r="E7137" s="25"/>
    </row>
    <row r="7138" spans="1:5" x14ac:dyDescent="0.15">
      <c r="A7138" s="3"/>
      <c r="B7138" s="51"/>
      <c r="D7138" s="30"/>
      <c r="E7138" s="25"/>
    </row>
    <row r="7139" spans="1:5" x14ac:dyDescent="0.15">
      <c r="A7139" s="3"/>
      <c r="B7139" s="51"/>
      <c r="D7139" s="30"/>
      <c r="E7139" s="25"/>
    </row>
    <row r="7140" spans="1:5" x14ac:dyDescent="0.15">
      <c r="A7140" s="3"/>
      <c r="B7140" s="51"/>
      <c r="D7140" s="30"/>
      <c r="E7140" s="25"/>
    </row>
    <row r="7141" spans="1:5" x14ac:dyDescent="0.15">
      <c r="A7141" s="3"/>
      <c r="B7141" s="51"/>
      <c r="D7141" s="30"/>
      <c r="E7141" s="25"/>
    </row>
    <row r="7142" spans="1:5" x14ac:dyDescent="0.15">
      <c r="A7142" s="3"/>
      <c r="B7142" s="51"/>
      <c r="D7142" s="30"/>
      <c r="E7142" s="25"/>
    </row>
    <row r="7143" spans="1:5" x14ac:dyDescent="0.15">
      <c r="A7143" s="3"/>
      <c r="B7143" s="51"/>
      <c r="D7143" s="30"/>
      <c r="E7143" s="25"/>
    </row>
    <row r="7144" spans="1:5" x14ac:dyDescent="0.15">
      <c r="A7144" s="3"/>
      <c r="B7144" s="51"/>
      <c r="D7144" s="30"/>
      <c r="E7144" s="25"/>
    </row>
    <row r="7145" spans="1:5" x14ac:dyDescent="0.15">
      <c r="A7145" s="3"/>
      <c r="B7145" s="51"/>
      <c r="D7145" s="30"/>
      <c r="E7145" s="25"/>
    </row>
    <row r="7146" spans="1:5" x14ac:dyDescent="0.15">
      <c r="A7146" s="3"/>
      <c r="B7146" s="51"/>
      <c r="D7146" s="30"/>
      <c r="E7146" s="25"/>
    </row>
    <row r="7147" spans="1:5" x14ac:dyDescent="0.15">
      <c r="A7147" s="3"/>
      <c r="B7147" s="51"/>
      <c r="D7147" s="30"/>
      <c r="E7147" s="25"/>
    </row>
    <row r="7148" spans="1:5" x14ac:dyDescent="0.15">
      <c r="A7148" s="3"/>
      <c r="B7148" s="51"/>
      <c r="D7148" s="30"/>
      <c r="E7148" s="25"/>
    </row>
    <row r="7149" spans="1:5" x14ac:dyDescent="0.15">
      <c r="A7149" s="3"/>
      <c r="B7149" s="51"/>
      <c r="D7149" s="30"/>
      <c r="E7149" s="25"/>
    </row>
    <row r="7150" spans="1:5" x14ac:dyDescent="0.15">
      <c r="A7150" s="3"/>
      <c r="B7150" s="51"/>
      <c r="D7150" s="30"/>
      <c r="E7150" s="25"/>
    </row>
    <row r="7151" spans="1:5" x14ac:dyDescent="0.15">
      <c r="A7151" s="3"/>
      <c r="B7151" s="51"/>
      <c r="D7151" s="30"/>
      <c r="E7151" s="25"/>
    </row>
    <row r="7152" spans="1:5" x14ac:dyDescent="0.15">
      <c r="A7152" s="3"/>
      <c r="B7152" s="51"/>
      <c r="D7152" s="30"/>
      <c r="E7152" s="25"/>
    </row>
    <row r="7153" spans="1:5" x14ac:dyDescent="0.15">
      <c r="A7153" s="3"/>
      <c r="B7153" s="51"/>
      <c r="D7153" s="30"/>
      <c r="E7153" s="25"/>
    </row>
    <row r="7154" spans="1:5" x14ac:dyDescent="0.15">
      <c r="A7154" s="3"/>
      <c r="B7154" s="51"/>
      <c r="D7154" s="30"/>
      <c r="E7154" s="25"/>
    </row>
    <row r="7155" spans="1:5" x14ac:dyDescent="0.15">
      <c r="A7155" s="3"/>
      <c r="B7155" s="51"/>
      <c r="D7155" s="30"/>
      <c r="E7155" s="25"/>
    </row>
    <row r="7156" spans="1:5" x14ac:dyDescent="0.15">
      <c r="A7156" s="3"/>
      <c r="B7156" s="51"/>
      <c r="D7156" s="30"/>
      <c r="E7156" s="25"/>
    </row>
    <row r="7157" spans="1:5" x14ac:dyDescent="0.15">
      <c r="A7157" s="3"/>
      <c r="B7157" s="51"/>
      <c r="D7157" s="30"/>
      <c r="E7157" s="25"/>
    </row>
    <row r="7158" spans="1:5" x14ac:dyDescent="0.15">
      <c r="A7158" s="3"/>
      <c r="B7158" s="51"/>
      <c r="D7158" s="30"/>
      <c r="E7158" s="25"/>
    </row>
    <row r="7159" spans="1:5" x14ac:dyDescent="0.15">
      <c r="A7159" s="3"/>
      <c r="B7159" s="51"/>
      <c r="D7159" s="30"/>
      <c r="E7159" s="25"/>
    </row>
    <row r="7160" spans="1:5" x14ac:dyDescent="0.15">
      <c r="A7160" s="3"/>
      <c r="B7160" s="51"/>
      <c r="D7160" s="30"/>
      <c r="E7160" s="25"/>
    </row>
    <row r="7161" spans="1:5" x14ac:dyDescent="0.15">
      <c r="A7161" s="3"/>
      <c r="B7161" s="51"/>
      <c r="D7161" s="30"/>
      <c r="E7161" s="25"/>
    </row>
    <row r="7162" spans="1:5" x14ac:dyDescent="0.15">
      <c r="A7162" s="3"/>
      <c r="B7162" s="51"/>
      <c r="D7162" s="30"/>
      <c r="E7162" s="25"/>
    </row>
    <row r="7163" spans="1:5" x14ac:dyDescent="0.15">
      <c r="A7163" s="3"/>
      <c r="B7163" s="51"/>
      <c r="D7163" s="30"/>
      <c r="E7163" s="25"/>
    </row>
    <row r="7164" spans="1:5" x14ac:dyDescent="0.15">
      <c r="A7164" s="3"/>
      <c r="B7164" s="51"/>
      <c r="D7164" s="30"/>
      <c r="E7164" s="25"/>
    </row>
    <row r="7165" spans="1:5" x14ac:dyDescent="0.15">
      <c r="A7165" s="3"/>
      <c r="B7165" s="51"/>
      <c r="D7165" s="30"/>
      <c r="E7165" s="25"/>
    </row>
    <row r="7166" spans="1:5" x14ac:dyDescent="0.15">
      <c r="A7166" s="3"/>
      <c r="B7166" s="51"/>
      <c r="D7166" s="30"/>
      <c r="E7166" s="25"/>
    </row>
    <row r="7167" spans="1:5" x14ac:dyDescent="0.15">
      <c r="A7167" s="3"/>
      <c r="B7167" s="51"/>
      <c r="D7167" s="30"/>
      <c r="E7167" s="25"/>
    </row>
    <row r="7168" spans="1:5" x14ac:dyDescent="0.15">
      <c r="A7168" s="3"/>
      <c r="B7168" s="51"/>
      <c r="D7168" s="30"/>
      <c r="E7168" s="25"/>
    </row>
    <row r="7169" spans="1:5" x14ac:dyDescent="0.15">
      <c r="A7169" s="3"/>
      <c r="B7169" s="51"/>
      <c r="D7169" s="30"/>
      <c r="E7169" s="25"/>
    </row>
    <row r="7170" spans="1:5" x14ac:dyDescent="0.15">
      <c r="A7170" s="3"/>
      <c r="B7170" s="51"/>
      <c r="D7170" s="30"/>
      <c r="E7170" s="25"/>
    </row>
    <row r="7171" spans="1:5" x14ac:dyDescent="0.15">
      <c r="A7171" s="3"/>
      <c r="B7171" s="51"/>
      <c r="D7171" s="30"/>
      <c r="E7171" s="25"/>
    </row>
    <row r="7172" spans="1:5" x14ac:dyDescent="0.15">
      <c r="A7172" s="3"/>
      <c r="B7172" s="51"/>
      <c r="D7172" s="30"/>
      <c r="E7172" s="25"/>
    </row>
    <row r="7173" spans="1:5" x14ac:dyDescent="0.15">
      <c r="A7173" s="3"/>
      <c r="B7173" s="51"/>
      <c r="D7173" s="30"/>
      <c r="E7173" s="25"/>
    </row>
    <row r="7174" spans="1:5" x14ac:dyDescent="0.15">
      <c r="A7174" s="3"/>
      <c r="B7174" s="51"/>
      <c r="D7174" s="30"/>
      <c r="E7174" s="25"/>
    </row>
    <row r="7175" spans="1:5" x14ac:dyDescent="0.15">
      <c r="A7175" s="3"/>
      <c r="B7175" s="51"/>
      <c r="D7175" s="30"/>
      <c r="E7175" s="25"/>
    </row>
    <row r="7176" spans="1:5" x14ac:dyDescent="0.15">
      <c r="A7176" s="3"/>
      <c r="B7176" s="51"/>
      <c r="D7176" s="30"/>
      <c r="E7176" s="25"/>
    </row>
    <row r="7177" spans="1:5" x14ac:dyDescent="0.15">
      <c r="A7177" s="3"/>
      <c r="B7177" s="51"/>
      <c r="D7177" s="30"/>
      <c r="E7177" s="25"/>
    </row>
    <row r="7178" spans="1:5" x14ac:dyDescent="0.15">
      <c r="A7178" s="3"/>
      <c r="B7178" s="51"/>
      <c r="D7178" s="30"/>
      <c r="E7178" s="25"/>
    </row>
    <row r="7179" spans="1:5" x14ac:dyDescent="0.15">
      <c r="A7179" s="3"/>
      <c r="B7179" s="51"/>
      <c r="D7179" s="30"/>
      <c r="E7179" s="25"/>
    </row>
    <row r="7180" spans="1:5" x14ac:dyDescent="0.15">
      <c r="A7180" s="3"/>
      <c r="B7180" s="51"/>
      <c r="D7180" s="30"/>
      <c r="E7180" s="25"/>
    </row>
    <row r="7181" spans="1:5" x14ac:dyDescent="0.15">
      <c r="A7181" s="3"/>
      <c r="B7181" s="51"/>
      <c r="D7181" s="30"/>
      <c r="E7181" s="25"/>
    </row>
    <row r="7182" spans="1:5" x14ac:dyDescent="0.15">
      <c r="A7182" s="3"/>
      <c r="B7182" s="51"/>
      <c r="D7182" s="30"/>
      <c r="E7182" s="25"/>
    </row>
    <row r="7183" spans="1:5" x14ac:dyDescent="0.15">
      <c r="A7183" s="3"/>
      <c r="B7183" s="51"/>
      <c r="D7183" s="30"/>
      <c r="E7183" s="25"/>
    </row>
    <row r="7184" spans="1:5" x14ac:dyDescent="0.15">
      <c r="A7184" s="3"/>
      <c r="B7184" s="51"/>
      <c r="D7184" s="30"/>
      <c r="E7184" s="25"/>
    </row>
    <row r="7185" spans="1:5" x14ac:dyDescent="0.15">
      <c r="A7185" s="3"/>
      <c r="B7185" s="51"/>
      <c r="D7185" s="30"/>
      <c r="E7185" s="25"/>
    </row>
    <row r="7186" spans="1:5" x14ac:dyDescent="0.15">
      <c r="A7186" s="3"/>
      <c r="B7186" s="51"/>
      <c r="D7186" s="30"/>
      <c r="E7186" s="25"/>
    </row>
    <row r="7187" spans="1:5" x14ac:dyDescent="0.15">
      <c r="A7187" s="3"/>
      <c r="B7187" s="51"/>
      <c r="D7187" s="30"/>
      <c r="E7187" s="25"/>
    </row>
    <row r="7188" spans="1:5" x14ac:dyDescent="0.15">
      <c r="A7188" s="3"/>
      <c r="B7188" s="51"/>
      <c r="D7188" s="30"/>
      <c r="E7188" s="25"/>
    </row>
    <row r="7189" spans="1:5" x14ac:dyDescent="0.15">
      <c r="A7189" s="3"/>
      <c r="B7189" s="51"/>
      <c r="D7189" s="30"/>
      <c r="E7189" s="25"/>
    </row>
    <row r="7190" spans="1:5" x14ac:dyDescent="0.15">
      <c r="A7190" s="3"/>
      <c r="B7190" s="51"/>
      <c r="D7190" s="30"/>
      <c r="E7190" s="25"/>
    </row>
    <row r="7191" spans="1:5" x14ac:dyDescent="0.15">
      <c r="A7191" s="3"/>
      <c r="B7191" s="51"/>
      <c r="D7191" s="30"/>
      <c r="E7191" s="25"/>
    </row>
    <row r="7192" spans="1:5" x14ac:dyDescent="0.15">
      <c r="A7192" s="3"/>
      <c r="B7192" s="51"/>
      <c r="D7192" s="30"/>
      <c r="E7192" s="25"/>
    </row>
    <row r="7193" spans="1:5" x14ac:dyDescent="0.15">
      <c r="A7193" s="3"/>
      <c r="B7193" s="51"/>
      <c r="D7193" s="30"/>
      <c r="E7193" s="25"/>
    </row>
    <row r="7194" spans="1:5" x14ac:dyDescent="0.15">
      <c r="A7194" s="3"/>
      <c r="B7194" s="51"/>
      <c r="D7194" s="30"/>
      <c r="E7194" s="25"/>
    </row>
    <row r="7195" spans="1:5" x14ac:dyDescent="0.15">
      <c r="A7195" s="3"/>
      <c r="B7195" s="51"/>
      <c r="D7195" s="30"/>
      <c r="E7195" s="25"/>
    </row>
    <row r="7196" spans="1:5" x14ac:dyDescent="0.15">
      <c r="A7196" s="3"/>
      <c r="B7196" s="51"/>
      <c r="D7196" s="30"/>
      <c r="E7196" s="25"/>
    </row>
    <row r="7197" spans="1:5" x14ac:dyDescent="0.15">
      <c r="A7197" s="3"/>
      <c r="B7197" s="51"/>
      <c r="D7197" s="30"/>
      <c r="E7197" s="25"/>
    </row>
    <row r="7198" spans="1:5" x14ac:dyDescent="0.15">
      <c r="A7198" s="3"/>
      <c r="B7198" s="51"/>
      <c r="D7198" s="30"/>
      <c r="E7198" s="25"/>
    </row>
    <row r="7199" spans="1:5" x14ac:dyDescent="0.15">
      <c r="A7199" s="3"/>
      <c r="B7199" s="51"/>
      <c r="D7199" s="30"/>
      <c r="E7199" s="25"/>
    </row>
    <row r="7200" spans="1:5" x14ac:dyDescent="0.15">
      <c r="A7200" s="3"/>
      <c r="B7200" s="51"/>
      <c r="D7200" s="30"/>
      <c r="E7200" s="25"/>
    </row>
    <row r="7201" spans="1:5" x14ac:dyDescent="0.15">
      <c r="A7201" s="3"/>
      <c r="B7201" s="51"/>
      <c r="D7201" s="30"/>
      <c r="E7201" s="25"/>
    </row>
    <row r="7202" spans="1:5" x14ac:dyDescent="0.15">
      <c r="A7202" s="3"/>
      <c r="B7202" s="51"/>
      <c r="D7202" s="30"/>
      <c r="E7202" s="25"/>
    </row>
    <row r="7203" spans="1:5" x14ac:dyDescent="0.15">
      <c r="A7203" s="3"/>
      <c r="B7203" s="51"/>
      <c r="D7203" s="30"/>
      <c r="E7203" s="25"/>
    </row>
    <row r="7204" spans="1:5" x14ac:dyDescent="0.15">
      <c r="A7204" s="3"/>
      <c r="B7204" s="51"/>
      <c r="D7204" s="30"/>
      <c r="E7204" s="25"/>
    </row>
    <row r="7205" spans="1:5" x14ac:dyDescent="0.15">
      <c r="A7205" s="3"/>
      <c r="B7205" s="51"/>
      <c r="D7205" s="30"/>
      <c r="E7205" s="25"/>
    </row>
    <row r="7206" spans="1:5" x14ac:dyDescent="0.15">
      <c r="A7206" s="3"/>
      <c r="B7206" s="51"/>
      <c r="D7206" s="30"/>
      <c r="E7206" s="25"/>
    </row>
    <row r="7207" spans="1:5" x14ac:dyDescent="0.15">
      <c r="A7207" s="3"/>
      <c r="B7207" s="51"/>
      <c r="D7207" s="30"/>
      <c r="E7207" s="25"/>
    </row>
    <row r="7208" spans="1:5" x14ac:dyDescent="0.15">
      <c r="A7208" s="3"/>
      <c r="B7208" s="51"/>
      <c r="D7208" s="30"/>
      <c r="E7208" s="25"/>
    </row>
    <row r="7209" spans="1:5" x14ac:dyDescent="0.15">
      <c r="A7209" s="3"/>
      <c r="B7209" s="51"/>
      <c r="D7209" s="30"/>
      <c r="E7209" s="25"/>
    </row>
    <row r="7210" spans="1:5" x14ac:dyDescent="0.15">
      <c r="A7210" s="3"/>
      <c r="B7210" s="51"/>
      <c r="D7210" s="30"/>
      <c r="E7210" s="25"/>
    </row>
    <row r="7211" spans="1:5" x14ac:dyDescent="0.15">
      <c r="A7211" s="3"/>
      <c r="B7211" s="51"/>
      <c r="D7211" s="30"/>
      <c r="E7211" s="25"/>
    </row>
    <row r="7212" spans="1:5" x14ac:dyDescent="0.15">
      <c r="A7212" s="3"/>
      <c r="B7212" s="51"/>
      <c r="D7212" s="30"/>
      <c r="E7212" s="25"/>
    </row>
    <row r="7213" spans="1:5" x14ac:dyDescent="0.15">
      <c r="A7213" s="3"/>
      <c r="B7213" s="51"/>
      <c r="D7213" s="30"/>
      <c r="E7213" s="25"/>
    </row>
    <row r="7214" spans="1:5" x14ac:dyDescent="0.15">
      <c r="A7214" s="3"/>
      <c r="B7214" s="51"/>
      <c r="D7214" s="30"/>
      <c r="E7214" s="25"/>
    </row>
    <row r="7215" spans="1:5" x14ac:dyDescent="0.15">
      <c r="A7215" s="3"/>
      <c r="B7215" s="51"/>
      <c r="D7215" s="30"/>
      <c r="E7215" s="25"/>
    </row>
    <row r="7216" spans="1:5" x14ac:dyDescent="0.15">
      <c r="A7216" s="3"/>
      <c r="B7216" s="51"/>
      <c r="D7216" s="30"/>
      <c r="E7216" s="25"/>
    </row>
    <row r="7217" spans="1:5" x14ac:dyDescent="0.15">
      <c r="A7217" s="3"/>
      <c r="B7217" s="51"/>
      <c r="D7217" s="30"/>
      <c r="E7217" s="25"/>
    </row>
    <row r="7218" spans="1:5" x14ac:dyDescent="0.15">
      <c r="A7218" s="3"/>
      <c r="B7218" s="51"/>
      <c r="D7218" s="30"/>
      <c r="E7218" s="25"/>
    </row>
    <row r="7219" spans="1:5" x14ac:dyDescent="0.15">
      <c r="A7219" s="3"/>
      <c r="B7219" s="51"/>
      <c r="D7219" s="30"/>
      <c r="E7219" s="25"/>
    </row>
    <row r="7220" spans="1:5" x14ac:dyDescent="0.15">
      <c r="A7220" s="3"/>
      <c r="B7220" s="51"/>
      <c r="D7220" s="30"/>
      <c r="E7220" s="25"/>
    </row>
    <row r="7221" spans="1:5" x14ac:dyDescent="0.15">
      <c r="A7221" s="3"/>
      <c r="B7221" s="51"/>
      <c r="D7221" s="30"/>
      <c r="E7221" s="25"/>
    </row>
    <row r="7222" spans="1:5" x14ac:dyDescent="0.15">
      <c r="A7222" s="3"/>
      <c r="B7222" s="51"/>
      <c r="D7222" s="30"/>
      <c r="E7222" s="25"/>
    </row>
    <row r="7223" spans="1:5" x14ac:dyDescent="0.15">
      <c r="A7223" s="3"/>
      <c r="B7223" s="51"/>
      <c r="D7223" s="30"/>
      <c r="E7223" s="25"/>
    </row>
    <row r="7224" spans="1:5" x14ac:dyDescent="0.15">
      <c r="A7224" s="3"/>
      <c r="B7224" s="51"/>
      <c r="D7224" s="30"/>
      <c r="E7224" s="25"/>
    </row>
    <row r="7225" spans="1:5" x14ac:dyDescent="0.15">
      <c r="A7225" s="3"/>
      <c r="B7225" s="51"/>
      <c r="D7225" s="30"/>
      <c r="E7225" s="25"/>
    </row>
    <row r="7226" spans="1:5" x14ac:dyDescent="0.15">
      <c r="A7226" s="3"/>
      <c r="B7226" s="51"/>
      <c r="D7226" s="30"/>
      <c r="E7226" s="25"/>
    </row>
    <row r="7227" spans="1:5" x14ac:dyDescent="0.15">
      <c r="A7227" s="3"/>
      <c r="B7227" s="51"/>
      <c r="D7227" s="30"/>
      <c r="E7227" s="25"/>
    </row>
    <row r="7228" spans="1:5" x14ac:dyDescent="0.15">
      <c r="A7228" s="3"/>
      <c r="B7228" s="51"/>
      <c r="D7228" s="30"/>
      <c r="E7228" s="25"/>
    </row>
    <row r="7229" spans="1:5" x14ac:dyDescent="0.15">
      <c r="A7229" s="3"/>
      <c r="B7229" s="51"/>
      <c r="D7229" s="30"/>
      <c r="E7229" s="25"/>
    </row>
    <row r="7230" spans="1:5" x14ac:dyDescent="0.15">
      <c r="A7230" s="3"/>
      <c r="B7230" s="51"/>
      <c r="D7230" s="30"/>
      <c r="E7230" s="25"/>
    </row>
    <row r="7231" spans="1:5" x14ac:dyDescent="0.15">
      <c r="A7231" s="3"/>
      <c r="B7231" s="51"/>
      <c r="D7231" s="30"/>
      <c r="E7231" s="25"/>
    </row>
    <row r="7232" spans="1:5" x14ac:dyDescent="0.15">
      <c r="A7232" s="3"/>
      <c r="B7232" s="51"/>
      <c r="D7232" s="30"/>
      <c r="E7232" s="25"/>
    </row>
    <row r="7233" spans="1:5" x14ac:dyDescent="0.15">
      <c r="A7233" s="3"/>
      <c r="B7233" s="51"/>
      <c r="D7233" s="30"/>
      <c r="E7233" s="25"/>
    </row>
    <row r="7234" spans="1:5" x14ac:dyDescent="0.15">
      <c r="A7234" s="3"/>
      <c r="B7234" s="51"/>
      <c r="D7234" s="30"/>
      <c r="E7234" s="25"/>
    </row>
    <row r="7235" spans="1:5" x14ac:dyDescent="0.15">
      <c r="A7235" s="3"/>
      <c r="B7235" s="51"/>
      <c r="D7235" s="30"/>
      <c r="E7235" s="25"/>
    </row>
    <row r="7236" spans="1:5" x14ac:dyDescent="0.15">
      <c r="A7236" s="3"/>
      <c r="B7236" s="51"/>
      <c r="D7236" s="30"/>
      <c r="E7236" s="25"/>
    </row>
    <row r="7237" spans="1:5" x14ac:dyDescent="0.15">
      <c r="A7237" s="3"/>
      <c r="B7237" s="51"/>
      <c r="D7237" s="30"/>
      <c r="E7237" s="25"/>
    </row>
    <row r="7238" spans="1:5" x14ac:dyDescent="0.15">
      <c r="A7238" s="3"/>
      <c r="B7238" s="51"/>
      <c r="D7238" s="30"/>
      <c r="E7238" s="25"/>
    </row>
    <row r="7239" spans="1:5" x14ac:dyDescent="0.15">
      <c r="A7239" s="3"/>
      <c r="B7239" s="51"/>
      <c r="D7239" s="30"/>
      <c r="E7239" s="25"/>
    </row>
    <row r="7240" spans="1:5" x14ac:dyDescent="0.15">
      <c r="A7240" s="3"/>
      <c r="B7240" s="51"/>
      <c r="D7240" s="30"/>
      <c r="E7240" s="25"/>
    </row>
    <row r="7241" spans="1:5" x14ac:dyDescent="0.15">
      <c r="A7241" s="3"/>
      <c r="B7241" s="51"/>
      <c r="D7241" s="30"/>
      <c r="E7241" s="25"/>
    </row>
    <row r="7242" spans="1:5" x14ac:dyDescent="0.15">
      <c r="A7242" s="3"/>
      <c r="B7242" s="51"/>
      <c r="D7242" s="30"/>
      <c r="E7242" s="25"/>
    </row>
    <row r="7243" spans="1:5" x14ac:dyDescent="0.15">
      <c r="A7243" s="3"/>
      <c r="B7243" s="51"/>
      <c r="D7243" s="30"/>
      <c r="E7243" s="25"/>
    </row>
    <row r="7244" spans="1:5" x14ac:dyDescent="0.15">
      <c r="A7244" s="3"/>
      <c r="B7244" s="51"/>
      <c r="D7244" s="30"/>
      <c r="E7244" s="25"/>
    </row>
    <row r="7245" spans="1:5" x14ac:dyDescent="0.15">
      <c r="A7245" s="3"/>
      <c r="B7245" s="51"/>
      <c r="D7245" s="30"/>
      <c r="E7245" s="25"/>
    </row>
    <row r="7246" spans="1:5" x14ac:dyDescent="0.15">
      <c r="A7246" s="3"/>
      <c r="B7246" s="51"/>
      <c r="D7246" s="30"/>
      <c r="E7246" s="25"/>
    </row>
    <row r="7247" spans="1:5" x14ac:dyDescent="0.15">
      <c r="A7247" s="3"/>
      <c r="B7247" s="51"/>
      <c r="D7247" s="30"/>
      <c r="E7247" s="25"/>
    </row>
    <row r="7248" spans="1:5" x14ac:dyDescent="0.15">
      <c r="A7248" s="3"/>
      <c r="B7248" s="51"/>
      <c r="D7248" s="30"/>
      <c r="E7248" s="25"/>
    </row>
    <row r="7249" spans="1:5" x14ac:dyDescent="0.15">
      <c r="A7249" s="3"/>
      <c r="B7249" s="51"/>
      <c r="D7249" s="30"/>
      <c r="E7249" s="25"/>
    </row>
    <row r="7250" spans="1:5" x14ac:dyDescent="0.15">
      <c r="A7250" s="3"/>
      <c r="B7250" s="51"/>
      <c r="D7250" s="30"/>
      <c r="E7250" s="25"/>
    </row>
    <row r="7251" spans="1:5" x14ac:dyDescent="0.15">
      <c r="A7251" s="3"/>
      <c r="B7251" s="51"/>
      <c r="D7251" s="30"/>
      <c r="E7251" s="25"/>
    </row>
    <row r="7252" spans="1:5" x14ac:dyDescent="0.15">
      <c r="A7252" s="3"/>
      <c r="B7252" s="51"/>
      <c r="D7252" s="30"/>
      <c r="E7252" s="25"/>
    </row>
    <row r="7253" spans="1:5" x14ac:dyDescent="0.15">
      <c r="A7253" s="3"/>
      <c r="B7253" s="51"/>
      <c r="D7253" s="30"/>
      <c r="E7253" s="25"/>
    </row>
    <row r="7254" spans="1:5" x14ac:dyDescent="0.15">
      <c r="A7254" s="3"/>
      <c r="B7254" s="51"/>
      <c r="D7254" s="30"/>
      <c r="E7254" s="25"/>
    </row>
    <row r="7255" spans="1:5" x14ac:dyDescent="0.15">
      <c r="A7255" s="3"/>
      <c r="B7255" s="51"/>
      <c r="D7255" s="30"/>
      <c r="E7255" s="25"/>
    </row>
    <row r="7256" spans="1:5" x14ac:dyDescent="0.15">
      <c r="A7256" s="3"/>
      <c r="B7256" s="51"/>
      <c r="D7256" s="30"/>
      <c r="E7256" s="25"/>
    </row>
    <row r="7257" spans="1:5" x14ac:dyDescent="0.15">
      <c r="A7257" s="3"/>
      <c r="B7257" s="51"/>
      <c r="D7257" s="30"/>
      <c r="E7257" s="25"/>
    </row>
    <row r="7258" spans="1:5" x14ac:dyDescent="0.15">
      <c r="A7258" s="3"/>
      <c r="B7258" s="51"/>
      <c r="D7258" s="30"/>
      <c r="E7258" s="25"/>
    </row>
    <row r="7259" spans="1:5" x14ac:dyDescent="0.15">
      <c r="A7259" s="3"/>
      <c r="B7259" s="51"/>
      <c r="D7259" s="30"/>
      <c r="E7259" s="25"/>
    </row>
    <row r="7260" spans="1:5" x14ac:dyDescent="0.15">
      <c r="A7260" s="3"/>
      <c r="B7260" s="51"/>
      <c r="D7260" s="30"/>
      <c r="E7260" s="25"/>
    </row>
    <row r="7261" spans="1:5" x14ac:dyDescent="0.15">
      <c r="A7261" s="3"/>
      <c r="B7261" s="51"/>
      <c r="D7261" s="30"/>
      <c r="E7261" s="25"/>
    </row>
    <row r="7262" spans="1:5" x14ac:dyDescent="0.15">
      <c r="A7262" s="3"/>
      <c r="B7262" s="51"/>
      <c r="D7262" s="30"/>
      <c r="E7262" s="25"/>
    </row>
    <row r="7263" spans="1:5" x14ac:dyDescent="0.15">
      <c r="A7263" s="3"/>
      <c r="B7263" s="51"/>
      <c r="D7263" s="30"/>
      <c r="E7263" s="25"/>
    </row>
    <row r="7264" spans="1:5" x14ac:dyDescent="0.15">
      <c r="A7264" s="3"/>
      <c r="B7264" s="51"/>
      <c r="D7264" s="30"/>
      <c r="E7264" s="25"/>
    </row>
    <row r="7265" spans="1:5" x14ac:dyDescent="0.15">
      <c r="A7265" s="3"/>
      <c r="B7265" s="51"/>
      <c r="D7265" s="30"/>
      <c r="E7265" s="25"/>
    </row>
    <row r="7266" spans="1:5" x14ac:dyDescent="0.15">
      <c r="A7266" s="3"/>
      <c r="B7266" s="51"/>
      <c r="D7266" s="30"/>
      <c r="E7266" s="25"/>
    </row>
    <row r="7267" spans="1:5" x14ac:dyDescent="0.15">
      <c r="A7267" s="3"/>
      <c r="B7267" s="51"/>
      <c r="D7267" s="30"/>
      <c r="E7267" s="25"/>
    </row>
    <row r="7268" spans="1:5" x14ac:dyDescent="0.15">
      <c r="A7268" s="3"/>
      <c r="B7268" s="51"/>
      <c r="D7268" s="30"/>
      <c r="E7268" s="25"/>
    </row>
    <row r="7269" spans="1:5" x14ac:dyDescent="0.15">
      <c r="A7269" s="3"/>
      <c r="B7269" s="51"/>
      <c r="D7269" s="30"/>
      <c r="E7269" s="25"/>
    </row>
    <row r="7270" spans="1:5" x14ac:dyDescent="0.15">
      <c r="A7270" s="3"/>
      <c r="B7270" s="51"/>
      <c r="D7270" s="30"/>
      <c r="E7270" s="25"/>
    </row>
    <row r="7271" spans="1:5" x14ac:dyDescent="0.15">
      <c r="A7271" s="3"/>
      <c r="B7271" s="51"/>
      <c r="D7271" s="30"/>
      <c r="E7271" s="25"/>
    </row>
    <row r="7272" spans="1:5" x14ac:dyDescent="0.15">
      <c r="A7272" s="3"/>
      <c r="B7272" s="51"/>
      <c r="D7272" s="30"/>
      <c r="E7272" s="25"/>
    </row>
    <row r="7273" spans="1:5" x14ac:dyDescent="0.15">
      <c r="A7273" s="3"/>
      <c r="B7273" s="51"/>
      <c r="D7273" s="30"/>
      <c r="E7273" s="25"/>
    </row>
    <row r="7274" spans="1:5" x14ac:dyDescent="0.15">
      <c r="A7274" s="3"/>
      <c r="B7274" s="51"/>
      <c r="D7274" s="30"/>
      <c r="E7274" s="25"/>
    </row>
    <row r="7275" spans="1:5" x14ac:dyDescent="0.15">
      <c r="A7275" s="3"/>
      <c r="B7275" s="51"/>
      <c r="D7275" s="30"/>
      <c r="E7275" s="25"/>
    </row>
    <row r="7276" spans="1:5" x14ac:dyDescent="0.15">
      <c r="A7276" s="3"/>
      <c r="B7276" s="51"/>
      <c r="D7276" s="30"/>
      <c r="E7276" s="25"/>
    </row>
    <row r="7277" spans="1:5" x14ac:dyDescent="0.15">
      <c r="A7277" s="3"/>
      <c r="B7277" s="51"/>
      <c r="D7277" s="30"/>
      <c r="E7277" s="25"/>
    </row>
    <row r="7278" spans="1:5" x14ac:dyDescent="0.15">
      <c r="A7278" s="3"/>
      <c r="B7278" s="51"/>
      <c r="D7278" s="30"/>
      <c r="E7278" s="25"/>
    </row>
    <row r="7279" spans="1:5" x14ac:dyDescent="0.15">
      <c r="A7279" s="3"/>
      <c r="B7279" s="51"/>
      <c r="D7279" s="30"/>
      <c r="E7279" s="25"/>
    </row>
    <row r="7280" spans="1:5" x14ac:dyDescent="0.15">
      <c r="A7280" s="3"/>
      <c r="B7280" s="51"/>
      <c r="D7280" s="30"/>
      <c r="E7280" s="25"/>
    </row>
    <row r="7281" spans="1:5" x14ac:dyDescent="0.15">
      <c r="A7281" s="3"/>
      <c r="B7281" s="51"/>
      <c r="D7281" s="30"/>
      <c r="E7281" s="25"/>
    </row>
    <row r="7282" spans="1:5" x14ac:dyDescent="0.15">
      <c r="A7282" s="3"/>
      <c r="B7282" s="51"/>
      <c r="D7282" s="30"/>
      <c r="E7282" s="25"/>
    </row>
    <row r="7283" spans="1:5" x14ac:dyDescent="0.15">
      <c r="A7283" s="3"/>
      <c r="B7283" s="51"/>
      <c r="D7283" s="30"/>
      <c r="E7283" s="25"/>
    </row>
    <row r="7284" spans="1:5" x14ac:dyDescent="0.15">
      <c r="A7284" s="3"/>
      <c r="B7284" s="51"/>
      <c r="D7284" s="30"/>
      <c r="E7284" s="25"/>
    </row>
    <row r="7285" spans="1:5" x14ac:dyDescent="0.15">
      <c r="A7285" s="3"/>
      <c r="B7285" s="51"/>
      <c r="D7285" s="30"/>
      <c r="E7285" s="25"/>
    </row>
    <row r="7286" spans="1:5" x14ac:dyDescent="0.15">
      <c r="A7286" s="3"/>
      <c r="B7286" s="51"/>
      <c r="D7286" s="30"/>
      <c r="E7286" s="25"/>
    </row>
    <row r="7287" spans="1:5" x14ac:dyDescent="0.15">
      <c r="A7287" s="3"/>
      <c r="B7287" s="51"/>
      <c r="D7287" s="30"/>
      <c r="E7287" s="25"/>
    </row>
    <row r="7288" spans="1:5" x14ac:dyDescent="0.15">
      <c r="A7288" s="3"/>
      <c r="B7288" s="51"/>
      <c r="D7288" s="30"/>
      <c r="E7288" s="25"/>
    </row>
    <row r="7289" spans="1:5" x14ac:dyDescent="0.15">
      <c r="A7289" s="3"/>
      <c r="B7289" s="51"/>
      <c r="D7289" s="30"/>
      <c r="E7289" s="25"/>
    </row>
    <row r="7290" spans="1:5" x14ac:dyDescent="0.15">
      <c r="A7290" s="3"/>
      <c r="B7290" s="51"/>
      <c r="D7290" s="30"/>
      <c r="E7290" s="25"/>
    </row>
    <row r="7291" spans="1:5" x14ac:dyDescent="0.15">
      <c r="A7291" s="3"/>
      <c r="B7291" s="51"/>
      <c r="D7291" s="30"/>
      <c r="E7291" s="25"/>
    </row>
    <row r="7292" spans="1:5" x14ac:dyDescent="0.15">
      <c r="A7292" s="3"/>
      <c r="B7292" s="51"/>
      <c r="D7292" s="30"/>
      <c r="E7292" s="25"/>
    </row>
    <row r="7293" spans="1:5" x14ac:dyDescent="0.15">
      <c r="A7293" s="3"/>
      <c r="B7293" s="51"/>
      <c r="D7293" s="30"/>
      <c r="E7293" s="25"/>
    </row>
    <row r="7294" spans="1:5" x14ac:dyDescent="0.15">
      <c r="A7294" s="3"/>
      <c r="B7294" s="51"/>
      <c r="D7294" s="30"/>
      <c r="E7294" s="25"/>
    </row>
    <row r="7295" spans="1:5" x14ac:dyDescent="0.15">
      <c r="A7295" s="3"/>
      <c r="B7295" s="51"/>
      <c r="D7295" s="30"/>
      <c r="E7295" s="25"/>
    </row>
    <row r="7296" spans="1:5" x14ac:dyDescent="0.15">
      <c r="A7296" s="3"/>
      <c r="B7296" s="51"/>
      <c r="D7296" s="30"/>
      <c r="E7296" s="25"/>
    </row>
    <row r="7297" spans="1:5" x14ac:dyDescent="0.15">
      <c r="A7297" s="3"/>
      <c r="B7297" s="51"/>
      <c r="D7297" s="30"/>
      <c r="E7297" s="25"/>
    </row>
    <row r="7298" spans="1:5" x14ac:dyDescent="0.15">
      <c r="A7298" s="3"/>
      <c r="B7298" s="51"/>
      <c r="D7298" s="30"/>
      <c r="E7298" s="25"/>
    </row>
    <row r="7299" spans="1:5" x14ac:dyDescent="0.15">
      <c r="A7299" s="3"/>
      <c r="B7299" s="51"/>
      <c r="D7299" s="30"/>
      <c r="E7299" s="25"/>
    </row>
    <row r="7300" spans="1:5" x14ac:dyDescent="0.15">
      <c r="A7300" s="3"/>
      <c r="B7300" s="51"/>
      <c r="D7300" s="30"/>
      <c r="E7300" s="25"/>
    </row>
    <row r="7301" spans="1:5" x14ac:dyDescent="0.15">
      <c r="A7301" s="3"/>
      <c r="B7301" s="51"/>
      <c r="D7301" s="30"/>
      <c r="E7301" s="25"/>
    </row>
    <row r="7302" spans="1:5" x14ac:dyDescent="0.15">
      <c r="A7302" s="3"/>
      <c r="B7302" s="51"/>
      <c r="D7302" s="30"/>
      <c r="E7302" s="25"/>
    </row>
    <row r="7303" spans="1:5" x14ac:dyDescent="0.15">
      <c r="A7303" s="3"/>
      <c r="B7303" s="51"/>
      <c r="D7303" s="30"/>
      <c r="E7303" s="25"/>
    </row>
    <row r="7304" spans="1:5" x14ac:dyDescent="0.15">
      <c r="A7304" s="3"/>
      <c r="B7304" s="51"/>
      <c r="D7304" s="30"/>
      <c r="E7304" s="25"/>
    </row>
    <row r="7305" spans="1:5" x14ac:dyDescent="0.15">
      <c r="A7305" s="3"/>
      <c r="B7305" s="51"/>
      <c r="D7305" s="30"/>
      <c r="E7305" s="25"/>
    </row>
    <row r="7306" spans="1:5" x14ac:dyDescent="0.15">
      <c r="A7306" s="3"/>
      <c r="B7306" s="51"/>
      <c r="D7306" s="30"/>
      <c r="E7306" s="25"/>
    </row>
    <row r="7307" spans="1:5" x14ac:dyDescent="0.15">
      <c r="A7307" s="3"/>
      <c r="B7307" s="51"/>
      <c r="D7307" s="30"/>
      <c r="E7307" s="25"/>
    </row>
    <row r="7308" spans="1:5" x14ac:dyDescent="0.15">
      <c r="A7308" s="3"/>
      <c r="B7308" s="51"/>
      <c r="D7308" s="30"/>
      <c r="E7308" s="25"/>
    </row>
    <row r="7309" spans="1:5" x14ac:dyDescent="0.15">
      <c r="A7309" s="3"/>
      <c r="B7309" s="51"/>
      <c r="D7309" s="30"/>
      <c r="E7309" s="25"/>
    </row>
    <row r="7310" spans="1:5" x14ac:dyDescent="0.15">
      <c r="A7310" s="3"/>
      <c r="B7310" s="51"/>
      <c r="D7310" s="30"/>
      <c r="E7310" s="25"/>
    </row>
    <row r="7311" spans="1:5" x14ac:dyDescent="0.15">
      <c r="A7311" s="3"/>
      <c r="B7311" s="51"/>
      <c r="D7311" s="30"/>
      <c r="E7311" s="25"/>
    </row>
    <row r="7312" spans="1:5" x14ac:dyDescent="0.15">
      <c r="A7312" s="3"/>
      <c r="B7312" s="51"/>
      <c r="D7312" s="30"/>
      <c r="E7312" s="25"/>
    </row>
    <row r="7313" spans="1:5" x14ac:dyDescent="0.15">
      <c r="A7313" s="3"/>
      <c r="B7313" s="51"/>
      <c r="D7313" s="30"/>
      <c r="E7313" s="25"/>
    </row>
    <row r="7314" spans="1:5" x14ac:dyDescent="0.15">
      <c r="A7314" s="3"/>
      <c r="B7314" s="51"/>
      <c r="D7314" s="30"/>
      <c r="E7314" s="25"/>
    </row>
    <row r="7315" spans="1:5" x14ac:dyDescent="0.15">
      <c r="A7315" s="3"/>
      <c r="B7315" s="51"/>
      <c r="D7315" s="30"/>
      <c r="E7315" s="25"/>
    </row>
    <row r="7316" spans="1:5" x14ac:dyDescent="0.15">
      <c r="A7316" s="3"/>
      <c r="B7316" s="51"/>
      <c r="D7316" s="30"/>
      <c r="E7316" s="25"/>
    </row>
    <row r="7317" spans="1:5" x14ac:dyDescent="0.15">
      <c r="A7317" s="3"/>
      <c r="B7317" s="51"/>
      <c r="D7317" s="30"/>
      <c r="E7317" s="25"/>
    </row>
    <row r="7318" spans="1:5" x14ac:dyDescent="0.15">
      <c r="A7318" s="3"/>
      <c r="B7318" s="51"/>
      <c r="D7318" s="30"/>
      <c r="E7318" s="25"/>
    </row>
    <row r="7319" spans="1:5" x14ac:dyDescent="0.15">
      <c r="A7319" s="3"/>
      <c r="B7319" s="51"/>
      <c r="D7319" s="30"/>
      <c r="E7319" s="25"/>
    </row>
    <row r="7320" spans="1:5" x14ac:dyDescent="0.15">
      <c r="A7320" s="3"/>
      <c r="B7320" s="51"/>
      <c r="D7320" s="30"/>
      <c r="E7320" s="25"/>
    </row>
    <row r="7321" spans="1:5" x14ac:dyDescent="0.15">
      <c r="A7321" s="3"/>
      <c r="B7321" s="51"/>
      <c r="D7321" s="30"/>
      <c r="E7321" s="25"/>
    </row>
    <row r="7322" spans="1:5" x14ac:dyDescent="0.15">
      <c r="A7322" s="3"/>
      <c r="B7322" s="51"/>
      <c r="D7322" s="30"/>
      <c r="E7322" s="25"/>
    </row>
    <row r="7323" spans="1:5" x14ac:dyDescent="0.15">
      <c r="A7323" s="3"/>
      <c r="B7323" s="51"/>
      <c r="D7323" s="30"/>
      <c r="E7323" s="25"/>
    </row>
    <row r="7324" spans="1:5" x14ac:dyDescent="0.15">
      <c r="A7324" s="3"/>
      <c r="B7324" s="51"/>
      <c r="D7324" s="30"/>
      <c r="E7324" s="25"/>
    </row>
    <row r="7325" spans="1:5" x14ac:dyDescent="0.15">
      <c r="A7325" s="3"/>
      <c r="B7325" s="51"/>
      <c r="D7325" s="30"/>
      <c r="E7325" s="25"/>
    </row>
    <row r="7326" spans="1:5" x14ac:dyDescent="0.15">
      <c r="A7326" s="3"/>
      <c r="B7326" s="51"/>
      <c r="D7326" s="30"/>
      <c r="E7326" s="25"/>
    </row>
    <row r="7327" spans="1:5" x14ac:dyDescent="0.15">
      <c r="A7327" s="3"/>
      <c r="B7327" s="51"/>
      <c r="D7327" s="30"/>
      <c r="E7327" s="25"/>
    </row>
    <row r="7328" spans="1:5" x14ac:dyDescent="0.15">
      <c r="A7328" s="3"/>
      <c r="B7328" s="51"/>
      <c r="D7328" s="30"/>
      <c r="E7328" s="25"/>
    </row>
    <row r="7329" spans="1:5" x14ac:dyDescent="0.15">
      <c r="A7329" s="3"/>
      <c r="B7329" s="51"/>
      <c r="D7329" s="30"/>
      <c r="E7329" s="25"/>
    </row>
    <row r="7330" spans="1:5" x14ac:dyDescent="0.15">
      <c r="A7330" s="3"/>
      <c r="B7330" s="51"/>
      <c r="D7330" s="30"/>
      <c r="E7330" s="25"/>
    </row>
    <row r="7331" spans="1:5" x14ac:dyDescent="0.15">
      <c r="A7331" s="3"/>
      <c r="B7331" s="51"/>
      <c r="D7331" s="30"/>
      <c r="E7331" s="25"/>
    </row>
    <row r="7332" spans="1:5" x14ac:dyDescent="0.15">
      <c r="A7332" s="3"/>
      <c r="B7332" s="51"/>
      <c r="D7332" s="30"/>
      <c r="E7332" s="25"/>
    </row>
    <row r="7333" spans="1:5" x14ac:dyDescent="0.15">
      <c r="A7333" s="3"/>
      <c r="B7333" s="51"/>
      <c r="D7333" s="30"/>
      <c r="E7333" s="25"/>
    </row>
    <row r="7334" spans="1:5" x14ac:dyDescent="0.15">
      <c r="A7334" s="3"/>
      <c r="B7334" s="51"/>
      <c r="D7334" s="30"/>
      <c r="E7334" s="25"/>
    </row>
    <row r="7335" spans="1:5" x14ac:dyDescent="0.15">
      <c r="A7335" s="3"/>
      <c r="B7335" s="51"/>
      <c r="D7335" s="30"/>
      <c r="E7335" s="25"/>
    </row>
    <row r="7336" spans="1:5" x14ac:dyDescent="0.15">
      <c r="A7336" s="3"/>
      <c r="B7336" s="51"/>
      <c r="D7336" s="30"/>
      <c r="E7336" s="25"/>
    </row>
    <row r="7337" spans="1:5" x14ac:dyDescent="0.15">
      <c r="A7337" s="3"/>
      <c r="B7337" s="51"/>
      <c r="D7337" s="30"/>
      <c r="E7337" s="25"/>
    </row>
    <row r="7338" spans="1:5" x14ac:dyDescent="0.15">
      <c r="A7338" s="3"/>
      <c r="B7338" s="51"/>
      <c r="D7338" s="30"/>
      <c r="E7338" s="25"/>
    </row>
    <row r="7339" spans="1:5" x14ac:dyDescent="0.15">
      <c r="A7339" s="3"/>
      <c r="B7339" s="51"/>
      <c r="D7339" s="30"/>
      <c r="E7339" s="25"/>
    </row>
    <row r="7340" spans="1:5" x14ac:dyDescent="0.15">
      <c r="A7340" s="3"/>
      <c r="B7340" s="51"/>
      <c r="D7340" s="30"/>
      <c r="E7340" s="25"/>
    </row>
    <row r="7341" spans="1:5" x14ac:dyDescent="0.15">
      <c r="A7341" s="3"/>
      <c r="B7341" s="51"/>
      <c r="D7341" s="30"/>
      <c r="E7341" s="25"/>
    </row>
    <row r="7342" spans="1:5" x14ac:dyDescent="0.15">
      <c r="A7342" s="3"/>
      <c r="B7342" s="51"/>
      <c r="D7342" s="30"/>
      <c r="E7342" s="25"/>
    </row>
    <row r="7343" spans="1:5" x14ac:dyDescent="0.15">
      <c r="A7343" s="3"/>
      <c r="B7343" s="51"/>
      <c r="D7343" s="30"/>
      <c r="E7343" s="25"/>
    </row>
    <row r="7344" spans="1:5" x14ac:dyDescent="0.15">
      <c r="A7344" s="3"/>
      <c r="B7344" s="51"/>
      <c r="D7344" s="30"/>
      <c r="E7344" s="25"/>
    </row>
    <row r="7345" spans="1:5" x14ac:dyDescent="0.15">
      <c r="A7345" s="3"/>
      <c r="B7345" s="51"/>
      <c r="D7345" s="30"/>
      <c r="E7345" s="25"/>
    </row>
    <row r="7346" spans="1:5" x14ac:dyDescent="0.15">
      <c r="A7346" s="3"/>
      <c r="B7346" s="51"/>
      <c r="D7346" s="30"/>
      <c r="E7346" s="25"/>
    </row>
    <row r="7347" spans="1:5" x14ac:dyDescent="0.15">
      <c r="A7347" s="3"/>
      <c r="B7347" s="51"/>
      <c r="D7347" s="30"/>
      <c r="E7347" s="25"/>
    </row>
    <row r="7348" spans="1:5" x14ac:dyDescent="0.15">
      <c r="A7348" s="3"/>
      <c r="B7348" s="51"/>
      <c r="D7348" s="30"/>
      <c r="E7348" s="25"/>
    </row>
    <row r="7349" spans="1:5" x14ac:dyDescent="0.15">
      <c r="A7349" s="3"/>
      <c r="B7349" s="51"/>
      <c r="D7349" s="30"/>
      <c r="E7349" s="25"/>
    </row>
    <row r="7350" spans="1:5" x14ac:dyDescent="0.15">
      <c r="A7350" s="3"/>
      <c r="B7350" s="51"/>
      <c r="D7350" s="30"/>
      <c r="E7350" s="25"/>
    </row>
    <row r="7351" spans="1:5" x14ac:dyDescent="0.15">
      <c r="A7351" s="3"/>
      <c r="B7351" s="51"/>
      <c r="D7351" s="30"/>
      <c r="E7351" s="25"/>
    </row>
    <row r="7352" spans="1:5" x14ac:dyDescent="0.15">
      <c r="A7352" s="3"/>
      <c r="B7352" s="51"/>
      <c r="D7352" s="30"/>
      <c r="E7352" s="25"/>
    </row>
    <row r="7353" spans="1:5" x14ac:dyDescent="0.15">
      <c r="A7353" s="3"/>
      <c r="B7353" s="51"/>
      <c r="D7353" s="30"/>
      <c r="E7353" s="25"/>
    </row>
    <row r="7354" spans="1:5" x14ac:dyDescent="0.15">
      <c r="A7354" s="3"/>
      <c r="B7354" s="51"/>
      <c r="D7354" s="30"/>
      <c r="E7354" s="25"/>
    </row>
    <row r="7355" spans="1:5" x14ac:dyDescent="0.15">
      <c r="A7355" s="3"/>
      <c r="B7355" s="51"/>
      <c r="D7355" s="30"/>
      <c r="E7355" s="25"/>
    </row>
    <row r="7356" spans="1:5" x14ac:dyDescent="0.15">
      <c r="A7356" s="3"/>
      <c r="B7356" s="51"/>
      <c r="D7356" s="30"/>
      <c r="E7356" s="25"/>
    </row>
    <row r="7357" spans="1:5" x14ac:dyDescent="0.15">
      <c r="A7357" s="3"/>
      <c r="B7357" s="51"/>
      <c r="D7357" s="30"/>
      <c r="E7357" s="25"/>
    </row>
    <row r="7358" spans="1:5" x14ac:dyDescent="0.15">
      <c r="A7358" s="3"/>
      <c r="B7358" s="51"/>
      <c r="D7358" s="30"/>
      <c r="E7358" s="25"/>
    </row>
    <row r="7359" spans="1:5" x14ac:dyDescent="0.15">
      <c r="A7359" s="3"/>
      <c r="B7359" s="51"/>
      <c r="D7359" s="30"/>
      <c r="E7359" s="25"/>
    </row>
    <row r="7360" spans="1:5" x14ac:dyDescent="0.15">
      <c r="A7360" s="3"/>
      <c r="B7360" s="51"/>
      <c r="D7360" s="30"/>
      <c r="E7360" s="25"/>
    </row>
    <row r="7361" spans="1:5" x14ac:dyDescent="0.15">
      <c r="A7361" s="3"/>
      <c r="B7361" s="51"/>
      <c r="D7361" s="30"/>
      <c r="E7361" s="25"/>
    </row>
    <row r="7362" spans="1:5" x14ac:dyDescent="0.15">
      <c r="A7362" s="3"/>
      <c r="B7362" s="51"/>
      <c r="D7362" s="30"/>
      <c r="E7362" s="25"/>
    </row>
    <row r="7363" spans="1:5" x14ac:dyDescent="0.15">
      <c r="A7363" s="3"/>
      <c r="B7363" s="51"/>
      <c r="D7363" s="30"/>
      <c r="E7363" s="25"/>
    </row>
    <row r="7364" spans="1:5" x14ac:dyDescent="0.15">
      <c r="A7364" s="3"/>
      <c r="B7364" s="51"/>
      <c r="D7364" s="30"/>
      <c r="E7364" s="25"/>
    </row>
    <row r="7365" spans="1:5" x14ac:dyDescent="0.15">
      <c r="A7365" s="3"/>
      <c r="B7365" s="51"/>
      <c r="D7365" s="30"/>
      <c r="E7365" s="25"/>
    </row>
    <row r="7366" spans="1:5" x14ac:dyDescent="0.15">
      <c r="A7366" s="3"/>
      <c r="B7366" s="51"/>
      <c r="D7366" s="30"/>
      <c r="E7366" s="25"/>
    </row>
    <row r="7367" spans="1:5" x14ac:dyDescent="0.15">
      <c r="A7367" s="3"/>
      <c r="B7367" s="51"/>
      <c r="D7367" s="30"/>
      <c r="E7367" s="25"/>
    </row>
    <row r="7368" spans="1:5" x14ac:dyDescent="0.15">
      <c r="A7368" s="3"/>
      <c r="B7368" s="51"/>
      <c r="D7368" s="30"/>
      <c r="E7368" s="25"/>
    </row>
    <row r="7369" spans="1:5" x14ac:dyDescent="0.15">
      <c r="A7369" s="3"/>
      <c r="B7369" s="51"/>
      <c r="D7369" s="30"/>
      <c r="E7369" s="25"/>
    </row>
    <row r="7370" spans="1:5" x14ac:dyDescent="0.15">
      <c r="A7370" s="3"/>
      <c r="B7370" s="51"/>
      <c r="D7370" s="30"/>
      <c r="E7370" s="25"/>
    </row>
    <row r="7371" spans="1:5" x14ac:dyDescent="0.15">
      <c r="A7371" s="3"/>
      <c r="B7371" s="51"/>
      <c r="D7371" s="30"/>
      <c r="E7371" s="25"/>
    </row>
    <row r="7372" spans="1:5" x14ac:dyDescent="0.15">
      <c r="A7372" s="3"/>
      <c r="B7372" s="51"/>
      <c r="D7372" s="30"/>
      <c r="E7372" s="25"/>
    </row>
    <row r="7373" spans="1:5" x14ac:dyDescent="0.15">
      <c r="A7373" s="3"/>
      <c r="B7373" s="51"/>
      <c r="D7373" s="30"/>
      <c r="E7373" s="25"/>
    </row>
    <row r="7374" spans="1:5" x14ac:dyDescent="0.15">
      <c r="A7374" s="3"/>
      <c r="B7374" s="51"/>
      <c r="D7374" s="30"/>
      <c r="E7374" s="25"/>
    </row>
    <row r="7375" spans="1:5" x14ac:dyDescent="0.15">
      <c r="A7375" s="3"/>
      <c r="B7375" s="51"/>
      <c r="D7375" s="30"/>
      <c r="E7375" s="25"/>
    </row>
    <row r="7376" spans="1:5" x14ac:dyDescent="0.15">
      <c r="A7376" s="3"/>
      <c r="B7376" s="51"/>
      <c r="D7376" s="30"/>
      <c r="E7376" s="25"/>
    </row>
    <row r="7377" spans="1:5" x14ac:dyDescent="0.15">
      <c r="A7377" s="3"/>
      <c r="B7377" s="51"/>
      <c r="D7377" s="30"/>
      <c r="E7377" s="25"/>
    </row>
    <row r="7378" spans="1:5" x14ac:dyDescent="0.15">
      <c r="A7378" s="3"/>
      <c r="B7378" s="51"/>
      <c r="D7378" s="30"/>
      <c r="E7378" s="25"/>
    </row>
    <row r="7379" spans="1:5" x14ac:dyDescent="0.15">
      <c r="A7379" s="3"/>
      <c r="B7379" s="51"/>
      <c r="D7379" s="30"/>
      <c r="E7379" s="25"/>
    </row>
    <row r="7380" spans="1:5" x14ac:dyDescent="0.15">
      <c r="A7380" s="3"/>
      <c r="B7380" s="51"/>
      <c r="D7380" s="30"/>
      <c r="E7380" s="25"/>
    </row>
    <row r="7381" spans="1:5" x14ac:dyDescent="0.15">
      <c r="A7381" s="3"/>
      <c r="B7381" s="51"/>
      <c r="D7381" s="30"/>
      <c r="E7381" s="25"/>
    </row>
    <row r="7382" spans="1:5" x14ac:dyDescent="0.15">
      <c r="A7382" s="3"/>
      <c r="B7382" s="51"/>
      <c r="D7382" s="30"/>
      <c r="E7382" s="25"/>
    </row>
    <row r="7383" spans="1:5" x14ac:dyDescent="0.15">
      <c r="A7383" s="3"/>
      <c r="B7383" s="51"/>
      <c r="D7383" s="30"/>
      <c r="E7383" s="25"/>
    </row>
    <row r="7384" spans="1:5" x14ac:dyDescent="0.15">
      <c r="A7384" s="3"/>
      <c r="B7384" s="51"/>
      <c r="D7384" s="30"/>
      <c r="E7384" s="25"/>
    </row>
    <row r="7385" spans="1:5" x14ac:dyDescent="0.15">
      <c r="A7385" s="3"/>
      <c r="B7385" s="51"/>
      <c r="D7385" s="30"/>
      <c r="E7385" s="25"/>
    </row>
    <row r="7386" spans="1:5" x14ac:dyDescent="0.15">
      <c r="A7386" s="3"/>
      <c r="B7386" s="51"/>
      <c r="D7386" s="30"/>
      <c r="E7386" s="25"/>
    </row>
    <row r="7387" spans="1:5" x14ac:dyDescent="0.15">
      <c r="A7387" s="3"/>
      <c r="B7387" s="51"/>
      <c r="D7387" s="30"/>
      <c r="E7387" s="25"/>
    </row>
    <row r="7388" spans="1:5" x14ac:dyDescent="0.15">
      <c r="A7388" s="3"/>
      <c r="B7388" s="51"/>
      <c r="D7388" s="30"/>
      <c r="E7388" s="25"/>
    </row>
    <row r="7389" spans="1:5" x14ac:dyDescent="0.15">
      <c r="A7389" s="3"/>
      <c r="B7389" s="51"/>
      <c r="D7389" s="30"/>
      <c r="E7389" s="25"/>
    </row>
    <row r="7390" spans="1:5" x14ac:dyDescent="0.15">
      <c r="A7390" s="3"/>
      <c r="B7390" s="51"/>
      <c r="D7390" s="30"/>
      <c r="E7390" s="25"/>
    </row>
    <row r="7391" spans="1:5" x14ac:dyDescent="0.15">
      <c r="A7391" s="3"/>
      <c r="B7391" s="51"/>
      <c r="D7391" s="30"/>
      <c r="E7391" s="25"/>
    </row>
    <row r="7392" spans="1:5" x14ac:dyDescent="0.15">
      <c r="A7392" s="3"/>
      <c r="B7392" s="51"/>
      <c r="D7392" s="30"/>
      <c r="E7392" s="25"/>
    </row>
    <row r="7393" spans="1:5" x14ac:dyDescent="0.15">
      <c r="A7393" s="3"/>
      <c r="B7393" s="51"/>
      <c r="D7393" s="30"/>
      <c r="E7393" s="25"/>
    </row>
    <row r="7394" spans="1:5" x14ac:dyDescent="0.15">
      <c r="A7394" s="3"/>
      <c r="B7394" s="51"/>
      <c r="D7394" s="30"/>
      <c r="E7394" s="25"/>
    </row>
    <row r="7395" spans="1:5" x14ac:dyDescent="0.15">
      <c r="A7395" s="3"/>
      <c r="B7395" s="51"/>
      <c r="D7395" s="30"/>
      <c r="E7395" s="25"/>
    </row>
    <row r="7396" spans="1:5" x14ac:dyDescent="0.15">
      <c r="A7396" s="3"/>
      <c r="B7396" s="51"/>
      <c r="D7396" s="30"/>
      <c r="E7396" s="25"/>
    </row>
    <row r="7397" spans="1:5" x14ac:dyDescent="0.15">
      <c r="A7397" s="3"/>
      <c r="B7397" s="51"/>
      <c r="D7397" s="30"/>
      <c r="E7397" s="25"/>
    </row>
    <row r="7398" spans="1:5" x14ac:dyDescent="0.15">
      <c r="A7398" s="3"/>
      <c r="B7398" s="51"/>
      <c r="D7398" s="30"/>
      <c r="E7398" s="25"/>
    </row>
    <row r="7399" spans="1:5" x14ac:dyDescent="0.15">
      <c r="A7399" s="3"/>
      <c r="B7399" s="51"/>
      <c r="D7399" s="30"/>
      <c r="E7399" s="25"/>
    </row>
    <row r="7400" spans="1:5" x14ac:dyDescent="0.15">
      <c r="A7400" s="3"/>
      <c r="B7400" s="51"/>
      <c r="D7400" s="30"/>
      <c r="E7400" s="25"/>
    </row>
    <row r="7401" spans="1:5" x14ac:dyDescent="0.15">
      <c r="A7401" s="3"/>
      <c r="B7401" s="51"/>
      <c r="D7401" s="30"/>
      <c r="E7401" s="25"/>
    </row>
    <row r="7402" spans="1:5" x14ac:dyDescent="0.15">
      <c r="A7402" s="3"/>
      <c r="B7402" s="51"/>
      <c r="D7402" s="30"/>
      <c r="E7402" s="25"/>
    </row>
    <row r="7403" spans="1:5" x14ac:dyDescent="0.15">
      <c r="A7403" s="3"/>
      <c r="B7403" s="51"/>
      <c r="D7403" s="30"/>
      <c r="E7403" s="25"/>
    </row>
    <row r="7404" spans="1:5" x14ac:dyDescent="0.15">
      <c r="A7404" s="3"/>
      <c r="B7404" s="51"/>
      <c r="D7404" s="30"/>
      <c r="E7404" s="25"/>
    </row>
    <row r="7405" spans="1:5" x14ac:dyDescent="0.15">
      <c r="A7405" s="3"/>
      <c r="B7405" s="51"/>
      <c r="D7405" s="30"/>
      <c r="E7405" s="25"/>
    </row>
    <row r="7406" spans="1:5" x14ac:dyDescent="0.15">
      <c r="A7406" s="3"/>
      <c r="B7406" s="51"/>
      <c r="D7406" s="30"/>
      <c r="E7406" s="25"/>
    </row>
    <row r="7407" spans="1:5" x14ac:dyDescent="0.15">
      <c r="A7407" s="3"/>
      <c r="B7407" s="51"/>
      <c r="D7407" s="30"/>
      <c r="E7407" s="25"/>
    </row>
    <row r="7408" spans="1:5" x14ac:dyDescent="0.15">
      <c r="A7408" s="3"/>
      <c r="B7408" s="51"/>
      <c r="D7408" s="30"/>
      <c r="E7408" s="25"/>
    </row>
    <row r="7409" spans="1:5" x14ac:dyDescent="0.15">
      <c r="A7409" s="3"/>
      <c r="B7409" s="51"/>
      <c r="D7409" s="30"/>
      <c r="E7409" s="25"/>
    </row>
    <row r="7410" spans="1:5" x14ac:dyDescent="0.15">
      <c r="A7410" s="3"/>
      <c r="B7410" s="51"/>
      <c r="D7410" s="30"/>
      <c r="E7410" s="25"/>
    </row>
    <row r="7411" spans="1:5" x14ac:dyDescent="0.15">
      <c r="A7411" s="3"/>
      <c r="B7411" s="51"/>
      <c r="D7411" s="30"/>
      <c r="E7411" s="25"/>
    </row>
    <row r="7412" spans="1:5" x14ac:dyDescent="0.15">
      <c r="A7412" s="3"/>
      <c r="B7412" s="51"/>
      <c r="D7412" s="30"/>
      <c r="E7412" s="25"/>
    </row>
    <row r="7413" spans="1:5" x14ac:dyDescent="0.15">
      <c r="A7413" s="3"/>
      <c r="B7413" s="51"/>
      <c r="D7413" s="30"/>
      <c r="E7413" s="25"/>
    </row>
    <row r="7414" spans="1:5" x14ac:dyDescent="0.15">
      <c r="A7414" s="3"/>
      <c r="B7414" s="51"/>
      <c r="D7414" s="30"/>
      <c r="E7414" s="25"/>
    </row>
    <row r="7415" spans="1:5" x14ac:dyDescent="0.15">
      <c r="A7415" s="3"/>
      <c r="B7415" s="51"/>
      <c r="D7415" s="30"/>
      <c r="E7415" s="25"/>
    </row>
    <row r="7416" spans="1:5" x14ac:dyDescent="0.15">
      <c r="A7416" s="3"/>
      <c r="B7416" s="51"/>
      <c r="D7416" s="30"/>
      <c r="E7416" s="25"/>
    </row>
    <row r="7417" spans="1:5" x14ac:dyDescent="0.15">
      <c r="A7417" s="3"/>
      <c r="B7417" s="51"/>
      <c r="D7417" s="30"/>
      <c r="E7417" s="25"/>
    </row>
    <row r="7418" spans="1:5" x14ac:dyDescent="0.15">
      <c r="A7418" s="3"/>
      <c r="B7418" s="51"/>
      <c r="D7418" s="30"/>
      <c r="E7418" s="25"/>
    </row>
    <row r="7419" spans="1:5" x14ac:dyDescent="0.15">
      <c r="A7419" s="3"/>
      <c r="B7419" s="51"/>
      <c r="D7419" s="30"/>
      <c r="E7419" s="25"/>
    </row>
    <row r="7420" spans="1:5" x14ac:dyDescent="0.15">
      <c r="A7420" s="3"/>
      <c r="B7420" s="51"/>
      <c r="D7420" s="30"/>
      <c r="E7420" s="25"/>
    </row>
    <row r="7421" spans="1:5" x14ac:dyDescent="0.15">
      <c r="A7421" s="3"/>
      <c r="B7421" s="51"/>
      <c r="D7421" s="30"/>
      <c r="E7421" s="25"/>
    </row>
    <row r="7422" spans="1:5" x14ac:dyDescent="0.15">
      <c r="A7422" s="3"/>
      <c r="B7422" s="51"/>
      <c r="D7422" s="30"/>
      <c r="E7422" s="25"/>
    </row>
    <row r="7423" spans="1:5" x14ac:dyDescent="0.15">
      <c r="A7423" s="3"/>
      <c r="B7423" s="51"/>
      <c r="D7423" s="30"/>
      <c r="E7423" s="25"/>
    </row>
    <row r="7424" spans="1:5" x14ac:dyDescent="0.15">
      <c r="A7424" s="3"/>
      <c r="B7424" s="51"/>
      <c r="D7424" s="30"/>
      <c r="E7424" s="25"/>
    </row>
    <row r="7425" spans="1:5" x14ac:dyDescent="0.15">
      <c r="A7425" s="3"/>
      <c r="B7425" s="51"/>
      <c r="D7425" s="30"/>
      <c r="E7425" s="25"/>
    </row>
    <row r="7426" spans="1:5" x14ac:dyDescent="0.15">
      <c r="A7426" s="3"/>
      <c r="B7426" s="51"/>
      <c r="D7426" s="30"/>
      <c r="E7426" s="25"/>
    </row>
    <row r="7427" spans="1:5" x14ac:dyDescent="0.15">
      <c r="A7427" s="3"/>
      <c r="B7427" s="51"/>
      <c r="D7427" s="30"/>
      <c r="E7427" s="25"/>
    </row>
    <row r="7428" spans="1:5" x14ac:dyDescent="0.15">
      <c r="A7428" s="3"/>
      <c r="B7428" s="51"/>
      <c r="D7428" s="30"/>
      <c r="E7428" s="25"/>
    </row>
    <row r="7429" spans="1:5" x14ac:dyDescent="0.15">
      <c r="A7429" s="3"/>
      <c r="B7429" s="51"/>
      <c r="D7429" s="30"/>
      <c r="E7429" s="25"/>
    </row>
    <row r="7430" spans="1:5" x14ac:dyDescent="0.15">
      <c r="A7430" s="3"/>
      <c r="B7430" s="51"/>
      <c r="D7430" s="30"/>
      <c r="E7430" s="25"/>
    </row>
    <row r="7431" spans="1:5" x14ac:dyDescent="0.15">
      <c r="A7431" s="3"/>
      <c r="B7431" s="51"/>
      <c r="D7431" s="30"/>
      <c r="E7431" s="25"/>
    </row>
    <row r="7432" spans="1:5" x14ac:dyDescent="0.15">
      <c r="A7432" s="3"/>
      <c r="B7432" s="51"/>
      <c r="D7432" s="30"/>
      <c r="E7432" s="25"/>
    </row>
    <row r="7433" spans="1:5" x14ac:dyDescent="0.15">
      <c r="A7433" s="3"/>
      <c r="B7433" s="51"/>
      <c r="D7433" s="30"/>
      <c r="E7433" s="25"/>
    </row>
    <row r="7434" spans="1:5" x14ac:dyDescent="0.15">
      <c r="A7434" s="3"/>
      <c r="B7434" s="51"/>
      <c r="D7434" s="30"/>
      <c r="E7434" s="25"/>
    </row>
    <row r="7435" spans="1:5" x14ac:dyDescent="0.15">
      <c r="A7435" s="3"/>
      <c r="B7435" s="51"/>
      <c r="D7435" s="30"/>
      <c r="E7435" s="25"/>
    </row>
    <row r="7436" spans="1:5" x14ac:dyDescent="0.15">
      <c r="A7436" s="3"/>
      <c r="B7436" s="51"/>
      <c r="D7436" s="30"/>
      <c r="E7436" s="25"/>
    </row>
    <row r="7437" spans="1:5" x14ac:dyDescent="0.15">
      <c r="A7437" s="3"/>
      <c r="B7437" s="51"/>
      <c r="D7437" s="30"/>
      <c r="E7437" s="25"/>
    </row>
    <row r="7438" spans="1:5" x14ac:dyDescent="0.15">
      <c r="A7438" s="3"/>
      <c r="B7438" s="51"/>
      <c r="D7438" s="30"/>
      <c r="E7438" s="25"/>
    </row>
    <row r="7439" spans="1:5" x14ac:dyDescent="0.15">
      <c r="A7439" s="3"/>
      <c r="B7439" s="51"/>
      <c r="D7439" s="30"/>
      <c r="E7439" s="25"/>
    </row>
    <row r="7440" spans="1:5" x14ac:dyDescent="0.15">
      <c r="A7440" s="3"/>
      <c r="B7440" s="51"/>
      <c r="D7440" s="30"/>
      <c r="E7440" s="25"/>
    </row>
    <row r="7441" spans="1:5" x14ac:dyDescent="0.15">
      <c r="A7441" s="3"/>
      <c r="B7441" s="51"/>
      <c r="D7441" s="30"/>
      <c r="E7441" s="25"/>
    </row>
    <row r="7442" spans="1:5" x14ac:dyDescent="0.15">
      <c r="A7442" s="3"/>
      <c r="B7442" s="51"/>
      <c r="D7442" s="30"/>
      <c r="E7442" s="25"/>
    </row>
    <row r="7443" spans="1:5" x14ac:dyDescent="0.15">
      <c r="A7443" s="3"/>
      <c r="B7443" s="51"/>
      <c r="D7443" s="30"/>
      <c r="E7443" s="25"/>
    </row>
    <row r="7444" spans="1:5" x14ac:dyDescent="0.15">
      <c r="A7444" s="3"/>
      <c r="B7444" s="51"/>
      <c r="D7444" s="30"/>
      <c r="E7444" s="25"/>
    </row>
    <row r="7445" spans="1:5" x14ac:dyDescent="0.15">
      <c r="A7445" s="3"/>
      <c r="B7445" s="51"/>
      <c r="D7445" s="30"/>
      <c r="E7445" s="25"/>
    </row>
    <row r="7446" spans="1:5" x14ac:dyDescent="0.15">
      <c r="A7446" s="3"/>
      <c r="B7446" s="51"/>
      <c r="D7446" s="30"/>
      <c r="E7446" s="25"/>
    </row>
    <row r="7447" spans="1:5" x14ac:dyDescent="0.15">
      <c r="A7447" s="3"/>
      <c r="B7447" s="51"/>
      <c r="D7447" s="30"/>
      <c r="E7447" s="25"/>
    </row>
    <row r="7448" spans="1:5" x14ac:dyDescent="0.15">
      <c r="A7448" s="3"/>
      <c r="B7448" s="51"/>
      <c r="D7448" s="30"/>
      <c r="E7448" s="25"/>
    </row>
    <row r="7449" spans="1:5" x14ac:dyDescent="0.15">
      <c r="A7449" s="3"/>
      <c r="B7449" s="51"/>
      <c r="D7449" s="30"/>
      <c r="E7449" s="25"/>
    </row>
    <row r="7450" spans="1:5" x14ac:dyDescent="0.15">
      <c r="A7450" s="3"/>
      <c r="B7450" s="51"/>
      <c r="D7450" s="30"/>
      <c r="E7450" s="25"/>
    </row>
    <row r="7451" spans="1:5" x14ac:dyDescent="0.15">
      <c r="A7451" s="3"/>
      <c r="B7451" s="51"/>
      <c r="D7451" s="30"/>
      <c r="E7451" s="25"/>
    </row>
    <row r="7452" spans="1:5" x14ac:dyDescent="0.15">
      <c r="A7452" s="3"/>
      <c r="B7452" s="51"/>
      <c r="D7452" s="30"/>
      <c r="E7452" s="25"/>
    </row>
    <row r="7453" spans="1:5" x14ac:dyDescent="0.15">
      <c r="A7453" s="3"/>
      <c r="B7453" s="51"/>
      <c r="D7453" s="30"/>
      <c r="E7453" s="25"/>
    </row>
    <row r="7454" spans="1:5" x14ac:dyDescent="0.15">
      <c r="A7454" s="3"/>
      <c r="B7454" s="51"/>
      <c r="D7454" s="30"/>
      <c r="E7454" s="25"/>
    </row>
    <row r="7455" spans="1:5" x14ac:dyDescent="0.15">
      <c r="A7455" s="3"/>
      <c r="B7455" s="51"/>
      <c r="D7455" s="30"/>
      <c r="E7455" s="25"/>
    </row>
    <row r="7456" spans="1:5" x14ac:dyDescent="0.15">
      <c r="A7456" s="3"/>
      <c r="B7456" s="51"/>
      <c r="D7456" s="30"/>
      <c r="E7456" s="25"/>
    </row>
    <row r="7457" spans="1:5" x14ac:dyDescent="0.15">
      <c r="A7457" s="3"/>
      <c r="B7457" s="51"/>
      <c r="D7457" s="30"/>
      <c r="E7457" s="25"/>
    </row>
    <row r="7458" spans="1:5" x14ac:dyDescent="0.15">
      <c r="A7458" s="3"/>
      <c r="B7458" s="51"/>
      <c r="D7458" s="30"/>
      <c r="E7458" s="25"/>
    </row>
    <row r="7459" spans="1:5" x14ac:dyDescent="0.15">
      <c r="A7459" s="3"/>
      <c r="B7459" s="51"/>
      <c r="D7459" s="30"/>
      <c r="E7459" s="25"/>
    </row>
    <row r="7460" spans="1:5" x14ac:dyDescent="0.15">
      <c r="A7460" s="3"/>
      <c r="B7460" s="51"/>
      <c r="D7460" s="30"/>
      <c r="E7460" s="25"/>
    </row>
    <row r="7461" spans="1:5" x14ac:dyDescent="0.15">
      <c r="A7461" s="3"/>
      <c r="B7461" s="51"/>
      <c r="D7461" s="30"/>
      <c r="E7461" s="25"/>
    </row>
    <row r="7462" spans="1:5" x14ac:dyDescent="0.15">
      <c r="A7462" s="3"/>
      <c r="B7462" s="51"/>
      <c r="D7462" s="30"/>
      <c r="E7462" s="25"/>
    </row>
    <row r="7463" spans="1:5" x14ac:dyDescent="0.15">
      <c r="A7463" s="3"/>
      <c r="B7463" s="51"/>
      <c r="D7463" s="30"/>
      <c r="E7463" s="25"/>
    </row>
    <row r="7464" spans="1:5" x14ac:dyDescent="0.15">
      <c r="A7464" s="3"/>
      <c r="B7464" s="51"/>
      <c r="D7464" s="30"/>
      <c r="E7464" s="25"/>
    </row>
    <row r="7465" spans="1:5" x14ac:dyDescent="0.15">
      <c r="A7465" s="3"/>
      <c r="B7465" s="51"/>
      <c r="D7465" s="30"/>
      <c r="E7465" s="25"/>
    </row>
    <row r="7466" spans="1:5" x14ac:dyDescent="0.15">
      <c r="A7466" s="3"/>
      <c r="B7466" s="51"/>
      <c r="D7466" s="30"/>
      <c r="E7466" s="25"/>
    </row>
    <row r="7467" spans="1:5" x14ac:dyDescent="0.15">
      <c r="A7467" s="3"/>
      <c r="B7467" s="51"/>
      <c r="D7467" s="30"/>
      <c r="E7467" s="25"/>
    </row>
    <row r="7468" spans="1:5" x14ac:dyDescent="0.15">
      <c r="A7468" s="3"/>
      <c r="B7468" s="51"/>
      <c r="D7468" s="30"/>
      <c r="E7468" s="25"/>
    </row>
    <row r="7469" spans="1:5" x14ac:dyDescent="0.15">
      <c r="A7469" s="3"/>
      <c r="B7469" s="51"/>
      <c r="D7469" s="30"/>
      <c r="E7469" s="25"/>
    </row>
    <row r="7470" spans="1:5" x14ac:dyDescent="0.15">
      <c r="A7470" s="3"/>
      <c r="B7470" s="51"/>
      <c r="D7470" s="30"/>
      <c r="E7470" s="25"/>
    </row>
    <row r="7471" spans="1:5" x14ac:dyDescent="0.15">
      <c r="A7471" s="3"/>
      <c r="B7471" s="51"/>
      <c r="D7471" s="30"/>
      <c r="E7471" s="25"/>
    </row>
    <row r="7472" spans="1:5" x14ac:dyDescent="0.15">
      <c r="A7472" s="3"/>
      <c r="B7472" s="51"/>
      <c r="D7472" s="30"/>
      <c r="E7472" s="25"/>
    </row>
    <row r="7473" spans="1:5" x14ac:dyDescent="0.15">
      <c r="A7473" s="3"/>
      <c r="B7473" s="51"/>
      <c r="D7473" s="30"/>
      <c r="E7473" s="25"/>
    </row>
    <row r="7474" spans="1:5" x14ac:dyDescent="0.15">
      <c r="A7474" s="3"/>
      <c r="B7474" s="51"/>
      <c r="D7474" s="30"/>
      <c r="E7474" s="25"/>
    </row>
    <row r="7475" spans="1:5" x14ac:dyDescent="0.15">
      <c r="A7475" s="3"/>
      <c r="B7475" s="51"/>
      <c r="D7475" s="30"/>
      <c r="E7475" s="25"/>
    </row>
    <row r="7476" spans="1:5" x14ac:dyDescent="0.15">
      <c r="A7476" s="3"/>
      <c r="B7476" s="51"/>
      <c r="D7476" s="30"/>
      <c r="E7476" s="25"/>
    </row>
    <row r="7477" spans="1:5" x14ac:dyDescent="0.15">
      <c r="A7477" s="3"/>
      <c r="B7477" s="51"/>
      <c r="D7477" s="30"/>
      <c r="E7477" s="25"/>
    </row>
    <row r="7478" spans="1:5" x14ac:dyDescent="0.15">
      <c r="A7478" s="3"/>
      <c r="B7478" s="51"/>
      <c r="D7478" s="30"/>
      <c r="E7478" s="25"/>
    </row>
    <row r="7479" spans="1:5" x14ac:dyDescent="0.15">
      <c r="A7479" s="3"/>
      <c r="B7479" s="51"/>
      <c r="D7479" s="30"/>
      <c r="E7479" s="25"/>
    </row>
    <row r="7480" spans="1:5" x14ac:dyDescent="0.15">
      <c r="A7480" s="3"/>
      <c r="B7480" s="51"/>
      <c r="D7480" s="30"/>
      <c r="E7480" s="25"/>
    </row>
    <row r="7481" spans="1:5" x14ac:dyDescent="0.15">
      <c r="A7481" s="3"/>
      <c r="B7481" s="51"/>
      <c r="D7481" s="30"/>
      <c r="E7481" s="25"/>
    </row>
    <row r="7482" spans="1:5" x14ac:dyDescent="0.15">
      <c r="A7482" s="3"/>
      <c r="B7482" s="51"/>
      <c r="D7482" s="30"/>
      <c r="E7482" s="25"/>
    </row>
    <row r="7483" spans="1:5" x14ac:dyDescent="0.15">
      <c r="A7483" s="3"/>
      <c r="B7483" s="51"/>
      <c r="D7483" s="30"/>
      <c r="E7483" s="25"/>
    </row>
    <row r="7484" spans="1:5" x14ac:dyDescent="0.15">
      <c r="A7484" s="3"/>
      <c r="B7484" s="51"/>
      <c r="D7484" s="30"/>
      <c r="E7484" s="25"/>
    </row>
    <row r="7485" spans="1:5" x14ac:dyDescent="0.15">
      <c r="A7485" s="3"/>
      <c r="B7485" s="51"/>
      <c r="D7485" s="30"/>
      <c r="E7485" s="25"/>
    </row>
    <row r="7486" spans="1:5" x14ac:dyDescent="0.15">
      <c r="A7486" s="3"/>
      <c r="B7486" s="51"/>
      <c r="D7486" s="30"/>
      <c r="E7486" s="25"/>
    </row>
    <row r="7487" spans="1:5" x14ac:dyDescent="0.15">
      <c r="A7487" s="3"/>
      <c r="B7487" s="51"/>
      <c r="D7487" s="30"/>
      <c r="E7487" s="25"/>
    </row>
    <row r="7488" spans="1:5" x14ac:dyDescent="0.15">
      <c r="A7488" s="3"/>
      <c r="B7488" s="51"/>
      <c r="D7488" s="30"/>
      <c r="E7488" s="25"/>
    </row>
    <row r="7489" spans="1:5" x14ac:dyDescent="0.15">
      <c r="A7489" s="3"/>
      <c r="B7489" s="51"/>
      <c r="D7489" s="30"/>
      <c r="E7489" s="25"/>
    </row>
    <row r="7490" spans="1:5" x14ac:dyDescent="0.15">
      <c r="A7490" s="3"/>
      <c r="B7490" s="51"/>
      <c r="D7490" s="30"/>
      <c r="E7490" s="25"/>
    </row>
    <row r="7491" spans="1:5" x14ac:dyDescent="0.15">
      <c r="A7491" s="3"/>
      <c r="B7491" s="51"/>
      <c r="D7491" s="30"/>
      <c r="E7491" s="25"/>
    </row>
    <row r="7492" spans="1:5" x14ac:dyDescent="0.15">
      <c r="A7492" s="3"/>
      <c r="B7492" s="51"/>
      <c r="D7492" s="30"/>
      <c r="E7492" s="25"/>
    </row>
    <row r="7493" spans="1:5" x14ac:dyDescent="0.15">
      <c r="A7493" s="3"/>
      <c r="B7493" s="51"/>
      <c r="D7493" s="30"/>
      <c r="E7493" s="25"/>
    </row>
    <row r="7494" spans="1:5" x14ac:dyDescent="0.15">
      <c r="A7494" s="3"/>
      <c r="B7494" s="51"/>
      <c r="D7494" s="30"/>
      <c r="E7494" s="25"/>
    </row>
    <row r="7495" spans="1:5" x14ac:dyDescent="0.15">
      <c r="A7495" s="3"/>
      <c r="B7495" s="51"/>
      <c r="D7495" s="30"/>
      <c r="E7495" s="25"/>
    </row>
    <row r="7496" spans="1:5" x14ac:dyDescent="0.15">
      <c r="A7496" s="3"/>
      <c r="B7496" s="51"/>
      <c r="D7496" s="30"/>
      <c r="E7496" s="25"/>
    </row>
    <row r="7497" spans="1:5" x14ac:dyDescent="0.15">
      <c r="A7497" s="3"/>
      <c r="B7497" s="51"/>
      <c r="D7497" s="30"/>
      <c r="E7497" s="25"/>
    </row>
    <row r="7498" spans="1:5" x14ac:dyDescent="0.15">
      <c r="A7498" s="3"/>
      <c r="B7498" s="51"/>
      <c r="D7498" s="30"/>
      <c r="E7498" s="25"/>
    </row>
    <row r="7499" spans="1:5" x14ac:dyDescent="0.15">
      <c r="A7499" s="3"/>
      <c r="B7499" s="51"/>
      <c r="D7499" s="30"/>
      <c r="E7499" s="25"/>
    </row>
    <row r="7500" spans="1:5" x14ac:dyDescent="0.15">
      <c r="A7500" s="3"/>
      <c r="B7500" s="51"/>
      <c r="D7500" s="30"/>
      <c r="E7500" s="25"/>
    </row>
    <row r="7501" spans="1:5" x14ac:dyDescent="0.15">
      <c r="A7501" s="3"/>
      <c r="B7501" s="51"/>
      <c r="D7501" s="30"/>
      <c r="E7501" s="25"/>
    </row>
    <row r="7502" spans="1:5" x14ac:dyDescent="0.15">
      <c r="A7502" s="3"/>
      <c r="B7502" s="51"/>
      <c r="D7502" s="30"/>
      <c r="E7502" s="25"/>
    </row>
    <row r="7503" spans="1:5" x14ac:dyDescent="0.15">
      <c r="A7503" s="3"/>
      <c r="B7503" s="51"/>
      <c r="D7503" s="30"/>
      <c r="E7503" s="25"/>
    </row>
    <row r="7504" spans="1:5" x14ac:dyDescent="0.15">
      <c r="A7504" s="3"/>
      <c r="B7504" s="51"/>
      <c r="D7504" s="30"/>
      <c r="E7504" s="25"/>
    </row>
    <row r="7505" spans="1:5" x14ac:dyDescent="0.15">
      <c r="A7505" s="3"/>
      <c r="B7505" s="51"/>
      <c r="D7505" s="30"/>
      <c r="E7505" s="25"/>
    </row>
    <row r="7506" spans="1:5" x14ac:dyDescent="0.15">
      <c r="A7506" s="3"/>
      <c r="B7506" s="51"/>
      <c r="D7506" s="30"/>
      <c r="E7506" s="25"/>
    </row>
    <row r="7507" spans="1:5" x14ac:dyDescent="0.15">
      <c r="A7507" s="3"/>
      <c r="B7507" s="51"/>
      <c r="D7507" s="30"/>
      <c r="E7507" s="25"/>
    </row>
    <row r="7508" spans="1:5" x14ac:dyDescent="0.15">
      <c r="A7508" s="3"/>
      <c r="B7508" s="51"/>
      <c r="D7508" s="30"/>
      <c r="E7508" s="25"/>
    </row>
    <row r="7509" spans="1:5" x14ac:dyDescent="0.15">
      <c r="A7509" s="3"/>
      <c r="B7509" s="51"/>
      <c r="D7509" s="30"/>
      <c r="E7509" s="25"/>
    </row>
    <row r="7510" spans="1:5" x14ac:dyDescent="0.15">
      <c r="A7510" s="3"/>
      <c r="B7510" s="51"/>
      <c r="D7510" s="30"/>
      <c r="E7510" s="25"/>
    </row>
    <row r="7511" spans="1:5" x14ac:dyDescent="0.15">
      <c r="A7511" s="3"/>
      <c r="B7511" s="51"/>
      <c r="D7511" s="30"/>
      <c r="E7511" s="25"/>
    </row>
    <row r="7512" spans="1:5" x14ac:dyDescent="0.15">
      <c r="A7512" s="3"/>
      <c r="B7512" s="51"/>
      <c r="D7512" s="30"/>
      <c r="E7512" s="25"/>
    </row>
    <row r="7513" spans="1:5" x14ac:dyDescent="0.15">
      <c r="A7513" s="3"/>
      <c r="B7513" s="51"/>
      <c r="D7513" s="30"/>
      <c r="E7513" s="25"/>
    </row>
    <row r="7514" spans="1:5" x14ac:dyDescent="0.15">
      <c r="A7514" s="3"/>
      <c r="B7514" s="51"/>
      <c r="D7514" s="30"/>
      <c r="E7514" s="25"/>
    </row>
    <row r="7515" spans="1:5" x14ac:dyDescent="0.15">
      <c r="A7515" s="3"/>
      <c r="B7515" s="51"/>
      <c r="D7515" s="30"/>
      <c r="E7515" s="25"/>
    </row>
    <row r="7516" spans="1:5" x14ac:dyDescent="0.15">
      <c r="A7516" s="3"/>
      <c r="B7516" s="51"/>
      <c r="D7516" s="30"/>
      <c r="E7516" s="25"/>
    </row>
    <row r="7517" spans="1:5" x14ac:dyDescent="0.15">
      <c r="A7517" s="3"/>
      <c r="B7517" s="51"/>
      <c r="D7517" s="30"/>
      <c r="E7517" s="25"/>
    </row>
    <row r="7518" spans="1:5" x14ac:dyDescent="0.15">
      <c r="A7518" s="3"/>
      <c r="B7518" s="51"/>
      <c r="D7518" s="30"/>
      <c r="E7518" s="25"/>
    </row>
    <row r="7519" spans="1:5" x14ac:dyDescent="0.15">
      <c r="A7519" s="3"/>
      <c r="B7519" s="51"/>
      <c r="D7519" s="30"/>
      <c r="E7519" s="25"/>
    </row>
    <row r="7520" spans="1:5" x14ac:dyDescent="0.15">
      <c r="A7520" s="3"/>
      <c r="B7520" s="51"/>
      <c r="D7520" s="30"/>
      <c r="E7520" s="25"/>
    </row>
    <row r="7521" spans="1:5" x14ac:dyDescent="0.15">
      <c r="A7521" s="3"/>
      <c r="B7521" s="51"/>
      <c r="D7521" s="30"/>
      <c r="E7521" s="25"/>
    </row>
    <row r="7522" spans="1:5" x14ac:dyDescent="0.15">
      <c r="A7522" s="3"/>
      <c r="B7522" s="51"/>
      <c r="D7522" s="30"/>
      <c r="E7522" s="25"/>
    </row>
    <row r="7523" spans="1:5" x14ac:dyDescent="0.15">
      <c r="A7523" s="3"/>
      <c r="B7523" s="51"/>
      <c r="D7523" s="30"/>
      <c r="E7523" s="25"/>
    </row>
    <row r="7524" spans="1:5" x14ac:dyDescent="0.15">
      <c r="A7524" s="3"/>
      <c r="B7524" s="51"/>
      <c r="D7524" s="30"/>
      <c r="E7524" s="25"/>
    </row>
    <row r="7525" spans="1:5" x14ac:dyDescent="0.15">
      <c r="A7525" s="3"/>
      <c r="B7525" s="51"/>
      <c r="D7525" s="30"/>
      <c r="E7525" s="25"/>
    </row>
    <row r="7526" spans="1:5" x14ac:dyDescent="0.15">
      <c r="A7526" s="3"/>
      <c r="B7526" s="51"/>
      <c r="D7526" s="30"/>
      <c r="E7526" s="25"/>
    </row>
    <row r="7527" spans="1:5" x14ac:dyDescent="0.15">
      <c r="A7527" s="3"/>
      <c r="B7527" s="51"/>
      <c r="D7527" s="30"/>
      <c r="E7527" s="25"/>
    </row>
    <row r="7528" spans="1:5" x14ac:dyDescent="0.15">
      <c r="A7528" s="3"/>
      <c r="B7528" s="51"/>
      <c r="D7528" s="30"/>
      <c r="E7528" s="25"/>
    </row>
    <row r="7529" spans="1:5" x14ac:dyDescent="0.15">
      <c r="A7529" s="3"/>
      <c r="B7529" s="51"/>
      <c r="D7529" s="30"/>
      <c r="E7529" s="25"/>
    </row>
    <row r="7530" spans="1:5" x14ac:dyDescent="0.15">
      <c r="A7530" s="3"/>
      <c r="B7530" s="51"/>
      <c r="D7530" s="30"/>
      <c r="E7530" s="25"/>
    </row>
    <row r="7531" spans="1:5" x14ac:dyDescent="0.15">
      <c r="A7531" s="3"/>
      <c r="B7531" s="51"/>
      <c r="D7531" s="30"/>
      <c r="E7531" s="25"/>
    </row>
    <row r="7532" spans="1:5" x14ac:dyDescent="0.15">
      <c r="A7532" s="3"/>
      <c r="B7532" s="51"/>
      <c r="D7532" s="30"/>
      <c r="E7532" s="25"/>
    </row>
    <row r="7533" spans="1:5" x14ac:dyDescent="0.15">
      <c r="A7533" s="3"/>
      <c r="B7533" s="51"/>
      <c r="D7533" s="30"/>
      <c r="E7533" s="25"/>
    </row>
    <row r="7534" spans="1:5" x14ac:dyDescent="0.15">
      <c r="A7534" s="3"/>
      <c r="B7534" s="51"/>
      <c r="D7534" s="30"/>
      <c r="E7534" s="25"/>
    </row>
    <row r="7535" spans="1:5" x14ac:dyDescent="0.15">
      <c r="A7535" s="3"/>
      <c r="B7535" s="51"/>
      <c r="D7535" s="30"/>
      <c r="E7535" s="25"/>
    </row>
    <row r="7536" spans="1:5" x14ac:dyDescent="0.15">
      <c r="A7536" s="3"/>
      <c r="B7536" s="51"/>
      <c r="D7536" s="30"/>
      <c r="E7536" s="25"/>
    </row>
    <row r="7537" spans="1:5" x14ac:dyDescent="0.15">
      <c r="A7537" s="3"/>
      <c r="B7537" s="51"/>
      <c r="D7537" s="30"/>
      <c r="E7537" s="25"/>
    </row>
    <row r="7538" spans="1:5" x14ac:dyDescent="0.15">
      <c r="A7538" s="3"/>
      <c r="B7538" s="51"/>
      <c r="D7538" s="30"/>
      <c r="E7538" s="25"/>
    </row>
    <row r="7539" spans="1:5" x14ac:dyDescent="0.15">
      <c r="A7539" s="3"/>
      <c r="B7539" s="51"/>
      <c r="D7539" s="30"/>
      <c r="E7539" s="25"/>
    </row>
    <row r="7540" spans="1:5" x14ac:dyDescent="0.15">
      <c r="A7540" s="3"/>
      <c r="B7540" s="51"/>
      <c r="D7540" s="30"/>
      <c r="E7540" s="25"/>
    </row>
    <row r="7541" spans="1:5" x14ac:dyDescent="0.15">
      <c r="A7541" s="3"/>
      <c r="B7541" s="51"/>
      <c r="D7541" s="30"/>
      <c r="E7541" s="25"/>
    </row>
    <row r="7542" spans="1:5" x14ac:dyDescent="0.15">
      <c r="A7542" s="3"/>
      <c r="B7542" s="51"/>
      <c r="D7542" s="30"/>
      <c r="E7542" s="25"/>
    </row>
    <row r="7543" spans="1:5" x14ac:dyDescent="0.15">
      <c r="A7543" s="3"/>
      <c r="B7543" s="51"/>
      <c r="D7543" s="30"/>
      <c r="E7543" s="25"/>
    </row>
    <row r="7544" spans="1:5" x14ac:dyDescent="0.15">
      <c r="A7544" s="3"/>
      <c r="B7544" s="51"/>
      <c r="D7544" s="30"/>
      <c r="E7544" s="25"/>
    </row>
    <row r="7545" spans="1:5" x14ac:dyDescent="0.15">
      <c r="A7545" s="3"/>
      <c r="B7545" s="51"/>
      <c r="D7545" s="30"/>
      <c r="E7545" s="25"/>
    </row>
    <row r="7546" spans="1:5" x14ac:dyDescent="0.15">
      <c r="A7546" s="3"/>
      <c r="B7546" s="51"/>
      <c r="D7546" s="30"/>
      <c r="E7546" s="25"/>
    </row>
    <row r="7547" spans="1:5" x14ac:dyDescent="0.15">
      <c r="A7547" s="3"/>
      <c r="B7547" s="51"/>
      <c r="D7547" s="30"/>
      <c r="E7547" s="25"/>
    </row>
    <row r="7548" spans="1:5" x14ac:dyDescent="0.15">
      <c r="A7548" s="3"/>
      <c r="B7548" s="51"/>
      <c r="D7548" s="30"/>
      <c r="E7548" s="25"/>
    </row>
    <row r="7549" spans="1:5" x14ac:dyDescent="0.15">
      <c r="A7549" s="3"/>
      <c r="B7549" s="51"/>
      <c r="D7549" s="30"/>
      <c r="E7549" s="25"/>
    </row>
    <row r="7550" spans="1:5" x14ac:dyDescent="0.15">
      <c r="A7550" s="3"/>
      <c r="B7550" s="51"/>
      <c r="D7550" s="30"/>
      <c r="E7550" s="25"/>
    </row>
    <row r="7551" spans="1:5" x14ac:dyDescent="0.15">
      <c r="A7551" s="3"/>
      <c r="B7551" s="51"/>
      <c r="D7551" s="30"/>
      <c r="E7551" s="25"/>
    </row>
    <row r="7552" spans="1:5" x14ac:dyDescent="0.15">
      <c r="A7552" s="3"/>
      <c r="B7552" s="51"/>
      <c r="D7552" s="30"/>
      <c r="E7552" s="25"/>
    </row>
    <row r="7553" spans="1:5" x14ac:dyDescent="0.15">
      <c r="A7553" s="3"/>
      <c r="B7553" s="51"/>
      <c r="D7553" s="30"/>
      <c r="E7553" s="25"/>
    </row>
    <row r="7554" spans="1:5" x14ac:dyDescent="0.15">
      <c r="A7554" s="3"/>
      <c r="B7554" s="51"/>
      <c r="D7554" s="30"/>
      <c r="E7554" s="25"/>
    </row>
    <row r="7555" spans="1:5" x14ac:dyDescent="0.15">
      <c r="A7555" s="3"/>
      <c r="B7555" s="51"/>
      <c r="D7555" s="30"/>
      <c r="E7555" s="25"/>
    </row>
    <row r="7556" spans="1:5" x14ac:dyDescent="0.15">
      <c r="A7556" s="3"/>
      <c r="B7556" s="51"/>
      <c r="D7556" s="30"/>
      <c r="E7556" s="25"/>
    </row>
    <row r="7557" spans="1:5" x14ac:dyDescent="0.15">
      <c r="A7557" s="3"/>
      <c r="B7557" s="51"/>
      <c r="D7557" s="30"/>
      <c r="E7557" s="25"/>
    </row>
    <row r="7558" spans="1:5" x14ac:dyDescent="0.15">
      <c r="A7558" s="3"/>
      <c r="B7558" s="51"/>
      <c r="D7558" s="30"/>
      <c r="E7558" s="25"/>
    </row>
    <row r="7559" spans="1:5" x14ac:dyDescent="0.15">
      <c r="A7559" s="3"/>
      <c r="B7559" s="51"/>
      <c r="D7559" s="30"/>
      <c r="E7559" s="25"/>
    </row>
    <row r="7560" spans="1:5" x14ac:dyDescent="0.15">
      <c r="A7560" s="3"/>
      <c r="B7560" s="51"/>
      <c r="D7560" s="30"/>
      <c r="E7560" s="25"/>
    </row>
    <row r="7561" spans="1:5" x14ac:dyDescent="0.15">
      <c r="A7561" s="3"/>
      <c r="B7561" s="51"/>
      <c r="D7561" s="30"/>
      <c r="E7561" s="25"/>
    </row>
    <row r="7562" spans="1:5" x14ac:dyDescent="0.15">
      <c r="A7562" s="3"/>
      <c r="B7562" s="51"/>
      <c r="D7562" s="30"/>
      <c r="E7562" s="25"/>
    </row>
    <row r="7563" spans="1:5" x14ac:dyDescent="0.15">
      <c r="A7563" s="3"/>
      <c r="B7563" s="51"/>
      <c r="D7563" s="30"/>
      <c r="E7563" s="25"/>
    </row>
    <row r="7564" spans="1:5" x14ac:dyDescent="0.15">
      <c r="A7564" s="3"/>
      <c r="B7564" s="51"/>
      <c r="D7564" s="30"/>
      <c r="E7564" s="25"/>
    </row>
    <row r="7565" spans="1:5" x14ac:dyDescent="0.15">
      <c r="A7565" s="3"/>
      <c r="B7565" s="51"/>
      <c r="D7565" s="30"/>
      <c r="E7565" s="25"/>
    </row>
    <row r="7566" spans="1:5" x14ac:dyDescent="0.15">
      <c r="A7566" s="3"/>
      <c r="B7566" s="51"/>
      <c r="D7566" s="30"/>
      <c r="E7566" s="25"/>
    </row>
    <row r="7567" spans="1:5" x14ac:dyDescent="0.15">
      <c r="A7567" s="3"/>
      <c r="B7567" s="51"/>
      <c r="D7567" s="30"/>
      <c r="E7567" s="25"/>
    </row>
    <row r="7568" spans="1:5" x14ac:dyDescent="0.15">
      <c r="A7568" s="3"/>
      <c r="B7568" s="51"/>
      <c r="D7568" s="30"/>
      <c r="E7568" s="25"/>
    </row>
    <row r="7569" spans="1:5" x14ac:dyDescent="0.15">
      <c r="A7569" s="3"/>
      <c r="B7569" s="51"/>
      <c r="D7569" s="30"/>
      <c r="E7569" s="25"/>
    </row>
    <row r="7570" spans="1:5" x14ac:dyDescent="0.15">
      <c r="A7570" s="3"/>
      <c r="B7570" s="51"/>
      <c r="D7570" s="30"/>
      <c r="E7570" s="25"/>
    </row>
    <row r="7571" spans="1:5" x14ac:dyDescent="0.15">
      <c r="A7571" s="3"/>
      <c r="B7571" s="51"/>
      <c r="D7571" s="30"/>
      <c r="E7571" s="25"/>
    </row>
    <row r="7572" spans="1:5" x14ac:dyDescent="0.15">
      <c r="A7572" s="3"/>
      <c r="B7572" s="51"/>
      <c r="D7572" s="30"/>
      <c r="E7572" s="25"/>
    </row>
    <row r="7573" spans="1:5" x14ac:dyDescent="0.15">
      <c r="A7573" s="3"/>
      <c r="B7573" s="51"/>
      <c r="D7573" s="30"/>
      <c r="E7573" s="25"/>
    </row>
    <row r="7574" spans="1:5" x14ac:dyDescent="0.15">
      <c r="A7574" s="3"/>
      <c r="B7574" s="51"/>
      <c r="D7574" s="30"/>
      <c r="E7574" s="25"/>
    </row>
    <row r="7575" spans="1:5" x14ac:dyDescent="0.15">
      <c r="A7575" s="3"/>
      <c r="B7575" s="51"/>
      <c r="D7575" s="30"/>
      <c r="E7575" s="25"/>
    </row>
    <row r="7576" spans="1:5" x14ac:dyDescent="0.15">
      <c r="A7576" s="3"/>
      <c r="B7576" s="51"/>
      <c r="D7576" s="30"/>
      <c r="E7576" s="25"/>
    </row>
    <row r="7577" spans="1:5" x14ac:dyDescent="0.15">
      <c r="A7577" s="3"/>
      <c r="B7577" s="51"/>
      <c r="D7577" s="30"/>
      <c r="E7577" s="25"/>
    </row>
    <row r="7578" spans="1:5" x14ac:dyDescent="0.15">
      <c r="A7578" s="3"/>
      <c r="B7578" s="51"/>
      <c r="D7578" s="30"/>
      <c r="E7578" s="25"/>
    </row>
    <row r="7579" spans="1:5" x14ac:dyDescent="0.15">
      <c r="A7579" s="3"/>
      <c r="B7579" s="51"/>
      <c r="D7579" s="30"/>
      <c r="E7579" s="25"/>
    </row>
    <row r="7580" spans="1:5" x14ac:dyDescent="0.15">
      <c r="A7580" s="3"/>
      <c r="B7580" s="51"/>
      <c r="D7580" s="30"/>
      <c r="E7580" s="25"/>
    </row>
    <row r="7581" spans="1:5" x14ac:dyDescent="0.15">
      <c r="A7581" s="3"/>
      <c r="B7581" s="51"/>
      <c r="D7581" s="30"/>
      <c r="E7581" s="25"/>
    </row>
    <row r="7582" spans="1:5" x14ac:dyDescent="0.15">
      <c r="A7582" s="3"/>
      <c r="B7582" s="51"/>
      <c r="D7582" s="30"/>
      <c r="E7582" s="25"/>
    </row>
    <row r="7583" spans="1:5" x14ac:dyDescent="0.15">
      <c r="A7583" s="3"/>
      <c r="B7583" s="51"/>
      <c r="D7583" s="30"/>
      <c r="E7583" s="25"/>
    </row>
    <row r="7584" spans="1:5" x14ac:dyDescent="0.15">
      <c r="A7584" s="3"/>
      <c r="B7584" s="51"/>
      <c r="D7584" s="30"/>
      <c r="E7584" s="25"/>
    </row>
    <row r="7585" spans="1:5" x14ac:dyDescent="0.15">
      <c r="A7585" s="3"/>
      <c r="B7585" s="51"/>
      <c r="D7585" s="30"/>
      <c r="E7585" s="25"/>
    </row>
    <row r="7586" spans="1:5" x14ac:dyDescent="0.15">
      <c r="A7586" s="3"/>
      <c r="B7586" s="51"/>
      <c r="D7586" s="30"/>
      <c r="E7586" s="25"/>
    </row>
    <row r="7587" spans="1:5" x14ac:dyDescent="0.15">
      <c r="A7587" s="3"/>
      <c r="B7587" s="51"/>
      <c r="D7587" s="30"/>
      <c r="E7587" s="25"/>
    </row>
    <row r="7588" spans="1:5" x14ac:dyDescent="0.15">
      <c r="A7588" s="3"/>
      <c r="B7588" s="51"/>
      <c r="D7588" s="30"/>
      <c r="E7588" s="25"/>
    </row>
    <row r="7589" spans="1:5" x14ac:dyDescent="0.15">
      <c r="A7589" s="3"/>
      <c r="B7589" s="51"/>
      <c r="D7589" s="30"/>
      <c r="E7589" s="25"/>
    </row>
    <row r="7590" spans="1:5" x14ac:dyDescent="0.15">
      <c r="A7590" s="3"/>
      <c r="B7590" s="51"/>
      <c r="D7590" s="30"/>
      <c r="E7590" s="25"/>
    </row>
    <row r="7591" spans="1:5" x14ac:dyDescent="0.15">
      <c r="A7591" s="3"/>
      <c r="B7591" s="51"/>
      <c r="D7591" s="30"/>
      <c r="E7591" s="25"/>
    </row>
    <row r="7592" spans="1:5" x14ac:dyDescent="0.15">
      <c r="A7592" s="3"/>
      <c r="B7592" s="51"/>
      <c r="D7592" s="30"/>
      <c r="E7592" s="25"/>
    </row>
    <row r="7593" spans="1:5" x14ac:dyDescent="0.15">
      <c r="A7593" s="3"/>
      <c r="B7593" s="51"/>
      <c r="D7593" s="30"/>
      <c r="E7593" s="25"/>
    </row>
    <row r="7594" spans="1:5" x14ac:dyDescent="0.15">
      <c r="A7594" s="3"/>
      <c r="B7594" s="51"/>
      <c r="D7594" s="30"/>
      <c r="E7594" s="25"/>
    </row>
    <row r="7595" spans="1:5" x14ac:dyDescent="0.15">
      <c r="A7595" s="3"/>
      <c r="B7595" s="51"/>
      <c r="D7595" s="30"/>
      <c r="E7595" s="25"/>
    </row>
    <row r="7596" spans="1:5" x14ac:dyDescent="0.15">
      <c r="A7596" s="3"/>
      <c r="B7596" s="51"/>
      <c r="D7596" s="30"/>
      <c r="E7596" s="25"/>
    </row>
    <row r="7597" spans="1:5" x14ac:dyDescent="0.15">
      <c r="A7597" s="3"/>
      <c r="B7597" s="51"/>
      <c r="D7597" s="30"/>
      <c r="E7597" s="25"/>
    </row>
    <row r="7598" spans="1:5" x14ac:dyDescent="0.15">
      <c r="A7598" s="3"/>
      <c r="B7598" s="51"/>
      <c r="D7598" s="30"/>
      <c r="E7598" s="25"/>
    </row>
    <row r="7599" spans="1:5" x14ac:dyDescent="0.15">
      <c r="A7599" s="3"/>
      <c r="B7599" s="51"/>
      <c r="D7599" s="30"/>
      <c r="E7599" s="25"/>
    </row>
    <row r="7600" spans="1:5" x14ac:dyDescent="0.15">
      <c r="A7600" s="3"/>
      <c r="B7600" s="51"/>
      <c r="D7600" s="30"/>
      <c r="E7600" s="25"/>
    </row>
    <row r="7601" spans="1:5" x14ac:dyDescent="0.15">
      <c r="A7601" s="3"/>
      <c r="B7601" s="51"/>
      <c r="D7601" s="30"/>
      <c r="E7601" s="25"/>
    </row>
    <row r="7602" spans="1:5" x14ac:dyDescent="0.15">
      <c r="A7602" s="3"/>
      <c r="B7602" s="51"/>
      <c r="D7602" s="30"/>
      <c r="E7602" s="25"/>
    </row>
    <row r="7603" spans="1:5" x14ac:dyDescent="0.15">
      <c r="A7603" s="3"/>
      <c r="B7603" s="51"/>
      <c r="D7603" s="30"/>
      <c r="E7603" s="25"/>
    </row>
    <row r="7604" spans="1:5" x14ac:dyDescent="0.15">
      <c r="A7604" s="3"/>
      <c r="B7604" s="51"/>
      <c r="D7604" s="30"/>
      <c r="E7604" s="25"/>
    </row>
    <row r="7605" spans="1:5" x14ac:dyDescent="0.15">
      <c r="A7605" s="3"/>
      <c r="B7605" s="51"/>
      <c r="D7605" s="30"/>
      <c r="E7605" s="25"/>
    </row>
    <row r="7606" spans="1:5" x14ac:dyDescent="0.15">
      <c r="A7606" s="3"/>
      <c r="B7606" s="51"/>
      <c r="D7606" s="30"/>
      <c r="E7606" s="25"/>
    </row>
    <row r="7607" spans="1:5" x14ac:dyDescent="0.15">
      <c r="A7607" s="3"/>
      <c r="B7607" s="51"/>
      <c r="D7607" s="30"/>
      <c r="E7607" s="25"/>
    </row>
    <row r="7608" spans="1:5" x14ac:dyDescent="0.15">
      <c r="A7608" s="3"/>
      <c r="B7608" s="51"/>
      <c r="D7608" s="30"/>
      <c r="E7608" s="25"/>
    </row>
    <row r="7609" spans="1:5" x14ac:dyDescent="0.15">
      <c r="A7609" s="3"/>
      <c r="B7609" s="51"/>
      <c r="D7609" s="30"/>
      <c r="E7609" s="25"/>
    </row>
    <row r="7610" spans="1:5" x14ac:dyDescent="0.15">
      <c r="A7610" s="3"/>
      <c r="B7610" s="51"/>
      <c r="D7610" s="30"/>
      <c r="E7610" s="25"/>
    </row>
    <row r="7611" spans="1:5" x14ac:dyDescent="0.15">
      <c r="A7611" s="3"/>
      <c r="B7611" s="51"/>
      <c r="D7611" s="30"/>
      <c r="E7611" s="25"/>
    </row>
    <row r="7612" spans="1:5" x14ac:dyDescent="0.15">
      <c r="A7612" s="3"/>
      <c r="B7612" s="51"/>
      <c r="D7612" s="30"/>
      <c r="E7612" s="25"/>
    </row>
    <row r="7613" spans="1:5" x14ac:dyDescent="0.15">
      <c r="A7613" s="3"/>
      <c r="B7613" s="51"/>
      <c r="D7613" s="30"/>
      <c r="E7613" s="25"/>
    </row>
    <row r="7614" spans="1:5" x14ac:dyDescent="0.15">
      <c r="A7614" s="3"/>
      <c r="B7614" s="51"/>
      <c r="D7614" s="30"/>
      <c r="E7614" s="25"/>
    </row>
    <row r="7615" spans="1:5" x14ac:dyDescent="0.15">
      <c r="A7615" s="3"/>
      <c r="B7615" s="51"/>
      <c r="D7615" s="30"/>
      <c r="E7615" s="25"/>
    </row>
    <row r="7616" spans="1:5" x14ac:dyDescent="0.15">
      <c r="A7616" s="3"/>
      <c r="B7616" s="51"/>
      <c r="D7616" s="30"/>
      <c r="E7616" s="25"/>
    </row>
    <row r="7617" spans="1:5" x14ac:dyDescent="0.15">
      <c r="A7617" s="3"/>
      <c r="B7617" s="51"/>
      <c r="D7617" s="30"/>
      <c r="E7617" s="25"/>
    </row>
    <row r="7618" spans="1:5" x14ac:dyDescent="0.15">
      <c r="A7618" s="3"/>
      <c r="B7618" s="51"/>
      <c r="D7618" s="30"/>
      <c r="E7618" s="25"/>
    </row>
    <row r="7619" spans="1:5" x14ac:dyDescent="0.15">
      <c r="A7619" s="3"/>
      <c r="B7619" s="51"/>
      <c r="D7619" s="30"/>
      <c r="E7619" s="25"/>
    </row>
    <row r="7620" spans="1:5" x14ac:dyDescent="0.15">
      <c r="A7620" s="3"/>
      <c r="B7620" s="51"/>
      <c r="D7620" s="30"/>
      <c r="E7620" s="25"/>
    </row>
    <row r="7621" spans="1:5" x14ac:dyDescent="0.15">
      <c r="A7621" s="3"/>
      <c r="B7621" s="51"/>
      <c r="D7621" s="30"/>
      <c r="E7621" s="25"/>
    </row>
    <row r="7622" spans="1:5" x14ac:dyDescent="0.15">
      <c r="A7622" s="3"/>
      <c r="B7622" s="51"/>
      <c r="D7622" s="30"/>
      <c r="E7622" s="25"/>
    </row>
    <row r="7623" spans="1:5" x14ac:dyDescent="0.15">
      <c r="A7623" s="3"/>
      <c r="B7623" s="51"/>
      <c r="D7623" s="30"/>
      <c r="E7623" s="25"/>
    </row>
    <row r="7624" spans="1:5" x14ac:dyDescent="0.15">
      <c r="A7624" s="3"/>
      <c r="B7624" s="51"/>
      <c r="D7624" s="30"/>
      <c r="E7624" s="25"/>
    </row>
    <row r="7625" spans="1:5" x14ac:dyDescent="0.15">
      <c r="A7625" s="3"/>
      <c r="B7625" s="51"/>
      <c r="D7625" s="30"/>
      <c r="E7625" s="25"/>
    </row>
    <row r="7626" spans="1:5" x14ac:dyDescent="0.15">
      <c r="A7626" s="3"/>
      <c r="B7626" s="51"/>
      <c r="D7626" s="30"/>
      <c r="E7626" s="25"/>
    </row>
    <row r="7627" spans="1:5" x14ac:dyDescent="0.15">
      <c r="A7627" s="3"/>
      <c r="B7627" s="51"/>
      <c r="D7627" s="30"/>
      <c r="E7627" s="25"/>
    </row>
    <row r="7628" spans="1:5" x14ac:dyDescent="0.15">
      <c r="A7628" s="3"/>
      <c r="B7628" s="51"/>
      <c r="D7628" s="30"/>
      <c r="E7628" s="25"/>
    </row>
    <row r="7629" spans="1:5" x14ac:dyDescent="0.15">
      <c r="A7629" s="3"/>
      <c r="B7629" s="51"/>
      <c r="D7629" s="30"/>
      <c r="E7629" s="25"/>
    </row>
    <row r="7630" spans="1:5" x14ac:dyDescent="0.15">
      <c r="A7630" s="3"/>
      <c r="B7630" s="51"/>
      <c r="D7630" s="30"/>
      <c r="E7630" s="25"/>
    </row>
    <row r="7631" spans="1:5" x14ac:dyDescent="0.15">
      <c r="A7631" s="3"/>
      <c r="B7631" s="51"/>
      <c r="D7631" s="30"/>
      <c r="E7631" s="25"/>
    </row>
    <row r="7632" spans="1:5" x14ac:dyDescent="0.15">
      <c r="A7632" s="3"/>
      <c r="B7632" s="51"/>
      <c r="D7632" s="30"/>
      <c r="E7632" s="25"/>
    </row>
    <row r="7633" spans="1:5" x14ac:dyDescent="0.15">
      <c r="A7633" s="3"/>
      <c r="B7633" s="51"/>
      <c r="D7633" s="30"/>
      <c r="E7633" s="25"/>
    </row>
    <row r="7634" spans="1:5" x14ac:dyDescent="0.15">
      <c r="A7634" s="3"/>
      <c r="B7634" s="51"/>
      <c r="D7634" s="30"/>
      <c r="E7634" s="25"/>
    </row>
    <row r="7635" spans="1:5" x14ac:dyDescent="0.15">
      <c r="A7635" s="3"/>
      <c r="B7635" s="51"/>
      <c r="D7635" s="30"/>
      <c r="E7635" s="25"/>
    </row>
    <row r="7636" spans="1:5" x14ac:dyDescent="0.15">
      <c r="A7636" s="3"/>
      <c r="B7636" s="51"/>
      <c r="D7636" s="30"/>
      <c r="E7636" s="25"/>
    </row>
    <row r="7637" spans="1:5" x14ac:dyDescent="0.15">
      <c r="A7637" s="3"/>
      <c r="B7637" s="51"/>
      <c r="D7637" s="30"/>
      <c r="E7637" s="25"/>
    </row>
    <row r="7638" spans="1:5" x14ac:dyDescent="0.15">
      <c r="A7638" s="3"/>
      <c r="B7638" s="51"/>
      <c r="D7638" s="30"/>
      <c r="E7638" s="25"/>
    </row>
    <row r="7639" spans="1:5" x14ac:dyDescent="0.15">
      <c r="A7639" s="3"/>
      <c r="B7639" s="51"/>
      <c r="D7639" s="30"/>
      <c r="E7639" s="25"/>
    </row>
    <row r="7640" spans="1:5" x14ac:dyDescent="0.15">
      <c r="A7640" s="3"/>
      <c r="B7640" s="51"/>
      <c r="D7640" s="30"/>
      <c r="E7640" s="25"/>
    </row>
    <row r="7641" spans="1:5" x14ac:dyDescent="0.15">
      <c r="A7641" s="3"/>
      <c r="B7641" s="51"/>
      <c r="D7641" s="30"/>
      <c r="E7641" s="25"/>
    </row>
    <row r="7642" spans="1:5" x14ac:dyDescent="0.15">
      <c r="A7642" s="3"/>
      <c r="B7642" s="51"/>
      <c r="D7642" s="30"/>
      <c r="E7642" s="25"/>
    </row>
    <row r="7643" spans="1:5" x14ac:dyDescent="0.15">
      <c r="A7643" s="3"/>
      <c r="B7643" s="51"/>
      <c r="D7643" s="30"/>
      <c r="E7643" s="25"/>
    </row>
    <row r="7644" spans="1:5" x14ac:dyDescent="0.15">
      <c r="A7644" s="3"/>
      <c r="B7644" s="51"/>
      <c r="D7644" s="30"/>
      <c r="E7644" s="25"/>
    </row>
    <row r="7645" spans="1:5" x14ac:dyDescent="0.15">
      <c r="A7645" s="3"/>
      <c r="B7645" s="51"/>
      <c r="D7645" s="30"/>
      <c r="E7645" s="25"/>
    </row>
    <row r="7646" spans="1:5" x14ac:dyDescent="0.15">
      <c r="A7646" s="3"/>
      <c r="B7646" s="51"/>
      <c r="D7646" s="30"/>
      <c r="E7646" s="25"/>
    </row>
    <row r="7647" spans="1:5" x14ac:dyDescent="0.15">
      <c r="A7647" s="3"/>
      <c r="B7647" s="51"/>
      <c r="D7647" s="30"/>
      <c r="E7647" s="25"/>
    </row>
    <row r="7648" spans="1:5" x14ac:dyDescent="0.15">
      <c r="A7648" s="3"/>
      <c r="B7648" s="51"/>
      <c r="D7648" s="30"/>
      <c r="E7648" s="25"/>
    </row>
    <row r="7649" spans="1:5" x14ac:dyDescent="0.15">
      <c r="A7649" s="3"/>
      <c r="B7649" s="51"/>
      <c r="D7649" s="30"/>
      <c r="E7649" s="25"/>
    </row>
    <row r="7650" spans="1:5" x14ac:dyDescent="0.15">
      <c r="A7650" s="3"/>
      <c r="B7650" s="51"/>
      <c r="D7650" s="30"/>
      <c r="E7650" s="25"/>
    </row>
    <row r="7651" spans="1:5" x14ac:dyDescent="0.15">
      <c r="A7651" s="3"/>
      <c r="B7651" s="51"/>
      <c r="D7651" s="30"/>
      <c r="E7651" s="25"/>
    </row>
    <row r="7652" spans="1:5" x14ac:dyDescent="0.15">
      <c r="A7652" s="3"/>
      <c r="B7652" s="51"/>
      <c r="D7652" s="30"/>
      <c r="E7652" s="25"/>
    </row>
    <row r="7653" spans="1:5" x14ac:dyDescent="0.15">
      <c r="A7653" s="3"/>
      <c r="B7653" s="51"/>
      <c r="D7653" s="30"/>
      <c r="E7653" s="25"/>
    </row>
    <row r="7654" spans="1:5" x14ac:dyDescent="0.15">
      <c r="A7654" s="3"/>
      <c r="B7654" s="51"/>
      <c r="D7654" s="30"/>
      <c r="E7654" s="25"/>
    </row>
    <row r="7655" spans="1:5" x14ac:dyDescent="0.15">
      <c r="A7655" s="3"/>
      <c r="B7655" s="51"/>
      <c r="D7655" s="30"/>
      <c r="E7655" s="25"/>
    </row>
    <row r="7656" spans="1:5" x14ac:dyDescent="0.15">
      <c r="A7656" s="3"/>
      <c r="B7656" s="51"/>
      <c r="D7656" s="30"/>
      <c r="E7656" s="25"/>
    </row>
    <row r="7657" spans="1:5" x14ac:dyDescent="0.15">
      <c r="A7657" s="3"/>
      <c r="B7657" s="51"/>
      <c r="D7657" s="30"/>
      <c r="E7657" s="25"/>
    </row>
    <row r="7658" spans="1:5" x14ac:dyDescent="0.15">
      <c r="A7658" s="3"/>
      <c r="B7658" s="51"/>
      <c r="D7658" s="30"/>
      <c r="E7658" s="25"/>
    </row>
    <row r="7659" spans="1:5" x14ac:dyDescent="0.15">
      <c r="A7659" s="3"/>
      <c r="B7659" s="51"/>
      <c r="D7659" s="30"/>
      <c r="E7659" s="25"/>
    </row>
    <row r="7660" spans="1:5" x14ac:dyDescent="0.15">
      <c r="A7660" s="3"/>
      <c r="B7660" s="51"/>
      <c r="D7660" s="30"/>
      <c r="E7660" s="25"/>
    </row>
    <row r="7661" spans="1:5" x14ac:dyDescent="0.15">
      <c r="A7661" s="3"/>
      <c r="B7661" s="51"/>
      <c r="D7661" s="30"/>
      <c r="E7661" s="25"/>
    </row>
    <row r="7662" spans="1:5" x14ac:dyDescent="0.15">
      <c r="A7662" s="3"/>
      <c r="B7662" s="51"/>
      <c r="D7662" s="30"/>
      <c r="E7662" s="25"/>
    </row>
    <row r="7663" spans="1:5" x14ac:dyDescent="0.15">
      <c r="A7663" s="3"/>
      <c r="B7663" s="51"/>
      <c r="D7663" s="30"/>
      <c r="E7663" s="25"/>
    </row>
    <row r="7664" spans="1:5" x14ac:dyDescent="0.15">
      <c r="A7664" s="3"/>
      <c r="B7664" s="51"/>
      <c r="D7664" s="30"/>
      <c r="E7664" s="25"/>
    </row>
    <row r="7665" spans="1:5" x14ac:dyDescent="0.15">
      <c r="A7665" s="3"/>
      <c r="B7665" s="51"/>
      <c r="D7665" s="30"/>
      <c r="E7665" s="25"/>
    </row>
    <row r="7666" spans="1:5" x14ac:dyDescent="0.15">
      <c r="A7666" s="3"/>
      <c r="B7666" s="51"/>
      <c r="D7666" s="30"/>
      <c r="E7666" s="25"/>
    </row>
    <row r="7667" spans="1:5" x14ac:dyDescent="0.15">
      <c r="A7667" s="3"/>
      <c r="B7667" s="51"/>
      <c r="D7667" s="30"/>
      <c r="E7667" s="25"/>
    </row>
    <row r="7668" spans="1:5" x14ac:dyDescent="0.15">
      <c r="A7668" s="3"/>
      <c r="B7668" s="51"/>
      <c r="D7668" s="30"/>
      <c r="E7668" s="25"/>
    </row>
    <row r="7669" spans="1:5" x14ac:dyDescent="0.15">
      <c r="A7669" s="3"/>
      <c r="B7669" s="51"/>
      <c r="D7669" s="30"/>
      <c r="E7669" s="25"/>
    </row>
    <row r="7670" spans="1:5" x14ac:dyDescent="0.15">
      <c r="A7670" s="3"/>
      <c r="B7670" s="51"/>
      <c r="D7670" s="30"/>
      <c r="E7670" s="25"/>
    </row>
    <row r="7671" spans="1:5" x14ac:dyDescent="0.15">
      <c r="A7671" s="3"/>
      <c r="B7671" s="51"/>
      <c r="D7671" s="30"/>
      <c r="E7671" s="25"/>
    </row>
    <row r="7672" spans="1:5" x14ac:dyDescent="0.15">
      <c r="A7672" s="3"/>
      <c r="B7672" s="51"/>
      <c r="D7672" s="30"/>
      <c r="E7672" s="25"/>
    </row>
    <row r="7673" spans="1:5" x14ac:dyDescent="0.15">
      <c r="A7673" s="3"/>
      <c r="B7673" s="51"/>
      <c r="D7673" s="30"/>
      <c r="E7673" s="25"/>
    </row>
    <row r="7674" spans="1:5" x14ac:dyDescent="0.15">
      <c r="A7674" s="3"/>
      <c r="B7674" s="51"/>
      <c r="D7674" s="30"/>
      <c r="E7674" s="25"/>
    </row>
    <row r="7675" spans="1:5" x14ac:dyDescent="0.15">
      <c r="A7675" s="3"/>
      <c r="B7675" s="51"/>
      <c r="D7675" s="30"/>
      <c r="E7675" s="25"/>
    </row>
    <row r="7676" spans="1:5" x14ac:dyDescent="0.15">
      <c r="A7676" s="3"/>
      <c r="B7676" s="51"/>
      <c r="D7676" s="30"/>
      <c r="E7676" s="25"/>
    </row>
    <row r="7677" spans="1:5" x14ac:dyDescent="0.15">
      <c r="A7677" s="3"/>
      <c r="B7677" s="51"/>
      <c r="D7677" s="30"/>
      <c r="E7677" s="25"/>
    </row>
    <row r="7678" spans="1:5" x14ac:dyDescent="0.15">
      <c r="A7678" s="3"/>
      <c r="B7678" s="51"/>
      <c r="D7678" s="30"/>
      <c r="E7678" s="25"/>
    </row>
    <row r="7679" spans="1:5" x14ac:dyDescent="0.15">
      <c r="A7679" s="3"/>
      <c r="B7679" s="51"/>
      <c r="D7679" s="30"/>
      <c r="E7679" s="25"/>
    </row>
    <row r="7680" spans="1:5" x14ac:dyDescent="0.15">
      <c r="A7680" s="3"/>
      <c r="B7680" s="51"/>
      <c r="D7680" s="30"/>
      <c r="E7680" s="25"/>
    </row>
    <row r="7681" spans="1:5" x14ac:dyDescent="0.15">
      <c r="A7681" s="3"/>
      <c r="B7681" s="51"/>
      <c r="D7681" s="30"/>
      <c r="E7681" s="25"/>
    </row>
    <row r="7682" spans="1:5" x14ac:dyDescent="0.15">
      <c r="A7682" s="3"/>
      <c r="B7682" s="51"/>
      <c r="D7682" s="30"/>
      <c r="E7682" s="25"/>
    </row>
    <row r="7683" spans="1:5" x14ac:dyDescent="0.15">
      <c r="A7683" s="3"/>
      <c r="B7683" s="51"/>
      <c r="D7683" s="30"/>
      <c r="E7683" s="25"/>
    </row>
    <row r="7684" spans="1:5" x14ac:dyDescent="0.15">
      <c r="A7684" s="3"/>
      <c r="B7684" s="51"/>
      <c r="D7684" s="30"/>
      <c r="E7684" s="25"/>
    </row>
    <row r="7685" spans="1:5" x14ac:dyDescent="0.15">
      <c r="A7685" s="3"/>
      <c r="B7685" s="51"/>
      <c r="D7685" s="30"/>
      <c r="E7685" s="25"/>
    </row>
    <row r="7686" spans="1:5" x14ac:dyDescent="0.15">
      <c r="A7686" s="3"/>
      <c r="B7686" s="51"/>
      <c r="D7686" s="30"/>
      <c r="E7686" s="25"/>
    </row>
    <row r="7687" spans="1:5" x14ac:dyDescent="0.15">
      <c r="A7687" s="3"/>
      <c r="B7687" s="51"/>
      <c r="D7687" s="30"/>
      <c r="E7687" s="25"/>
    </row>
    <row r="7688" spans="1:5" x14ac:dyDescent="0.15">
      <c r="A7688" s="3"/>
      <c r="B7688" s="51"/>
      <c r="D7688" s="30"/>
      <c r="E7688" s="25"/>
    </row>
    <row r="7689" spans="1:5" x14ac:dyDescent="0.15">
      <c r="A7689" s="3"/>
      <c r="B7689" s="51"/>
      <c r="D7689" s="30"/>
      <c r="E7689" s="25"/>
    </row>
    <row r="7690" spans="1:5" x14ac:dyDescent="0.15">
      <c r="A7690" s="3"/>
      <c r="B7690" s="51"/>
      <c r="D7690" s="30"/>
      <c r="E7690" s="25"/>
    </row>
    <row r="7691" spans="1:5" x14ac:dyDescent="0.15">
      <c r="A7691" s="3"/>
      <c r="B7691" s="51"/>
      <c r="D7691" s="30"/>
      <c r="E7691" s="25"/>
    </row>
    <row r="7692" spans="1:5" x14ac:dyDescent="0.15">
      <c r="A7692" s="3"/>
      <c r="B7692" s="51"/>
      <c r="D7692" s="30"/>
      <c r="E7692" s="25"/>
    </row>
    <row r="7693" spans="1:5" x14ac:dyDescent="0.15">
      <c r="A7693" s="3"/>
      <c r="B7693" s="51"/>
      <c r="D7693" s="30"/>
      <c r="E7693" s="25"/>
    </row>
    <row r="7694" spans="1:5" x14ac:dyDescent="0.15">
      <c r="A7694" s="3"/>
      <c r="B7694" s="51"/>
      <c r="D7694" s="30"/>
      <c r="E7694" s="25"/>
    </row>
    <row r="7695" spans="1:5" x14ac:dyDescent="0.15">
      <c r="A7695" s="3"/>
      <c r="B7695" s="51"/>
      <c r="D7695" s="30"/>
      <c r="E7695" s="25"/>
    </row>
    <row r="7696" spans="1:5" x14ac:dyDescent="0.15">
      <c r="A7696" s="3"/>
      <c r="B7696" s="51"/>
      <c r="D7696" s="30"/>
      <c r="E7696" s="25"/>
    </row>
    <row r="7697" spans="1:5" x14ac:dyDescent="0.15">
      <c r="A7697" s="3"/>
      <c r="B7697" s="51"/>
      <c r="D7697" s="30"/>
      <c r="E7697" s="25"/>
    </row>
    <row r="7698" spans="1:5" x14ac:dyDescent="0.15">
      <c r="A7698" s="3"/>
      <c r="B7698" s="51"/>
      <c r="D7698" s="30"/>
      <c r="E7698" s="25"/>
    </row>
    <row r="7699" spans="1:5" x14ac:dyDescent="0.15">
      <c r="A7699" s="3"/>
      <c r="B7699" s="51"/>
      <c r="D7699" s="30"/>
      <c r="E7699" s="25"/>
    </row>
    <row r="7700" spans="1:5" x14ac:dyDescent="0.15">
      <c r="A7700" s="3"/>
      <c r="B7700" s="51"/>
      <c r="D7700" s="30"/>
      <c r="E7700" s="25"/>
    </row>
    <row r="7701" spans="1:5" x14ac:dyDescent="0.15">
      <c r="A7701" s="3"/>
      <c r="B7701" s="51"/>
      <c r="D7701" s="30"/>
      <c r="E7701" s="25"/>
    </row>
    <row r="7702" spans="1:5" x14ac:dyDescent="0.15">
      <c r="A7702" s="3"/>
      <c r="B7702" s="51"/>
      <c r="D7702" s="30"/>
      <c r="E7702" s="25"/>
    </row>
    <row r="7703" spans="1:5" x14ac:dyDescent="0.15">
      <c r="A7703" s="3"/>
      <c r="B7703" s="51"/>
      <c r="D7703" s="30"/>
      <c r="E7703" s="25"/>
    </row>
    <row r="7704" spans="1:5" x14ac:dyDescent="0.15">
      <c r="A7704" s="3"/>
      <c r="B7704" s="51"/>
      <c r="D7704" s="30"/>
      <c r="E7704" s="25"/>
    </row>
    <row r="7705" spans="1:5" x14ac:dyDescent="0.15">
      <c r="A7705" s="3"/>
      <c r="B7705" s="51"/>
      <c r="D7705" s="30"/>
      <c r="E7705" s="25"/>
    </row>
    <row r="7706" spans="1:5" x14ac:dyDescent="0.15">
      <c r="A7706" s="3"/>
      <c r="B7706" s="51"/>
      <c r="D7706" s="30"/>
      <c r="E7706" s="25"/>
    </row>
    <row r="7707" spans="1:5" x14ac:dyDescent="0.15">
      <c r="A7707" s="3"/>
      <c r="B7707" s="51"/>
      <c r="D7707" s="30"/>
      <c r="E7707" s="25"/>
    </row>
    <row r="7708" spans="1:5" x14ac:dyDescent="0.15">
      <c r="A7708" s="3"/>
      <c r="B7708" s="51"/>
      <c r="D7708" s="30"/>
      <c r="E7708" s="25"/>
    </row>
    <row r="7709" spans="1:5" x14ac:dyDescent="0.15">
      <c r="A7709" s="3"/>
      <c r="B7709" s="51"/>
      <c r="D7709" s="30"/>
      <c r="E7709" s="25"/>
    </row>
    <row r="7710" spans="1:5" x14ac:dyDescent="0.15">
      <c r="A7710" s="3"/>
      <c r="B7710" s="51"/>
      <c r="D7710" s="30"/>
      <c r="E7710" s="25"/>
    </row>
    <row r="7711" spans="1:5" x14ac:dyDescent="0.15">
      <c r="A7711" s="3"/>
      <c r="B7711" s="51"/>
      <c r="D7711" s="30"/>
      <c r="E7711" s="25"/>
    </row>
    <row r="7712" spans="1:5" x14ac:dyDescent="0.15">
      <c r="A7712" s="3"/>
      <c r="B7712" s="51"/>
      <c r="D7712" s="30"/>
      <c r="E7712" s="25"/>
    </row>
    <row r="7713" spans="1:5" x14ac:dyDescent="0.15">
      <c r="A7713" s="3"/>
      <c r="B7713" s="51"/>
      <c r="D7713" s="30"/>
      <c r="E7713" s="25"/>
    </row>
    <row r="7714" spans="1:5" x14ac:dyDescent="0.15">
      <c r="A7714" s="3"/>
      <c r="B7714" s="51"/>
      <c r="D7714" s="30"/>
      <c r="E7714" s="25"/>
    </row>
    <row r="7715" spans="1:5" x14ac:dyDescent="0.15">
      <c r="A7715" s="3"/>
      <c r="B7715" s="51"/>
      <c r="D7715" s="30"/>
      <c r="E7715" s="25"/>
    </row>
    <row r="7716" spans="1:5" x14ac:dyDescent="0.15">
      <c r="A7716" s="3"/>
      <c r="B7716" s="51"/>
      <c r="D7716" s="30"/>
      <c r="E7716" s="25"/>
    </row>
    <row r="7717" spans="1:5" x14ac:dyDescent="0.15">
      <c r="A7717" s="3"/>
      <c r="B7717" s="51"/>
      <c r="D7717" s="30"/>
      <c r="E7717" s="25"/>
    </row>
    <row r="7718" spans="1:5" x14ac:dyDescent="0.15">
      <c r="A7718" s="3"/>
      <c r="B7718" s="51"/>
      <c r="D7718" s="30"/>
      <c r="E7718" s="25"/>
    </row>
    <row r="7719" spans="1:5" x14ac:dyDescent="0.15">
      <c r="A7719" s="3"/>
      <c r="B7719" s="51"/>
      <c r="D7719" s="30"/>
      <c r="E7719" s="25"/>
    </row>
    <row r="7720" spans="1:5" x14ac:dyDescent="0.15">
      <c r="A7720" s="3"/>
      <c r="B7720" s="51"/>
      <c r="D7720" s="30"/>
      <c r="E7720" s="25"/>
    </row>
    <row r="7721" spans="1:5" x14ac:dyDescent="0.15">
      <c r="A7721" s="3"/>
      <c r="B7721" s="51"/>
      <c r="D7721" s="30"/>
      <c r="E7721" s="25"/>
    </row>
    <row r="7722" spans="1:5" x14ac:dyDescent="0.15">
      <c r="A7722" s="3"/>
      <c r="B7722" s="51"/>
      <c r="D7722" s="30"/>
      <c r="E7722" s="25"/>
    </row>
    <row r="7723" spans="1:5" x14ac:dyDescent="0.15">
      <c r="A7723" s="3"/>
      <c r="B7723" s="51"/>
      <c r="D7723" s="30"/>
      <c r="E7723" s="25"/>
    </row>
    <row r="7724" spans="1:5" x14ac:dyDescent="0.15">
      <c r="A7724" s="3"/>
      <c r="B7724" s="51"/>
      <c r="D7724" s="30"/>
      <c r="E7724" s="25"/>
    </row>
    <row r="7725" spans="1:5" x14ac:dyDescent="0.15">
      <c r="A7725" s="3"/>
      <c r="B7725" s="51"/>
      <c r="D7725" s="30"/>
      <c r="E7725" s="25"/>
    </row>
    <row r="7726" spans="1:5" x14ac:dyDescent="0.15">
      <c r="A7726" s="3"/>
      <c r="B7726" s="51"/>
      <c r="D7726" s="30"/>
      <c r="E7726" s="25"/>
    </row>
    <row r="7727" spans="1:5" x14ac:dyDescent="0.15">
      <c r="A7727" s="3"/>
      <c r="B7727" s="51"/>
      <c r="D7727" s="30"/>
      <c r="E7727" s="25"/>
    </row>
    <row r="7728" spans="1:5" x14ac:dyDescent="0.15">
      <c r="A7728" s="3"/>
      <c r="B7728" s="51"/>
      <c r="D7728" s="30"/>
      <c r="E7728" s="25"/>
    </row>
    <row r="7729" spans="1:5" x14ac:dyDescent="0.15">
      <c r="A7729" s="3"/>
      <c r="B7729" s="51"/>
      <c r="D7729" s="30"/>
      <c r="E7729" s="25"/>
    </row>
    <row r="7730" spans="1:5" x14ac:dyDescent="0.15">
      <c r="A7730" s="3"/>
      <c r="B7730" s="51"/>
      <c r="D7730" s="30"/>
      <c r="E7730" s="25"/>
    </row>
    <row r="7731" spans="1:5" x14ac:dyDescent="0.15">
      <c r="A7731" s="3"/>
      <c r="B7731" s="51"/>
      <c r="D7731" s="30"/>
      <c r="E7731" s="25"/>
    </row>
    <row r="7732" spans="1:5" x14ac:dyDescent="0.15">
      <c r="A7732" s="3"/>
      <c r="B7732" s="51"/>
      <c r="D7732" s="30"/>
      <c r="E7732" s="25"/>
    </row>
    <row r="7733" spans="1:5" x14ac:dyDescent="0.15">
      <c r="A7733" s="3"/>
      <c r="B7733" s="51"/>
      <c r="D7733" s="30"/>
      <c r="E7733" s="25"/>
    </row>
    <row r="7734" spans="1:5" x14ac:dyDescent="0.15">
      <c r="A7734" s="3"/>
      <c r="B7734" s="51"/>
      <c r="D7734" s="30"/>
      <c r="E7734" s="25"/>
    </row>
    <row r="7735" spans="1:5" x14ac:dyDescent="0.15">
      <c r="A7735" s="3"/>
      <c r="B7735" s="51"/>
      <c r="D7735" s="30"/>
      <c r="E7735" s="25"/>
    </row>
    <row r="7736" spans="1:5" x14ac:dyDescent="0.15">
      <c r="A7736" s="3"/>
      <c r="B7736" s="51"/>
      <c r="D7736" s="30"/>
      <c r="E7736" s="25"/>
    </row>
    <row r="7737" spans="1:5" x14ac:dyDescent="0.15">
      <c r="A7737" s="3"/>
      <c r="B7737" s="51"/>
      <c r="D7737" s="30"/>
      <c r="E7737" s="25"/>
    </row>
    <row r="7738" spans="1:5" x14ac:dyDescent="0.15">
      <c r="A7738" s="3"/>
      <c r="B7738" s="51"/>
      <c r="D7738" s="30"/>
      <c r="E7738" s="25"/>
    </row>
    <row r="7739" spans="1:5" x14ac:dyDescent="0.15">
      <c r="A7739" s="3"/>
      <c r="B7739" s="51"/>
      <c r="D7739" s="30"/>
      <c r="E7739" s="25"/>
    </row>
    <row r="7740" spans="1:5" x14ac:dyDescent="0.15">
      <c r="A7740" s="3"/>
      <c r="B7740" s="51"/>
      <c r="D7740" s="30"/>
      <c r="E7740" s="25"/>
    </row>
    <row r="7741" spans="1:5" x14ac:dyDescent="0.15">
      <c r="A7741" s="3"/>
      <c r="B7741" s="51"/>
      <c r="D7741" s="30"/>
      <c r="E7741" s="25"/>
    </row>
    <row r="7742" spans="1:5" x14ac:dyDescent="0.15">
      <c r="A7742" s="3"/>
      <c r="B7742" s="51"/>
      <c r="D7742" s="30"/>
      <c r="E7742" s="25"/>
    </row>
    <row r="7743" spans="1:5" x14ac:dyDescent="0.15">
      <c r="A7743" s="3"/>
      <c r="B7743" s="51"/>
      <c r="D7743" s="30"/>
      <c r="E7743" s="25"/>
    </row>
    <row r="7744" spans="1:5" x14ac:dyDescent="0.15">
      <c r="A7744" s="3"/>
      <c r="B7744" s="51"/>
      <c r="D7744" s="30"/>
      <c r="E7744" s="25"/>
    </row>
    <row r="7745" spans="1:5" x14ac:dyDescent="0.15">
      <c r="A7745" s="3"/>
      <c r="B7745" s="51"/>
      <c r="D7745" s="30"/>
      <c r="E7745" s="25"/>
    </row>
    <row r="7746" spans="1:5" x14ac:dyDescent="0.15">
      <c r="A7746" s="3"/>
      <c r="B7746" s="51"/>
      <c r="D7746" s="30"/>
      <c r="E7746" s="25"/>
    </row>
    <row r="7747" spans="1:5" x14ac:dyDescent="0.15">
      <c r="A7747" s="3"/>
      <c r="B7747" s="51"/>
      <c r="D7747" s="30"/>
      <c r="E7747" s="25"/>
    </row>
    <row r="7748" spans="1:5" x14ac:dyDescent="0.15">
      <c r="A7748" s="3"/>
      <c r="B7748" s="51"/>
      <c r="D7748" s="30"/>
      <c r="E7748" s="25"/>
    </row>
    <row r="7749" spans="1:5" x14ac:dyDescent="0.15">
      <c r="A7749" s="3"/>
      <c r="B7749" s="51"/>
      <c r="D7749" s="30"/>
      <c r="E7749" s="25"/>
    </row>
    <row r="7750" spans="1:5" x14ac:dyDescent="0.15">
      <c r="A7750" s="3"/>
      <c r="B7750" s="51"/>
      <c r="D7750" s="30"/>
      <c r="E7750" s="25"/>
    </row>
    <row r="7751" spans="1:5" x14ac:dyDescent="0.15">
      <c r="A7751" s="3"/>
      <c r="B7751" s="51"/>
      <c r="D7751" s="30"/>
      <c r="E7751" s="25"/>
    </row>
    <row r="7752" spans="1:5" x14ac:dyDescent="0.15">
      <c r="A7752" s="3"/>
      <c r="B7752" s="51"/>
      <c r="D7752" s="30"/>
      <c r="E7752" s="25"/>
    </row>
    <row r="7753" spans="1:5" x14ac:dyDescent="0.15">
      <c r="A7753" s="3"/>
      <c r="B7753" s="51"/>
      <c r="D7753" s="30"/>
      <c r="E7753" s="25"/>
    </row>
    <row r="7754" spans="1:5" x14ac:dyDescent="0.15">
      <c r="A7754" s="3"/>
      <c r="B7754" s="51"/>
      <c r="D7754" s="30"/>
      <c r="E7754" s="25"/>
    </row>
    <row r="7755" spans="1:5" x14ac:dyDescent="0.15">
      <c r="A7755" s="3"/>
      <c r="B7755" s="51"/>
      <c r="D7755" s="30"/>
      <c r="E7755" s="25"/>
    </row>
    <row r="7756" spans="1:5" x14ac:dyDescent="0.15">
      <c r="A7756" s="3"/>
      <c r="B7756" s="51"/>
      <c r="D7756" s="30"/>
      <c r="E7756" s="25"/>
    </row>
    <row r="7757" spans="1:5" x14ac:dyDescent="0.15">
      <c r="A7757" s="3"/>
      <c r="B7757" s="51"/>
      <c r="D7757" s="30"/>
      <c r="E7757" s="25"/>
    </row>
    <row r="7758" spans="1:5" x14ac:dyDescent="0.15">
      <c r="A7758" s="3"/>
      <c r="B7758" s="51"/>
      <c r="D7758" s="30"/>
      <c r="E7758" s="25"/>
    </row>
    <row r="7759" spans="1:5" x14ac:dyDescent="0.15">
      <c r="A7759" s="3"/>
      <c r="B7759" s="51"/>
      <c r="D7759" s="30"/>
      <c r="E7759" s="25"/>
    </row>
    <row r="7760" spans="1:5" x14ac:dyDescent="0.15">
      <c r="A7760" s="3"/>
      <c r="B7760" s="51"/>
      <c r="D7760" s="30"/>
      <c r="E7760" s="25"/>
    </row>
    <row r="7761" spans="1:5" x14ac:dyDescent="0.15">
      <c r="A7761" s="3"/>
      <c r="B7761" s="51"/>
      <c r="D7761" s="30"/>
      <c r="E7761" s="25"/>
    </row>
    <row r="7762" spans="1:5" x14ac:dyDescent="0.15">
      <c r="A7762" s="3"/>
      <c r="B7762" s="51"/>
      <c r="D7762" s="30"/>
      <c r="E7762" s="25"/>
    </row>
    <row r="7763" spans="1:5" x14ac:dyDescent="0.15">
      <c r="A7763" s="3"/>
      <c r="B7763" s="51"/>
      <c r="D7763" s="30"/>
      <c r="E7763" s="25"/>
    </row>
    <row r="7764" spans="1:5" x14ac:dyDescent="0.15">
      <c r="A7764" s="3"/>
      <c r="B7764" s="51"/>
      <c r="D7764" s="30"/>
      <c r="E7764" s="25"/>
    </row>
    <row r="7765" spans="1:5" x14ac:dyDescent="0.15">
      <c r="A7765" s="3"/>
      <c r="B7765" s="51"/>
      <c r="D7765" s="30"/>
      <c r="E7765" s="25"/>
    </row>
    <row r="7766" spans="1:5" x14ac:dyDescent="0.15">
      <c r="A7766" s="3"/>
      <c r="B7766" s="51"/>
      <c r="D7766" s="30"/>
      <c r="E7766" s="25"/>
    </row>
    <row r="7767" spans="1:5" x14ac:dyDescent="0.15">
      <c r="A7767" s="3"/>
      <c r="B7767" s="51"/>
      <c r="D7767" s="30"/>
      <c r="E7767" s="25"/>
    </row>
    <row r="7768" spans="1:5" x14ac:dyDescent="0.15">
      <c r="A7768" s="3"/>
      <c r="B7768" s="51"/>
      <c r="D7768" s="30"/>
      <c r="E7768" s="25"/>
    </row>
    <row r="7769" spans="1:5" x14ac:dyDescent="0.15">
      <c r="A7769" s="3"/>
      <c r="B7769" s="51"/>
      <c r="D7769" s="30"/>
      <c r="E7769" s="25"/>
    </row>
    <row r="7770" spans="1:5" x14ac:dyDescent="0.15">
      <c r="A7770" s="3"/>
      <c r="B7770" s="51"/>
      <c r="D7770" s="30"/>
      <c r="E7770" s="25"/>
    </row>
    <row r="7771" spans="1:5" x14ac:dyDescent="0.15">
      <c r="A7771" s="3"/>
      <c r="B7771" s="51"/>
      <c r="D7771" s="30"/>
      <c r="E7771" s="25"/>
    </row>
    <row r="7772" spans="1:5" x14ac:dyDescent="0.15">
      <c r="A7772" s="3"/>
      <c r="B7772" s="51"/>
      <c r="D7772" s="30"/>
      <c r="E7772" s="25"/>
    </row>
    <row r="7773" spans="1:5" x14ac:dyDescent="0.15">
      <c r="A7773" s="3"/>
      <c r="B7773" s="51"/>
      <c r="D7773" s="30"/>
      <c r="E7773" s="25"/>
    </row>
    <row r="7774" spans="1:5" x14ac:dyDescent="0.15">
      <c r="A7774" s="3"/>
      <c r="B7774" s="51"/>
      <c r="D7774" s="30"/>
      <c r="E7774" s="25"/>
    </row>
    <row r="7775" spans="1:5" x14ac:dyDescent="0.15">
      <c r="A7775" s="3"/>
      <c r="B7775" s="51"/>
      <c r="D7775" s="30"/>
      <c r="E7775" s="25"/>
    </row>
    <row r="7776" spans="1:5" x14ac:dyDescent="0.15">
      <c r="A7776" s="3"/>
      <c r="B7776" s="51"/>
      <c r="D7776" s="30"/>
      <c r="E7776" s="25"/>
    </row>
    <row r="7777" spans="1:5" x14ac:dyDescent="0.15">
      <c r="A7777" s="3"/>
      <c r="B7777" s="51"/>
      <c r="D7777" s="30"/>
      <c r="E7777" s="25"/>
    </row>
    <row r="7778" spans="1:5" x14ac:dyDescent="0.15">
      <c r="A7778" s="3"/>
      <c r="B7778" s="51"/>
      <c r="D7778" s="30"/>
      <c r="E7778" s="25"/>
    </row>
    <row r="7779" spans="1:5" x14ac:dyDescent="0.15">
      <c r="A7779" s="3"/>
      <c r="B7779" s="51"/>
      <c r="D7779" s="30"/>
      <c r="E7779" s="25"/>
    </row>
    <row r="7780" spans="1:5" x14ac:dyDescent="0.15">
      <c r="A7780" s="3"/>
      <c r="B7780" s="51"/>
      <c r="D7780" s="30"/>
      <c r="E7780" s="25"/>
    </row>
    <row r="7781" spans="1:5" x14ac:dyDescent="0.15">
      <c r="A7781" s="3"/>
      <c r="B7781" s="51"/>
      <c r="D7781" s="30"/>
      <c r="E7781" s="25"/>
    </row>
    <row r="7782" spans="1:5" x14ac:dyDescent="0.15">
      <c r="A7782" s="3"/>
      <c r="B7782" s="51"/>
      <c r="D7782" s="30"/>
      <c r="E7782" s="25"/>
    </row>
    <row r="7783" spans="1:5" x14ac:dyDescent="0.15">
      <c r="A7783" s="3"/>
      <c r="B7783" s="51"/>
      <c r="D7783" s="30"/>
      <c r="E7783" s="25"/>
    </row>
    <row r="7784" spans="1:5" x14ac:dyDescent="0.15">
      <c r="A7784" s="3"/>
      <c r="B7784" s="51"/>
      <c r="D7784" s="30"/>
      <c r="E7784" s="25"/>
    </row>
    <row r="7785" spans="1:5" x14ac:dyDescent="0.15">
      <c r="A7785" s="3"/>
      <c r="B7785" s="51"/>
      <c r="D7785" s="30"/>
      <c r="E7785" s="25"/>
    </row>
    <row r="7786" spans="1:5" x14ac:dyDescent="0.15">
      <c r="A7786" s="3"/>
      <c r="B7786" s="51"/>
      <c r="D7786" s="30"/>
      <c r="E7786" s="25"/>
    </row>
    <row r="7787" spans="1:5" x14ac:dyDescent="0.15">
      <c r="A7787" s="3"/>
      <c r="B7787" s="51"/>
      <c r="D7787" s="30"/>
      <c r="E7787" s="25"/>
    </row>
    <row r="7788" spans="1:5" x14ac:dyDescent="0.15">
      <c r="A7788" s="3"/>
      <c r="B7788" s="51"/>
      <c r="D7788" s="30"/>
      <c r="E7788" s="25"/>
    </row>
    <row r="7789" spans="1:5" x14ac:dyDescent="0.15">
      <c r="A7789" s="3"/>
      <c r="B7789" s="51"/>
      <c r="D7789" s="30"/>
      <c r="E7789" s="25"/>
    </row>
    <row r="7790" spans="1:5" x14ac:dyDescent="0.15">
      <c r="A7790" s="3"/>
      <c r="B7790" s="51"/>
      <c r="D7790" s="30"/>
      <c r="E7790" s="25"/>
    </row>
    <row r="7791" spans="1:5" x14ac:dyDescent="0.15">
      <c r="A7791" s="3"/>
      <c r="B7791" s="51"/>
      <c r="D7791" s="30"/>
      <c r="E7791" s="25"/>
    </row>
    <row r="7792" spans="1:5" x14ac:dyDescent="0.15">
      <c r="A7792" s="3"/>
      <c r="B7792" s="51"/>
      <c r="D7792" s="30"/>
      <c r="E7792" s="25"/>
    </row>
    <row r="7793" spans="1:5" x14ac:dyDescent="0.15">
      <c r="A7793" s="3"/>
      <c r="B7793" s="51"/>
      <c r="D7793" s="30"/>
      <c r="E7793" s="25"/>
    </row>
    <row r="7794" spans="1:5" x14ac:dyDescent="0.15">
      <c r="A7794" s="3"/>
      <c r="B7794" s="51"/>
      <c r="D7794" s="30"/>
      <c r="E7794" s="25"/>
    </row>
    <row r="7795" spans="1:5" x14ac:dyDescent="0.15">
      <c r="A7795" s="3"/>
      <c r="B7795" s="51"/>
      <c r="D7795" s="30"/>
      <c r="E7795" s="25"/>
    </row>
    <row r="7796" spans="1:5" x14ac:dyDescent="0.15">
      <c r="A7796" s="3"/>
      <c r="B7796" s="51"/>
      <c r="D7796" s="30"/>
      <c r="E7796" s="25"/>
    </row>
    <row r="7797" spans="1:5" x14ac:dyDescent="0.15">
      <c r="A7797" s="3"/>
      <c r="B7797" s="51"/>
      <c r="D7797" s="30"/>
      <c r="E7797" s="25"/>
    </row>
    <row r="7798" spans="1:5" x14ac:dyDescent="0.15">
      <c r="A7798" s="3"/>
      <c r="B7798" s="51"/>
      <c r="D7798" s="30"/>
      <c r="E7798" s="25"/>
    </row>
    <row r="7799" spans="1:5" x14ac:dyDescent="0.15">
      <c r="A7799" s="3"/>
      <c r="B7799" s="51"/>
      <c r="D7799" s="30"/>
      <c r="E7799" s="25"/>
    </row>
    <row r="7800" spans="1:5" x14ac:dyDescent="0.15">
      <c r="A7800" s="3"/>
      <c r="B7800" s="51"/>
      <c r="D7800" s="30"/>
      <c r="E7800" s="25"/>
    </row>
    <row r="7801" spans="1:5" x14ac:dyDescent="0.15">
      <c r="A7801" s="3"/>
      <c r="B7801" s="51"/>
      <c r="D7801" s="30"/>
      <c r="E7801" s="25"/>
    </row>
    <row r="7802" spans="1:5" x14ac:dyDescent="0.15">
      <c r="A7802" s="3"/>
      <c r="B7802" s="51"/>
      <c r="D7802" s="30"/>
      <c r="E7802" s="25"/>
    </row>
    <row r="7803" spans="1:5" x14ac:dyDescent="0.15">
      <c r="A7803" s="3"/>
      <c r="B7803" s="51"/>
      <c r="D7803" s="30"/>
      <c r="E7803" s="25"/>
    </row>
    <row r="7804" spans="1:5" x14ac:dyDescent="0.15">
      <c r="A7804" s="3"/>
      <c r="B7804" s="51"/>
      <c r="D7804" s="30"/>
      <c r="E7804" s="25"/>
    </row>
    <row r="7805" spans="1:5" x14ac:dyDescent="0.15">
      <c r="A7805" s="3"/>
      <c r="B7805" s="51"/>
      <c r="D7805" s="30"/>
      <c r="E7805" s="25"/>
    </row>
    <row r="7806" spans="1:5" x14ac:dyDescent="0.15">
      <c r="A7806" s="3"/>
      <c r="B7806" s="51"/>
      <c r="D7806" s="30"/>
      <c r="E7806" s="25"/>
    </row>
    <row r="7807" spans="1:5" x14ac:dyDescent="0.15">
      <c r="A7807" s="3"/>
      <c r="B7807" s="51"/>
      <c r="D7807" s="30"/>
      <c r="E7807" s="25"/>
    </row>
    <row r="7808" spans="1:5" x14ac:dyDescent="0.15">
      <c r="A7808" s="3"/>
      <c r="B7808" s="51"/>
      <c r="D7808" s="30"/>
      <c r="E7808" s="25"/>
    </row>
    <row r="7809" spans="1:5" x14ac:dyDescent="0.15">
      <c r="A7809" s="3"/>
      <c r="B7809" s="51"/>
      <c r="D7809" s="30"/>
      <c r="E7809" s="25"/>
    </row>
    <row r="7810" spans="1:5" x14ac:dyDescent="0.15">
      <c r="A7810" s="3"/>
      <c r="B7810" s="51"/>
      <c r="D7810" s="30"/>
      <c r="E7810" s="25"/>
    </row>
    <row r="7811" spans="1:5" x14ac:dyDescent="0.15">
      <c r="A7811" s="3"/>
      <c r="B7811" s="51"/>
      <c r="D7811" s="30"/>
      <c r="E7811" s="25"/>
    </row>
    <row r="7812" spans="1:5" x14ac:dyDescent="0.15">
      <c r="A7812" s="3"/>
      <c r="B7812" s="51"/>
      <c r="D7812" s="30"/>
      <c r="E7812" s="25"/>
    </row>
    <row r="7813" spans="1:5" x14ac:dyDescent="0.15">
      <c r="A7813" s="3"/>
      <c r="B7813" s="51"/>
      <c r="D7813" s="30"/>
      <c r="E7813" s="25"/>
    </row>
    <row r="7814" spans="1:5" x14ac:dyDescent="0.15">
      <c r="A7814" s="3"/>
      <c r="B7814" s="51"/>
      <c r="D7814" s="30"/>
      <c r="E7814" s="25"/>
    </row>
    <row r="7815" spans="1:5" x14ac:dyDescent="0.15">
      <c r="A7815" s="3"/>
      <c r="B7815" s="51"/>
      <c r="D7815" s="30"/>
      <c r="E7815" s="25"/>
    </row>
    <row r="7816" spans="1:5" x14ac:dyDescent="0.15">
      <c r="A7816" s="3"/>
      <c r="B7816" s="51"/>
      <c r="D7816" s="30"/>
      <c r="E7816" s="25"/>
    </row>
    <row r="7817" spans="1:5" x14ac:dyDescent="0.15">
      <c r="A7817" s="3"/>
      <c r="B7817" s="51"/>
      <c r="D7817" s="30"/>
      <c r="E7817" s="25"/>
    </row>
    <row r="7818" spans="1:5" x14ac:dyDescent="0.15">
      <c r="A7818" s="3"/>
      <c r="B7818" s="51"/>
      <c r="D7818" s="30"/>
      <c r="E7818" s="25"/>
    </row>
    <row r="7819" spans="1:5" x14ac:dyDescent="0.15">
      <c r="A7819" s="3"/>
      <c r="B7819" s="51"/>
      <c r="D7819" s="30"/>
      <c r="E7819" s="25"/>
    </row>
    <row r="7820" spans="1:5" x14ac:dyDescent="0.15">
      <c r="A7820" s="3"/>
      <c r="B7820" s="51"/>
      <c r="D7820" s="30"/>
      <c r="E7820" s="25"/>
    </row>
    <row r="7821" spans="1:5" x14ac:dyDescent="0.15">
      <c r="A7821" s="3"/>
      <c r="B7821" s="51"/>
      <c r="D7821" s="30"/>
      <c r="E7821" s="25"/>
    </row>
    <row r="7822" spans="1:5" x14ac:dyDescent="0.15">
      <c r="A7822" s="3"/>
      <c r="B7822" s="51"/>
      <c r="D7822" s="30"/>
      <c r="E7822" s="25"/>
    </row>
    <row r="7823" spans="1:5" x14ac:dyDescent="0.15">
      <c r="A7823" s="3"/>
      <c r="B7823" s="51"/>
      <c r="D7823" s="30"/>
      <c r="E7823" s="25"/>
    </row>
    <row r="7824" spans="1:5" x14ac:dyDescent="0.15">
      <c r="A7824" s="3"/>
      <c r="B7824" s="51"/>
      <c r="D7824" s="30"/>
      <c r="E7824" s="25"/>
    </row>
    <row r="7825" spans="1:5" x14ac:dyDescent="0.15">
      <c r="A7825" s="3"/>
      <c r="B7825" s="51"/>
      <c r="D7825" s="30"/>
      <c r="E7825" s="25"/>
    </row>
    <row r="7826" spans="1:5" x14ac:dyDescent="0.15">
      <c r="A7826" s="3"/>
      <c r="B7826" s="51"/>
      <c r="D7826" s="30"/>
      <c r="E7826" s="25"/>
    </row>
    <row r="7827" spans="1:5" x14ac:dyDescent="0.15">
      <c r="A7827" s="3"/>
      <c r="B7827" s="51"/>
      <c r="D7827" s="30"/>
      <c r="E7827" s="25"/>
    </row>
    <row r="7828" spans="1:5" x14ac:dyDescent="0.15">
      <c r="A7828" s="3"/>
      <c r="B7828" s="51"/>
      <c r="D7828" s="30"/>
      <c r="E7828" s="25"/>
    </row>
    <row r="7829" spans="1:5" x14ac:dyDescent="0.15">
      <c r="A7829" s="3"/>
      <c r="B7829" s="51"/>
      <c r="D7829" s="30"/>
      <c r="E7829" s="25"/>
    </row>
    <row r="7830" spans="1:5" x14ac:dyDescent="0.15">
      <c r="A7830" s="3"/>
      <c r="B7830" s="51"/>
      <c r="D7830" s="30"/>
      <c r="E7830" s="25"/>
    </row>
    <row r="7831" spans="1:5" x14ac:dyDescent="0.15">
      <c r="A7831" s="3"/>
      <c r="B7831" s="51"/>
      <c r="D7831" s="30"/>
      <c r="E7831" s="25"/>
    </row>
    <row r="7832" spans="1:5" x14ac:dyDescent="0.15">
      <c r="A7832" s="3"/>
      <c r="B7832" s="51"/>
      <c r="D7832" s="30"/>
      <c r="E7832" s="25"/>
    </row>
    <row r="7833" spans="1:5" x14ac:dyDescent="0.15">
      <c r="A7833" s="3"/>
      <c r="B7833" s="51"/>
      <c r="D7833" s="30"/>
      <c r="E7833" s="25"/>
    </row>
    <row r="7834" spans="1:5" x14ac:dyDescent="0.15">
      <c r="A7834" s="3"/>
      <c r="B7834" s="51"/>
      <c r="D7834" s="30"/>
      <c r="E7834" s="25"/>
    </row>
    <row r="7835" spans="1:5" x14ac:dyDescent="0.15">
      <c r="A7835" s="3"/>
      <c r="B7835" s="51"/>
      <c r="D7835" s="30"/>
      <c r="E7835" s="25"/>
    </row>
    <row r="7836" spans="1:5" x14ac:dyDescent="0.15">
      <c r="A7836" s="3"/>
      <c r="B7836" s="51"/>
      <c r="D7836" s="30"/>
      <c r="E7836" s="25"/>
    </row>
    <row r="7837" spans="1:5" x14ac:dyDescent="0.15">
      <c r="A7837" s="3"/>
      <c r="B7837" s="51"/>
      <c r="D7837" s="30"/>
      <c r="E7837" s="25"/>
    </row>
    <row r="7838" spans="1:5" x14ac:dyDescent="0.15">
      <c r="A7838" s="3"/>
      <c r="B7838" s="51"/>
      <c r="D7838" s="30"/>
      <c r="E7838" s="25"/>
    </row>
    <row r="7839" spans="1:5" x14ac:dyDescent="0.15">
      <c r="A7839" s="3"/>
      <c r="B7839" s="51"/>
      <c r="D7839" s="30"/>
      <c r="E7839" s="25"/>
    </row>
    <row r="7840" spans="1:5" x14ac:dyDescent="0.15">
      <c r="A7840" s="3"/>
      <c r="B7840" s="51"/>
      <c r="D7840" s="30"/>
      <c r="E7840" s="25"/>
    </row>
    <row r="7841" spans="1:5" x14ac:dyDescent="0.15">
      <c r="A7841" s="3"/>
      <c r="B7841" s="51"/>
      <c r="D7841" s="30"/>
      <c r="E7841" s="25"/>
    </row>
    <row r="7842" spans="1:5" x14ac:dyDescent="0.15">
      <c r="A7842" s="3"/>
      <c r="B7842" s="51"/>
      <c r="D7842" s="30"/>
      <c r="E7842" s="25"/>
    </row>
    <row r="7843" spans="1:5" x14ac:dyDescent="0.15">
      <c r="A7843" s="3"/>
      <c r="B7843" s="51"/>
      <c r="D7843" s="30"/>
      <c r="E7843" s="25"/>
    </row>
    <row r="7844" spans="1:5" x14ac:dyDescent="0.15">
      <c r="A7844" s="3"/>
      <c r="B7844" s="51"/>
      <c r="D7844" s="30"/>
      <c r="E7844" s="25"/>
    </row>
    <row r="7845" spans="1:5" x14ac:dyDescent="0.15">
      <c r="A7845" s="3"/>
      <c r="B7845" s="51"/>
      <c r="D7845" s="30"/>
      <c r="E7845" s="25"/>
    </row>
    <row r="7846" spans="1:5" x14ac:dyDescent="0.15">
      <c r="A7846" s="3"/>
      <c r="B7846" s="51"/>
      <c r="D7846" s="30"/>
      <c r="E7846" s="25"/>
    </row>
    <row r="7847" spans="1:5" x14ac:dyDescent="0.15">
      <c r="A7847" s="3"/>
      <c r="B7847" s="51"/>
      <c r="D7847" s="30"/>
      <c r="E7847" s="25"/>
    </row>
    <row r="7848" spans="1:5" x14ac:dyDescent="0.15">
      <c r="A7848" s="3"/>
      <c r="B7848" s="51"/>
      <c r="D7848" s="30"/>
      <c r="E7848" s="25"/>
    </row>
    <row r="7849" spans="1:5" x14ac:dyDescent="0.15">
      <c r="A7849" s="3"/>
      <c r="B7849" s="51"/>
      <c r="D7849" s="30"/>
      <c r="E7849" s="25"/>
    </row>
    <row r="7850" spans="1:5" x14ac:dyDescent="0.15">
      <c r="A7850" s="3"/>
      <c r="B7850" s="51"/>
      <c r="D7850" s="30"/>
      <c r="E7850" s="25"/>
    </row>
    <row r="7851" spans="1:5" x14ac:dyDescent="0.15">
      <c r="A7851" s="3"/>
      <c r="B7851" s="51"/>
      <c r="D7851" s="30"/>
      <c r="E7851" s="25"/>
    </row>
    <row r="7852" spans="1:5" x14ac:dyDescent="0.15">
      <c r="A7852" s="3"/>
      <c r="B7852" s="51"/>
      <c r="D7852" s="30"/>
      <c r="E7852" s="25"/>
    </row>
    <row r="7853" spans="1:5" x14ac:dyDescent="0.15">
      <c r="A7853" s="3"/>
      <c r="B7853" s="51"/>
      <c r="D7853" s="30"/>
      <c r="E7853" s="25"/>
    </row>
    <row r="7854" spans="1:5" x14ac:dyDescent="0.15">
      <c r="A7854" s="3"/>
      <c r="B7854" s="51"/>
      <c r="D7854" s="30"/>
      <c r="E7854" s="25"/>
    </row>
    <row r="7855" spans="1:5" x14ac:dyDescent="0.15">
      <c r="A7855" s="3"/>
      <c r="B7855" s="51"/>
      <c r="D7855" s="30"/>
      <c r="E7855" s="25"/>
    </row>
    <row r="7856" spans="1:5" x14ac:dyDescent="0.15">
      <c r="A7856" s="3"/>
      <c r="B7856" s="51"/>
      <c r="D7856" s="30"/>
      <c r="E7856" s="25"/>
    </row>
    <row r="7857" spans="1:5" x14ac:dyDescent="0.15">
      <c r="A7857" s="3"/>
      <c r="B7857" s="51"/>
      <c r="D7857" s="30"/>
      <c r="E7857" s="25"/>
    </row>
    <row r="7858" spans="1:5" x14ac:dyDescent="0.15">
      <c r="A7858" s="3"/>
      <c r="B7858" s="51"/>
      <c r="D7858" s="30"/>
      <c r="E7858" s="25"/>
    </row>
    <row r="7859" spans="1:5" x14ac:dyDescent="0.15">
      <c r="A7859" s="3"/>
      <c r="B7859" s="51"/>
      <c r="D7859" s="30"/>
      <c r="E7859" s="25"/>
    </row>
    <row r="7860" spans="1:5" x14ac:dyDescent="0.15">
      <c r="A7860" s="3"/>
      <c r="B7860" s="51"/>
      <c r="D7860" s="30"/>
      <c r="E7860" s="25"/>
    </row>
    <row r="7861" spans="1:5" x14ac:dyDescent="0.15">
      <c r="A7861" s="3"/>
      <c r="B7861" s="51"/>
      <c r="D7861" s="30"/>
      <c r="E7861" s="25"/>
    </row>
    <row r="7862" spans="1:5" x14ac:dyDescent="0.15">
      <c r="A7862" s="3"/>
      <c r="B7862" s="51"/>
      <c r="D7862" s="30"/>
      <c r="E7862" s="25"/>
    </row>
    <row r="7863" spans="1:5" x14ac:dyDescent="0.15">
      <c r="A7863" s="3"/>
      <c r="B7863" s="51"/>
      <c r="D7863" s="30"/>
      <c r="E7863" s="25"/>
    </row>
    <row r="7864" spans="1:5" x14ac:dyDescent="0.15">
      <c r="A7864" s="3"/>
      <c r="B7864" s="51"/>
      <c r="D7864" s="30"/>
      <c r="E7864" s="25"/>
    </row>
    <row r="7865" spans="1:5" x14ac:dyDescent="0.15">
      <c r="A7865" s="3"/>
      <c r="B7865" s="51"/>
      <c r="D7865" s="30"/>
      <c r="E7865" s="25"/>
    </row>
    <row r="7866" spans="1:5" x14ac:dyDescent="0.15">
      <c r="A7866" s="3"/>
      <c r="B7866" s="51"/>
      <c r="D7866" s="30"/>
      <c r="E7866" s="25"/>
    </row>
    <row r="7867" spans="1:5" x14ac:dyDescent="0.15">
      <c r="A7867" s="3"/>
      <c r="B7867" s="51"/>
      <c r="D7867" s="30"/>
      <c r="E7867" s="25"/>
    </row>
    <row r="7868" spans="1:5" x14ac:dyDescent="0.15">
      <c r="A7868" s="3"/>
      <c r="B7868" s="51"/>
      <c r="D7868" s="30"/>
      <c r="E7868" s="25"/>
    </row>
    <row r="7869" spans="1:5" x14ac:dyDescent="0.15">
      <c r="A7869" s="3"/>
      <c r="B7869" s="51"/>
      <c r="D7869" s="30"/>
      <c r="E7869" s="25"/>
    </row>
    <row r="7870" spans="1:5" x14ac:dyDescent="0.15">
      <c r="A7870" s="3"/>
      <c r="B7870" s="51"/>
      <c r="D7870" s="30"/>
      <c r="E7870" s="25"/>
    </row>
    <row r="7871" spans="1:5" x14ac:dyDescent="0.15">
      <c r="A7871" s="3"/>
      <c r="B7871" s="51"/>
      <c r="D7871" s="30"/>
      <c r="E7871" s="25"/>
    </row>
    <row r="7872" spans="1:5" x14ac:dyDescent="0.15">
      <c r="A7872" s="3"/>
      <c r="B7872" s="51"/>
      <c r="D7872" s="30"/>
      <c r="E7872" s="25"/>
    </row>
    <row r="7873" spans="1:5" x14ac:dyDescent="0.15">
      <c r="A7873" s="3"/>
      <c r="B7873" s="51"/>
      <c r="D7873" s="30"/>
      <c r="E7873" s="25"/>
    </row>
    <row r="7874" spans="1:5" x14ac:dyDescent="0.15">
      <c r="A7874" s="3"/>
      <c r="B7874" s="51"/>
      <c r="D7874" s="30"/>
      <c r="E7874" s="25"/>
    </row>
    <row r="7875" spans="1:5" x14ac:dyDescent="0.15">
      <c r="A7875" s="3"/>
      <c r="B7875" s="51"/>
      <c r="D7875" s="30"/>
      <c r="E7875" s="25"/>
    </row>
    <row r="7876" spans="1:5" x14ac:dyDescent="0.15">
      <c r="A7876" s="3"/>
      <c r="B7876" s="51"/>
      <c r="D7876" s="30"/>
      <c r="E7876" s="25"/>
    </row>
    <row r="7877" spans="1:5" x14ac:dyDescent="0.15">
      <c r="A7877" s="3"/>
      <c r="B7877" s="51"/>
      <c r="D7877" s="30"/>
      <c r="E7877" s="25"/>
    </row>
    <row r="7878" spans="1:5" x14ac:dyDescent="0.15">
      <c r="A7878" s="3"/>
      <c r="B7878" s="51"/>
      <c r="D7878" s="30"/>
      <c r="E7878" s="25"/>
    </row>
    <row r="7879" spans="1:5" x14ac:dyDescent="0.15">
      <c r="A7879" s="3"/>
      <c r="B7879" s="51"/>
      <c r="D7879" s="30"/>
      <c r="E7879" s="25"/>
    </row>
    <row r="7880" spans="1:5" x14ac:dyDescent="0.15">
      <c r="A7880" s="3"/>
      <c r="B7880" s="51"/>
      <c r="D7880" s="30"/>
      <c r="E7880" s="25"/>
    </row>
    <row r="7881" spans="1:5" x14ac:dyDescent="0.15">
      <c r="A7881" s="3"/>
      <c r="B7881" s="51"/>
      <c r="D7881" s="30"/>
      <c r="E7881" s="25"/>
    </row>
    <row r="7882" spans="1:5" x14ac:dyDescent="0.15">
      <c r="A7882" s="3"/>
      <c r="B7882" s="51"/>
      <c r="D7882" s="30"/>
      <c r="E7882" s="25"/>
    </row>
    <row r="7883" spans="1:5" x14ac:dyDescent="0.15">
      <c r="A7883" s="3"/>
      <c r="B7883" s="51"/>
      <c r="D7883" s="30"/>
      <c r="E7883" s="25"/>
    </row>
    <row r="7884" spans="1:5" x14ac:dyDescent="0.15">
      <c r="A7884" s="3"/>
      <c r="B7884" s="51"/>
      <c r="D7884" s="30"/>
      <c r="E7884" s="25"/>
    </row>
    <row r="7885" spans="1:5" x14ac:dyDescent="0.15">
      <c r="A7885" s="3"/>
      <c r="B7885" s="51"/>
      <c r="D7885" s="30"/>
      <c r="E7885" s="25"/>
    </row>
    <row r="7886" spans="1:5" x14ac:dyDescent="0.15">
      <c r="A7886" s="3"/>
      <c r="B7886" s="51"/>
      <c r="D7886" s="30"/>
      <c r="E7886" s="25"/>
    </row>
    <row r="7887" spans="1:5" x14ac:dyDescent="0.15">
      <c r="A7887" s="3"/>
      <c r="B7887" s="51"/>
      <c r="D7887" s="30"/>
      <c r="E7887" s="25"/>
    </row>
    <row r="7888" spans="1:5" x14ac:dyDescent="0.15">
      <c r="A7888" s="3"/>
      <c r="B7888" s="51"/>
      <c r="D7888" s="30"/>
      <c r="E7888" s="25"/>
    </row>
    <row r="7889" spans="1:5" x14ac:dyDescent="0.15">
      <c r="A7889" s="3"/>
      <c r="B7889" s="51"/>
      <c r="D7889" s="30"/>
      <c r="E7889" s="25"/>
    </row>
    <row r="7890" spans="1:5" x14ac:dyDescent="0.15">
      <c r="A7890" s="3"/>
      <c r="B7890" s="51"/>
      <c r="D7890" s="30"/>
      <c r="E7890" s="25"/>
    </row>
    <row r="7891" spans="1:5" x14ac:dyDescent="0.15">
      <c r="A7891" s="3"/>
      <c r="B7891" s="51"/>
      <c r="D7891" s="30"/>
      <c r="E7891" s="25"/>
    </row>
    <row r="7892" spans="1:5" x14ac:dyDescent="0.15">
      <c r="A7892" s="3"/>
      <c r="B7892" s="51"/>
      <c r="D7892" s="30"/>
      <c r="E7892" s="25"/>
    </row>
    <row r="7893" spans="1:5" x14ac:dyDescent="0.15">
      <c r="A7893" s="3"/>
      <c r="B7893" s="51"/>
      <c r="D7893" s="30"/>
      <c r="E7893" s="25"/>
    </row>
    <row r="7894" spans="1:5" x14ac:dyDescent="0.15">
      <c r="A7894" s="3"/>
      <c r="B7894" s="51"/>
      <c r="D7894" s="30"/>
      <c r="E7894" s="25"/>
    </row>
    <row r="7895" spans="1:5" x14ac:dyDescent="0.15">
      <c r="A7895" s="3"/>
      <c r="B7895" s="51"/>
      <c r="D7895" s="30"/>
      <c r="E7895" s="25"/>
    </row>
    <row r="7896" spans="1:5" x14ac:dyDescent="0.15">
      <c r="A7896" s="3"/>
      <c r="B7896" s="51"/>
      <c r="D7896" s="30"/>
      <c r="E7896" s="25"/>
    </row>
    <row r="7897" spans="1:5" x14ac:dyDescent="0.15">
      <c r="A7897" s="3"/>
      <c r="B7897" s="51"/>
      <c r="D7897" s="30"/>
      <c r="E7897" s="25"/>
    </row>
    <row r="7898" spans="1:5" x14ac:dyDescent="0.15">
      <c r="A7898" s="3"/>
      <c r="B7898" s="51"/>
      <c r="D7898" s="30"/>
      <c r="E7898" s="25"/>
    </row>
    <row r="7899" spans="1:5" x14ac:dyDescent="0.15">
      <c r="A7899" s="3"/>
      <c r="B7899" s="51"/>
      <c r="D7899" s="30"/>
      <c r="E7899" s="25"/>
    </row>
    <row r="7900" spans="1:5" x14ac:dyDescent="0.15">
      <c r="A7900" s="3"/>
      <c r="B7900" s="51"/>
      <c r="D7900" s="30"/>
      <c r="E7900" s="25"/>
    </row>
    <row r="7901" spans="1:5" x14ac:dyDescent="0.15">
      <c r="A7901" s="3"/>
      <c r="B7901" s="51"/>
      <c r="D7901" s="30"/>
      <c r="E7901" s="25"/>
    </row>
    <row r="7902" spans="1:5" x14ac:dyDescent="0.15">
      <c r="A7902" s="3"/>
      <c r="B7902" s="51"/>
      <c r="D7902" s="30"/>
      <c r="E7902" s="25"/>
    </row>
    <row r="7903" spans="1:5" x14ac:dyDescent="0.15">
      <c r="A7903" s="3"/>
      <c r="B7903" s="51"/>
      <c r="D7903" s="30"/>
      <c r="E7903" s="25"/>
    </row>
    <row r="7904" spans="1:5" x14ac:dyDescent="0.15">
      <c r="A7904" s="3"/>
      <c r="B7904" s="51"/>
      <c r="D7904" s="30"/>
      <c r="E7904" s="25"/>
    </row>
    <row r="7905" spans="1:5" x14ac:dyDescent="0.15">
      <c r="A7905" s="3"/>
      <c r="B7905" s="51"/>
      <c r="D7905" s="30"/>
      <c r="E7905" s="25"/>
    </row>
    <row r="7906" spans="1:5" x14ac:dyDescent="0.15">
      <c r="A7906" s="3"/>
      <c r="B7906" s="51"/>
      <c r="D7906" s="30"/>
      <c r="E7906" s="25"/>
    </row>
    <row r="7907" spans="1:5" x14ac:dyDescent="0.15">
      <c r="A7907" s="3"/>
      <c r="B7907" s="51"/>
      <c r="D7907" s="30"/>
      <c r="E7907" s="25"/>
    </row>
    <row r="7908" spans="1:5" x14ac:dyDescent="0.15">
      <c r="A7908" s="3"/>
      <c r="B7908" s="51"/>
      <c r="D7908" s="30"/>
      <c r="E7908" s="25"/>
    </row>
    <row r="7909" spans="1:5" x14ac:dyDescent="0.15">
      <c r="A7909" s="3"/>
      <c r="B7909" s="51"/>
      <c r="D7909" s="30"/>
      <c r="E7909" s="25"/>
    </row>
    <row r="7910" spans="1:5" x14ac:dyDescent="0.15">
      <c r="A7910" s="3"/>
      <c r="B7910" s="51"/>
      <c r="D7910" s="30"/>
      <c r="E7910" s="25"/>
    </row>
    <row r="7911" spans="1:5" x14ac:dyDescent="0.15">
      <c r="A7911" s="3"/>
      <c r="B7911" s="51"/>
      <c r="D7911" s="30"/>
      <c r="E7911" s="25"/>
    </row>
    <row r="7912" spans="1:5" x14ac:dyDescent="0.15">
      <c r="A7912" s="3"/>
      <c r="B7912" s="51"/>
      <c r="D7912" s="30"/>
      <c r="E7912" s="25"/>
    </row>
    <row r="7913" spans="1:5" x14ac:dyDescent="0.15">
      <c r="A7913" s="3"/>
      <c r="B7913" s="51"/>
      <c r="D7913" s="30"/>
      <c r="E7913" s="25"/>
    </row>
    <row r="7914" spans="1:5" x14ac:dyDescent="0.15">
      <c r="A7914" s="3"/>
      <c r="B7914" s="51"/>
      <c r="D7914" s="30"/>
      <c r="E7914" s="25"/>
    </row>
    <row r="7915" spans="1:5" x14ac:dyDescent="0.15">
      <c r="A7915" s="3"/>
      <c r="B7915" s="51"/>
      <c r="D7915" s="30"/>
      <c r="E7915" s="25"/>
    </row>
    <row r="7916" spans="1:5" x14ac:dyDescent="0.15">
      <c r="A7916" s="3"/>
      <c r="B7916" s="51"/>
      <c r="D7916" s="30"/>
      <c r="E7916" s="25"/>
    </row>
    <row r="7917" spans="1:5" x14ac:dyDescent="0.15">
      <c r="A7917" s="3"/>
      <c r="B7917" s="51"/>
      <c r="D7917" s="30"/>
      <c r="E7917" s="25"/>
    </row>
    <row r="7918" spans="1:5" x14ac:dyDescent="0.15">
      <c r="A7918" s="3"/>
      <c r="B7918" s="51"/>
      <c r="D7918" s="30"/>
      <c r="E7918" s="25"/>
    </row>
    <row r="7919" spans="1:5" x14ac:dyDescent="0.15">
      <c r="A7919" s="3"/>
      <c r="B7919" s="51"/>
      <c r="D7919" s="30"/>
      <c r="E7919" s="25"/>
    </row>
    <row r="7920" spans="1:5" x14ac:dyDescent="0.15">
      <c r="A7920" s="3"/>
      <c r="B7920" s="51"/>
      <c r="D7920" s="30"/>
      <c r="E7920" s="25"/>
    </row>
    <row r="7921" spans="1:5" x14ac:dyDescent="0.15">
      <c r="A7921" s="3"/>
      <c r="B7921" s="51"/>
      <c r="D7921" s="30"/>
      <c r="E7921" s="25"/>
    </row>
    <row r="7922" spans="1:5" x14ac:dyDescent="0.15">
      <c r="A7922" s="3"/>
      <c r="B7922" s="51"/>
      <c r="D7922" s="30"/>
      <c r="E7922" s="25"/>
    </row>
    <row r="7923" spans="1:5" x14ac:dyDescent="0.15">
      <c r="A7923" s="3"/>
      <c r="B7923" s="51"/>
      <c r="D7923" s="30"/>
      <c r="E7923" s="25"/>
    </row>
    <row r="7924" spans="1:5" x14ac:dyDescent="0.15">
      <c r="A7924" s="3"/>
      <c r="B7924" s="51"/>
      <c r="D7924" s="30"/>
      <c r="E7924" s="25"/>
    </row>
    <row r="7925" spans="1:5" x14ac:dyDescent="0.15">
      <c r="A7925" s="3"/>
      <c r="B7925" s="51"/>
      <c r="D7925" s="30"/>
      <c r="E7925" s="25"/>
    </row>
    <row r="7926" spans="1:5" x14ac:dyDescent="0.15">
      <c r="A7926" s="3"/>
      <c r="B7926" s="51"/>
      <c r="D7926" s="30"/>
      <c r="E7926" s="25"/>
    </row>
    <row r="7927" spans="1:5" x14ac:dyDescent="0.15">
      <c r="A7927" s="3"/>
      <c r="B7927" s="51"/>
      <c r="D7927" s="30"/>
      <c r="E7927" s="25"/>
    </row>
    <row r="7928" spans="1:5" x14ac:dyDescent="0.15">
      <c r="A7928" s="3"/>
      <c r="B7928" s="51"/>
      <c r="D7928" s="30"/>
      <c r="E7928" s="25"/>
    </row>
    <row r="7929" spans="1:5" x14ac:dyDescent="0.15">
      <c r="A7929" s="3"/>
      <c r="B7929" s="51"/>
      <c r="D7929" s="30"/>
      <c r="E7929" s="25"/>
    </row>
    <row r="7930" spans="1:5" x14ac:dyDescent="0.15">
      <c r="A7930" s="3"/>
      <c r="B7930" s="51"/>
      <c r="D7930" s="30"/>
      <c r="E7930" s="25"/>
    </row>
    <row r="7931" spans="1:5" x14ac:dyDescent="0.15">
      <c r="A7931" s="3"/>
      <c r="B7931" s="51"/>
      <c r="D7931" s="30"/>
      <c r="E7931" s="25"/>
    </row>
    <row r="7932" spans="1:5" x14ac:dyDescent="0.15">
      <c r="A7932" s="3"/>
      <c r="B7932" s="51"/>
      <c r="D7932" s="30"/>
      <c r="E7932" s="25"/>
    </row>
    <row r="7933" spans="1:5" x14ac:dyDescent="0.15">
      <c r="A7933" s="3"/>
      <c r="B7933" s="51"/>
      <c r="D7933" s="30"/>
      <c r="E7933" s="25"/>
    </row>
    <row r="7934" spans="1:5" x14ac:dyDescent="0.15">
      <c r="A7934" s="3"/>
      <c r="B7934" s="51"/>
      <c r="D7934" s="30"/>
      <c r="E7934" s="25"/>
    </row>
    <row r="7935" spans="1:5" x14ac:dyDescent="0.15">
      <c r="A7935" s="3"/>
      <c r="B7935" s="51"/>
      <c r="D7935" s="30"/>
      <c r="E7935" s="25"/>
    </row>
    <row r="7936" spans="1:5" x14ac:dyDescent="0.15">
      <c r="A7936" s="3"/>
      <c r="B7936" s="51"/>
      <c r="D7936" s="30"/>
      <c r="E7936" s="25"/>
    </row>
    <row r="7937" spans="1:5" x14ac:dyDescent="0.15">
      <c r="A7937" s="3"/>
      <c r="B7937" s="51"/>
      <c r="D7937" s="30"/>
      <c r="E7937" s="25"/>
    </row>
    <row r="7938" spans="1:5" x14ac:dyDescent="0.15">
      <c r="A7938" s="3"/>
      <c r="B7938" s="51"/>
      <c r="D7938" s="30"/>
      <c r="E7938" s="25"/>
    </row>
    <row r="7939" spans="1:5" x14ac:dyDescent="0.15">
      <c r="A7939" s="3"/>
      <c r="B7939" s="51"/>
      <c r="D7939" s="30"/>
      <c r="E7939" s="25"/>
    </row>
    <row r="7940" spans="1:5" x14ac:dyDescent="0.15">
      <c r="A7940" s="3"/>
      <c r="B7940" s="51"/>
      <c r="D7940" s="30"/>
      <c r="E7940" s="25"/>
    </row>
    <row r="7941" spans="1:5" x14ac:dyDescent="0.15">
      <c r="A7941" s="3"/>
      <c r="B7941" s="51"/>
      <c r="D7941" s="30"/>
      <c r="E7941" s="25"/>
    </row>
    <row r="7942" spans="1:5" x14ac:dyDescent="0.15">
      <c r="A7942" s="3"/>
      <c r="B7942" s="51"/>
      <c r="D7942" s="30"/>
      <c r="E7942" s="25"/>
    </row>
    <row r="7943" spans="1:5" x14ac:dyDescent="0.15">
      <c r="A7943" s="3"/>
      <c r="B7943" s="51"/>
      <c r="D7943" s="30"/>
      <c r="E7943" s="25"/>
    </row>
    <row r="7944" spans="1:5" x14ac:dyDescent="0.15">
      <c r="A7944" s="3"/>
      <c r="B7944" s="51"/>
      <c r="D7944" s="30"/>
      <c r="E7944" s="25"/>
    </row>
    <row r="7945" spans="1:5" x14ac:dyDescent="0.15">
      <c r="A7945" s="3"/>
      <c r="B7945" s="51"/>
      <c r="D7945" s="30"/>
      <c r="E7945" s="25"/>
    </row>
    <row r="7946" spans="1:5" x14ac:dyDescent="0.15">
      <c r="A7946" s="3"/>
      <c r="B7946" s="51"/>
      <c r="D7946" s="30"/>
      <c r="E7946" s="25"/>
    </row>
    <row r="7947" spans="1:5" x14ac:dyDescent="0.15">
      <c r="A7947" s="3"/>
      <c r="B7947" s="51"/>
      <c r="D7947" s="30"/>
      <c r="E7947" s="25"/>
    </row>
    <row r="7948" spans="1:5" x14ac:dyDescent="0.15">
      <c r="A7948" s="3"/>
      <c r="B7948" s="51"/>
      <c r="D7948" s="30"/>
      <c r="E7948" s="25"/>
    </row>
    <row r="7949" spans="1:5" x14ac:dyDescent="0.15">
      <c r="A7949" s="3"/>
      <c r="B7949" s="51"/>
      <c r="D7949" s="30"/>
      <c r="E7949" s="25"/>
    </row>
    <row r="7950" spans="1:5" x14ac:dyDescent="0.15">
      <c r="A7950" s="3"/>
      <c r="B7950" s="51"/>
      <c r="D7950" s="30"/>
      <c r="E7950" s="25"/>
    </row>
    <row r="7951" spans="1:5" x14ac:dyDescent="0.15">
      <c r="A7951" s="3"/>
      <c r="B7951" s="51"/>
      <c r="D7951" s="30"/>
      <c r="E7951" s="25"/>
    </row>
    <row r="7952" spans="1:5" x14ac:dyDescent="0.15">
      <c r="A7952" s="3"/>
      <c r="B7952" s="51"/>
      <c r="D7952" s="30"/>
      <c r="E7952" s="25"/>
    </row>
    <row r="7953" spans="1:5" x14ac:dyDescent="0.15">
      <c r="A7953" s="3"/>
      <c r="B7953" s="51"/>
      <c r="D7953" s="30"/>
      <c r="E7953" s="25"/>
    </row>
    <row r="7954" spans="1:5" x14ac:dyDescent="0.15">
      <c r="A7954" s="3"/>
      <c r="B7954" s="51"/>
      <c r="D7954" s="30"/>
      <c r="E7954" s="25"/>
    </row>
    <row r="7955" spans="1:5" x14ac:dyDescent="0.15">
      <c r="A7955" s="3"/>
      <c r="B7955" s="51"/>
      <c r="D7955" s="30"/>
      <c r="E7955" s="25"/>
    </row>
    <row r="7956" spans="1:5" x14ac:dyDescent="0.15">
      <c r="A7956" s="3"/>
      <c r="B7956" s="51"/>
      <c r="D7956" s="30"/>
      <c r="E7956" s="25"/>
    </row>
    <row r="7957" spans="1:5" x14ac:dyDescent="0.15">
      <c r="A7957" s="3"/>
      <c r="B7957" s="51"/>
      <c r="D7957" s="30"/>
      <c r="E7957" s="25"/>
    </row>
    <row r="7958" spans="1:5" x14ac:dyDescent="0.15">
      <c r="A7958" s="3"/>
      <c r="B7958" s="51"/>
      <c r="D7958" s="30"/>
      <c r="E7958" s="25"/>
    </row>
    <row r="7959" spans="1:5" x14ac:dyDescent="0.15">
      <c r="A7959" s="3"/>
      <c r="B7959" s="51"/>
      <c r="D7959" s="30"/>
      <c r="E7959" s="25"/>
    </row>
    <row r="7960" spans="1:5" x14ac:dyDescent="0.15">
      <c r="A7960" s="3"/>
      <c r="B7960" s="51"/>
      <c r="D7960" s="30"/>
      <c r="E7960" s="25"/>
    </row>
    <row r="7961" spans="1:5" x14ac:dyDescent="0.15">
      <c r="A7961" s="3"/>
      <c r="B7961" s="51"/>
      <c r="D7961" s="30"/>
      <c r="E7961" s="25"/>
    </row>
    <row r="7962" spans="1:5" x14ac:dyDescent="0.15">
      <c r="A7962" s="3"/>
      <c r="B7962" s="51"/>
      <c r="D7962" s="30"/>
      <c r="E7962" s="25"/>
    </row>
    <row r="7963" spans="1:5" x14ac:dyDescent="0.15">
      <c r="A7963" s="3"/>
      <c r="B7963" s="51"/>
      <c r="D7963" s="30"/>
      <c r="E7963" s="25"/>
    </row>
    <row r="7964" spans="1:5" x14ac:dyDescent="0.15">
      <c r="A7964" s="3"/>
      <c r="B7964" s="51"/>
      <c r="D7964" s="30"/>
      <c r="E7964" s="25"/>
    </row>
    <row r="7965" spans="1:5" x14ac:dyDescent="0.15">
      <c r="A7965" s="3"/>
      <c r="B7965" s="51"/>
      <c r="D7965" s="30"/>
      <c r="E7965" s="25"/>
    </row>
    <row r="7966" spans="1:5" x14ac:dyDescent="0.15">
      <c r="A7966" s="3"/>
      <c r="B7966" s="51"/>
      <c r="D7966" s="30"/>
      <c r="E7966" s="25"/>
    </row>
    <row r="7967" spans="1:5" x14ac:dyDescent="0.15">
      <c r="A7967" s="3"/>
      <c r="B7967" s="51"/>
      <c r="D7967" s="30"/>
      <c r="E7967" s="25"/>
    </row>
    <row r="7968" spans="1:5" x14ac:dyDescent="0.15">
      <c r="A7968" s="3"/>
      <c r="B7968" s="51"/>
      <c r="D7968" s="30"/>
      <c r="E7968" s="25"/>
    </row>
    <row r="7969" spans="1:5" x14ac:dyDescent="0.15">
      <c r="A7969" s="3"/>
      <c r="B7969" s="51"/>
      <c r="D7969" s="30"/>
      <c r="E7969" s="25"/>
    </row>
    <row r="7970" spans="1:5" x14ac:dyDescent="0.15">
      <c r="A7970" s="3"/>
      <c r="B7970" s="51"/>
      <c r="D7970" s="30"/>
      <c r="E7970" s="25"/>
    </row>
    <row r="7971" spans="1:5" x14ac:dyDescent="0.15">
      <c r="A7971" s="3"/>
      <c r="B7971" s="51"/>
      <c r="D7971" s="30"/>
      <c r="E7971" s="25"/>
    </row>
    <row r="7972" spans="1:5" x14ac:dyDescent="0.15">
      <c r="A7972" s="3"/>
      <c r="B7972" s="51"/>
      <c r="D7972" s="30"/>
      <c r="E7972" s="25"/>
    </row>
    <row r="7973" spans="1:5" x14ac:dyDescent="0.15">
      <c r="A7973" s="3"/>
      <c r="B7973" s="51"/>
      <c r="D7973" s="30"/>
      <c r="E7973" s="25"/>
    </row>
    <row r="7974" spans="1:5" x14ac:dyDescent="0.15">
      <c r="A7974" s="3"/>
      <c r="B7974" s="51"/>
      <c r="D7974" s="30"/>
      <c r="E7974" s="25"/>
    </row>
    <row r="7975" spans="1:5" x14ac:dyDescent="0.15">
      <c r="A7975" s="3"/>
      <c r="B7975" s="51"/>
      <c r="D7975" s="30"/>
      <c r="E7975" s="25"/>
    </row>
    <row r="7976" spans="1:5" x14ac:dyDescent="0.15">
      <c r="A7976" s="3"/>
      <c r="B7976" s="51"/>
      <c r="D7976" s="30"/>
      <c r="E7976" s="25"/>
    </row>
    <row r="7977" spans="1:5" x14ac:dyDescent="0.15">
      <c r="A7977" s="3"/>
      <c r="B7977" s="51"/>
      <c r="D7977" s="30"/>
      <c r="E7977" s="25"/>
    </row>
    <row r="7978" spans="1:5" x14ac:dyDescent="0.15">
      <c r="A7978" s="3"/>
      <c r="B7978" s="51"/>
      <c r="D7978" s="30"/>
      <c r="E7978" s="25"/>
    </row>
    <row r="7979" spans="1:5" x14ac:dyDescent="0.15">
      <c r="A7979" s="3"/>
      <c r="B7979" s="51"/>
      <c r="D7979" s="30"/>
      <c r="E7979" s="25"/>
    </row>
    <row r="7980" spans="1:5" x14ac:dyDescent="0.15">
      <c r="A7980" s="3"/>
      <c r="B7980" s="51"/>
      <c r="D7980" s="30"/>
      <c r="E7980" s="25"/>
    </row>
    <row r="7981" spans="1:5" x14ac:dyDescent="0.15">
      <c r="A7981" s="3"/>
      <c r="B7981" s="51"/>
      <c r="D7981" s="30"/>
      <c r="E7981" s="25"/>
    </row>
    <row r="7982" spans="1:5" x14ac:dyDescent="0.15">
      <c r="A7982" s="3"/>
      <c r="B7982" s="51"/>
      <c r="D7982" s="30"/>
      <c r="E7982" s="25"/>
    </row>
    <row r="7983" spans="1:5" x14ac:dyDescent="0.15">
      <c r="A7983" s="3"/>
      <c r="B7983" s="51"/>
      <c r="D7983" s="30"/>
      <c r="E7983" s="25"/>
    </row>
    <row r="7984" spans="1:5" x14ac:dyDescent="0.15">
      <c r="A7984" s="3"/>
      <c r="B7984" s="51"/>
      <c r="D7984" s="30"/>
      <c r="E7984" s="25"/>
    </row>
    <row r="7985" spans="1:5" x14ac:dyDescent="0.15">
      <c r="A7985" s="3"/>
      <c r="B7985" s="51"/>
      <c r="D7985" s="30"/>
      <c r="E7985" s="25"/>
    </row>
    <row r="7986" spans="1:5" x14ac:dyDescent="0.15">
      <c r="A7986" s="3"/>
      <c r="B7986" s="51"/>
      <c r="D7986" s="30"/>
      <c r="E7986" s="25"/>
    </row>
    <row r="7987" spans="1:5" x14ac:dyDescent="0.15">
      <c r="A7987" s="3"/>
      <c r="B7987" s="51"/>
      <c r="D7987" s="30"/>
      <c r="E7987" s="25"/>
    </row>
    <row r="7988" spans="1:5" x14ac:dyDescent="0.15">
      <c r="A7988" s="3"/>
      <c r="B7988" s="51"/>
      <c r="D7988" s="30"/>
      <c r="E7988" s="25"/>
    </row>
    <row r="7989" spans="1:5" x14ac:dyDescent="0.15">
      <c r="A7989" s="3"/>
      <c r="B7989" s="51"/>
      <c r="D7989" s="30"/>
      <c r="E7989" s="25"/>
    </row>
    <row r="7990" spans="1:5" x14ac:dyDescent="0.15">
      <c r="A7990" s="3"/>
      <c r="B7990" s="51"/>
      <c r="D7990" s="30"/>
      <c r="E7990" s="25"/>
    </row>
    <row r="7991" spans="1:5" x14ac:dyDescent="0.15">
      <c r="A7991" s="3"/>
      <c r="B7991" s="51"/>
      <c r="D7991" s="30"/>
      <c r="E7991" s="25"/>
    </row>
    <row r="7992" spans="1:5" x14ac:dyDescent="0.15">
      <c r="A7992" s="3"/>
      <c r="B7992" s="51"/>
      <c r="D7992" s="30"/>
      <c r="E7992" s="25"/>
    </row>
    <row r="7993" spans="1:5" x14ac:dyDescent="0.15">
      <c r="A7993" s="3"/>
      <c r="B7993" s="51"/>
      <c r="D7993" s="30"/>
      <c r="E7993" s="25"/>
    </row>
    <row r="7994" spans="1:5" x14ac:dyDescent="0.15">
      <c r="A7994" s="3"/>
      <c r="B7994" s="51"/>
      <c r="D7994" s="30"/>
      <c r="E7994" s="25"/>
    </row>
    <row r="7995" spans="1:5" x14ac:dyDescent="0.15">
      <c r="A7995" s="3"/>
      <c r="B7995" s="51"/>
      <c r="D7995" s="30"/>
      <c r="E7995" s="25"/>
    </row>
    <row r="7996" spans="1:5" x14ac:dyDescent="0.15">
      <c r="A7996" s="3"/>
      <c r="B7996" s="51"/>
      <c r="D7996" s="30"/>
      <c r="E7996" s="25"/>
    </row>
    <row r="7997" spans="1:5" x14ac:dyDescent="0.15">
      <c r="A7997" s="3"/>
      <c r="B7997" s="51"/>
      <c r="D7997" s="30"/>
      <c r="E7997" s="25"/>
    </row>
    <row r="7998" spans="1:5" x14ac:dyDescent="0.15">
      <c r="A7998" s="3"/>
      <c r="B7998" s="51"/>
      <c r="D7998" s="30"/>
      <c r="E7998" s="25"/>
    </row>
    <row r="7999" spans="1:5" x14ac:dyDescent="0.15">
      <c r="A7999" s="3"/>
      <c r="B7999" s="51"/>
      <c r="D7999" s="30"/>
      <c r="E7999" s="25"/>
    </row>
    <row r="8000" spans="1:5" x14ac:dyDescent="0.15">
      <c r="A8000" s="3"/>
      <c r="B8000" s="51"/>
      <c r="D8000" s="30"/>
      <c r="E8000" s="25"/>
    </row>
    <row r="8001" spans="1:5" x14ac:dyDescent="0.15">
      <c r="A8001" s="3"/>
      <c r="B8001" s="51"/>
      <c r="D8001" s="30"/>
      <c r="E8001" s="25"/>
    </row>
    <row r="8002" spans="1:5" x14ac:dyDescent="0.15">
      <c r="A8002" s="3"/>
      <c r="B8002" s="51"/>
      <c r="D8002" s="30"/>
      <c r="E8002" s="25"/>
    </row>
    <row r="8003" spans="1:5" x14ac:dyDescent="0.15">
      <c r="A8003" s="3"/>
      <c r="B8003" s="51"/>
      <c r="D8003" s="30"/>
      <c r="E8003" s="25"/>
    </row>
    <row r="8004" spans="1:5" x14ac:dyDescent="0.15">
      <c r="A8004" s="3"/>
      <c r="B8004" s="51"/>
      <c r="D8004" s="30"/>
      <c r="E8004" s="25"/>
    </row>
    <row r="8005" spans="1:5" x14ac:dyDescent="0.15">
      <c r="A8005" s="3"/>
      <c r="B8005" s="51"/>
      <c r="D8005" s="30"/>
      <c r="E8005" s="25"/>
    </row>
    <row r="8006" spans="1:5" x14ac:dyDescent="0.15">
      <c r="A8006" s="3"/>
      <c r="B8006" s="51"/>
      <c r="D8006" s="30"/>
      <c r="E8006" s="25"/>
    </row>
    <row r="8007" spans="1:5" x14ac:dyDescent="0.15">
      <c r="A8007" s="3"/>
      <c r="B8007" s="51"/>
      <c r="D8007" s="30"/>
      <c r="E8007" s="25"/>
    </row>
    <row r="8008" spans="1:5" x14ac:dyDescent="0.15">
      <c r="A8008" s="3"/>
      <c r="B8008" s="51"/>
      <c r="D8008" s="30"/>
      <c r="E8008" s="25"/>
    </row>
    <row r="8009" spans="1:5" x14ac:dyDescent="0.15">
      <c r="A8009" s="3"/>
      <c r="B8009" s="51"/>
      <c r="D8009" s="30"/>
      <c r="E8009" s="25"/>
    </row>
    <row r="8010" spans="1:5" x14ac:dyDescent="0.15">
      <c r="A8010" s="3"/>
      <c r="B8010" s="51"/>
      <c r="D8010" s="30"/>
      <c r="E8010" s="25"/>
    </row>
    <row r="8011" spans="1:5" x14ac:dyDescent="0.15">
      <c r="A8011" s="3"/>
      <c r="B8011" s="51"/>
      <c r="D8011" s="30"/>
      <c r="E8011" s="25"/>
    </row>
    <row r="8012" spans="1:5" x14ac:dyDescent="0.15">
      <c r="A8012" s="3"/>
      <c r="B8012" s="51"/>
      <c r="D8012" s="30"/>
      <c r="E8012" s="25"/>
    </row>
    <row r="8013" spans="1:5" x14ac:dyDescent="0.15">
      <c r="A8013" s="3"/>
      <c r="B8013" s="51"/>
      <c r="D8013" s="30"/>
      <c r="E8013" s="25"/>
    </row>
    <row r="8014" spans="1:5" x14ac:dyDescent="0.15">
      <c r="A8014" s="3"/>
      <c r="B8014" s="51"/>
      <c r="D8014" s="30"/>
      <c r="E8014" s="25"/>
    </row>
    <row r="8015" spans="1:5" x14ac:dyDescent="0.15">
      <c r="A8015" s="3"/>
      <c r="B8015" s="51"/>
      <c r="D8015" s="30"/>
      <c r="E8015" s="25"/>
    </row>
    <row r="8016" spans="1:5" x14ac:dyDescent="0.15">
      <c r="A8016" s="3"/>
      <c r="B8016" s="51"/>
      <c r="D8016" s="30"/>
      <c r="E8016" s="25"/>
    </row>
    <row r="8017" spans="1:5" x14ac:dyDescent="0.15">
      <c r="A8017" s="3"/>
      <c r="B8017" s="51"/>
      <c r="D8017" s="30"/>
      <c r="E8017" s="25"/>
    </row>
    <row r="8018" spans="1:5" x14ac:dyDescent="0.15">
      <c r="A8018" s="3"/>
      <c r="B8018" s="51"/>
      <c r="D8018" s="30"/>
      <c r="E8018" s="25"/>
    </row>
    <row r="8019" spans="1:5" x14ac:dyDescent="0.15">
      <c r="A8019" s="3"/>
      <c r="B8019" s="51"/>
      <c r="D8019" s="30"/>
      <c r="E8019" s="25"/>
    </row>
    <row r="8020" spans="1:5" x14ac:dyDescent="0.15">
      <c r="A8020" s="3"/>
      <c r="B8020" s="51"/>
      <c r="D8020" s="30"/>
      <c r="E8020" s="25"/>
    </row>
    <row r="8021" spans="1:5" x14ac:dyDescent="0.15">
      <c r="A8021" s="3"/>
      <c r="B8021" s="51"/>
      <c r="D8021" s="30"/>
      <c r="E8021" s="25"/>
    </row>
    <row r="8022" spans="1:5" x14ac:dyDescent="0.15">
      <c r="A8022" s="3"/>
      <c r="B8022" s="51"/>
      <c r="D8022" s="30"/>
      <c r="E8022" s="25"/>
    </row>
    <row r="8023" spans="1:5" x14ac:dyDescent="0.15">
      <c r="A8023" s="3"/>
      <c r="B8023" s="51"/>
      <c r="D8023" s="30"/>
      <c r="E8023" s="25"/>
    </row>
    <row r="8024" spans="1:5" x14ac:dyDescent="0.15">
      <c r="A8024" s="3"/>
      <c r="B8024" s="51"/>
      <c r="D8024" s="30"/>
      <c r="E8024" s="25"/>
    </row>
    <row r="8025" spans="1:5" x14ac:dyDescent="0.15">
      <c r="A8025" s="3"/>
      <c r="B8025" s="51"/>
      <c r="D8025" s="30"/>
      <c r="E8025" s="25"/>
    </row>
    <row r="8026" spans="1:5" x14ac:dyDescent="0.15">
      <c r="A8026" s="3"/>
      <c r="B8026" s="51"/>
      <c r="D8026" s="30"/>
      <c r="E8026" s="25"/>
    </row>
    <row r="8027" spans="1:5" x14ac:dyDescent="0.15">
      <c r="A8027" s="3"/>
      <c r="B8027" s="51"/>
      <c r="D8027" s="30"/>
      <c r="E8027" s="25"/>
    </row>
    <row r="8028" spans="1:5" x14ac:dyDescent="0.15">
      <c r="A8028" s="3"/>
      <c r="B8028" s="51"/>
      <c r="D8028" s="30"/>
      <c r="E8028" s="25"/>
    </row>
    <row r="8029" spans="1:5" x14ac:dyDescent="0.15">
      <c r="A8029" s="3"/>
      <c r="B8029" s="51"/>
      <c r="D8029" s="30"/>
      <c r="E8029" s="25"/>
    </row>
    <row r="8030" spans="1:5" x14ac:dyDescent="0.15">
      <c r="A8030" s="3"/>
      <c r="B8030" s="51"/>
      <c r="D8030" s="30"/>
      <c r="E8030" s="25"/>
    </row>
    <row r="8031" spans="1:5" x14ac:dyDescent="0.15">
      <c r="A8031" s="3"/>
      <c r="B8031" s="51"/>
      <c r="D8031" s="30"/>
      <c r="E8031" s="25"/>
    </row>
    <row r="8032" spans="1:5" x14ac:dyDescent="0.15">
      <c r="A8032" s="3"/>
      <c r="B8032" s="51"/>
      <c r="D8032" s="30"/>
      <c r="E8032" s="25"/>
    </row>
    <row r="8033" spans="1:5" x14ac:dyDescent="0.15">
      <c r="A8033" s="3"/>
      <c r="B8033" s="51"/>
      <c r="D8033" s="30"/>
      <c r="E8033" s="25"/>
    </row>
    <row r="8034" spans="1:5" x14ac:dyDescent="0.15">
      <c r="A8034" s="3"/>
      <c r="B8034" s="51"/>
      <c r="D8034" s="30"/>
      <c r="E8034" s="25"/>
    </row>
    <row r="8035" spans="1:5" x14ac:dyDescent="0.15">
      <c r="A8035" s="3"/>
      <c r="B8035" s="51"/>
      <c r="D8035" s="30"/>
      <c r="E8035" s="25"/>
    </row>
    <row r="8036" spans="1:5" x14ac:dyDescent="0.15">
      <c r="A8036" s="3"/>
      <c r="B8036" s="51"/>
      <c r="D8036" s="30"/>
      <c r="E8036" s="25"/>
    </row>
    <row r="8037" spans="1:5" x14ac:dyDescent="0.15">
      <c r="A8037" s="3"/>
      <c r="B8037" s="51"/>
      <c r="D8037" s="30"/>
      <c r="E8037" s="25"/>
    </row>
    <row r="8038" spans="1:5" x14ac:dyDescent="0.15">
      <c r="A8038" s="3"/>
      <c r="B8038" s="51"/>
      <c r="D8038" s="30"/>
      <c r="E8038" s="25"/>
    </row>
    <row r="8039" spans="1:5" x14ac:dyDescent="0.15">
      <c r="A8039" s="3"/>
      <c r="B8039" s="51"/>
      <c r="D8039" s="30"/>
      <c r="E8039" s="25"/>
    </row>
    <row r="8040" spans="1:5" x14ac:dyDescent="0.15">
      <c r="A8040" s="3"/>
      <c r="B8040" s="51"/>
      <c r="D8040" s="30"/>
      <c r="E8040" s="25"/>
    </row>
    <row r="8041" spans="1:5" x14ac:dyDescent="0.15">
      <c r="A8041" s="3"/>
      <c r="B8041" s="51"/>
      <c r="D8041" s="30"/>
      <c r="E8041" s="25"/>
    </row>
    <row r="8042" spans="1:5" x14ac:dyDescent="0.15">
      <c r="A8042" s="3"/>
      <c r="B8042" s="51"/>
      <c r="D8042" s="30"/>
      <c r="E8042" s="25"/>
    </row>
    <row r="8043" spans="1:5" x14ac:dyDescent="0.15">
      <c r="A8043" s="3"/>
      <c r="B8043" s="51"/>
      <c r="D8043" s="30"/>
      <c r="E8043" s="25"/>
    </row>
    <row r="8044" spans="1:5" x14ac:dyDescent="0.15">
      <c r="A8044" s="3"/>
      <c r="B8044" s="51"/>
      <c r="D8044" s="30"/>
      <c r="E8044" s="25"/>
    </row>
    <row r="8045" spans="1:5" x14ac:dyDescent="0.15">
      <c r="A8045" s="3"/>
      <c r="B8045" s="51"/>
      <c r="D8045" s="30"/>
      <c r="E8045" s="25"/>
    </row>
    <row r="8046" spans="1:5" x14ac:dyDescent="0.15">
      <c r="A8046" s="3"/>
      <c r="B8046" s="51"/>
      <c r="D8046" s="30"/>
      <c r="E8046" s="25"/>
    </row>
    <row r="8047" spans="1:5" x14ac:dyDescent="0.15">
      <c r="A8047" s="3"/>
      <c r="B8047" s="51"/>
      <c r="D8047" s="30"/>
      <c r="E8047" s="25"/>
    </row>
    <row r="8048" spans="1:5" x14ac:dyDescent="0.15">
      <c r="A8048" s="3"/>
      <c r="B8048" s="51"/>
      <c r="D8048" s="30"/>
      <c r="E8048" s="25"/>
    </row>
    <row r="8049" spans="1:5" x14ac:dyDescent="0.15">
      <c r="A8049" s="3"/>
      <c r="B8049" s="51"/>
      <c r="D8049" s="30"/>
      <c r="E8049" s="25"/>
    </row>
    <row r="8050" spans="1:5" x14ac:dyDescent="0.15">
      <c r="A8050" s="3"/>
      <c r="B8050" s="51"/>
      <c r="D8050" s="30"/>
      <c r="E8050" s="25"/>
    </row>
    <row r="8051" spans="1:5" x14ac:dyDescent="0.15">
      <c r="A8051" s="3"/>
      <c r="B8051" s="51"/>
      <c r="D8051" s="30"/>
      <c r="E8051" s="25"/>
    </row>
    <row r="8052" spans="1:5" x14ac:dyDescent="0.15">
      <c r="A8052" s="3"/>
      <c r="B8052" s="51"/>
      <c r="D8052" s="30"/>
      <c r="E8052" s="25"/>
    </row>
    <row r="8053" spans="1:5" x14ac:dyDescent="0.15">
      <c r="A8053" s="3"/>
      <c r="B8053" s="51"/>
      <c r="D8053" s="30"/>
      <c r="E8053" s="25"/>
    </row>
    <row r="8054" spans="1:5" x14ac:dyDescent="0.15">
      <c r="A8054" s="3"/>
      <c r="B8054" s="51"/>
      <c r="D8054" s="30"/>
      <c r="E8054" s="25"/>
    </row>
    <row r="8055" spans="1:5" x14ac:dyDescent="0.15">
      <c r="A8055" s="3"/>
      <c r="B8055" s="51"/>
      <c r="D8055" s="30"/>
      <c r="E8055" s="25"/>
    </row>
    <row r="8056" spans="1:5" x14ac:dyDescent="0.15">
      <c r="A8056" s="3"/>
      <c r="B8056" s="51"/>
      <c r="D8056" s="30"/>
      <c r="E8056" s="25"/>
    </row>
    <row r="8057" spans="1:5" x14ac:dyDescent="0.15">
      <c r="A8057" s="3"/>
      <c r="B8057" s="51"/>
      <c r="D8057" s="30"/>
      <c r="E8057" s="25"/>
    </row>
    <row r="8058" spans="1:5" x14ac:dyDescent="0.15">
      <c r="A8058" s="3"/>
      <c r="B8058" s="51"/>
      <c r="D8058" s="30"/>
      <c r="E8058" s="25"/>
    </row>
    <row r="8059" spans="1:5" x14ac:dyDescent="0.15">
      <c r="A8059" s="3"/>
      <c r="B8059" s="51"/>
      <c r="D8059" s="30"/>
      <c r="E8059" s="25"/>
    </row>
    <row r="8060" spans="1:5" x14ac:dyDescent="0.15">
      <c r="A8060" s="3"/>
      <c r="B8060" s="51"/>
      <c r="D8060" s="30"/>
      <c r="E8060" s="25"/>
    </row>
    <row r="8061" spans="1:5" x14ac:dyDescent="0.15">
      <c r="A8061" s="3"/>
      <c r="B8061" s="51"/>
      <c r="D8061" s="30"/>
      <c r="E8061" s="25"/>
    </row>
    <row r="8062" spans="1:5" x14ac:dyDescent="0.15">
      <c r="A8062" s="3"/>
      <c r="B8062" s="51"/>
      <c r="D8062" s="30"/>
      <c r="E8062" s="25"/>
    </row>
    <row r="8063" spans="1:5" x14ac:dyDescent="0.15">
      <c r="A8063" s="3"/>
      <c r="B8063" s="51"/>
      <c r="D8063" s="30"/>
      <c r="E8063" s="25"/>
    </row>
    <row r="8064" spans="1:5" x14ac:dyDescent="0.15">
      <c r="A8064" s="3"/>
      <c r="B8064" s="51"/>
      <c r="D8064" s="30"/>
      <c r="E8064" s="25"/>
    </row>
    <row r="8065" spans="1:5" x14ac:dyDescent="0.15">
      <c r="A8065" s="3"/>
      <c r="B8065" s="51"/>
      <c r="D8065" s="30"/>
      <c r="E8065" s="25"/>
    </row>
    <row r="8066" spans="1:5" x14ac:dyDescent="0.15">
      <c r="A8066" s="3"/>
      <c r="B8066" s="51"/>
      <c r="D8066" s="30"/>
      <c r="E8066" s="25"/>
    </row>
    <row r="8067" spans="1:5" x14ac:dyDescent="0.15">
      <c r="A8067" s="3"/>
      <c r="B8067" s="51"/>
      <c r="D8067" s="30"/>
      <c r="E8067" s="25"/>
    </row>
    <row r="8068" spans="1:5" x14ac:dyDescent="0.15">
      <c r="A8068" s="3"/>
      <c r="B8068" s="51"/>
      <c r="D8068" s="30"/>
      <c r="E8068" s="25"/>
    </row>
    <row r="8069" spans="1:5" x14ac:dyDescent="0.15">
      <c r="A8069" s="3"/>
      <c r="B8069" s="51"/>
      <c r="D8069" s="30"/>
      <c r="E8069" s="25"/>
    </row>
    <row r="8070" spans="1:5" x14ac:dyDescent="0.15">
      <c r="A8070" s="3"/>
      <c r="B8070" s="51"/>
      <c r="D8070" s="30"/>
      <c r="E8070" s="25"/>
    </row>
    <row r="8071" spans="1:5" x14ac:dyDescent="0.15">
      <c r="A8071" s="3"/>
      <c r="B8071" s="51"/>
      <c r="D8071" s="30"/>
      <c r="E8071" s="25"/>
    </row>
    <row r="8072" spans="1:5" x14ac:dyDescent="0.15">
      <c r="A8072" s="3"/>
      <c r="B8072" s="51"/>
      <c r="D8072" s="30"/>
      <c r="E8072" s="25"/>
    </row>
    <row r="8073" spans="1:5" x14ac:dyDescent="0.15">
      <c r="A8073" s="3"/>
      <c r="B8073" s="51"/>
      <c r="D8073" s="30"/>
      <c r="E8073" s="25"/>
    </row>
    <row r="8074" spans="1:5" x14ac:dyDescent="0.15">
      <c r="A8074" s="3"/>
      <c r="B8074" s="51"/>
      <c r="D8074" s="30"/>
      <c r="E8074" s="25"/>
    </row>
    <row r="8075" spans="1:5" x14ac:dyDescent="0.15">
      <c r="A8075" s="3"/>
      <c r="B8075" s="51"/>
      <c r="D8075" s="30"/>
      <c r="E8075" s="25"/>
    </row>
    <row r="8076" spans="1:5" x14ac:dyDescent="0.15">
      <c r="A8076" s="3"/>
      <c r="B8076" s="51"/>
      <c r="D8076" s="30"/>
      <c r="E8076" s="25"/>
    </row>
    <row r="8077" spans="1:5" x14ac:dyDescent="0.15">
      <c r="A8077" s="3"/>
      <c r="B8077" s="51"/>
      <c r="D8077" s="30"/>
      <c r="E8077" s="25"/>
    </row>
    <row r="8078" spans="1:5" x14ac:dyDescent="0.15">
      <c r="A8078" s="3"/>
      <c r="B8078" s="51"/>
      <c r="D8078" s="30"/>
      <c r="E8078" s="25"/>
    </row>
    <row r="8079" spans="1:5" x14ac:dyDescent="0.15">
      <c r="A8079" s="3"/>
      <c r="B8079" s="51"/>
      <c r="D8079" s="30"/>
      <c r="E8079" s="25"/>
    </row>
    <row r="8080" spans="1:5" x14ac:dyDescent="0.15">
      <c r="A8080" s="3"/>
      <c r="B8080" s="51"/>
      <c r="D8080" s="30"/>
      <c r="E8080" s="25"/>
    </row>
    <row r="8081" spans="1:5" x14ac:dyDescent="0.15">
      <c r="A8081" s="3"/>
      <c r="B8081" s="51"/>
      <c r="D8081" s="30"/>
      <c r="E8081" s="25"/>
    </row>
    <row r="8082" spans="1:5" x14ac:dyDescent="0.15">
      <c r="A8082" s="3"/>
      <c r="B8082" s="51"/>
      <c r="D8082" s="30"/>
      <c r="E8082" s="25"/>
    </row>
    <row r="8083" spans="1:5" x14ac:dyDescent="0.15">
      <c r="A8083" s="3"/>
      <c r="B8083" s="51"/>
      <c r="D8083" s="30"/>
      <c r="E8083" s="25"/>
    </row>
    <row r="8084" spans="1:5" x14ac:dyDescent="0.15">
      <c r="A8084" s="3"/>
      <c r="B8084" s="51"/>
      <c r="D8084" s="30"/>
      <c r="E8084" s="25"/>
    </row>
    <row r="8085" spans="1:5" x14ac:dyDescent="0.15">
      <c r="A8085" s="3"/>
      <c r="B8085" s="51"/>
      <c r="D8085" s="30"/>
      <c r="E8085" s="25"/>
    </row>
    <row r="8086" spans="1:5" x14ac:dyDescent="0.15">
      <c r="A8086" s="3"/>
      <c r="B8086" s="51"/>
      <c r="D8086" s="30"/>
      <c r="E8086" s="25"/>
    </row>
    <row r="8087" spans="1:5" x14ac:dyDescent="0.15">
      <c r="A8087" s="3"/>
      <c r="B8087" s="51"/>
      <c r="D8087" s="30"/>
      <c r="E8087" s="25"/>
    </row>
    <row r="8088" spans="1:5" x14ac:dyDescent="0.15">
      <c r="A8088" s="3"/>
      <c r="B8088" s="51"/>
      <c r="D8088" s="30"/>
      <c r="E8088" s="25"/>
    </row>
    <row r="8089" spans="1:5" x14ac:dyDescent="0.15">
      <c r="A8089" s="3"/>
      <c r="B8089" s="51"/>
      <c r="D8089" s="30"/>
      <c r="E8089" s="25"/>
    </row>
    <row r="8090" spans="1:5" x14ac:dyDescent="0.15">
      <c r="A8090" s="3"/>
      <c r="B8090" s="51"/>
      <c r="D8090" s="30"/>
      <c r="E8090" s="25"/>
    </row>
    <row r="8091" spans="1:5" x14ac:dyDescent="0.15">
      <c r="A8091" s="3"/>
      <c r="B8091" s="51"/>
      <c r="D8091" s="30"/>
      <c r="E8091" s="25"/>
    </row>
    <row r="8092" spans="1:5" x14ac:dyDescent="0.15">
      <c r="A8092" s="3"/>
      <c r="B8092" s="51"/>
      <c r="D8092" s="30"/>
      <c r="E8092" s="25"/>
    </row>
    <row r="8093" spans="1:5" x14ac:dyDescent="0.15">
      <c r="A8093" s="3"/>
      <c r="B8093" s="51"/>
      <c r="D8093" s="30"/>
      <c r="E8093" s="25"/>
    </row>
    <row r="8094" spans="1:5" x14ac:dyDescent="0.15">
      <c r="A8094" s="3"/>
      <c r="B8094" s="51"/>
      <c r="D8094" s="30"/>
      <c r="E8094" s="25"/>
    </row>
    <row r="8095" spans="1:5" x14ac:dyDescent="0.15">
      <c r="A8095" s="3"/>
      <c r="B8095" s="51"/>
      <c r="D8095" s="30"/>
      <c r="E8095" s="25"/>
    </row>
    <row r="8096" spans="1:5" x14ac:dyDescent="0.15">
      <c r="A8096" s="3"/>
      <c r="B8096" s="51"/>
      <c r="D8096" s="30"/>
      <c r="E8096" s="25"/>
    </row>
    <row r="8097" spans="1:5" x14ac:dyDescent="0.15">
      <c r="A8097" s="3"/>
      <c r="B8097" s="51"/>
      <c r="D8097" s="30"/>
      <c r="E8097" s="25"/>
    </row>
    <row r="8098" spans="1:5" x14ac:dyDescent="0.15">
      <c r="A8098" s="3"/>
      <c r="B8098" s="51"/>
      <c r="D8098" s="30"/>
      <c r="E8098" s="25"/>
    </row>
    <row r="8099" spans="1:5" x14ac:dyDescent="0.15">
      <c r="A8099" s="3"/>
      <c r="B8099" s="51"/>
      <c r="D8099" s="30"/>
      <c r="E8099" s="25"/>
    </row>
    <row r="8100" spans="1:5" x14ac:dyDescent="0.15">
      <c r="A8100" s="3"/>
      <c r="B8100" s="51"/>
      <c r="D8100" s="30"/>
      <c r="E8100" s="25"/>
    </row>
    <row r="8101" spans="1:5" x14ac:dyDescent="0.15">
      <c r="A8101" s="3"/>
      <c r="B8101" s="51"/>
      <c r="D8101" s="30"/>
      <c r="E8101" s="25"/>
    </row>
    <row r="8102" spans="1:5" x14ac:dyDescent="0.15">
      <c r="A8102" s="3"/>
      <c r="B8102" s="51"/>
      <c r="D8102" s="30"/>
      <c r="E8102" s="25"/>
    </row>
    <row r="8103" spans="1:5" x14ac:dyDescent="0.15">
      <c r="A8103" s="3"/>
      <c r="B8103" s="51"/>
      <c r="D8103" s="30"/>
      <c r="E8103" s="25"/>
    </row>
    <row r="8104" spans="1:5" x14ac:dyDescent="0.15">
      <c r="A8104" s="3"/>
      <c r="B8104" s="51"/>
      <c r="D8104" s="30"/>
      <c r="E8104" s="25"/>
    </row>
    <row r="8105" spans="1:5" x14ac:dyDescent="0.15">
      <c r="A8105" s="3"/>
      <c r="B8105" s="51"/>
      <c r="D8105" s="30"/>
      <c r="E8105" s="25"/>
    </row>
    <row r="8106" spans="1:5" x14ac:dyDescent="0.15">
      <c r="A8106" s="3"/>
      <c r="B8106" s="51"/>
      <c r="D8106" s="30"/>
      <c r="E8106" s="25"/>
    </row>
    <row r="8107" spans="1:5" x14ac:dyDescent="0.15">
      <c r="A8107" s="3"/>
      <c r="B8107" s="51"/>
      <c r="D8107" s="30"/>
      <c r="E8107" s="25"/>
    </row>
    <row r="8108" spans="1:5" x14ac:dyDescent="0.15">
      <c r="A8108" s="3"/>
      <c r="B8108" s="51"/>
      <c r="D8108" s="30"/>
      <c r="E8108" s="25"/>
    </row>
    <row r="8109" spans="1:5" x14ac:dyDescent="0.15">
      <c r="A8109" s="3"/>
      <c r="B8109" s="51"/>
      <c r="D8109" s="30"/>
      <c r="E8109" s="25"/>
    </row>
    <row r="8110" spans="1:5" x14ac:dyDescent="0.15">
      <c r="A8110" s="3"/>
      <c r="B8110" s="51"/>
      <c r="D8110" s="30"/>
      <c r="E8110" s="25"/>
    </row>
    <row r="8111" spans="1:5" x14ac:dyDescent="0.15">
      <c r="A8111" s="3"/>
      <c r="B8111" s="51"/>
      <c r="D8111" s="30"/>
      <c r="E8111" s="25"/>
    </row>
    <row r="8112" spans="1:5" x14ac:dyDescent="0.15">
      <c r="A8112" s="3"/>
      <c r="B8112" s="51"/>
      <c r="D8112" s="30"/>
      <c r="E8112" s="25"/>
    </row>
    <row r="8113" spans="1:5" x14ac:dyDescent="0.15">
      <c r="A8113" s="3"/>
      <c r="B8113" s="51"/>
      <c r="D8113" s="30"/>
      <c r="E8113" s="25"/>
    </row>
    <row r="8114" spans="1:5" x14ac:dyDescent="0.15">
      <c r="A8114" s="3"/>
      <c r="B8114" s="51"/>
      <c r="D8114" s="30"/>
      <c r="E8114" s="25"/>
    </row>
    <row r="8115" spans="1:5" x14ac:dyDescent="0.15">
      <c r="A8115" s="3"/>
      <c r="B8115" s="51"/>
      <c r="D8115" s="30"/>
      <c r="E8115" s="25"/>
    </row>
    <row r="8116" spans="1:5" x14ac:dyDescent="0.15">
      <c r="A8116" s="3"/>
      <c r="B8116" s="51"/>
      <c r="D8116" s="30"/>
      <c r="E8116" s="25"/>
    </row>
    <row r="8117" spans="1:5" x14ac:dyDescent="0.15">
      <c r="A8117" s="3"/>
      <c r="B8117" s="51"/>
      <c r="D8117" s="30"/>
      <c r="E8117" s="25"/>
    </row>
    <row r="8118" spans="1:5" x14ac:dyDescent="0.15">
      <c r="A8118" s="3"/>
      <c r="B8118" s="51"/>
      <c r="D8118" s="30"/>
      <c r="E8118" s="25"/>
    </row>
    <row r="8119" spans="1:5" x14ac:dyDescent="0.15">
      <c r="A8119" s="3"/>
      <c r="B8119" s="51"/>
      <c r="D8119" s="30"/>
      <c r="E8119" s="25"/>
    </row>
    <row r="8120" spans="1:5" x14ac:dyDescent="0.15">
      <c r="A8120" s="3"/>
      <c r="B8120" s="51"/>
      <c r="D8120" s="30"/>
      <c r="E8120" s="25"/>
    </row>
    <row r="8121" spans="1:5" x14ac:dyDescent="0.15">
      <c r="A8121" s="3"/>
      <c r="B8121" s="51"/>
      <c r="D8121" s="30"/>
      <c r="E8121" s="25"/>
    </row>
    <row r="8122" spans="1:5" x14ac:dyDescent="0.15">
      <c r="A8122" s="3"/>
      <c r="B8122" s="51"/>
      <c r="D8122" s="30"/>
      <c r="E8122" s="25"/>
    </row>
    <row r="8123" spans="1:5" x14ac:dyDescent="0.15">
      <c r="A8123" s="3"/>
      <c r="B8123" s="51"/>
      <c r="D8123" s="30"/>
      <c r="E8123" s="25"/>
    </row>
    <row r="8124" spans="1:5" x14ac:dyDescent="0.15">
      <c r="A8124" s="3"/>
      <c r="B8124" s="51"/>
      <c r="D8124" s="30"/>
      <c r="E8124" s="25"/>
    </row>
    <row r="8125" spans="1:5" x14ac:dyDescent="0.15">
      <c r="A8125" s="3"/>
      <c r="B8125" s="51"/>
      <c r="D8125" s="30"/>
      <c r="E8125" s="25"/>
    </row>
    <row r="8126" spans="1:5" x14ac:dyDescent="0.15">
      <c r="A8126" s="3"/>
      <c r="B8126" s="51"/>
      <c r="D8126" s="30"/>
      <c r="E8126" s="25"/>
    </row>
    <row r="8127" spans="1:5" x14ac:dyDescent="0.15">
      <c r="A8127" s="3"/>
      <c r="B8127" s="51"/>
      <c r="D8127" s="30"/>
      <c r="E8127" s="25"/>
    </row>
    <row r="8128" spans="1:5" x14ac:dyDescent="0.15">
      <c r="A8128" s="3"/>
      <c r="B8128" s="51"/>
      <c r="D8128" s="30"/>
      <c r="E8128" s="25"/>
    </row>
    <row r="8129" spans="1:5" x14ac:dyDescent="0.15">
      <c r="A8129" s="3"/>
      <c r="B8129" s="51"/>
      <c r="D8129" s="30"/>
      <c r="E8129" s="25"/>
    </row>
    <row r="8130" spans="1:5" x14ac:dyDescent="0.15">
      <c r="A8130" s="3"/>
      <c r="B8130" s="51"/>
      <c r="D8130" s="30"/>
      <c r="E8130" s="25"/>
    </row>
    <row r="8131" spans="1:5" x14ac:dyDescent="0.15">
      <c r="A8131" s="3"/>
      <c r="B8131" s="51"/>
      <c r="D8131" s="30"/>
      <c r="E8131" s="25"/>
    </row>
    <row r="8132" spans="1:5" x14ac:dyDescent="0.15">
      <c r="A8132" s="3"/>
      <c r="B8132" s="51"/>
      <c r="D8132" s="30"/>
      <c r="E8132" s="25"/>
    </row>
    <row r="8133" spans="1:5" x14ac:dyDescent="0.15">
      <c r="A8133" s="3"/>
      <c r="B8133" s="51"/>
      <c r="D8133" s="30"/>
      <c r="E8133" s="25"/>
    </row>
    <row r="8134" spans="1:5" x14ac:dyDescent="0.15">
      <c r="A8134" s="3"/>
      <c r="B8134" s="51"/>
      <c r="D8134" s="30"/>
      <c r="E8134" s="25"/>
    </row>
    <row r="8135" spans="1:5" x14ac:dyDescent="0.15">
      <c r="A8135" s="3"/>
      <c r="B8135" s="51"/>
      <c r="D8135" s="30"/>
      <c r="E8135" s="25"/>
    </row>
    <row r="8136" spans="1:5" x14ac:dyDescent="0.15">
      <c r="A8136" s="3"/>
      <c r="B8136" s="51"/>
      <c r="D8136" s="30"/>
      <c r="E8136" s="25"/>
    </row>
    <row r="8137" spans="1:5" x14ac:dyDescent="0.15">
      <c r="A8137" s="3"/>
      <c r="B8137" s="51"/>
      <c r="D8137" s="30"/>
      <c r="E8137" s="25"/>
    </row>
    <row r="8138" spans="1:5" x14ac:dyDescent="0.15">
      <c r="A8138" s="3"/>
      <c r="B8138" s="51"/>
      <c r="D8138" s="30"/>
      <c r="E8138" s="25"/>
    </row>
    <row r="8139" spans="1:5" x14ac:dyDescent="0.15">
      <c r="A8139" s="3"/>
      <c r="B8139" s="51"/>
      <c r="D8139" s="30"/>
      <c r="E8139" s="25"/>
    </row>
    <row r="8140" spans="1:5" x14ac:dyDescent="0.15">
      <c r="A8140" s="3"/>
      <c r="B8140" s="51"/>
      <c r="D8140" s="30"/>
      <c r="E8140" s="25"/>
    </row>
    <row r="8141" spans="1:5" x14ac:dyDescent="0.15">
      <c r="A8141" s="3"/>
      <c r="B8141" s="51"/>
      <c r="D8141" s="30"/>
      <c r="E8141" s="25"/>
    </row>
    <row r="8142" spans="1:5" x14ac:dyDescent="0.15">
      <c r="A8142" s="3"/>
      <c r="B8142" s="51"/>
      <c r="D8142" s="30"/>
      <c r="E8142" s="25"/>
    </row>
    <row r="8143" spans="1:5" x14ac:dyDescent="0.15">
      <c r="A8143" s="3"/>
      <c r="B8143" s="51"/>
      <c r="D8143" s="30"/>
      <c r="E8143" s="25"/>
    </row>
    <row r="8144" spans="1:5" x14ac:dyDescent="0.15">
      <c r="A8144" s="3"/>
      <c r="B8144" s="51"/>
      <c r="D8144" s="30"/>
      <c r="E8144" s="25"/>
    </row>
    <row r="8145" spans="1:5" x14ac:dyDescent="0.15">
      <c r="A8145" s="3"/>
      <c r="B8145" s="51"/>
      <c r="D8145" s="30"/>
      <c r="E8145" s="25"/>
    </row>
    <row r="8146" spans="1:5" x14ac:dyDescent="0.15">
      <c r="A8146" s="3"/>
      <c r="B8146" s="51"/>
      <c r="D8146" s="30"/>
      <c r="E8146" s="25"/>
    </row>
    <row r="8147" spans="1:5" x14ac:dyDescent="0.15">
      <c r="A8147" s="3"/>
      <c r="B8147" s="51"/>
      <c r="D8147" s="30"/>
      <c r="E8147" s="25"/>
    </row>
    <row r="8148" spans="1:5" x14ac:dyDescent="0.15">
      <c r="A8148" s="3"/>
      <c r="B8148" s="51"/>
      <c r="D8148" s="30"/>
      <c r="E8148" s="25"/>
    </row>
    <row r="8149" spans="1:5" x14ac:dyDescent="0.15">
      <c r="A8149" s="3"/>
      <c r="B8149" s="51"/>
      <c r="D8149" s="30"/>
      <c r="E8149" s="25"/>
    </row>
    <row r="8150" spans="1:5" x14ac:dyDescent="0.15">
      <c r="A8150" s="3"/>
      <c r="B8150" s="51"/>
      <c r="D8150" s="30"/>
      <c r="E8150" s="25"/>
    </row>
    <row r="8151" spans="1:5" x14ac:dyDescent="0.15">
      <c r="A8151" s="3"/>
      <c r="B8151" s="51"/>
      <c r="D8151" s="30"/>
      <c r="E8151" s="25"/>
    </row>
    <row r="8152" spans="1:5" x14ac:dyDescent="0.15">
      <c r="A8152" s="3"/>
      <c r="B8152" s="51"/>
      <c r="D8152" s="30"/>
      <c r="E8152" s="25"/>
    </row>
    <row r="8153" spans="1:5" x14ac:dyDescent="0.15">
      <c r="A8153" s="3"/>
      <c r="B8153" s="51"/>
      <c r="D8153" s="30"/>
      <c r="E8153" s="25"/>
    </row>
    <row r="8154" spans="1:5" x14ac:dyDescent="0.15">
      <c r="A8154" s="3"/>
      <c r="B8154" s="51"/>
      <c r="D8154" s="30"/>
      <c r="E8154" s="25"/>
    </row>
    <row r="8155" spans="1:5" x14ac:dyDescent="0.15">
      <c r="A8155" s="3"/>
      <c r="B8155" s="51"/>
      <c r="D8155" s="30"/>
      <c r="E8155" s="25"/>
    </row>
    <row r="8156" spans="1:5" x14ac:dyDescent="0.15">
      <c r="A8156" s="3"/>
      <c r="B8156" s="51"/>
      <c r="D8156" s="30"/>
      <c r="E8156" s="25"/>
    </row>
    <row r="8157" spans="1:5" x14ac:dyDescent="0.15">
      <c r="A8157" s="3"/>
      <c r="B8157" s="51"/>
      <c r="D8157" s="30"/>
      <c r="E8157" s="25"/>
    </row>
    <row r="8158" spans="1:5" x14ac:dyDescent="0.15">
      <c r="A8158" s="3"/>
      <c r="B8158" s="51"/>
      <c r="D8158" s="30"/>
      <c r="E8158" s="25"/>
    </row>
    <row r="8159" spans="1:5" x14ac:dyDescent="0.15">
      <c r="A8159" s="3"/>
      <c r="B8159" s="51"/>
      <c r="D8159" s="30"/>
      <c r="E8159" s="25"/>
    </row>
    <row r="8160" spans="1:5" x14ac:dyDescent="0.15">
      <c r="A8160" s="3"/>
      <c r="B8160" s="51"/>
      <c r="D8160" s="30"/>
      <c r="E8160" s="25"/>
    </row>
    <row r="8161" spans="1:5" x14ac:dyDescent="0.15">
      <c r="A8161" s="3"/>
      <c r="B8161" s="51"/>
      <c r="D8161" s="30"/>
      <c r="E8161" s="25"/>
    </row>
    <row r="8162" spans="1:5" x14ac:dyDescent="0.15">
      <c r="A8162" s="3"/>
      <c r="B8162" s="51"/>
      <c r="D8162" s="30"/>
      <c r="E8162" s="25"/>
    </row>
    <row r="8163" spans="1:5" x14ac:dyDescent="0.15">
      <c r="A8163" s="3"/>
      <c r="B8163" s="51"/>
      <c r="D8163" s="30"/>
      <c r="E8163" s="25"/>
    </row>
    <row r="8164" spans="1:5" x14ac:dyDescent="0.15">
      <c r="A8164" s="3"/>
      <c r="B8164" s="51"/>
      <c r="D8164" s="30"/>
      <c r="E8164" s="25"/>
    </row>
    <row r="8165" spans="1:5" x14ac:dyDescent="0.15">
      <c r="A8165" s="3"/>
      <c r="B8165" s="51"/>
      <c r="D8165" s="30"/>
      <c r="E8165" s="25"/>
    </row>
    <row r="8166" spans="1:5" x14ac:dyDescent="0.15">
      <c r="A8166" s="3"/>
      <c r="B8166" s="51"/>
      <c r="D8166" s="30"/>
      <c r="E8166" s="25"/>
    </row>
    <row r="8167" spans="1:5" x14ac:dyDescent="0.15">
      <c r="A8167" s="3"/>
      <c r="B8167" s="51"/>
      <c r="D8167" s="30"/>
      <c r="E8167" s="25"/>
    </row>
    <row r="8168" spans="1:5" x14ac:dyDescent="0.15">
      <c r="A8168" s="3"/>
      <c r="B8168" s="51"/>
      <c r="D8168" s="30"/>
      <c r="E8168" s="25"/>
    </row>
    <row r="8169" spans="1:5" x14ac:dyDescent="0.15">
      <c r="A8169" s="3"/>
      <c r="B8169" s="51"/>
      <c r="D8169" s="30"/>
      <c r="E8169" s="25"/>
    </row>
    <row r="8170" spans="1:5" x14ac:dyDescent="0.15">
      <c r="A8170" s="3"/>
      <c r="B8170" s="51"/>
      <c r="D8170" s="30"/>
      <c r="E8170" s="25"/>
    </row>
    <row r="8171" spans="1:5" x14ac:dyDescent="0.15">
      <c r="A8171" s="3"/>
      <c r="B8171" s="51"/>
      <c r="D8171" s="30"/>
      <c r="E8171" s="25"/>
    </row>
    <row r="8172" spans="1:5" x14ac:dyDescent="0.15">
      <c r="A8172" s="3"/>
      <c r="B8172" s="51"/>
      <c r="D8172" s="30"/>
      <c r="E8172" s="25"/>
    </row>
    <row r="8173" spans="1:5" x14ac:dyDescent="0.15">
      <c r="A8173" s="3"/>
      <c r="B8173" s="51"/>
      <c r="D8173" s="30"/>
      <c r="E8173" s="25"/>
    </row>
    <row r="8174" spans="1:5" x14ac:dyDescent="0.15">
      <c r="A8174" s="3"/>
      <c r="B8174" s="51"/>
      <c r="D8174" s="30"/>
      <c r="E8174" s="25"/>
    </row>
    <row r="8175" spans="1:5" x14ac:dyDescent="0.15">
      <c r="A8175" s="3"/>
      <c r="B8175" s="51"/>
      <c r="D8175" s="30"/>
      <c r="E8175" s="25"/>
    </row>
    <row r="8176" spans="1:5" x14ac:dyDescent="0.15">
      <c r="A8176" s="3"/>
      <c r="B8176" s="51"/>
      <c r="D8176" s="30"/>
      <c r="E8176" s="25"/>
    </row>
    <row r="8177" spans="1:5" x14ac:dyDescent="0.15">
      <c r="A8177" s="3"/>
      <c r="B8177" s="51"/>
      <c r="D8177" s="30"/>
      <c r="E8177" s="25"/>
    </row>
    <row r="8178" spans="1:5" x14ac:dyDescent="0.15">
      <c r="A8178" s="3"/>
      <c r="B8178" s="51"/>
      <c r="D8178" s="30"/>
      <c r="E8178" s="25"/>
    </row>
    <row r="8179" spans="1:5" x14ac:dyDescent="0.15">
      <c r="A8179" s="3"/>
      <c r="B8179" s="51"/>
      <c r="D8179" s="30"/>
      <c r="E8179" s="25"/>
    </row>
    <row r="8180" spans="1:5" x14ac:dyDescent="0.15">
      <c r="A8180" s="3"/>
      <c r="B8180" s="51"/>
      <c r="D8180" s="30"/>
      <c r="E8180" s="25"/>
    </row>
    <row r="8181" spans="1:5" x14ac:dyDescent="0.15">
      <c r="A8181" s="3"/>
      <c r="B8181" s="51"/>
      <c r="D8181" s="30"/>
      <c r="E8181" s="25"/>
    </row>
    <row r="8182" spans="1:5" x14ac:dyDescent="0.15">
      <c r="A8182" s="3"/>
      <c r="B8182" s="51"/>
      <c r="D8182" s="30"/>
      <c r="E8182" s="25"/>
    </row>
    <row r="8183" spans="1:5" x14ac:dyDescent="0.15">
      <c r="A8183" s="3"/>
      <c r="B8183" s="51"/>
      <c r="D8183" s="30"/>
      <c r="E8183" s="25"/>
    </row>
    <row r="8184" spans="1:5" x14ac:dyDescent="0.15">
      <c r="A8184" s="3"/>
      <c r="B8184" s="51"/>
      <c r="D8184" s="30"/>
      <c r="E8184" s="25"/>
    </row>
    <row r="8185" spans="1:5" x14ac:dyDescent="0.15">
      <c r="A8185" s="3"/>
      <c r="B8185" s="51"/>
      <c r="D8185" s="30"/>
      <c r="E8185" s="25"/>
    </row>
    <row r="8186" spans="1:5" x14ac:dyDescent="0.15">
      <c r="A8186" s="3"/>
      <c r="B8186" s="51"/>
      <c r="D8186" s="30"/>
      <c r="E8186" s="25"/>
    </row>
    <row r="8187" spans="1:5" x14ac:dyDescent="0.15">
      <c r="A8187" s="3"/>
      <c r="B8187" s="51"/>
      <c r="D8187" s="30"/>
      <c r="E8187" s="25"/>
    </row>
    <row r="8188" spans="1:5" x14ac:dyDescent="0.15">
      <c r="A8188" s="3"/>
      <c r="B8188" s="51"/>
      <c r="D8188" s="30"/>
      <c r="E8188" s="25"/>
    </row>
    <row r="8189" spans="1:5" x14ac:dyDescent="0.15">
      <c r="A8189" s="3"/>
      <c r="B8189" s="51"/>
      <c r="D8189" s="30"/>
      <c r="E8189" s="25"/>
    </row>
    <row r="8190" spans="1:5" x14ac:dyDescent="0.15">
      <c r="A8190" s="3"/>
      <c r="B8190" s="51"/>
      <c r="D8190" s="30"/>
      <c r="E8190" s="25"/>
    </row>
    <row r="8191" spans="1:5" x14ac:dyDescent="0.15">
      <c r="A8191" s="3"/>
      <c r="B8191" s="51"/>
      <c r="D8191" s="30"/>
      <c r="E8191" s="25"/>
    </row>
    <row r="8192" spans="1:5" x14ac:dyDescent="0.15">
      <c r="A8192" s="3"/>
      <c r="B8192" s="51"/>
      <c r="D8192" s="30"/>
      <c r="E8192" s="25"/>
    </row>
    <row r="8193" spans="1:5" x14ac:dyDescent="0.15">
      <c r="A8193" s="3"/>
      <c r="B8193" s="51"/>
      <c r="D8193" s="30"/>
      <c r="E8193" s="25"/>
    </row>
    <row r="8194" spans="1:5" x14ac:dyDescent="0.15">
      <c r="A8194" s="3"/>
      <c r="B8194" s="51"/>
      <c r="D8194" s="30"/>
      <c r="E8194" s="25"/>
    </row>
    <row r="8195" spans="1:5" x14ac:dyDescent="0.15">
      <c r="A8195" s="3"/>
      <c r="B8195" s="51"/>
      <c r="D8195" s="30"/>
      <c r="E8195" s="25"/>
    </row>
    <row r="8196" spans="1:5" x14ac:dyDescent="0.15">
      <c r="A8196" s="3"/>
      <c r="B8196" s="51"/>
      <c r="D8196" s="30"/>
      <c r="E8196" s="25"/>
    </row>
    <row r="8197" spans="1:5" x14ac:dyDescent="0.15">
      <c r="A8197" s="3"/>
      <c r="B8197" s="51"/>
      <c r="D8197" s="30"/>
      <c r="E8197" s="25"/>
    </row>
    <row r="8198" spans="1:5" x14ac:dyDescent="0.15">
      <c r="A8198" s="3"/>
      <c r="B8198" s="51"/>
      <c r="D8198" s="30"/>
      <c r="E8198" s="25"/>
    </row>
    <row r="8199" spans="1:5" x14ac:dyDescent="0.15">
      <c r="A8199" s="3"/>
      <c r="B8199" s="51"/>
      <c r="D8199" s="30"/>
      <c r="E8199" s="25"/>
    </row>
    <row r="8200" spans="1:5" x14ac:dyDescent="0.15">
      <c r="A8200" s="3"/>
      <c r="B8200" s="51"/>
      <c r="D8200" s="30"/>
      <c r="E8200" s="25"/>
    </row>
    <row r="8201" spans="1:5" x14ac:dyDescent="0.15">
      <c r="A8201" s="3"/>
      <c r="B8201" s="51"/>
      <c r="D8201" s="30"/>
      <c r="E8201" s="25"/>
    </row>
    <row r="8202" spans="1:5" x14ac:dyDescent="0.15">
      <c r="A8202" s="3"/>
      <c r="B8202" s="51"/>
      <c r="D8202" s="30"/>
      <c r="E8202" s="25"/>
    </row>
    <row r="8203" spans="1:5" x14ac:dyDescent="0.15">
      <c r="A8203" s="3"/>
      <c r="B8203" s="51"/>
      <c r="D8203" s="30"/>
      <c r="E8203" s="25"/>
    </row>
    <row r="8204" spans="1:5" x14ac:dyDescent="0.15">
      <c r="A8204" s="3"/>
      <c r="B8204" s="51"/>
      <c r="D8204" s="30"/>
      <c r="E8204" s="25"/>
    </row>
    <row r="8205" spans="1:5" x14ac:dyDescent="0.15">
      <c r="A8205" s="3"/>
      <c r="B8205" s="51"/>
      <c r="D8205" s="30"/>
      <c r="E8205" s="25"/>
    </row>
    <row r="8206" spans="1:5" x14ac:dyDescent="0.15">
      <c r="A8206" s="3"/>
      <c r="B8206" s="51"/>
      <c r="D8206" s="30"/>
      <c r="E8206" s="25"/>
    </row>
    <row r="8207" spans="1:5" x14ac:dyDescent="0.15">
      <c r="A8207" s="3"/>
      <c r="B8207" s="51"/>
      <c r="D8207" s="30"/>
      <c r="E8207" s="25"/>
    </row>
    <row r="8208" spans="1:5" x14ac:dyDescent="0.15">
      <c r="A8208" s="3"/>
      <c r="B8208" s="51"/>
      <c r="D8208" s="30"/>
      <c r="E8208" s="25"/>
    </row>
    <row r="8209" spans="1:5" x14ac:dyDescent="0.15">
      <c r="A8209" s="3"/>
      <c r="B8209" s="51"/>
      <c r="D8209" s="30"/>
      <c r="E8209" s="25"/>
    </row>
    <row r="8210" spans="1:5" x14ac:dyDescent="0.15">
      <c r="A8210" s="3"/>
      <c r="B8210" s="51"/>
      <c r="D8210" s="30"/>
      <c r="E8210" s="25"/>
    </row>
    <row r="8211" spans="1:5" x14ac:dyDescent="0.15">
      <c r="A8211" s="3"/>
      <c r="B8211" s="51"/>
      <c r="D8211" s="30"/>
      <c r="E8211" s="25"/>
    </row>
    <row r="8212" spans="1:5" x14ac:dyDescent="0.15">
      <c r="A8212" s="3"/>
      <c r="B8212" s="51"/>
      <c r="D8212" s="30"/>
      <c r="E8212" s="25"/>
    </row>
    <row r="8213" spans="1:5" x14ac:dyDescent="0.15">
      <c r="A8213" s="3"/>
      <c r="B8213" s="51"/>
      <c r="D8213" s="30"/>
      <c r="E8213" s="25"/>
    </row>
    <row r="8214" spans="1:5" x14ac:dyDescent="0.15">
      <c r="A8214" s="3"/>
      <c r="B8214" s="51"/>
      <c r="D8214" s="30"/>
      <c r="E8214" s="25"/>
    </row>
    <row r="8215" spans="1:5" x14ac:dyDescent="0.15">
      <c r="A8215" s="3"/>
      <c r="B8215" s="51"/>
      <c r="D8215" s="30"/>
      <c r="E8215" s="25"/>
    </row>
    <row r="8216" spans="1:5" x14ac:dyDescent="0.15">
      <c r="A8216" s="3"/>
      <c r="B8216" s="51"/>
      <c r="D8216" s="30"/>
      <c r="E8216" s="25"/>
    </row>
    <row r="8217" spans="1:5" x14ac:dyDescent="0.15">
      <c r="A8217" s="3"/>
      <c r="B8217" s="51"/>
      <c r="D8217" s="30"/>
      <c r="E8217" s="25"/>
    </row>
    <row r="8218" spans="1:5" x14ac:dyDescent="0.15">
      <c r="A8218" s="3"/>
      <c r="B8218" s="51"/>
      <c r="D8218" s="30"/>
      <c r="E8218" s="25"/>
    </row>
    <row r="8219" spans="1:5" x14ac:dyDescent="0.15">
      <c r="A8219" s="3"/>
      <c r="B8219" s="51"/>
      <c r="D8219" s="30"/>
      <c r="E8219" s="25"/>
    </row>
    <row r="8220" spans="1:5" x14ac:dyDescent="0.15">
      <c r="A8220" s="3"/>
      <c r="B8220" s="51"/>
      <c r="D8220" s="30"/>
      <c r="E8220" s="25"/>
    </row>
    <row r="8221" spans="1:5" x14ac:dyDescent="0.15">
      <c r="A8221" s="3"/>
      <c r="B8221" s="51"/>
      <c r="D8221" s="30"/>
      <c r="E8221" s="25"/>
    </row>
    <row r="8222" spans="1:5" x14ac:dyDescent="0.15">
      <c r="A8222" s="3"/>
      <c r="B8222" s="51"/>
      <c r="D8222" s="30"/>
      <c r="E8222" s="25"/>
    </row>
    <row r="8223" spans="1:5" x14ac:dyDescent="0.15">
      <c r="A8223" s="3"/>
      <c r="B8223" s="51"/>
      <c r="D8223" s="30"/>
      <c r="E8223" s="25"/>
    </row>
    <row r="8224" spans="1:5" x14ac:dyDescent="0.15">
      <c r="A8224" s="3"/>
      <c r="B8224" s="51"/>
      <c r="D8224" s="30"/>
      <c r="E8224" s="25"/>
    </row>
    <row r="8225" spans="1:5" x14ac:dyDescent="0.15">
      <c r="A8225" s="3"/>
      <c r="B8225" s="51"/>
      <c r="D8225" s="30"/>
      <c r="E8225" s="25"/>
    </row>
    <row r="8226" spans="1:5" x14ac:dyDescent="0.15">
      <c r="A8226" s="3"/>
      <c r="B8226" s="51"/>
      <c r="D8226" s="30"/>
      <c r="E8226" s="25"/>
    </row>
    <row r="8227" spans="1:5" x14ac:dyDescent="0.15">
      <c r="A8227" s="3"/>
      <c r="B8227" s="51"/>
      <c r="D8227" s="30"/>
      <c r="E8227" s="25"/>
    </row>
    <row r="8228" spans="1:5" x14ac:dyDescent="0.15">
      <c r="A8228" s="3"/>
      <c r="B8228" s="51"/>
      <c r="D8228" s="30"/>
      <c r="E8228" s="25"/>
    </row>
    <row r="8229" spans="1:5" x14ac:dyDescent="0.15">
      <c r="A8229" s="3"/>
      <c r="B8229" s="51"/>
      <c r="D8229" s="30"/>
      <c r="E8229" s="25"/>
    </row>
    <row r="8230" spans="1:5" x14ac:dyDescent="0.15">
      <c r="A8230" s="3"/>
      <c r="B8230" s="51"/>
      <c r="D8230" s="30"/>
      <c r="E8230" s="25"/>
    </row>
    <row r="8231" spans="1:5" x14ac:dyDescent="0.15">
      <c r="A8231" s="3"/>
      <c r="B8231" s="51"/>
      <c r="D8231" s="30"/>
      <c r="E8231" s="25"/>
    </row>
    <row r="8232" spans="1:5" x14ac:dyDescent="0.15">
      <c r="A8232" s="3"/>
      <c r="B8232" s="51"/>
      <c r="D8232" s="30"/>
      <c r="E8232" s="25"/>
    </row>
    <row r="8233" spans="1:5" x14ac:dyDescent="0.15">
      <c r="A8233" s="3"/>
      <c r="B8233" s="51"/>
      <c r="D8233" s="30"/>
      <c r="E8233" s="25"/>
    </row>
    <row r="8234" spans="1:5" x14ac:dyDescent="0.15">
      <c r="A8234" s="3"/>
      <c r="B8234" s="51"/>
      <c r="D8234" s="30"/>
      <c r="E8234" s="25"/>
    </row>
    <row r="8235" spans="1:5" x14ac:dyDescent="0.15">
      <c r="A8235" s="3"/>
      <c r="B8235" s="51"/>
      <c r="D8235" s="30"/>
      <c r="E8235" s="25"/>
    </row>
    <row r="8236" spans="1:5" x14ac:dyDescent="0.15">
      <c r="A8236" s="3"/>
      <c r="B8236" s="51"/>
      <c r="D8236" s="30"/>
      <c r="E8236" s="25"/>
    </row>
    <row r="8237" spans="1:5" x14ac:dyDescent="0.15">
      <c r="A8237" s="3"/>
      <c r="B8237" s="51"/>
      <c r="D8237" s="30"/>
      <c r="E8237" s="25"/>
    </row>
    <row r="8238" spans="1:5" x14ac:dyDescent="0.15">
      <c r="A8238" s="3"/>
      <c r="B8238" s="51"/>
      <c r="D8238" s="30"/>
      <c r="E8238" s="25"/>
    </row>
    <row r="8239" spans="1:5" x14ac:dyDescent="0.15">
      <c r="A8239" s="3"/>
      <c r="B8239" s="51"/>
      <c r="D8239" s="30"/>
      <c r="E8239" s="25"/>
    </row>
    <row r="8240" spans="1:5" x14ac:dyDescent="0.15">
      <c r="A8240" s="3"/>
      <c r="B8240" s="51"/>
      <c r="D8240" s="30"/>
      <c r="E8240" s="25"/>
    </row>
    <row r="8241" spans="1:5" x14ac:dyDescent="0.15">
      <c r="A8241" s="3"/>
      <c r="B8241" s="51"/>
      <c r="D8241" s="30"/>
      <c r="E8241" s="25"/>
    </row>
    <row r="8242" spans="1:5" x14ac:dyDescent="0.15">
      <c r="A8242" s="3"/>
      <c r="B8242" s="51"/>
      <c r="D8242" s="30"/>
      <c r="E8242" s="25"/>
    </row>
    <row r="8243" spans="1:5" x14ac:dyDescent="0.15">
      <c r="A8243" s="3"/>
      <c r="B8243" s="51"/>
      <c r="D8243" s="30"/>
      <c r="E8243" s="25"/>
    </row>
    <row r="8244" spans="1:5" x14ac:dyDescent="0.15">
      <c r="A8244" s="3"/>
      <c r="B8244" s="51"/>
      <c r="D8244" s="30"/>
      <c r="E8244" s="25"/>
    </row>
    <row r="8245" spans="1:5" x14ac:dyDescent="0.15">
      <c r="A8245" s="3"/>
      <c r="B8245" s="51"/>
      <c r="D8245" s="30"/>
      <c r="E8245" s="25"/>
    </row>
    <row r="8246" spans="1:5" x14ac:dyDescent="0.15">
      <c r="A8246" s="3"/>
      <c r="B8246" s="51"/>
      <c r="D8246" s="30"/>
      <c r="E8246" s="25"/>
    </row>
    <row r="8247" spans="1:5" x14ac:dyDescent="0.15">
      <c r="A8247" s="3"/>
      <c r="B8247" s="51"/>
      <c r="D8247" s="30"/>
      <c r="E8247" s="25"/>
    </row>
    <row r="8248" spans="1:5" x14ac:dyDescent="0.15">
      <c r="A8248" s="3"/>
      <c r="B8248" s="51"/>
      <c r="D8248" s="30"/>
      <c r="E8248" s="25"/>
    </row>
    <row r="8249" spans="1:5" x14ac:dyDescent="0.15">
      <c r="A8249" s="3"/>
      <c r="B8249" s="51"/>
      <c r="D8249" s="30"/>
      <c r="E8249" s="25"/>
    </row>
    <row r="8250" spans="1:5" x14ac:dyDescent="0.15">
      <c r="A8250" s="3"/>
      <c r="B8250" s="51"/>
      <c r="D8250" s="30"/>
      <c r="E8250" s="25"/>
    </row>
    <row r="8251" spans="1:5" x14ac:dyDescent="0.15">
      <c r="A8251" s="3"/>
      <c r="B8251" s="51"/>
      <c r="D8251" s="30"/>
      <c r="E8251" s="25"/>
    </row>
    <row r="8252" spans="1:5" x14ac:dyDescent="0.15">
      <c r="A8252" s="3"/>
      <c r="B8252" s="51"/>
      <c r="D8252" s="30"/>
      <c r="E8252" s="25"/>
    </row>
    <row r="8253" spans="1:5" x14ac:dyDescent="0.15">
      <c r="A8253" s="3"/>
      <c r="B8253" s="51"/>
      <c r="D8253" s="30"/>
      <c r="E8253" s="25"/>
    </row>
    <row r="8254" spans="1:5" x14ac:dyDescent="0.15">
      <c r="A8254" s="3"/>
      <c r="B8254" s="51"/>
      <c r="D8254" s="30"/>
      <c r="E8254" s="25"/>
    </row>
    <row r="8255" spans="1:5" x14ac:dyDescent="0.15">
      <c r="A8255" s="3"/>
      <c r="B8255" s="51"/>
      <c r="D8255" s="30"/>
      <c r="E8255" s="25"/>
    </row>
    <row r="8256" spans="1:5" x14ac:dyDescent="0.15">
      <c r="A8256" s="3"/>
      <c r="B8256" s="51"/>
      <c r="D8256" s="30"/>
      <c r="E8256" s="25"/>
    </row>
    <row r="8257" spans="1:5" x14ac:dyDescent="0.15">
      <c r="A8257" s="3"/>
      <c r="B8257" s="51"/>
      <c r="D8257" s="30"/>
      <c r="E8257" s="25"/>
    </row>
    <row r="8258" spans="1:5" x14ac:dyDescent="0.15">
      <c r="A8258" s="3"/>
      <c r="B8258" s="51"/>
      <c r="D8258" s="30"/>
      <c r="E8258" s="25"/>
    </row>
    <row r="8259" spans="1:5" x14ac:dyDescent="0.15">
      <c r="A8259" s="3"/>
      <c r="B8259" s="51"/>
      <c r="D8259" s="30"/>
      <c r="E8259" s="25"/>
    </row>
    <row r="8260" spans="1:5" x14ac:dyDescent="0.15">
      <c r="A8260" s="3"/>
      <c r="B8260" s="51"/>
      <c r="D8260" s="30"/>
      <c r="E8260" s="25"/>
    </row>
    <row r="8261" spans="1:5" x14ac:dyDescent="0.15">
      <c r="A8261" s="3"/>
      <c r="B8261" s="51"/>
      <c r="D8261" s="30"/>
      <c r="E8261" s="25"/>
    </row>
    <row r="8262" spans="1:5" x14ac:dyDescent="0.15">
      <c r="A8262" s="3"/>
      <c r="B8262" s="51"/>
      <c r="D8262" s="30"/>
      <c r="E8262" s="25"/>
    </row>
    <row r="8263" spans="1:5" x14ac:dyDescent="0.15">
      <c r="A8263" s="3"/>
      <c r="B8263" s="51"/>
      <c r="D8263" s="30"/>
      <c r="E8263" s="25"/>
    </row>
    <row r="8264" spans="1:5" x14ac:dyDescent="0.15">
      <c r="A8264" s="3"/>
      <c r="B8264" s="51"/>
      <c r="D8264" s="30"/>
      <c r="E8264" s="25"/>
    </row>
    <row r="8265" spans="1:5" x14ac:dyDescent="0.15">
      <c r="A8265" s="3"/>
      <c r="B8265" s="51"/>
      <c r="D8265" s="30"/>
      <c r="E8265" s="25"/>
    </row>
    <row r="8266" spans="1:5" x14ac:dyDescent="0.15">
      <c r="A8266" s="3"/>
      <c r="B8266" s="51"/>
      <c r="D8266" s="30"/>
      <c r="E8266" s="25"/>
    </row>
    <row r="8267" spans="1:5" x14ac:dyDescent="0.15">
      <c r="A8267" s="3"/>
      <c r="B8267" s="51"/>
      <c r="D8267" s="30"/>
      <c r="E8267" s="25"/>
    </row>
    <row r="8268" spans="1:5" x14ac:dyDescent="0.15">
      <c r="A8268" s="3"/>
      <c r="B8268" s="51"/>
      <c r="D8268" s="30"/>
      <c r="E8268" s="25"/>
    </row>
    <row r="8269" spans="1:5" x14ac:dyDescent="0.15">
      <c r="A8269" s="3"/>
      <c r="B8269" s="51"/>
      <c r="D8269" s="30"/>
      <c r="E8269" s="25"/>
    </row>
    <row r="8270" spans="1:5" x14ac:dyDescent="0.15">
      <c r="A8270" s="3"/>
      <c r="B8270" s="51"/>
      <c r="D8270" s="30"/>
      <c r="E8270" s="25"/>
    </row>
    <row r="8271" spans="1:5" x14ac:dyDescent="0.15">
      <c r="A8271" s="3"/>
      <c r="B8271" s="51"/>
      <c r="D8271" s="30"/>
      <c r="E8271" s="25"/>
    </row>
    <row r="8272" spans="1:5" x14ac:dyDescent="0.15">
      <c r="A8272" s="3"/>
      <c r="B8272" s="51"/>
      <c r="D8272" s="30"/>
      <c r="E8272" s="25"/>
    </row>
    <row r="8273" spans="1:5" x14ac:dyDescent="0.15">
      <c r="A8273" s="3"/>
      <c r="B8273" s="51"/>
      <c r="D8273" s="30"/>
      <c r="E8273" s="25"/>
    </row>
    <row r="8274" spans="1:5" x14ac:dyDescent="0.15">
      <c r="A8274" s="3"/>
      <c r="B8274" s="51"/>
      <c r="D8274" s="30"/>
      <c r="E8274" s="25"/>
    </row>
    <row r="8275" spans="1:5" x14ac:dyDescent="0.15">
      <c r="A8275" s="3"/>
      <c r="B8275" s="51"/>
      <c r="D8275" s="30"/>
      <c r="E8275" s="25"/>
    </row>
    <row r="8276" spans="1:5" x14ac:dyDescent="0.15">
      <c r="A8276" s="3"/>
      <c r="B8276" s="51"/>
      <c r="D8276" s="30"/>
      <c r="E8276" s="25"/>
    </row>
    <row r="8277" spans="1:5" x14ac:dyDescent="0.15">
      <c r="A8277" s="3"/>
      <c r="B8277" s="51"/>
      <c r="D8277" s="30"/>
      <c r="E8277" s="25"/>
    </row>
    <row r="8278" spans="1:5" x14ac:dyDescent="0.15">
      <c r="A8278" s="3"/>
      <c r="B8278" s="51"/>
      <c r="D8278" s="30"/>
      <c r="E8278" s="25"/>
    </row>
    <row r="8279" spans="1:5" x14ac:dyDescent="0.15">
      <c r="A8279" s="3"/>
      <c r="B8279" s="51"/>
      <c r="D8279" s="30"/>
      <c r="E8279" s="25"/>
    </row>
    <row r="8280" spans="1:5" x14ac:dyDescent="0.15">
      <c r="A8280" s="3"/>
      <c r="B8280" s="51"/>
      <c r="D8280" s="30"/>
      <c r="E8280" s="25"/>
    </row>
    <row r="8281" spans="1:5" x14ac:dyDescent="0.15">
      <c r="A8281" s="3"/>
      <c r="B8281" s="51"/>
      <c r="D8281" s="30"/>
      <c r="E8281" s="25"/>
    </row>
    <row r="8282" spans="1:5" x14ac:dyDescent="0.15">
      <c r="A8282" s="3"/>
      <c r="B8282" s="51"/>
      <c r="D8282" s="30"/>
      <c r="E8282" s="25"/>
    </row>
    <row r="8283" spans="1:5" x14ac:dyDescent="0.15">
      <c r="A8283" s="3"/>
      <c r="B8283" s="51"/>
      <c r="D8283" s="30"/>
      <c r="E8283" s="25"/>
    </row>
    <row r="8284" spans="1:5" x14ac:dyDescent="0.15">
      <c r="A8284" s="3"/>
      <c r="B8284" s="51"/>
      <c r="D8284" s="30"/>
      <c r="E8284" s="25"/>
    </row>
    <row r="8285" spans="1:5" x14ac:dyDescent="0.15">
      <c r="A8285" s="3"/>
      <c r="B8285" s="51"/>
      <c r="D8285" s="30"/>
      <c r="E8285" s="25"/>
    </row>
    <row r="8286" spans="1:5" x14ac:dyDescent="0.15">
      <c r="A8286" s="3"/>
      <c r="B8286" s="51"/>
      <c r="D8286" s="30"/>
      <c r="E8286" s="25"/>
    </row>
    <row r="8287" spans="1:5" x14ac:dyDescent="0.15">
      <c r="A8287" s="3"/>
      <c r="B8287" s="51"/>
      <c r="D8287" s="30"/>
      <c r="E8287" s="25"/>
    </row>
    <row r="8288" spans="1:5" x14ac:dyDescent="0.15">
      <c r="A8288" s="3"/>
      <c r="B8288" s="51"/>
      <c r="D8288" s="30"/>
      <c r="E8288" s="25"/>
    </row>
    <row r="8289" spans="1:5" x14ac:dyDescent="0.15">
      <c r="A8289" s="3"/>
      <c r="B8289" s="51"/>
      <c r="D8289" s="30"/>
      <c r="E8289" s="25"/>
    </row>
    <row r="8290" spans="1:5" x14ac:dyDescent="0.15">
      <c r="A8290" s="3"/>
      <c r="B8290" s="51"/>
      <c r="D8290" s="30"/>
      <c r="E8290" s="25"/>
    </row>
    <row r="8291" spans="1:5" x14ac:dyDescent="0.15">
      <c r="A8291" s="3"/>
      <c r="B8291" s="51"/>
      <c r="D8291" s="30"/>
      <c r="E8291" s="25"/>
    </row>
    <row r="8292" spans="1:5" x14ac:dyDescent="0.15">
      <c r="A8292" s="3"/>
      <c r="B8292" s="51"/>
      <c r="D8292" s="30"/>
      <c r="E8292" s="25"/>
    </row>
    <row r="8293" spans="1:5" x14ac:dyDescent="0.15">
      <c r="A8293" s="3"/>
      <c r="B8293" s="51"/>
      <c r="D8293" s="30"/>
      <c r="E8293" s="25"/>
    </row>
    <row r="8294" spans="1:5" x14ac:dyDescent="0.15">
      <c r="A8294" s="3"/>
      <c r="B8294" s="51"/>
      <c r="D8294" s="30"/>
      <c r="E8294" s="25"/>
    </row>
    <row r="8295" spans="1:5" x14ac:dyDescent="0.15">
      <c r="A8295" s="3"/>
      <c r="B8295" s="51"/>
      <c r="D8295" s="30"/>
      <c r="E8295" s="25"/>
    </row>
    <row r="8296" spans="1:5" x14ac:dyDescent="0.15">
      <c r="A8296" s="3"/>
      <c r="B8296" s="51"/>
      <c r="D8296" s="30"/>
      <c r="E8296" s="25"/>
    </row>
    <row r="8297" spans="1:5" x14ac:dyDescent="0.15">
      <c r="A8297" s="3"/>
      <c r="B8297" s="51"/>
      <c r="D8297" s="30"/>
      <c r="E8297" s="25"/>
    </row>
    <row r="8298" spans="1:5" x14ac:dyDescent="0.15">
      <c r="A8298" s="3"/>
      <c r="B8298" s="51"/>
      <c r="D8298" s="30"/>
      <c r="E8298" s="25"/>
    </row>
    <row r="8299" spans="1:5" x14ac:dyDescent="0.15">
      <c r="A8299" s="3"/>
      <c r="B8299" s="51"/>
      <c r="D8299" s="30"/>
      <c r="E8299" s="25"/>
    </row>
    <row r="8300" spans="1:5" x14ac:dyDescent="0.15">
      <c r="A8300" s="3"/>
      <c r="B8300" s="51"/>
      <c r="D8300" s="30"/>
      <c r="E8300" s="25"/>
    </row>
    <row r="8301" spans="1:5" x14ac:dyDescent="0.15">
      <c r="A8301" s="3"/>
      <c r="B8301" s="51"/>
      <c r="D8301" s="30"/>
      <c r="E8301" s="25"/>
    </row>
    <row r="8302" spans="1:5" x14ac:dyDescent="0.15">
      <c r="A8302" s="3"/>
      <c r="B8302" s="51"/>
      <c r="D8302" s="30"/>
      <c r="E8302" s="25"/>
    </row>
    <row r="8303" spans="1:5" x14ac:dyDescent="0.15">
      <c r="A8303" s="3"/>
      <c r="B8303" s="51"/>
      <c r="D8303" s="30"/>
      <c r="E8303" s="25"/>
    </row>
    <row r="8304" spans="1:5" x14ac:dyDescent="0.15">
      <c r="A8304" s="3"/>
      <c r="B8304" s="51"/>
      <c r="D8304" s="30"/>
      <c r="E8304" s="25"/>
    </row>
    <row r="8305" spans="1:5" x14ac:dyDescent="0.15">
      <c r="A8305" s="3"/>
      <c r="B8305" s="51"/>
      <c r="D8305" s="30"/>
      <c r="E8305" s="25"/>
    </row>
    <row r="8306" spans="1:5" x14ac:dyDescent="0.15">
      <c r="A8306" s="3"/>
      <c r="B8306" s="51"/>
      <c r="D8306" s="30"/>
      <c r="E8306" s="25"/>
    </row>
    <row r="8307" spans="1:5" x14ac:dyDescent="0.15">
      <c r="A8307" s="3"/>
      <c r="B8307" s="51"/>
      <c r="D8307" s="30"/>
      <c r="E8307" s="25"/>
    </row>
    <row r="8308" spans="1:5" x14ac:dyDescent="0.15">
      <c r="A8308" s="3"/>
      <c r="B8308" s="51"/>
      <c r="D8308" s="30"/>
      <c r="E8308" s="25"/>
    </row>
    <row r="8309" spans="1:5" x14ac:dyDescent="0.15">
      <c r="A8309" s="3"/>
      <c r="B8309" s="51"/>
      <c r="D8309" s="30"/>
      <c r="E8309" s="25"/>
    </row>
    <row r="8310" spans="1:5" x14ac:dyDescent="0.15">
      <c r="A8310" s="3"/>
      <c r="B8310" s="51"/>
      <c r="D8310" s="30"/>
      <c r="E8310" s="25"/>
    </row>
    <row r="8311" spans="1:5" x14ac:dyDescent="0.15">
      <c r="A8311" s="3"/>
      <c r="B8311" s="51"/>
      <c r="D8311" s="30"/>
      <c r="E8311" s="25"/>
    </row>
    <row r="8312" spans="1:5" x14ac:dyDescent="0.15">
      <c r="A8312" s="3"/>
      <c r="B8312" s="51"/>
      <c r="D8312" s="30"/>
      <c r="E8312" s="25"/>
    </row>
    <row r="8313" spans="1:5" x14ac:dyDescent="0.15">
      <c r="A8313" s="3"/>
      <c r="B8313" s="51"/>
      <c r="D8313" s="30"/>
      <c r="E8313" s="25"/>
    </row>
    <row r="8314" spans="1:5" x14ac:dyDescent="0.15">
      <c r="A8314" s="3"/>
      <c r="B8314" s="51"/>
      <c r="D8314" s="30"/>
      <c r="E8314" s="25"/>
    </row>
    <row r="8315" spans="1:5" x14ac:dyDescent="0.15">
      <c r="A8315" s="3"/>
      <c r="B8315" s="51"/>
      <c r="D8315" s="30"/>
      <c r="E8315" s="25"/>
    </row>
    <row r="8316" spans="1:5" x14ac:dyDescent="0.15">
      <c r="A8316" s="3"/>
      <c r="B8316" s="51"/>
      <c r="D8316" s="30"/>
      <c r="E8316" s="25"/>
    </row>
    <row r="8317" spans="1:5" x14ac:dyDescent="0.15">
      <c r="A8317" s="3"/>
      <c r="B8317" s="51"/>
      <c r="D8317" s="30"/>
      <c r="E8317" s="25"/>
    </row>
    <row r="8318" spans="1:5" x14ac:dyDescent="0.15">
      <c r="A8318" s="3"/>
      <c r="B8318" s="51"/>
      <c r="D8318" s="30"/>
      <c r="E8318" s="25"/>
    </row>
    <row r="8319" spans="1:5" x14ac:dyDescent="0.15">
      <c r="A8319" s="3"/>
      <c r="B8319" s="51"/>
      <c r="D8319" s="30"/>
      <c r="E8319" s="25"/>
    </row>
    <row r="8320" spans="1:5" x14ac:dyDescent="0.15">
      <c r="A8320" s="3"/>
      <c r="B8320" s="51"/>
      <c r="D8320" s="30"/>
      <c r="E8320" s="25"/>
    </row>
    <row r="8321" spans="1:5" x14ac:dyDescent="0.15">
      <c r="A8321" s="3"/>
      <c r="B8321" s="51"/>
      <c r="D8321" s="30"/>
      <c r="E8321" s="25"/>
    </row>
    <row r="8322" spans="1:5" x14ac:dyDescent="0.15">
      <c r="A8322" s="3"/>
      <c r="B8322" s="51"/>
      <c r="D8322" s="30"/>
      <c r="E8322" s="25"/>
    </row>
    <row r="8323" spans="1:5" x14ac:dyDescent="0.15">
      <c r="A8323" s="3"/>
      <c r="B8323" s="51"/>
      <c r="D8323" s="30"/>
      <c r="E8323" s="25"/>
    </row>
    <row r="8324" spans="1:5" x14ac:dyDescent="0.15">
      <c r="A8324" s="3"/>
      <c r="B8324" s="51"/>
      <c r="D8324" s="30"/>
      <c r="E8324" s="25"/>
    </row>
    <row r="8325" spans="1:5" x14ac:dyDescent="0.15">
      <c r="A8325" s="3"/>
      <c r="B8325" s="51"/>
      <c r="D8325" s="30"/>
      <c r="E8325" s="25"/>
    </row>
    <row r="8326" spans="1:5" x14ac:dyDescent="0.15">
      <c r="A8326" s="3"/>
      <c r="B8326" s="51"/>
      <c r="D8326" s="30"/>
      <c r="E8326" s="25"/>
    </row>
    <row r="8327" spans="1:5" x14ac:dyDescent="0.15">
      <c r="A8327" s="3"/>
      <c r="B8327" s="51"/>
      <c r="D8327" s="30"/>
      <c r="E8327" s="25"/>
    </row>
    <row r="8328" spans="1:5" x14ac:dyDescent="0.15">
      <c r="A8328" s="3"/>
      <c r="B8328" s="51"/>
      <c r="D8328" s="30"/>
      <c r="E8328" s="25"/>
    </row>
    <row r="8329" spans="1:5" x14ac:dyDescent="0.15">
      <c r="A8329" s="3"/>
      <c r="B8329" s="51"/>
      <c r="D8329" s="30"/>
      <c r="E8329" s="25"/>
    </row>
    <row r="8330" spans="1:5" x14ac:dyDescent="0.15">
      <c r="A8330" s="3"/>
      <c r="B8330" s="51"/>
      <c r="D8330" s="30"/>
      <c r="E8330" s="25"/>
    </row>
    <row r="8331" spans="1:5" x14ac:dyDescent="0.15">
      <c r="A8331" s="3"/>
      <c r="B8331" s="51"/>
      <c r="D8331" s="30"/>
      <c r="E8331" s="25"/>
    </row>
    <row r="8332" spans="1:5" x14ac:dyDescent="0.15">
      <c r="A8332" s="3"/>
      <c r="B8332" s="51"/>
      <c r="D8332" s="30"/>
      <c r="E8332" s="25"/>
    </row>
    <row r="8333" spans="1:5" x14ac:dyDescent="0.15">
      <c r="A8333" s="3"/>
      <c r="B8333" s="51"/>
      <c r="D8333" s="30"/>
      <c r="E8333" s="25"/>
    </row>
    <row r="8334" spans="1:5" x14ac:dyDescent="0.15">
      <c r="A8334" s="3"/>
      <c r="B8334" s="51"/>
      <c r="D8334" s="30"/>
      <c r="E8334" s="25"/>
    </row>
    <row r="8335" spans="1:5" x14ac:dyDescent="0.15">
      <c r="A8335" s="3"/>
      <c r="B8335" s="51"/>
      <c r="D8335" s="30"/>
      <c r="E8335" s="25"/>
    </row>
    <row r="8336" spans="1:5" x14ac:dyDescent="0.15">
      <c r="A8336" s="3"/>
      <c r="B8336" s="51"/>
      <c r="D8336" s="30"/>
      <c r="E8336" s="25"/>
    </row>
    <row r="8337" spans="1:5" x14ac:dyDescent="0.15">
      <c r="A8337" s="3"/>
      <c r="B8337" s="51"/>
      <c r="D8337" s="30"/>
      <c r="E8337" s="25"/>
    </row>
    <row r="8338" spans="1:5" x14ac:dyDescent="0.15">
      <c r="A8338" s="3"/>
      <c r="B8338" s="51"/>
      <c r="D8338" s="30"/>
      <c r="E8338" s="25"/>
    </row>
    <row r="8339" spans="1:5" x14ac:dyDescent="0.15">
      <c r="A8339" s="3"/>
      <c r="B8339" s="51"/>
      <c r="D8339" s="30"/>
      <c r="E8339" s="25"/>
    </row>
    <row r="8340" spans="1:5" x14ac:dyDescent="0.15">
      <c r="A8340" s="3"/>
      <c r="B8340" s="51"/>
      <c r="D8340" s="30"/>
      <c r="E8340" s="25"/>
    </row>
    <row r="8341" spans="1:5" x14ac:dyDescent="0.15">
      <c r="A8341" s="3"/>
      <c r="B8341" s="51"/>
      <c r="D8341" s="30"/>
      <c r="E8341" s="25"/>
    </row>
    <row r="8342" spans="1:5" x14ac:dyDescent="0.15">
      <c r="A8342" s="3"/>
      <c r="B8342" s="51"/>
      <c r="D8342" s="30"/>
      <c r="E8342" s="25"/>
    </row>
    <row r="8343" spans="1:5" x14ac:dyDescent="0.15">
      <c r="A8343" s="3"/>
      <c r="B8343" s="51"/>
      <c r="D8343" s="30"/>
      <c r="E8343" s="25"/>
    </row>
    <row r="8344" spans="1:5" x14ac:dyDescent="0.15">
      <c r="A8344" s="3"/>
      <c r="B8344" s="51"/>
      <c r="D8344" s="30"/>
      <c r="E8344" s="25"/>
    </row>
    <row r="8345" spans="1:5" x14ac:dyDescent="0.15">
      <c r="A8345" s="3"/>
      <c r="B8345" s="51"/>
      <c r="D8345" s="30"/>
      <c r="E8345" s="25"/>
    </row>
    <row r="8346" spans="1:5" x14ac:dyDescent="0.15">
      <c r="A8346" s="3"/>
      <c r="B8346" s="51"/>
      <c r="D8346" s="30"/>
      <c r="E8346" s="25"/>
    </row>
    <row r="8347" spans="1:5" x14ac:dyDescent="0.15">
      <c r="A8347" s="3"/>
      <c r="B8347" s="51"/>
      <c r="D8347" s="30"/>
      <c r="E8347" s="25"/>
    </row>
    <row r="8348" spans="1:5" x14ac:dyDescent="0.15">
      <c r="A8348" s="3"/>
      <c r="B8348" s="51"/>
      <c r="D8348" s="30"/>
      <c r="E8348" s="25"/>
    </row>
    <row r="8349" spans="1:5" x14ac:dyDescent="0.15">
      <c r="A8349" s="3"/>
      <c r="B8349" s="51"/>
      <c r="D8349" s="30"/>
      <c r="E8349" s="25"/>
    </row>
    <row r="8350" spans="1:5" x14ac:dyDescent="0.15">
      <c r="A8350" s="3"/>
      <c r="B8350" s="51"/>
      <c r="D8350" s="30"/>
      <c r="E8350" s="25"/>
    </row>
    <row r="8351" spans="1:5" x14ac:dyDescent="0.15">
      <c r="A8351" s="3"/>
      <c r="B8351" s="51"/>
      <c r="D8351" s="30"/>
      <c r="E8351" s="25"/>
    </row>
    <row r="8352" spans="1:5" x14ac:dyDescent="0.15">
      <c r="A8352" s="3"/>
      <c r="B8352" s="51"/>
      <c r="D8352" s="30"/>
      <c r="E8352" s="25"/>
    </row>
    <row r="8353" spans="1:5" x14ac:dyDescent="0.15">
      <c r="A8353" s="3"/>
      <c r="B8353" s="51"/>
      <c r="D8353" s="30"/>
      <c r="E8353" s="25"/>
    </row>
    <row r="8354" spans="1:5" x14ac:dyDescent="0.15">
      <c r="A8354" s="3"/>
      <c r="B8354" s="51"/>
      <c r="D8354" s="30"/>
      <c r="E8354" s="25"/>
    </row>
    <row r="8355" spans="1:5" x14ac:dyDescent="0.15">
      <c r="A8355" s="3"/>
      <c r="B8355" s="51"/>
      <c r="D8355" s="30"/>
      <c r="E8355" s="25"/>
    </row>
    <row r="8356" spans="1:5" x14ac:dyDescent="0.15">
      <c r="A8356" s="3"/>
      <c r="B8356" s="51"/>
      <c r="D8356" s="30"/>
      <c r="E8356" s="25"/>
    </row>
    <row r="8357" spans="1:5" x14ac:dyDescent="0.15">
      <c r="A8357" s="3"/>
      <c r="B8357" s="51"/>
      <c r="D8357" s="30"/>
      <c r="E8357" s="25"/>
    </row>
    <row r="8358" spans="1:5" x14ac:dyDescent="0.15">
      <c r="A8358" s="3"/>
      <c r="B8358" s="51"/>
      <c r="D8358" s="30"/>
      <c r="E8358" s="25"/>
    </row>
    <row r="8359" spans="1:5" x14ac:dyDescent="0.15">
      <c r="A8359" s="3"/>
      <c r="B8359" s="51"/>
      <c r="D8359" s="30"/>
      <c r="E8359" s="25"/>
    </row>
    <row r="8360" spans="1:5" x14ac:dyDescent="0.15">
      <c r="A8360" s="3"/>
      <c r="B8360" s="51"/>
      <c r="D8360" s="30"/>
      <c r="E8360" s="25"/>
    </row>
    <row r="8361" spans="1:5" x14ac:dyDescent="0.15">
      <c r="A8361" s="3"/>
      <c r="B8361" s="51"/>
      <c r="D8361" s="30"/>
      <c r="E8361" s="25"/>
    </row>
    <row r="8362" spans="1:5" x14ac:dyDescent="0.15">
      <c r="A8362" s="3"/>
      <c r="B8362" s="51"/>
      <c r="D8362" s="30"/>
      <c r="E8362" s="25"/>
    </row>
    <row r="8363" spans="1:5" x14ac:dyDescent="0.15">
      <c r="A8363" s="3"/>
      <c r="B8363" s="51"/>
      <c r="D8363" s="30"/>
      <c r="E8363" s="25"/>
    </row>
    <row r="8364" spans="1:5" x14ac:dyDescent="0.15">
      <c r="A8364" s="3"/>
      <c r="B8364" s="51"/>
      <c r="D8364" s="30"/>
      <c r="E8364" s="25"/>
    </row>
    <row r="8365" spans="1:5" x14ac:dyDescent="0.15">
      <c r="A8365" s="3"/>
      <c r="B8365" s="51"/>
      <c r="D8365" s="30"/>
      <c r="E8365" s="25"/>
    </row>
    <row r="8366" spans="1:5" x14ac:dyDescent="0.15">
      <c r="A8366" s="3"/>
      <c r="B8366" s="51"/>
      <c r="D8366" s="30"/>
      <c r="E8366" s="25"/>
    </row>
    <row r="8367" spans="1:5" x14ac:dyDescent="0.15">
      <c r="A8367" s="3"/>
      <c r="B8367" s="51"/>
      <c r="D8367" s="30"/>
      <c r="E8367" s="25"/>
    </row>
    <row r="8368" spans="1:5" x14ac:dyDescent="0.15">
      <c r="A8368" s="3"/>
      <c r="B8368" s="51"/>
      <c r="D8368" s="30"/>
      <c r="E8368" s="25"/>
    </row>
    <row r="8369" spans="1:5" x14ac:dyDescent="0.15">
      <c r="A8369" s="3"/>
      <c r="B8369" s="51"/>
      <c r="D8369" s="30"/>
      <c r="E8369" s="25"/>
    </row>
    <row r="8370" spans="1:5" x14ac:dyDescent="0.15">
      <c r="A8370" s="3"/>
      <c r="B8370" s="51"/>
      <c r="D8370" s="30"/>
      <c r="E8370" s="25"/>
    </row>
    <row r="8371" spans="1:5" x14ac:dyDescent="0.15">
      <c r="A8371" s="3"/>
      <c r="B8371" s="51"/>
      <c r="D8371" s="30"/>
      <c r="E8371" s="25"/>
    </row>
    <row r="8372" spans="1:5" x14ac:dyDescent="0.15">
      <c r="A8372" s="3"/>
      <c r="B8372" s="51"/>
      <c r="D8372" s="30"/>
      <c r="E8372" s="25"/>
    </row>
    <row r="8373" spans="1:5" x14ac:dyDescent="0.15">
      <c r="A8373" s="3"/>
      <c r="B8373" s="51"/>
      <c r="D8373" s="30"/>
      <c r="E8373" s="25"/>
    </row>
    <row r="8374" spans="1:5" x14ac:dyDescent="0.15">
      <c r="A8374" s="3"/>
      <c r="B8374" s="51"/>
      <c r="D8374" s="30"/>
      <c r="E8374" s="25"/>
    </row>
    <row r="8375" spans="1:5" x14ac:dyDescent="0.15">
      <c r="A8375" s="3"/>
      <c r="B8375" s="51"/>
      <c r="D8375" s="30"/>
      <c r="E8375" s="25"/>
    </row>
    <row r="8376" spans="1:5" x14ac:dyDescent="0.15">
      <c r="A8376" s="3"/>
      <c r="B8376" s="51"/>
      <c r="D8376" s="30"/>
      <c r="E8376" s="25"/>
    </row>
    <row r="8377" spans="1:5" x14ac:dyDescent="0.15">
      <c r="A8377" s="3"/>
      <c r="B8377" s="51"/>
      <c r="D8377" s="30"/>
      <c r="E8377" s="25"/>
    </row>
    <row r="8378" spans="1:5" x14ac:dyDescent="0.15">
      <c r="A8378" s="3"/>
      <c r="B8378" s="51"/>
      <c r="D8378" s="30"/>
      <c r="E8378" s="25"/>
    </row>
    <row r="8379" spans="1:5" x14ac:dyDescent="0.15">
      <c r="A8379" s="3"/>
      <c r="B8379" s="51"/>
      <c r="D8379" s="30"/>
      <c r="E8379" s="25"/>
    </row>
    <row r="8380" spans="1:5" x14ac:dyDescent="0.15">
      <c r="A8380" s="3"/>
      <c r="B8380" s="51"/>
      <c r="D8380" s="30"/>
      <c r="E8380" s="25"/>
    </row>
    <row r="8381" spans="1:5" x14ac:dyDescent="0.15">
      <c r="A8381" s="3"/>
      <c r="B8381" s="51"/>
      <c r="D8381" s="30"/>
      <c r="E8381" s="25"/>
    </row>
    <row r="8382" spans="1:5" x14ac:dyDescent="0.15">
      <c r="A8382" s="3"/>
      <c r="B8382" s="51"/>
      <c r="D8382" s="30"/>
      <c r="E8382" s="25"/>
    </row>
    <row r="8383" spans="1:5" x14ac:dyDescent="0.15">
      <c r="A8383" s="3"/>
      <c r="B8383" s="51"/>
      <c r="D8383" s="30"/>
      <c r="E8383" s="25"/>
    </row>
    <row r="8384" spans="1:5" x14ac:dyDescent="0.15">
      <c r="A8384" s="3"/>
      <c r="B8384" s="51"/>
      <c r="D8384" s="30"/>
      <c r="E8384" s="25"/>
    </row>
    <row r="8385" spans="1:5" x14ac:dyDescent="0.15">
      <c r="A8385" s="3"/>
      <c r="B8385" s="51"/>
      <c r="D8385" s="30"/>
      <c r="E8385" s="25"/>
    </row>
    <row r="8386" spans="1:5" x14ac:dyDescent="0.15">
      <c r="A8386" s="3"/>
      <c r="B8386" s="51"/>
      <c r="D8386" s="30"/>
      <c r="E8386" s="25"/>
    </row>
    <row r="8387" spans="1:5" x14ac:dyDescent="0.15">
      <c r="A8387" s="3"/>
      <c r="B8387" s="51"/>
      <c r="D8387" s="30"/>
      <c r="E8387" s="25"/>
    </row>
    <row r="8388" spans="1:5" x14ac:dyDescent="0.15">
      <c r="A8388" s="3"/>
      <c r="B8388" s="51"/>
      <c r="D8388" s="30"/>
      <c r="E8388" s="25"/>
    </row>
    <row r="8389" spans="1:5" x14ac:dyDescent="0.15">
      <c r="A8389" s="3"/>
      <c r="B8389" s="51"/>
      <c r="D8389" s="30"/>
      <c r="E8389" s="25"/>
    </row>
    <row r="8390" spans="1:5" x14ac:dyDescent="0.15">
      <c r="A8390" s="3"/>
      <c r="B8390" s="51"/>
      <c r="D8390" s="30"/>
      <c r="E8390" s="25"/>
    </row>
    <row r="8391" spans="1:5" x14ac:dyDescent="0.15">
      <c r="A8391" s="3"/>
      <c r="B8391" s="51"/>
      <c r="D8391" s="30"/>
      <c r="E8391" s="25"/>
    </row>
    <row r="8392" spans="1:5" x14ac:dyDescent="0.15">
      <c r="A8392" s="3"/>
      <c r="B8392" s="51"/>
      <c r="D8392" s="30"/>
      <c r="E8392" s="25"/>
    </row>
    <row r="8393" spans="1:5" x14ac:dyDescent="0.15">
      <c r="A8393" s="3"/>
      <c r="B8393" s="51"/>
      <c r="D8393" s="30"/>
      <c r="E8393" s="25"/>
    </row>
    <row r="8394" spans="1:5" x14ac:dyDescent="0.15">
      <c r="A8394" s="3"/>
      <c r="B8394" s="51"/>
      <c r="D8394" s="30"/>
      <c r="E8394" s="25"/>
    </row>
    <row r="8395" spans="1:5" x14ac:dyDescent="0.15">
      <c r="A8395" s="3"/>
      <c r="B8395" s="51"/>
      <c r="D8395" s="30"/>
      <c r="E8395" s="25"/>
    </row>
    <row r="8396" spans="1:5" x14ac:dyDescent="0.15">
      <c r="A8396" s="3"/>
      <c r="B8396" s="51"/>
      <c r="D8396" s="30"/>
      <c r="E8396" s="25"/>
    </row>
    <row r="8397" spans="1:5" x14ac:dyDescent="0.15">
      <c r="A8397" s="3"/>
      <c r="B8397" s="51"/>
      <c r="D8397" s="30"/>
      <c r="E8397" s="25"/>
    </row>
    <row r="8398" spans="1:5" x14ac:dyDescent="0.15">
      <c r="A8398" s="3"/>
      <c r="B8398" s="51"/>
      <c r="D8398" s="30"/>
      <c r="E8398" s="25"/>
    </row>
    <row r="8399" spans="1:5" x14ac:dyDescent="0.15">
      <c r="A8399" s="3"/>
      <c r="B8399" s="51"/>
      <c r="D8399" s="30"/>
      <c r="E8399" s="25"/>
    </row>
    <row r="8400" spans="1:5" x14ac:dyDescent="0.15">
      <c r="A8400" s="3"/>
      <c r="B8400" s="51"/>
      <c r="D8400" s="30"/>
      <c r="E8400" s="25"/>
    </row>
    <row r="8401" spans="1:5" x14ac:dyDescent="0.15">
      <c r="A8401" s="3"/>
      <c r="B8401" s="51"/>
      <c r="D8401" s="30"/>
      <c r="E8401" s="25"/>
    </row>
    <row r="8402" spans="1:5" x14ac:dyDescent="0.15">
      <c r="A8402" s="3"/>
      <c r="B8402" s="51"/>
      <c r="D8402" s="30"/>
      <c r="E8402" s="25"/>
    </row>
    <row r="8403" spans="1:5" x14ac:dyDescent="0.15">
      <c r="A8403" s="3"/>
      <c r="B8403" s="51"/>
      <c r="D8403" s="30"/>
      <c r="E8403" s="25"/>
    </row>
    <row r="8404" spans="1:5" x14ac:dyDescent="0.15">
      <c r="A8404" s="3"/>
      <c r="B8404" s="51"/>
      <c r="D8404" s="30"/>
      <c r="E8404" s="25"/>
    </row>
    <row r="8405" spans="1:5" x14ac:dyDescent="0.15">
      <c r="A8405" s="3"/>
      <c r="B8405" s="51"/>
      <c r="D8405" s="30"/>
      <c r="E8405" s="25"/>
    </row>
    <row r="8406" spans="1:5" x14ac:dyDescent="0.15">
      <c r="A8406" s="3"/>
      <c r="B8406" s="51"/>
      <c r="D8406" s="30"/>
      <c r="E8406" s="25"/>
    </row>
    <row r="8407" spans="1:5" x14ac:dyDescent="0.15">
      <c r="A8407" s="3"/>
      <c r="B8407" s="51"/>
      <c r="D8407" s="30"/>
      <c r="E8407" s="25"/>
    </row>
    <row r="8408" spans="1:5" x14ac:dyDescent="0.15">
      <c r="A8408" s="3"/>
      <c r="B8408" s="51"/>
      <c r="D8408" s="30"/>
      <c r="E8408" s="25"/>
    </row>
    <row r="8409" spans="1:5" x14ac:dyDescent="0.15">
      <c r="A8409" s="3"/>
      <c r="B8409" s="51"/>
      <c r="D8409" s="30"/>
      <c r="E8409" s="25"/>
    </row>
    <row r="8410" spans="1:5" x14ac:dyDescent="0.15">
      <c r="A8410" s="3"/>
      <c r="B8410" s="51"/>
      <c r="D8410" s="30"/>
      <c r="E8410" s="25"/>
    </row>
    <row r="8411" spans="1:5" x14ac:dyDescent="0.15">
      <c r="A8411" s="3"/>
      <c r="B8411" s="51"/>
      <c r="D8411" s="30"/>
      <c r="E8411" s="25"/>
    </row>
    <row r="8412" spans="1:5" x14ac:dyDescent="0.15">
      <c r="A8412" s="3"/>
      <c r="B8412" s="51"/>
      <c r="D8412" s="30"/>
      <c r="E8412" s="25"/>
    </row>
    <row r="8413" spans="1:5" x14ac:dyDescent="0.15">
      <c r="A8413" s="3"/>
      <c r="B8413" s="51"/>
      <c r="D8413" s="30"/>
      <c r="E8413" s="25"/>
    </row>
    <row r="8414" spans="1:5" x14ac:dyDescent="0.15">
      <c r="A8414" s="3"/>
      <c r="B8414" s="51"/>
      <c r="D8414" s="30"/>
      <c r="E8414" s="25"/>
    </row>
    <row r="8415" spans="1:5" x14ac:dyDescent="0.15">
      <c r="A8415" s="3"/>
      <c r="B8415" s="51"/>
      <c r="D8415" s="30"/>
      <c r="E8415" s="25"/>
    </row>
    <row r="8416" spans="1:5" x14ac:dyDescent="0.15">
      <c r="A8416" s="3"/>
      <c r="B8416" s="51"/>
      <c r="D8416" s="30"/>
      <c r="E8416" s="25"/>
    </row>
    <row r="8417" spans="1:5" x14ac:dyDescent="0.15">
      <c r="A8417" s="3"/>
      <c r="B8417" s="51"/>
      <c r="D8417" s="30"/>
      <c r="E8417" s="25"/>
    </row>
    <row r="8418" spans="1:5" x14ac:dyDescent="0.15">
      <c r="A8418" s="3"/>
      <c r="B8418" s="51"/>
      <c r="D8418" s="30"/>
      <c r="E8418" s="25"/>
    </row>
    <row r="8419" spans="1:5" x14ac:dyDescent="0.15">
      <c r="A8419" s="3"/>
      <c r="B8419" s="51"/>
      <c r="D8419" s="30"/>
      <c r="E8419" s="25"/>
    </row>
    <row r="8420" spans="1:5" x14ac:dyDescent="0.15">
      <c r="A8420" s="3"/>
      <c r="B8420" s="51"/>
      <c r="D8420" s="30"/>
      <c r="E8420" s="25"/>
    </row>
    <row r="8421" spans="1:5" x14ac:dyDescent="0.15">
      <c r="A8421" s="3"/>
      <c r="B8421" s="51"/>
      <c r="D8421" s="30"/>
      <c r="E8421" s="25"/>
    </row>
    <row r="8422" spans="1:5" x14ac:dyDescent="0.15">
      <c r="A8422" s="3"/>
      <c r="B8422" s="51"/>
      <c r="D8422" s="30"/>
      <c r="E8422" s="25"/>
    </row>
    <row r="8423" spans="1:5" x14ac:dyDescent="0.15">
      <c r="A8423" s="3"/>
      <c r="B8423" s="51"/>
      <c r="D8423" s="30"/>
      <c r="E8423" s="25"/>
    </row>
    <row r="8424" spans="1:5" x14ac:dyDescent="0.15">
      <c r="A8424" s="3"/>
      <c r="B8424" s="51"/>
      <c r="D8424" s="30"/>
      <c r="E8424" s="25"/>
    </row>
    <row r="8425" spans="1:5" x14ac:dyDescent="0.15">
      <c r="A8425" s="3"/>
      <c r="B8425" s="51"/>
      <c r="D8425" s="30"/>
      <c r="E8425" s="25"/>
    </row>
    <row r="8426" spans="1:5" x14ac:dyDescent="0.15">
      <c r="A8426" s="3"/>
      <c r="B8426" s="51"/>
      <c r="D8426" s="30"/>
      <c r="E8426" s="25"/>
    </row>
    <row r="8427" spans="1:5" x14ac:dyDescent="0.15">
      <c r="A8427" s="3"/>
      <c r="B8427" s="51"/>
      <c r="D8427" s="30"/>
      <c r="E8427" s="25"/>
    </row>
    <row r="8428" spans="1:5" x14ac:dyDescent="0.15">
      <c r="A8428" s="3"/>
      <c r="B8428" s="51"/>
      <c r="D8428" s="30"/>
      <c r="E8428" s="25"/>
    </row>
    <row r="8429" spans="1:5" x14ac:dyDescent="0.15">
      <c r="A8429" s="3"/>
      <c r="B8429" s="51"/>
      <c r="D8429" s="30"/>
      <c r="E8429" s="25"/>
    </row>
    <row r="8430" spans="1:5" x14ac:dyDescent="0.15">
      <c r="A8430" s="3"/>
      <c r="B8430" s="51"/>
      <c r="D8430" s="30"/>
      <c r="E8430" s="25"/>
    </row>
    <row r="8431" spans="1:5" x14ac:dyDescent="0.15">
      <c r="A8431" s="3"/>
      <c r="B8431" s="51"/>
      <c r="D8431" s="30"/>
      <c r="E8431" s="25"/>
    </row>
    <row r="8432" spans="1:5" x14ac:dyDescent="0.15">
      <c r="A8432" s="3"/>
      <c r="B8432" s="51"/>
      <c r="D8432" s="30"/>
      <c r="E8432" s="25"/>
    </row>
    <row r="8433" spans="1:5" x14ac:dyDescent="0.15">
      <c r="A8433" s="3"/>
      <c r="B8433" s="51"/>
      <c r="D8433" s="30"/>
      <c r="E8433" s="25"/>
    </row>
    <row r="8434" spans="1:5" x14ac:dyDescent="0.15">
      <c r="A8434" s="3"/>
      <c r="B8434" s="51"/>
      <c r="D8434" s="30"/>
      <c r="E8434" s="25"/>
    </row>
    <row r="8435" spans="1:5" x14ac:dyDescent="0.15">
      <c r="A8435" s="3"/>
      <c r="B8435" s="51"/>
      <c r="D8435" s="30"/>
      <c r="E8435" s="25"/>
    </row>
    <row r="8436" spans="1:5" x14ac:dyDescent="0.15">
      <c r="A8436" s="3"/>
      <c r="B8436" s="51"/>
      <c r="D8436" s="30"/>
      <c r="E8436" s="25"/>
    </row>
    <row r="8437" spans="1:5" x14ac:dyDescent="0.15">
      <c r="A8437" s="3"/>
      <c r="B8437" s="51"/>
      <c r="D8437" s="30"/>
      <c r="E8437" s="25"/>
    </row>
    <row r="8438" spans="1:5" x14ac:dyDescent="0.15">
      <c r="A8438" s="3"/>
      <c r="B8438" s="51"/>
      <c r="D8438" s="30"/>
      <c r="E8438" s="25"/>
    </row>
    <row r="8439" spans="1:5" x14ac:dyDescent="0.15">
      <c r="A8439" s="3"/>
      <c r="B8439" s="51"/>
      <c r="D8439" s="30"/>
      <c r="E8439" s="25"/>
    </row>
    <row r="8440" spans="1:5" x14ac:dyDescent="0.15">
      <c r="A8440" s="3"/>
      <c r="B8440" s="51"/>
      <c r="D8440" s="30"/>
      <c r="E8440" s="25"/>
    </row>
    <row r="8441" spans="1:5" x14ac:dyDescent="0.15">
      <c r="A8441" s="3"/>
      <c r="B8441" s="51"/>
      <c r="D8441" s="30"/>
      <c r="E8441" s="25"/>
    </row>
    <row r="8442" spans="1:5" x14ac:dyDescent="0.15">
      <c r="A8442" s="3"/>
      <c r="B8442" s="51"/>
      <c r="D8442" s="30"/>
      <c r="E8442" s="25"/>
    </row>
    <row r="8443" spans="1:5" x14ac:dyDescent="0.15">
      <c r="A8443" s="3"/>
      <c r="B8443" s="51"/>
      <c r="D8443" s="30"/>
      <c r="E8443" s="25"/>
    </row>
    <row r="8444" spans="1:5" x14ac:dyDescent="0.15">
      <c r="A8444" s="3"/>
      <c r="B8444" s="51"/>
      <c r="D8444" s="30"/>
      <c r="E8444" s="25"/>
    </row>
    <row r="8445" spans="1:5" x14ac:dyDescent="0.15">
      <c r="A8445" s="3"/>
      <c r="B8445" s="51"/>
      <c r="D8445" s="30"/>
      <c r="E8445" s="25"/>
    </row>
    <row r="8446" spans="1:5" x14ac:dyDescent="0.15">
      <c r="A8446" s="3"/>
      <c r="B8446" s="51"/>
      <c r="D8446" s="30"/>
      <c r="E8446" s="25"/>
    </row>
    <row r="8447" spans="1:5" x14ac:dyDescent="0.15">
      <c r="A8447" s="3"/>
      <c r="B8447" s="51"/>
      <c r="D8447" s="30"/>
      <c r="E8447" s="25"/>
    </row>
    <row r="8448" spans="1:5" x14ac:dyDescent="0.15">
      <c r="A8448" s="3"/>
      <c r="B8448" s="51"/>
      <c r="D8448" s="30"/>
      <c r="E8448" s="25"/>
    </row>
    <row r="8449" spans="1:5" x14ac:dyDescent="0.15">
      <c r="A8449" s="3"/>
      <c r="B8449" s="51"/>
      <c r="D8449" s="30"/>
      <c r="E8449" s="25"/>
    </row>
    <row r="8450" spans="1:5" x14ac:dyDescent="0.15">
      <c r="A8450" s="3"/>
      <c r="B8450" s="51"/>
      <c r="D8450" s="30"/>
      <c r="E8450" s="25"/>
    </row>
    <row r="8451" spans="1:5" x14ac:dyDescent="0.15">
      <c r="A8451" s="3"/>
      <c r="B8451" s="51"/>
      <c r="D8451" s="30"/>
      <c r="E8451" s="25"/>
    </row>
    <row r="8452" spans="1:5" x14ac:dyDescent="0.15">
      <c r="A8452" s="3"/>
      <c r="B8452" s="51"/>
      <c r="D8452" s="30"/>
      <c r="E8452" s="25"/>
    </row>
    <row r="8453" spans="1:5" x14ac:dyDescent="0.15">
      <c r="A8453" s="3"/>
      <c r="B8453" s="51"/>
      <c r="D8453" s="30"/>
      <c r="E8453" s="25"/>
    </row>
    <row r="8454" spans="1:5" x14ac:dyDescent="0.15">
      <c r="A8454" s="3"/>
      <c r="B8454" s="51"/>
      <c r="D8454" s="30"/>
      <c r="E8454" s="25"/>
    </row>
    <row r="8455" spans="1:5" x14ac:dyDescent="0.15">
      <c r="A8455" s="3"/>
      <c r="B8455" s="51"/>
      <c r="D8455" s="30"/>
      <c r="E8455" s="25"/>
    </row>
    <row r="8456" spans="1:5" x14ac:dyDescent="0.15">
      <c r="A8456" s="3"/>
      <c r="B8456" s="51"/>
      <c r="D8456" s="30"/>
      <c r="E8456" s="25"/>
    </row>
    <row r="8457" spans="1:5" x14ac:dyDescent="0.15">
      <c r="A8457" s="3"/>
      <c r="B8457" s="51"/>
      <c r="D8457" s="30"/>
      <c r="E8457" s="25"/>
    </row>
    <row r="8458" spans="1:5" x14ac:dyDescent="0.15">
      <c r="A8458" s="3"/>
      <c r="B8458" s="51"/>
      <c r="D8458" s="30"/>
      <c r="E8458" s="25"/>
    </row>
    <row r="8459" spans="1:5" x14ac:dyDescent="0.15">
      <c r="A8459" s="3"/>
      <c r="B8459" s="51"/>
      <c r="D8459" s="30"/>
      <c r="E8459" s="25"/>
    </row>
    <row r="8460" spans="1:5" x14ac:dyDescent="0.15">
      <c r="A8460" s="3"/>
      <c r="B8460" s="51"/>
      <c r="D8460" s="30"/>
      <c r="E8460" s="25"/>
    </row>
    <row r="8461" spans="1:5" x14ac:dyDescent="0.15">
      <c r="A8461" s="3"/>
      <c r="B8461" s="51"/>
      <c r="D8461" s="30"/>
      <c r="E8461" s="25"/>
    </row>
    <row r="8462" spans="1:5" x14ac:dyDescent="0.15">
      <c r="A8462" s="3"/>
      <c r="B8462" s="51"/>
      <c r="D8462" s="30"/>
      <c r="E8462" s="25"/>
    </row>
    <row r="8463" spans="1:5" x14ac:dyDescent="0.15">
      <c r="A8463" s="3"/>
      <c r="B8463" s="51"/>
      <c r="D8463" s="30"/>
      <c r="E8463" s="25"/>
    </row>
    <row r="8464" spans="1:5" x14ac:dyDescent="0.15">
      <c r="A8464" s="3"/>
      <c r="B8464" s="51"/>
      <c r="D8464" s="30"/>
      <c r="E8464" s="25"/>
    </row>
    <row r="8465" spans="1:5" x14ac:dyDescent="0.15">
      <c r="A8465" s="3"/>
      <c r="B8465" s="51"/>
      <c r="D8465" s="30"/>
      <c r="E8465" s="25"/>
    </row>
    <row r="8466" spans="1:5" x14ac:dyDescent="0.15">
      <c r="A8466" s="3"/>
      <c r="B8466" s="51"/>
      <c r="D8466" s="30"/>
      <c r="E8466" s="25"/>
    </row>
    <row r="8467" spans="1:5" x14ac:dyDescent="0.15">
      <c r="A8467" s="3"/>
      <c r="B8467" s="51"/>
      <c r="D8467" s="30"/>
      <c r="E8467" s="25"/>
    </row>
    <row r="8468" spans="1:5" x14ac:dyDescent="0.15">
      <c r="A8468" s="3"/>
      <c r="B8468" s="51"/>
      <c r="D8468" s="30"/>
      <c r="E8468" s="25"/>
    </row>
    <row r="8469" spans="1:5" x14ac:dyDescent="0.15">
      <c r="A8469" s="3"/>
      <c r="B8469" s="51"/>
      <c r="D8469" s="30"/>
      <c r="E8469" s="25"/>
    </row>
    <row r="8470" spans="1:5" x14ac:dyDescent="0.15">
      <c r="A8470" s="3"/>
      <c r="B8470" s="51"/>
      <c r="D8470" s="30"/>
      <c r="E8470" s="25"/>
    </row>
    <row r="8471" spans="1:5" x14ac:dyDescent="0.15">
      <c r="A8471" s="3"/>
      <c r="B8471" s="51"/>
      <c r="D8471" s="30"/>
      <c r="E8471" s="25"/>
    </row>
    <row r="8472" spans="1:5" x14ac:dyDescent="0.15">
      <c r="A8472" s="3"/>
      <c r="B8472" s="51"/>
      <c r="D8472" s="30"/>
      <c r="E8472" s="25"/>
    </row>
    <row r="8473" spans="1:5" x14ac:dyDescent="0.15">
      <c r="A8473" s="3"/>
      <c r="B8473" s="51"/>
      <c r="D8473" s="30"/>
      <c r="E8473" s="25"/>
    </row>
    <row r="8474" spans="1:5" x14ac:dyDescent="0.15">
      <c r="A8474" s="3"/>
      <c r="B8474" s="51"/>
      <c r="D8474" s="30"/>
      <c r="E8474" s="25"/>
    </row>
    <row r="8475" spans="1:5" x14ac:dyDescent="0.15">
      <c r="A8475" s="3"/>
      <c r="B8475" s="51"/>
      <c r="D8475" s="30"/>
      <c r="E8475" s="25"/>
    </row>
    <row r="8476" spans="1:5" x14ac:dyDescent="0.15">
      <c r="A8476" s="3"/>
      <c r="B8476" s="51"/>
      <c r="D8476" s="30"/>
      <c r="E8476" s="25"/>
    </row>
    <row r="8477" spans="1:5" x14ac:dyDescent="0.15">
      <c r="A8477" s="3"/>
      <c r="B8477" s="51"/>
      <c r="D8477" s="30"/>
      <c r="E8477" s="25"/>
    </row>
    <row r="8478" spans="1:5" x14ac:dyDescent="0.15">
      <c r="A8478" s="3"/>
      <c r="B8478" s="51"/>
      <c r="D8478" s="30"/>
      <c r="E8478" s="25"/>
    </row>
    <row r="8479" spans="1:5" x14ac:dyDescent="0.15">
      <c r="A8479" s="3"/>
      <c r="B8479" s="51"/>
      <c r="D8479" s="30"/>
      <c r="E8479" s="25"/>
    </row>
    <row r="8480" spans="1:5" x14ac:dyDescent="0.15">
      <c r="A8480" s="3"/>
      <c r="B8480" s="51"/>
      <c r="D8480" s="30"/>
      <c r="E8480" s="25"/>
    </row>
    <row r="8481" spans="1:5" x14ac:dyDescent="0.15">
      <c r="A8481" s="3"/>
      <c r="B8481" s="51"/>
      <c r="D8481" s="30"/>
      <c r="E8481" s="25"/>
    </row>
    <row r="8482" spans="1:5" x14ac:dyDescent="0.15">
      <c r="A8482" s="3"/>
      <c r="B8482" s="51"/>
      <c r="D8482" s="30"/>
      <c r="E8482" s="25"/>
    </row>
    <row r="8483" spans="1:5" x14ac:dyDescent="0.15">
      <c r="A8483" s="3"/>
      <c r="B8483" s="51"/>
      <c r="D8483" s="30"/>
      <c r="E8483" s="25"/>
    </row>
    <row r="8484" spans="1:5" x14ac:dyDescent="0.15">
      <c r="A8484" s="3"/>
      <c r="B8484" s="51"/>
      <c r="D8484" s="30"/>
      <c r="E8484" s="25"/>
    </row>
    <row r="8485" spans="1:5" x14ac:dyDescent="0.15">
      <c r="A8485" s="3"/>
      <c r="B8485" s="51"/>
      <c r="D8485" s="30"/>
      <c r="E8485" s="25"/>
    </row>
    <row r="8486" spans="1:5" x14ac:dyDescent="0.15">
      <c r="A8486" s="3"/>
      <c r="B8486" s="51"/>
      <c r="D8486" s="30"/>
      <c r="E8486" s="25"/>
    </row>
    <row r="8487" spans="1:5" x14ac:dyDescent="0.15">
      <c r="A8487" s="3"/>
      <c r="B8487" s="51"/>
      <c r="D8487" s="30"/>
      <c r="E8487" s="25"/>
    </row>
    <row r="8488" spans="1:5" x14ac:dyDescent="0.15">
      <c r="A8488" s="3"/>
      <c r="B8488" s="51"/>
      <c r="D8488" s="30"/>
      <c r="E8488" s="25"/>
    </row>
    <row r="8489" spans="1:5" x14ac:dyDescent="0.15">
      <c r="A8489" s="3"/>
      <c r="B8489" s="51"/>
      <c r="D8489" s="30"/>
      <c r="E8489" s="25"/>
    </row>
    <row r="8490" spans="1:5" x14ac:dyDescent="0.15">
      <c r="A8490" s="3"/>
      <c r="B8490" s="51"/>
      <c r="D8490" s="30"/>
      <c r="E8490" s="25"/>
    </row>
    <row r="8491" spans="1:5" x14ac:dyDescent="0.15">
      <c r="A8491" s="3"/>
      <c r="B8491" s="51"/>
      <c r="D8491" s="30"/>
      <c r="E8491" s="25"/>
    </row>
    <row r="8492" spans="1:5" x14ac:dyDescent="0.15">
      <c r="A8492" s="3"/>
      <c r="B8492" s="51"/>
      <c r="D8492" s="30"/>
      <c r="E8492" s="25"/>
    </row>
    <row r="8493" spans="1:5" x14ac:dyDescent="0.15">
      <c r="A8493" s="3"/>
      <c r="B8493" s="51"/>
      <c r="D8493" s="30"/>
      <c r="E8493" s="25"/>
    </row>
    <row r="8494" spans="1:5" x14ac:dyDescent="0.15">
      <c r="A8494" s="3"/>
      <c r="B8494" s="51"/>
      <c r="D8494" s="30"/>
      <c r="E8494" s="25"/>
    </row>
    <row r="8495" spans="1:5" x14ac:dyDescent="0.15">
      <c r="A8495" s="3"/>
      <c r="B8495" s="51"/>
      <c r="D8495" s="30"/>
      <c r="E8495" s="25"/>
    </row>
    <row r="8496" spans="1:5" x14ac:dyDescent="0.15">
      <c r="A8496" s="3"/>
      <c r="B8496" s="51"/>
      <c r="D8496" s="30"/>
      <c r="E8496" s="25"/>
    </row>
    <row r="8497" spans="1:5" x14ac:dyDescent="0.15">
      <c r="A8497" s="3"/>
      <c r="B8497" s="51"/>
      <c r="D8497" s="30"/>
      <c r="E8497" s="25"/>
    </row>
    <row r="8498" spans="1:5" x14ac:dyDescent="0.15">
      <c r="A8498" s="3"/>
      <c r="B8498" s="51"/>
      <c r="D8498" s="30"/>
      <c r="E8498" s="25"/>
    </row>
    <row r="8499" spans="1:5" x14ac:dyDescent="0.15">
      <c r="A8499" s="3"/>
      <c r="B8499" s="51"/>
      <c r="D8499" s="30"/>
      <c r="E8499" s="25"/>
    </row>
    <row r="8500" spans="1:5" x14ac:dyDescent="0.15">
      <c r="A8500" s="3"/>
      <c r="B8500" s="51"/>
      <c r="D8500" s="30"/>
      <c r="E8500" s="25"/>
    </row>
    <row r="8501" spans="1:5" x14ac:dyDescent="0.15">
      <c r="A8501" s="3"/>
      <c r="B8501" s="51"/>
      <c r="D8501" s="30"/>
      <c r="E8501" s="25"/>
    </row>
    <row r="8502" spans="1:5" x14ac:dyDescent="0.15">
      <c r="A8502" s="3"/>
      <c r="B8502" s="51"/>
      <c r="D8502" s="30"/>
      <c r="E8502" s="25"/>
    </row>
    <row r="8503" spans="1:5" x14ac:dyDescent="0.15">
      <c r="A8503" s="3"/>
      <c r="B8503" s="51"/>
      <c r="D8503" s="30"/>
      <c r="E8503" s="25"/>
    </row>
    <row r="8504" spans="1:5" x14ac:dyDescent="0.15">
      <c r="A8504" s="3"/>
      <c r="B8504" s="51"/>
      <c r="D8504" s="30"/>
      <c r="E8504" s="25"/>
    </row>
    <row r="8505" spans="1:5" x14ac:dyDescent="0.15">
      <c r="A8505" s="3"/>
      <c r="B8505" s="51"/>
      <c r="D8505" s="30"/>
      <c r="E8505" s="25"/>
    </row>
    <row r="8506" spans="1:5" x14ac:dyDescent="0.15">
      <c r="A8506" s="3"/>
      <c r="B8506" s="51"/>
      <c r="D8506" s="30"/>
      <c r="E8506" s="25"/>
    </row>
    <row r="8507" spans="1:5" x14ac:dyDescent="0.15">
      <c r="A8507" s="3"/>
      <c r="B8507" s="51"/>
      <c r="D8507" s="30"/>
      <c r="E8507" s="25"/>
    </row>
    <row r="8508" spans="1:5" x14ac:dyDescent="0.15">
      <c r="A8508" s="3"/>
      <c r="B8508" s="51"/>
      <c r="D8508" s="30"/>
      <c r="E8508" s="25"/>
    </row>
    <row r="8509" spans="1:5" x14ac:dyDescent="0.15">
      <c r="A8509" s="3"/>
      <c r="B8509" s="51"/>
      <c r="D8509" s="30"/>
      <c r="E8509" s="25"/>
    </row>
    <row r="8510" spans="1:5" x14ac:dyDescent="0.15">
      <c r="A8510" s="3"/>
      <c r="B8510" s="51"/>
      <c r="D8510" s="30"/>
      <c r="E8510" s="25"/>
    </row>
    <row r="8511" spans="1:5" x14ac:dyDescent="0.15">
      <c r="A8511" s="3"/>
      <c r="B8511" s="51"/>
      <c r="D8511" s="30"/>
      <c r="E8511" s="25"/>
    </row>
    <row r="8512" spans="1:5" x14ac:dyDescent="0.15">
      <c r="A8512" s="3"/>
      <c r="B8512" s="51"/>
      <c r="D8512" s="30"/>
      <c r="E8512" s="25"/>
    </row>
    <row r="8513" spans="1:5" x14ac:dyDescent="0.15">
      <c r="A8513" s="3"/>
      <c r="B8513" s="51"/>
      <c r="D8513" s="30"/>
      <c r="E8513" s="25"/>
    </row>
    <row r="8514" spans="1:5" x14ac:dyDescent="0.15">
      <c r="A8514" s="3"/>
      <c r="B8514" s="51"/>
      <c r="D8514" s="30"/>
      <c r="E8514" s="25"/>
    </row>
    <row r="8515" spans="1:5" x14ac:dyDescent="0.15">
      <c r="A8515" s="3"/>
      <c r="B8515" s="51"/>
      <c r="D8515" s="30"/>
      <c r="E8515" s="25"/>
    </row>
    <row r="8516" spans="1:5" x14ac:dyDescent="0.15">
      <c r="A8516" s="3"/>
      <c r="B8516" s="51"/>
      <c r="D8516" s="30"/>
      <c r="E8516" s="25"/>
    </row>
    <row r="8517" spans="1:5" x14ac:dyDescent="0.15">
      <c r="A8517" s="3"/>
      <c r="B8517" s="51"/>
      <c r="D8517" s="30"/>
      <c r="E8517" s="25"/>
    </row>
    <row r="8518" spans="1:5" x14ac:dyDescent="0.15">
      <c r="A8518" s="3"/>
      <c r="B8518" s="51"/>
      <c r="D8518" s="30"/>
      <c r="E8518" s="25"/>
    </row>
    <row r="8519" spans="1:5" x14ac:dyDescent="0.15">
      <c r="A8519" s="3"/>
      <c r="B8519" s="51"/>
      <c r="D8519" s="30"/>
      <c r="E8519" s="25"/>
    </row>
    <row r="8520" spans="1:5" x14ac:dyDescent="0.15">
      <c r="A8520" s="3"/>
      <c r="B8520" s="51"/>
      <c r="D8520" s="30"/>
      <c r="E8520" s="25"/>
    </row>
    <row r="8521" spans="1:5" x14ac:dyDescent="0.15">
      <c r="A8521" s="3"/>
      <c r="B8521" s="51"/>
      <c r="D8521" s="30"/>
      <c r="E8521" s="25"/>
    </row>
    <row r="8522" spans="1:5" x14ac:dyDescent="0.15">
      <c r="A8522" s="3"/>
      <c r="B8522" s="51"/>
      <c r="D8522" s="30"/>
      <c r="E8522" s="25"/>
    </row>
    <row r="8523" spans="1:5" x14ac:dyDescent="0.15">
      <c r="A8523" s="3"/>
      <c r="B8523" s="51"/>
      <c r="D8523" s="30"/>
      <c r="E8523" s="25"/>
    </row>
    <row r="8524" spans="1:5" x14ac:dyDescent="0.15">
      <c r="A8524" s="3"/>
      <c r="B8524" s="51"/>
      <c r="D8524" s="30"/>
      <c r="E8524" s="25"/>
    </row>
    <row r="8525" spans="1:5" x14ac:dyDescent="0.15">
      <c r="A8525" s="3"/>
      <c r="B8525" s="51"/>
      <c r="D8525" s="30"/>
      <c r="E8525" s="25"/>
    </row>
    <row r="8526" spans="1:5" x14ac:dyDescent="0.15">
      <c r="A8526" s="3"/>
      <c r="B8526" s="51"/>
      <c r="D8526" s="30"/>
      <c r="E8526" s="25"/>
    </row>
    <row r="8527" spans="1:5" x14ac:dyDescent="0.15">
      <c r="A8527" s="3"/>
      <c r="B8527" s="51"/>
      <c r="D8527" s="30"/>
      <c r="E8527" s="25"/>
    </row>
    <row r="8528" spans="1:5" x14ac:dyDescent="0.15">
      <c r="A8528" s="3"/>
      <c r="B8528" s="51"/>
      <c r="D8528" s="30"/>
      <c r="E8528" s="25"/>
    </row>
    <row r="8529" spans="1:5" x14ac:dyDescent="0.15">
      <c r="A8529" s="3"/>
      <c r="B8529" s="51"/>
      <c r="D8529" s="30"/>
      <c r="E8529" s="25"/>
    </row>
    <row r="8530" spans="1:5" x14ac:dyDescent="0.15">
      <c r="A8530" s="3"/>
      <c r="B8530" s="51"/>
      <c r="D8530" s="30"/>
      <c r="E8530" s="25"/>
    </row>
    <row r="8531" spans="1:5" x14ac:dyDescent="0.15">
      <c r="A8531" s="3"/>
      <c r="B8531" s="51"/>
      <c r="D8531" s="30"/>
      <c r="E8531" s="25"/>
    </row>
    <row r="8532" spans="1:5" x14ac:dyDescent="0.15">
      <c r="A8532" s="3"/>
      <c r="B8532" s="51"/>
      <c r="D8532" s="30"/>
      <c r="E8532" s="25"/>
    </row>
    <row r="8533" spans="1:5" x14ac:dyDescent="0.15">
      <c r="A8533" s="3"/>
      <c r="B8533" s="51"/>
      <c r="D8533" s="30"/>
      <c r="E8533" s="25"/>
    </row>
    <row r="8534" spans="1:5" x14ac:dyDescent="0.15">
      <c r="A8534" s="3"/>
      <c r="B8534" s="51"/>
      <c r="D8534" s="30"/>
      <c r="E8534" s="25"/>
    </row>
    <row r="8535" spans="1:5" x14ac:dyDescent="0.15">
      <c r="A8535" s="3"/>
      <c r="B8535" s="51"/>
      <c r="D8535" s="30"/>
      <c r="E8535" s="25"/>
    </row>
    <row r="8536" spans="1:5" x14ac:dyDescent="0.15">
      <c r="A8536" s="3"/>
      <c r="B8536" s="51"/>
      <c r="D8536" s="30"/>
      <c r="E8536" s="25"/>
    </row>
    <row r="8537" spans="1:5" x14ac:dyDescent="0.15">
      <c r="A8537" s="3"/>
      <c r="B8537" s="51"/>
      <c r="D8537" s="30"/>
      <c r="E8537" s="25"/>
    </row>
    <row r="8538" spans="1:5" x14ac:dyDescent="0.15">
      <c r="A8538" s="3"/>
      <c r="B8538" s="51"/>
      <c r="D8538" s="30"/>
      <c r="E8538" s="25"/>
    </row>
    <row r="8539" spans="1:5" x14ac:dyDescent="0.15">
      <c r="A8539" s="3"/>
      <c r="B8539" s="51"/>
      <c r="D8539" s="30"/>
      <c r="E8539" s="25"/>
    </row>
    <row r="8540" spans="1:5" x14ac:dyDescent="0.15">
      <c r="A8540" s="3"/>
      <c r="B8540" s="51"/>
      <c r="D8540" s="30"/>
      <c r="E8540" s="25"/>
    </row>
    <row r="8541" spans="1:5" x14ac:dyDescent="0.15">
      <c r="A8541" s="3"/>
      <c r="B8541" s="51"/>
      <c r="D8541" s="30"/>
      <c r="E8541" s="25"/>
    </row>
    <row r="8542" spans="1:5" x14ac:dyDescent="0.15">
      <c r="A8542" s="3"/>
      <c r="B8542" s="51"/>
      <c r="D8542" s="30"/>
      <c r="E8542" s="25"/>
    </row>
    <row r="8543" spans="1:5" x14ac:dyDescent="0.15">
      <c r="A8543" s="3"/>
      <c r="B8543" s="51"/>
      <c r="D8543" s="30"/>
      <c r="E8543" s="25"/>
    </row>
    <row r="8544" spans="1:5" x14ac:dyDescent="0.15">
      <c r="A8544" s="3"/>
      <c r="B8544" s="51"/>
      <c r="D8544" s="30"/>
      <c r="E8544" s="25"/>
    </row>
    <row r="8545" spans="1:5" x14ac:dyDescent="0.15">
      <c r="A8545" s="3"/>
      <c r="B8545" s="51"/>
      <c r="D8545" s="30"/>
      <c r="E8545" s="25"/>
    </row>
    <row r="8546" spans="1:5" x14ac:dyDescent="0.15">
      <c r="A8546" s="3"/>
      <c r="B8546" s="51"/>
      <c r="D8546" s="30"/>
      <c r="E8546" s="25"/>
    </row>
    <row r="8547" spans="1:5" x14ac:dyDescent="0.15">
      <c r="A8547" s="3"/>
      <c r="B8547" s="51"/>
      <c r="D8547" s="30"/>
      <c r="E8547" s="25"/>
    </row>
    <row r="8548" spans="1:5" x14ac:dyDescent="0.15">
      <c r="A8548" s="3"/>
      <c r="B8548" s="51"/>
      <c r="D8548" s="30"/>
      <c r="E8548" s="25"/>
    </row>
    <row r="8549" spans="1:5" x14ac:dyDescent="0.15">
      <c r="A8549" s="3"/>
      <c r="B8549" s="51"/>
      <c r="D8549" s="30"/>
      <c r="E8549" s="25"/>
    </row>
    <row r="8550" spans="1:5" x14ac:dyDescent="0.15">
      <c r="A8550" s="3"/>
      <c r="B8550" s="51"/>
      <c r="D8550" s="30"/>
      <c r="E8550" s="25"/>
    </row>
    <row r="8551" spans="1:5" x14ac:dyDescent="0.15">
      <c r="A8551" s="3"/>
      <c r="B8551" s="51"/>
      <c r="D8551" s="30"/>
      <c r="E8551" s="25"/>
    </row>
    <row r="8552" spans="1:5" x14ac:dyDescent="0.15">
      <c r="A8552" s="3"/>
      <c r="B8552" s="51"/>
      <c r="D8552" s="30"/>
      <c r="E8552" s="25"/>
    </row>
    <row r="8553" spans="1:5" x14ac:dyDescent="0.15">
      <c r="A8553" s="3"/>
      <c r="B8553" s="51"/>
      <c r="D8553" s="30"/>
      <c r="E8553" s="25"/>
    </row>
    <row r="8554" spans="1:5" x14ac:dyDescent="0.15">
      <c r="A8554" s="3"/>
      <c r="B8554" s="51"/>
      <c r="D8554" s="30"/>
      <c r="E8554" s="25"/>
    </row>
    <row r="8555" spans="1:5" x14ac:dyDescent="0.15">
      <c r="A8555" s="3"/>
      <c r="B8555" s="51"/>
      <c r="D8555" s="30"/>
      <c r="E8555" s="25"/>
    </row>
    <row r="8556" spans="1:5" x14ac:dyDescent="0.15">
      <c r="A8556" s="3"/>
      <c r="B8556" s="51"/>
      <c r="D8556" s="30"/>
      <c r="E8556" s="25"/>
    </row>
    <row r="8557" spans="1:5" x14ac:dyDescent="0.15">
      <c r="A8557" s="3"/>
      <c r="B8557" s="51"/>
      <c r="D8557" s="30"/>
      <c r="E8557" s="25"/>
    </row>
    <row r="8558" spans="1:5" x14ac:dyDescent="0.15">
      <c r="A8558" s="3"/>
      <c r="B8558" s="51"/>
      <c r="D8558" s="30"/>
      <c r="E8558" s="25"/>
    </row>
    <row r="8559" spans="1:5" x14ac:dyDescent="0.15">
      <c r="A8559" s="3"/>
      <c r="B8559" s="51"/>
      <c r="D8559" s="30"/>
      <c r="E8559" s="25"/>
    </row>
    <row r="8560" spans="1:5" x14ac:dyDescent="0.15">
      <c r="A8560" s="3"/>
      <c r="B8560" s="51"/>
      <c r="D8560" s="30"/>
      <c r="E8560" s="25"/>
    </row>
    <row r="8561" spans="1:5" x14ac:dyDescent="0.15">
      <c r="A8561" s="3"/>
      <c r="B8561" s="51"/>
      <c r="D8561" s="30"/>
      <c r="E8561" s="25"/>
    </row>
    <row r="8562" spans="1:5" x14ac:dyDescent="0.15">
      <c r="A8562" s="3"/>
      <c r="B8562" s="51"/>
      <c r="D8562" s="30"/>
      <c r="E8562" s="25"/>
    </row>
    <row r="8563" spans="1:5" x14ac:dyDescent="0.15">
      <c r="A8563" s="3"/>
      <c r="B8563" s="51"/>
      <c r="D8563" s="30"/>
      <c r="E8563" s="25"/>
    </row>
    <row r="8564" spans="1:5" x14ac:dyDescent="0.15">
      <c r="A8564" s="3"/>
      <c r="B8564" s="51"/>
      <c r="D8564" s="30"/>
      <c r="E8564" s="25"/>
    </row>
    <row r="8565" spans="1:5" x14ac:dyDescent="0.15">
      <c r="A8565" s="3"/>
      <c r="B8565" s="51"/>
      <c r="D8565" s="30"/>
      <c r="E8565" s="25"/>
    </row>
    <row r="8566" spans="1:5" x14ac:dyDescent="0.15">
      <c r="A8566" s="3"/>
      <c r="B8566" s="51"/>
      <c r="D8566" s="30"/>
      <c r="E8566" s="25"/>
    </row>
    <row r="8567" spans="1:5" x14ac:dyDescent="0.15">
      <c r="A8567" s="3"/>
      <c r="B8567" s="51"/>
      <c r="D8567" s="30"/>
      <c r="E8567" s="25"/>
    </row>
    <row r="8568" spans="1:5" x14ac:dyDescent="0.15">
      <c r="A8568" s="3"/>
      <c r="B8568" s="51"/>
      <c r="D8568" s="30"/>
      <c r="E8568" s="25"/>
    </row>
    <row r="8569" spans="1:5" x14ac:dyDescent="0.15">
      <c r="A8569" s="3"/>
      <c r="B8569" s="51"/>
      <c r="D8569" s="30"/>
      <c r="E8569" s="25"/>
    </row>
    <row r="8570" spans="1:5" x14ac:dyDescent="0.15">
      <c r="A8570" s="3"/>
      <c r="B8570" s="51"/>
      <c r="D8570" s="30"/>
      <c r="E8570" s="25"/>
    </row>
    <row r="8571" spans="1:5" x14ac:dyDescent="0.15">
      <c r="A8571" s="3"/>
      <c r="B8571" s="51"/>
      <c r="D8571" s="30"/>
      <c r="E8571" s="25"/>
    </row>
    <row r="8572" spans="1:5" x14ac:dyDescent="0.15">
      <c r="A8572" s="3"/>
      <c r="B8572" s="51"/>
      <c r="D8572" s="30"/>
      <c r="E8572" s="25"/>
    </row>
    <row r="8573" spans="1:5" x14ac:dyDescent="0.15">
      <c r="A8573" s="3"/>
      <c r="B8573" s="51"/>
      <c r="D8573" s="30"/>
      <c r="E8573" s="25"/>
    </row>
    <row r="8574" spans="1:5" x14ac:dyDescent="0.15">
      <c r="A8574" s="3"/>
      <c r="B8574" s="51"/>
      <c r="D8574" s="30"/>
      <c r="E8574" s="25"/>
    </row>
    <row r="8575" spans="1:5" x14ac:dyDescent="0.15">
      <c r="A8575" s="3"/>
      <c r="B8575" s="51"/>
      <c r="D8575" s="30"/>
      <c r="E8575" s="25"/>
    </row>
    <row r="8576" spans="1:5" x14ac:dyDescent="0.15">
      <c r="A8576" s="3"/>
      <c r="B8576" s="51"/>
      <c r="D8576" s="30"/>
      <c r="E8576" s="25"/>
    </row>
    <row r="8577" spans="1:5" x14ac:dyDescent="0.15">
      <c r="A8577" s="3"/>
      <c r="B8577" s="51"/>
      <c r="D8577" s="30"/>
      <c r="E8577" s="25"/>
    </row>
    <row r="8578" spans="1:5" x14ac:dyDescent="0.15">
      <c r="A8578" s="3"/>
      <c r="B8578" s="51"/>
      <c r="D8578" s="30"/>
      <c r="E8578" s="25"/>
    </row>
    <row r="8579" spans="1:5" x14ac:dyDescent="0.15">
      <c r="A8579" s="3"/>
      <c r="B8579" s="51"/>
      <c r="D8579" s="30"/>
      <c r="E8579" s="25"/>
    </row>
    <row r="8580" spans="1:5" x14ac:dyDescent="0.15">
      <c r="A8580" s="3"/>
      <c r="B8580" s="51"/>
      <c r="D8580" s="30"/>
      <c r="E8580" s="25"/>
    </row>
    <row r="8581" spans="1:5" x14ac:dyDescent="0.15">
      <c r="A8581" s="3"/>
      <c r="B8581" s="51"/>
      <c r="D8581" s="30"/>
      <c r="E8581" s="25"/>
    </row>
    <row r="8582" spans="1:5" x14ac:dyDescent="0.15">
      <c r="A8582" s="3"/>
      <c r="B8582" s="51"/>
      <c r="D8582" s="30"/>
      <c r="E8582" s="25"/>
    </row>
    <row r="8583" spans="1:5" x14ac:dyDescent="0.15">
      <c r="A8583" s="3"/>
      <c r="B8583" s="51"/>
      <c r="D8583" s="30"/>
      <c r="E8583" s="25"/>
    </row>
    <row r="8584" spans="1:5" x14ac:dyDescent="0.15">
      <c r="A8584" s="3"/>
      <c r="B8584" s="51"/>
      <c r="D8584" s="30"/>
      <c r="E8584" s="25"/>
    </row>
    <row r="8585" spans="1:5" x14ac:dyDescent="0.15">
      <c r="A8585" s="3"/>
      <c r="B8585" s="51"/>
      <c r="D8585" s="30"/>
      <c r="E8585" s="25"/>
    </row>
    <row r="8586" spans="1:5" x14ac:dyDescent="0.15">
      <c r="A8586" s="3"/>
      <c r="B8586" s="51"/>
      <c r="D8586" s="30"/>
      <c r="E8586" s="25"/>
    </row>
    <row r="8587" spans="1:5" x14ac:dyDescent="0.15">
      <c r="A8587" s="3"/>
      <c r="B8587" s="51"/>
      <c r="D8587" s="30"/>
      <c r="E8587" s="25"/>
    </row>
    <row r="8588" spans="1:5" x14ac:dyDescent="0.15">
      <c r="A8588" s="3"/>
      <c r="B8588" s="51"/>
      <c r="D8588" s="30"/>
      <c r="E8588" s="25"/>
    </row>
    <row r="8589" spans="1:5" x14ac:dyDescent="0.15">
      <c r="A8589" s="3"/>
      <c r="B8589" s="51"/>
      <c r="D8589" s="30"/>
      <c r="E8589" s="25"/>
    </row>
    <row r="8590" spans="1:5" x14ac:dyDescent="0.15">
      <c r="A8590" s="3"/>
      <c r="B8590" s="51"/>
      <c r="D8590" s="30"/>
      <c r="E8590" s="25"/>
    </row>
    <row r="8591" spans="1:5" x14ac:dyDescent="0.15">
      <c r="A8591" s="3"/>
      <c r="B8591" s="51"/>
      <c r="D8591" s="30"/>
      <c r="E8591" s="25"/>
    </row>
    <row r="8592" spans="1:5" x14ac:dyDescent="0.15">
      <c r="A8592" s="3"/>
      <c r="B8592" s="51"/>
      <c r="D8592" s="30"/>
      <c r="E8592" s="25"/>
    </row>
    <row r="8593" spans="1:5" x14ac:dyDescent="0.15">
      <c r="A8593" s="3"/>
      <c r="B8593" s="51"/>
      <c r="D8593" s="30"/>
      <c r="E8593" s="25"/>
    </row>
    <row r="8594" spans="1:5" x14ac:dyDescent="0.15">
      <c r="A8594" s="3"/>
      <c r="B8594" s="51"/>
      <c r="D8594" s="30"/>
      <c r="E8594" s="25"/>
    </row>
    <row r="8595" spans="1:5" x14ac:dyDescent="0.15">
      <c r="A8595" s="3"/>
      <c r="B8595" s="51"/>
      <c r="D8595" s="30"/>
      <c r="E8595" s="25"/>
    </row>
    <row r="8596" spans="1:5" x14ac:dyDescent="0.15">
      <c r="A8596" s="3"/>
      <c r="B8596" s="51"/>
      <c r="D8596" s="30"/>
      <c r="E8596" s="25"/>
    </row>
    <row r="8597" spans="1:5" x14ac:dyDescent="0.15">
      <c r="A8597" s="3"/>
      <c r="B8597" s="51"/>
      <c r="D8597" s="30"/>
      <c r="E8597" s="25"/>
    </row>
    <row r="8598" spans="1:5" x14ac:dyDescent="0.15">
      <c r="A8598" s="3"/>
      <c r="B8598" s="51"/>
      <c r="D8598" s="30"/>
      <c r="E8598" s="25"/>
    </row>
    <row r="8599" spans="1:5" x14ac:dyDescent="0.15">
      <c r="A8599" s="3"/>
      <c r="B8599" s="51"/>
      <c r="D8599" s="30"/>
      <c r="E8599" s="25"/>
    </row>
    <row r="8600" spans="1:5" x14ac:dyDescent="0.15">
      <c r="A8600" s="3"/>
      <c r="B8600" s="51"/>
      <c r="D8600" s="30"/>
      <c r="E8600" s="25"/>
    </row>
    <row r="8601" spans="1:5" x14ac:dyDescent="0.15">
      <c r="A8601" s="3"/>
      <c r="B8601" s="51"/>
      <c r="D8601" s="30"/>
      <c r="E8601" s="25"/>
    </row>
    <row r="8602" spans="1:5" x14ac:dyDescent="0.15">
      <c r="A8602" s="3"/>
      <c r="B8602" s="51"/>
      <c r="D8602" s="30"/>
      <c r="E8602" s="25"/>
    </row>
    <row r="8603" spans="1:5" x14ac:dyDescent="0.15">
      <c r="A8603" s="3"/>
      <c r="B8603" s="51"/>
      <c r="D8603" s="30"/>
      <c r="E8603" s="25"/>
    </row>
    <row r="8604" spans="1:5" x14ac:dyDescent="0.15">
      <c r="A8604" s="3"/>
      <c r="B8604" s="51"/>
      <c r="D8604" s="30"/>
      <c r="E8604" s="25"/>
    </row>
    <row r="8605" spans="1:5" x14ac:dyDescent="0.15">
      <c r="A8605" s="3"/>
      <c r="B8605" s="51"/>
      <c r="D8605" s="30"/>
      <c r="E8605" s="25"/>
    </row>
    <row r="8606" spans="1:5" x14ac:dyDescent="0.15">
      <c r="A8606" s="3"/>
      <c r="B8606" s="51"/>
      <c r="D8606" s="30"/>
      <c r="E8606" s="25"/>
    </row>
    <row r="8607" spans="1:5" x14ac:dyDescent="0.15">
      <c r="A8607" s="3"/>
      <c r="B8607" s="51"/>
      <c r="D8607" s="30"/>
      <c r="E8607" s="25"/>
    </row>
    <row r="8608" spans="1:5" x14ac:dyDescent="0.15">
      <c r="A8608" s="3"/>
      <c r="B8608" s="51"/>
      <c r="D8608" s="30"/>
      <c r="E8608" s="25"/>
    </row>
    <row r="8609" spans="1:5" x14ac:dyDescent="0.15">
      <c r="A8609" s="3"/>
      <c r="B8609" s="51"/>
      <c r="D8609" s="30"/>
      <c r="E8609" s="25"/>
    </row>
    <row r="8610" spans="1:5" x14ac:dyDescent="0.15">
      <c r="A8610" s="3"/>
      <c r="B8610" s="51"/>
      <c r="D8610" s="30"/>
      <c r="E8610" s="25"/>
    </row>
    <row r="8611" spans="1:5" x14ac:dyDescent="0.15">
      <c r="A8611" s="3"/>
      <c r="B8611" s="51"/>
      <c r="D8611" s="30"/>
      <c r="E8611" s="25"/>
    </row>
    <row r="8612" spans="1:5" x14ac:dyDescent="0.15">
      <c r="A8612" s="3"/>
      <c r="B8612" s="51"/>
      <c r="D8612" s="30"/>
      <c r="E8612" s="25"/>
    </row>
    <row r="8613" spans="1:5" x14ac:dyDescent="0.15">
      <c r="A8613" s="3"/>
      <c r="B8613" s="51"/>
      <c r="D8613" s="30"/>
      <c r="E8613" s="25"/>
    </row>
    <row r="8614" spans="1:5" x14ac:dyDescent="0.15">
      <c r="A8614" s="3"/>
      <c r="B8614" s="51"/>
      <c r="D8614" s="30"/>
      <c r="E8614" s="25"/>
    </row>
    <row r="8615" spans="1:5" x14ac:dyDescent="0.15">
      <c r="A8615" s="3"/>
      <c r="B8615" s="51"/>
      <c r="D8615" s="30"/>
      <c r="E8615" s="25"/>
    </row>
    <row r="8616" spans="1:5" x14ac:dyDescent="0.15">
      <c r="A8616" s="3"/>
      <c r="B8616" s="51"/>
      <c r="D8616" s="30"/>
      <c r="E8616" s="25"/>
    </row>
    <row r="8617" spans="1:5" x14ac:dyDescent="0.15">
      <c r="A8617" s="3"/>
      <c r="B8617" s="51"/>
      <c r="D8617" s="30"/>
      <c r="E8617" s="25"/>
    </row>
    <row r="8618" spans="1:5" x14ac:dyDescent="0.15">
      <c r="A8618" s="3"/>
      <c r="B8618" s="51"/>
      <c r="D8618" s="30"/>
      <c r="E8618" s="25"/>
    </row>
    <row r="8619" spans="1:5" x14ac:dyDescent="0.15">
      <c r="A8619" s="3"/>
      <c r="B8619" s="51"/>
      <c r="D8619" s="30"/>
      <c r="E8619" s="25"/>
    </row>
    <row r="8620" spans="1:5" x14ac:dyDescent="0.15">
      <c r="A8620" s="3"/>
      <c r="B8620" s="51"/>
      <c r="D8620" s="30"/>
      <c r="E8620" s="25"/>
    </row>
    <row r="8621" spans="1:5" x14ac:dyDescent="0.15">
      <c r="A8621" s="3"/>
      <c r="B8621" s="51"/>
      <c r="D8621" s="30"/>
      <c r="E8621" s="25"/>
    </row>
    <row r="8622" spans="1:5" x14ac:dyDescent="0.15">
      <c r="A8622" s="3"/>
      <c r="B8622" s="51"/>
      <c r="D8622" s="30"/>
      <c r="E8622" s="25"/>
    </row>
    <row r="8623" spans="1:5" x14ac:dyDescent="0.15">
      <c r="A8623" s="3"/>
      <c r="B8623" s="51"/>
      <c r="D8623" s="30"/>
      <c r="E8623" s="25"/>
    </row>
    <row r="8624" spans="1:5" x14ac:dyDescent="0.15">
      <c r="A8624" s="3"/>
      <c r="B8624" s="51"/>
      <c r="D8624" s="30"/>
      <c r="E8624" s="25"/>
    </row>
    <row r="8625" spans="1:5" x14ac:dyDescent="0.15">
      <c r="A8625" s="3"/>
      <c r="B8625" s="51"/>
      <c r="D8625" s="30"/>
      <c r="E8625" s="25"/>
    </row>
    <row r="8626" spans="1:5" x14ac:dyDescent="0.15">
      <c r="A8626" s="3"/>
      <c r="B8626" s="51"/>
      <c r="D8626" s="30"/>
      <c r="E8626" s="25"/>
    </row>
    <row r="8627" spans="1:5" x14ac:dyDescent="0.15">
      <c r="A8627" s="3"/>
      <c r="B8627" s="51"/>
      <c r="D8627" s="30"/>
      <c r="E8627" s="25"/>
    </row>
    <row r="8628" spans="1:5" x14ac:dyDescent="0.15">
      <c r="A8628" s="3"/>
      <c r="B8628" s="51"/>
      <c r="D8628" s="30"/>
      <c r="E8628" s="25"/>
    </row>
    <row r="8629" spans="1:5" x14ac:dyDescent="0.15">
      <c r="A8629" s="3"/>
      <c r="B8629" s="51"/>
      <c r="D8629" s="30"/>
      <c r="E8629" s="25"/>
    </row>
    <row r="8630" spans="1:5" x14ac:dyDescent="0.15">
      <c r="A8630" s="3"/>
      <c r="B8630" s="51"/>
      <c r="D8630" s="30"/>
      <c r="E8630" s="25"/>
    </row>
    <row r="8631" spans="1:5" x14ac:dyDescent="0.15">
      <c r="A8631" s="3"/>
      <c r="B8631" s="51"/>
      <c r="D8631" s="30"/>
      <c r="E8631" s="25"/>
    </row>
    <row r="8632" spans="1:5" x14ac:dyDescent="0.15">
      <c r="A8632" s="3"/>
      <c r="B8632" s="51"/>
      <c r="D8632" s="30"/>
      <c r="E8632" s="25"/>
    </row>
    <row r="8633" spans="1:5" x14ac:dyDescent="0.15">
      <c r="A8633" s="3"/>
      <c r="B8633" s="51"/>
      <c r="D8633" s="30"/>
      <c r="E8633" s="25"/>
    </row>
    <row r="8634" spans="1:5" x14ac:dyDescent="0.15">
      <c r="A8634" s="3"/>
      <c r="B8634" s="51"/>
      <c r="D8634" s="30"/>
      <c r="E8634" s="25"/>
    </row>
    <row r="8635" spans="1:5" x14ac:dyDescent="0.15">
      <c r="A8635" s="3"/>
      <c r="B8635" s="51"/>
      <c r="D8635" s="30"/>
      <c r="E8635" s="25"/>
    </row>
    <row r="8636" spans="1:5" x14ac:dyDescent="0.15">
      <c r="A8636" s="3"/>
      <c r="B8636" s="51"/>
      <c r="D8636" s="30"/>
      <c r="E8636" s="25"/>
    </row>
    <row r="8637" spans="1:5" x14ac:dyDescent="0.15">
      <c r="A8637" s="3"/>
      <c r="B8637" s="51"/>
      <c r="D8637" s="30"/>
      <c r="E8637" s="25"/>
    </row>
    <row r="8638" spans="1:5" x14ac:dyDescent="0.15">
      <c r="A8638" s="3"/>
      <c r="B8638" s="51"/>
      <c r="D8638" s="30"/>
      <c r="E8638" s="25"/>
    </row>
    <row r="8639" spans="1:5" x14ac:dyDescent="0.15">
      <c r="A8639" s="3"/>
      <c r="B8639" s="51"/>
      <c r="D8639" s="30"/>
      <c r="E8639" s="25"/>
    </row>
    <row r="8640" spans="1:5" x14ac:dyDescent="0.15">
      <c r="A8640" s="3"/>
      <c r="B8640" s="51"/>
      <c r="D8640" s="30"/>
      <c r="E8640" s="25"/>
    </row>
    <row r="8641" spans="1:5" x14ac:dyDescent="0.15">
      <c r="A8641" s="3"/>
      <c r="B8641" s="51"/>
      <c r="D8641" s="30"/>
      <c r="E8641" s="25"/>
    </row>
    <row r="8642" spans="1:5" x14ac:dyDescent="0.15">
      <c r="A8642" s="3"/>
      <c r="B8642" s="51"/>
      <c r="D8642" s="30"/>
      <c r="E8642" s="25"/>
    </row>
    <row r="8643" spans="1:5" x14ac:dyDescent="0.15">
      <c r="A8643" s="3"/>
      <c r="B8643" s="51"/>
      <c r="D8643" s="30"/>
      <c r="E8643" s="25"/>
    </row>
    <row r="8644" spans="1:5" x14ac:dyDescent="0.15">
      <c r="A8644" s="3"/>
      <c r="B8644" s="51"/>
      <c r="D8644" s="30"/>
      <c r="E8644" s="25"/>
    </row>
    <row r="8645" spans="1:5" x14ac:dyDescent="0.15">
      <c r="A8645" s="3"/>
      <c r="B8645" s="51"/>
      <c r="D8645" s="30"/>
      <c r="E8645" s="25"/>
    </row>
    <row r="8646" spans="1:5" x14ac:dyDescent="0.15">
      <c r="A8646" s="3"/>
      <c r="B8646" s="51"/>
      <c r="D8646" s="30"/>
      <c r="E8646" s="25"/>
    </row>
    <row r="8647" spans="1:5" x14ac:dyDescent="0.15">
      <c r="A8647" s="3"/>
      <c r="B8647" s="51"/>
      <c r="D8647" s="30"/>
      <c r="E8647" s="25"/>
    </row>
    <row r="8648" spans="1:5" x14ac:dyDescent="0.15">
      <c r="A8648" s="3"/>
      <c r="B8648" s="51"/>
      <c r="D8648" s="30"/>
      <c r="E8648" s="25"/>
    </row>
    <row r="8649" spans="1:5" x14ac:dyDescent="0.15">
      <c r="A8649" s="3"/>
      <c r="B8649" s="51"/>
      <c r="D8649" s="30"/>
      <c r="E8649" s="25"/>
    </row>
    <row r="8650" spans="1:5" x14ac:dyDescent="0.15">
      <c r="A8650" s="3"/>
      <c r="B8650" s="51"/>
      <c r="D8650" s="30"/>
      <c r="E8650" s="25"/>
    </row>
    <row r="8651" spans="1:5" x14ac:dyDescent="0.15">
      <c r="A8651" s="3"/>
      <c r="B8651" s="51"/>
      <c r="D8651" s="30"/>
      <c r="E8651" s="25"/>
    </row>
    <row r="8652" spans="1:5" x14ac:dyDescent="0.15">
      <c r="A8652" s="3"/>
      <c r="B8652" s="51"/>
      <c r="D8652" s="30"/>
      <c r="E8652" s="25"/>
    </row>
    <row r="8653" spans="1:5" x14ac:dyDescent="0.15">
      <c r="A8653" s="3"/>
      <c r="B8653" s="51"/>
      <c r="D8653" s="30"/>
      <c r="E8653" s="25"/>
    </row>
    <row r="8654" spans="1:5" x14ac:dyDescent="0.15">
      <c r="A8654" s="3"/>
      <c r="B8654" s="51"/>
      <c r="D8654" s="30"/>
      <c r="E8654" s="25"/>
    </row>
    <row r="8655" spans="1:5" x14ac:dyDescent="0.15">
      <c r="A8655" s="3"/>
      <c r="B8655" s="51"/>
      <c r="D8655" s="30"/>
      <c r="E8655" s="25"/>
    </row>
    <row r="8656" spans="1:5" x14ac:dyDescent="0.15">
      <c r="A8656" s="3"/>
      <c r="B8656" s="51"/>
      <c r="D8656" s="30"/>
      <c r="E8656" s="25"/>
    </row>
    <row r="8657" spans="1:5" x14ac:dyDescent="0.15">
      <c r="A8657" s="3"/>
      <c r="B8657" s="51"/>
      <c r="D8657" s="30"/>
      <c r="E8657" s="25"/>
    </row>
    <row r="8658" spans="1:5" x14ac:dyDescent="0.15">
      <c r="A8658" s="3"/>
      <c r="B8658" s="51"/>
      <c r="D8658" s="30"/>
      <c r="E8658" s="25"/>
    </row>
    <row r="8659" spans="1:5" x14ac:dyDescent="0.15">
      <c r="A8659" s="3"/>
      <c r="B8659" s="51"/>
      <c r="D8659" s="30"/>
      <c r="E8659" s="25"/>
    </row>
    <row r="8660" spans="1:5" x14ac:dyDescent="0.15">
      <c r="A8660" s="3"/>
      <c r="B8660" s="51"/>
      <c r="D8660" s="30"/>
      <c r="E8660" s="25"/>
    </row>
    <row r="8661" spans="1:5" x14ac:dyDescent="0.15">
      <c r="A8661" s="3"/>
      <c r="B8661" s="51"/>
      <c r="D8661" s="30"/>
      <c r="E8661" s="25"/>
    </row>
    <row r="8662" spans="1:5" x14ac:dyDescent="0.15">
      <c r="A8662" s="3"/>
      <c r="B8662" s="51"/>
      <c r="D8662" s="30"/>
      <c r="E8662" s="25"/>
    </row>
    <row r="8663" spans="1:5" x14ac:dyDescent="0.15">
      <c r="A8663" s="3"/>
      <c r="B8663" s="51"/>
      <c r="D8663" s="30"/>
      <c r="E8663" s="25"/>
    </row>
    <row r="8664" spans="1:5" x14ac:dyDescent="0.15">
      <c r="A8664" s="3"/>
      <c r="B8664" s="51"/>
      <c r="D8664" s="30"/>
      <c r="E8664" s="25"/>
    </row>
    <row r="8665" spans="1:5" x14ac:dyDescent="0.15">
      <c r="A8665" s="3"/>
      <c r="B8665" s="51"/>
      <c r="D8665" s="30"/>
      <c r="E8665" s="25"/>
    </row>
    <row r="8666" spans="1:5" x14ac:dyDescent="0.15">
      <c r="A8666" s="3"/>
      <c r="B8666" s="51"/>
      <c r="D8666" s="30"/>
      <c r="E8666" s="25"/>
    </row>
    <row r="8667" spans="1:5" x14ac:dyDescent="0.15">
      <c r="A8667" s="3"/>
      <c r="B8667" s="51"/>
      <c r="D8667" s="30"/>
      <c r="E8667" s="25"/>
    </row>
    <row r="8668" spans="1:5" x14ac:dyDescent="0.15">
      <c r="A8668" s="3"/>
      <c r="B8668" s="51"/>
      <c r="D8668" s="30"/>
      <c r="E8668" s="25"/>
    </row>
    <row r="8669" spans="1:5" x14ac:dyDescent="0.15">
      <c r="A8669" s="3"/>
      <c r="B8669" s="51"/>
      <c r="D8669" s="30"/>
      <c r="E8669" s="25"/>
    </row>
    <row r="8670" spans="1:5" x14ac:dyDescent="0.15">
      <c r="A8670" s="3"/>
      <c r="B8670" s="51"/>
      <c r="D8670" s="30"/>
      <c r="E8670" s="25"/>
    </row>
    <row r="8671" spans="1:5" x14ac:dyDescent="0.15">
      <c r="A8671" s="3"/>
      <c r="B8671" s="51"/>
      <c r="D8671" s="30"/>
      <c r="E8671" s="25"/>
    </row>
    <row r="8672" spans="1:5" x14ac:dyDescent="0.15">
      <c r="A8672" s="3"/>
      <c r="B8672" s="51"/>
      <c r="D8672" s="30"/>
      <c r="E8672" s="25"/>
    </row>
    <row r="8673" spans="1:5" x14ac:dyDescent="0.15">
      <c r="A8673" s="3"/>
      <c r="B8673" s="51"/>
      <c r="D8673" s="30"/>
      <c r="E8673" s="25"/>
    </row>
    <row r="8674" spans="1:5" x14ac:dyDescent="0.15">
      <c r="A8674" s="3"/>
      <c r="B8674" s="51"/>
      <c r="D8674" s="30"/>
      <c r="E8674" s="25"/>
    </row>
    <row r="8675" spans="1:5" x14ac:dyDescent="0.15">
      <c r="A8675" s="3"/>
      <c r="B8675" s="51"/>
      <c r="D8675" s="30"/>
      <c r="E8675" s="25"/>
    </row>
    <row r="8676" spans="1:5" x14ac:dyDescent="0.15">
      <c r="A8676" s="3"/>
      <c r="B8676" s="51"/>
      <c r="D8676" s="30"/>
      <c r="E8676" s="25"/>
    </row>
    <row r="8677" spans="1:5" x14ac:dyDescent="0.15">
      <c r="A8677" s="3"/>
      <c r="B8677" s="51"/>
      <c r="D8677" s="30"/>
      <c r="E8677" s="25"/>
    </row>
    <row r="8678" spans="1:5" x14ac:dyDescent="0.15">
      <c r="A8678" s="3"/>
      <c r="B8678" s="51"/>
      <c r="D8678" s="30"/>
      <c r="E8678" s="25"/>
    </row>
    <row r="8679" spans="1:5" x14ac:dyDescent="0.15">
      <c r="A8679" s="3"/>
      <c r="B8679" s="51"/>
      <c r="D8679" s="30"/>
      <c r="E8679" s="25"/>
    </row>
    <row r="8680" spans="1:5" x14ac:dyDescent="0.15">
      <c r="A8680" s="3"/>
      <c r="B8680" s="51"/>
      <c r="D8680" s="30"/>
      <c r="E8680" s="25"/>
    </row>
    <row r="8681" spans="1:5" x14ac:dyDescent="0.15">
      <c r="A8681" s="3"/>
      <c r="B8681" s="51"/>
      <c r="D8681" s="30"/>
      <c r="E8681" s="25"/>
    </row>
    <row r="8682" spans="1:5" x14ac:dyDescent="0.15">
      <c r="A8682" s="3"/>
      <c r="B8682" s="51"/>
      <c r="D8682" s="30"/>
      <c r="E8682" s="25"/>
    </row>
    <row r="8683" spans="1:5" x14ac:dyDescent="0.15">
      <c r="A8683" s="3"/>
      <c r="B8683" s="51"/>
      <c r="D8683" s="30"/>
      <c r="E8683" s="25"/>
    </row>
    <row r="8684" spans="1:5" x14ac:dyDescent="0.15">
      <c r="A8684" s="3"/>
      <c r="B8684" s="51"/>
      <c r="D8684" s="30"/>
      <c r="E8684" s="25"/>
    </row>
    <row r="8685" spans="1:5" x14ac:dyDescent="0.15">
      <c r="A8685" s="3"/>
      <c r="B8685" s="51"/>
      <c r="D8685" s="30"/>
      <c r="E8685" s="25"/>
    </row>
    <row r="8686" spans="1:5" x14ac:dyDescent="0.15">
      <c r="A8686" s="3"/>
      <c r="B8686" s="51"/>
      <c r="D8686" s="30"/>
      <c r="E8686" s="25"/>
    </row>
    <row r="8687" spans="1:5" x14ac:dyDescent="0.15">
      <c r="A8687" s="3"/>
      <c r="B8687" s="51"/>
      <c r="D8687" s="30"/>
      <c r="E8687" s="25"/>
    </row>
    <row r="8688" spans="1:5" x14ac:dyDescent="0.15">
      <c r="A8688" s="3"/>
      <c r="B8688" s="51"/>
      <c r="D8688" s="30"/>
      <c r="E8688" s="25"/>
    </row>
    <row r="8689" spans="1:5" x14ac:dyDescent="0.15">
      <c r="A8689" s="3"/>
      <c r="B8689" s="51"/>
      <c r="D8689" s="30"/>
      <c r="E8689" s="25"/>
    </row>
    <row r="8690" spans="1:5" x14ac:dyDescent="0.15">
      <c r="A8690" s="3"/>
      <c r="B8690" s="51"/>
      <c r="D8690" s="30"/>
      <c r="E8690" s="25"/>
    </row>
    <row r="8691" spans="1:5" x14ac:dyDescent="0.15">
      <c r="A8691" s="3"/>
      <c r="B8691" s="51"/>
      <c r="D8691" s="30"/>
      <c r="E8691" s="25"/>
    </row>
    <row r="8692" spans="1:5" x14ac:dyDescent="0.15">
      <c r="A8692" s="3"/>
      <c r="B8692" s="51"/>
      <c r="D8692" s="30"/>
      <c r="E8692" s="25"/>
    </row>
    <row r="8693" spans="1:5" x14ac:dyDescent="0.15">
      <c r="A8693" s="3"/>
      <c r="B8693" s="51"/>
      <c r="D8693" s="30"/>
      <c r="E8693" s="25"/>
    </row>
    <row r="8694" spans="1:5" x14ac:dyDescent="0.15">
      <c r="A8694" s="3"/>
      <c r="B8694" s="51"/>
      <c r="D8694" s="30"/>
      <c r="E8694" s="25"/>
    </row>
    <row r="8695" spans="1:5" x14ac:dyDescent="0.15">
      <c r="A8695" s="3"/>
      <c r="B8695" s="51"/>
      <c r="D8695" s="30"/>
      <c r="E8695" s="25"/>
    </row>
    <row r="8696" spans="1:5" x14ac:dyDescent="0.15">
      <c r="A8696" s="3"/>
      <c r="B8696" s="51"/>
      <c r="D8696" s="30"/>
      <c r="E8696" s="25"/>
    </row>
    <row r="8697" spans="1:5" x14ac:dyDescent="0.15">
      <c r="A8697" s="3"/>
      <c r="B8697" s="51"/>
      <c r="D8697" s="30"/>
      <c r="E8697" s="25"/>
    </row>
    <row r="8698" spans="1:5" x14ac:dyDescent="0.15">
      <c r="A8698" s="3"/>
      <c r="B8698" s="51"/>
      <c r="D8698" s="30"/>
      <c r="E8698" s="25"/>
    </row>
    <row r="8699" spans="1:5" x14ac:dyDescent="0.15">
      <c r="A8699" s="3"/>
      <c r="B8699" s="51"/>
      <c r="D8699" s="30"/>
      <c r="E8699" s="25"/>
    </row>
    <row r="8700" spans="1:5" x14ac:dyDescent="0.15">
      <c r="A8700" s="3"/>
      <c r="B8700" s="51"/>
      <c r="D8700" s="30"/>
      <c r="E8700" s="25"/>
    </row>
    <row r="8701" spans="1:5" x14ac:dyDescent="0.15">
      <c r="A8701" s="3"/>
      <c r="B8701" s="51"/>
      <c r="D8701" s="30"/>
      <c r="E8701" s="25"/>
    </row>
    <row r="8702" spans="1:5" x14ac:dyDescent="0.15">
      <c r="A8702" s="3"/>
      <c r="B8702" s="51"/>
      <c r="D8702" s="30"/>
      <c r="E8702" s="25"/>
    </row>
    <row r="8703" spans="1:5" x14ac:dyDescent="0.15">
      <c r="A8703" s="3"/>
      <c r="B8703" s="51"/>
      <c r="D8703" s="30"/>
      <c r="E8703" s="25"/>
    </row>
    <row r="8704" spans="1:5" x14ac:dyDescent="0.15">
      <c r="A8704" s="3"/>
      <c r="B8704" s="51"/>
      <c r="D8704" s="30"/>
      <c r="E8704" s="25"/>
    </row>
    <row r="8705" spans="1:5" x14ac:dyDescent="0.15">
      <c r="A8705" s="3"/>
      <c r="B8705" s="51"/>
      <c r="D8705" s="30"/>
      <c r="E8705" s="25"/>
    </row>
    <row r="8706" spans="1:5" x14ac:dyDescent="0.15">
      <c r="A8706" s="3"/>
      <c r="B8706" s="51"/>
      <c r="D8706" s="30"/>
      <c r="E8706" s="25"/>
    </row>
    <row r="8707" spans="1:5" x14ac:dyDescent="0.15">
      <c r="A8707" s="3"/>
      <c r="B8707" s="51"/>
      <c r="D8707" s="30"/>
      <c r="E8707" s="25"/>
    </row>
    <row r="8708" spans="1:5" x14ac:dyDescent="0.15">
      <c r="A8708" s="3"/>
      <c r="B8708" s="51"/>
      <c r="D8708" s="30"/>
      <c r="E8708" s="25"/>
    </row>
    <row r="8709" spans="1:5" x14ac:dyDescent="0.15">
      <c r="A8709" s="3"/>
      <c r="B8709" s="51"/>
      <c r="D8709" s="30"/>
      <c r="E8709" s="25"/>
    </row>
    <row r="8710" spans="1:5" x14ac:dyDescent="0.15">
      <c r="A8710" s="3"/>
      <c r="B8710" s="51"/>
      <c r="D8710" s="30"/>
      <c r="E8710" s="25"/>
    </row>
    <row r="8711" spans="1:5" x14ac:dyDescent="0.15">
      <c r="A8711" s="3"/>
      <c r="B8711" s="51"/>
      <c r="D8711" s="30"/>
      <c r="E8711" s="25"/>
    </row>
    <row r="8712" spans="1:5" x14ac:dyDescent="0.15">
      <c r="A8712" s="3"/>
      <c r="B8712" s="51"/>
      <c r="D8712" s="30"/>
      <c r="E8712" s="25"/>
    </row>
    <row r="8713" spans="1:5" x14ac:dyDescent="0.15">
      <c r="A8713" s="3"/>
      <c r="B8713" s="51"/>
      <c r="D8713" s="30"/>
      <c r="E8713" s="25"/>
    </row>
    <row r="8714" spans="1:5" x14ac:dyDescent="0.15">
      <c r="A8714" s="3"/>
      <c r="B8714" s="51"/>
      <c r="D8714" s="30"/>
      <c r="E8714" s="25"/>
    </row>
    <row r="8715" spans="1:5" x14ac:dyDescent="0.15">
      <c r="A8715" s="3"/>
      <c r="B8715" s="51"/>
      <c r="D8715" s="30"/>
      <c r="E8715" s="25"/>
    </row>
    <row r="8716" spans="1:5" x14ac:dyDescent="0.15">
      <c r="A8716" s="3"/>
      <c r="B8716" s="51"/>
      <c r="D8716" s="30"/>
      <c r="E8716" s="25"/>
    </row>
    <row r="8717" spans="1:5" x14ac:dyDescent="0.15">
      <c r="A8717" s="3"/>
      <c r="B8717" s="51"/>
      <c r="D8717" s="30"/>
      <c r="E8717" s="25"/>
    </row>
    <row r="8718" spans="1:5" x14ac:dyDescent="0.15">
      <c r="A8718" s="3"/>
      <c r="B8718" s="51"/>
      <c r="D8718" s="30"/>
      <c r="E8718" s="25"/>
    </row>
    <row r="8719" spans="1:5" x14ac:dyDescent="0.15">
      <c r="A8719" s="3"/>
      <c r="B8719" s="51"/>
      <c r="D8719" s="30"/>
      <c r="E8719" s="25"/>
    </row>
    <row r="8720" spans="1:5" x14ac:dyDescent="0.15">
      <c r="A8720" s="3"/>
      <c r="B8720" s="51"/>
      <c r="D8720" s="30"/>
      <c r="E8720" s="25"/>
    </row>
    <row r="8721" spans="1:5" x14ac:dyDescent="0.15">
      <c r="A8721" s="3"/>
      <c r="B8721" s="51"/>
      <c r="D8721" s="30"/>
      <c r="E8721" s="25"/>
    </row>
    <row r="8722" spans="1:5" x14ac:dyDescent="0.15">
      <c r="A8722" s="3"/>
      <c r="B8722" s="51"/>
      <c r="D8722" s="30"/>
      <c r="E8722" s="25"/>
    </row>
    <row r="8723" spans="1:5" x14ac:dyDescent="0.15">
      <c r="A8723" s="3"/>
      <c r="B8723" s="51"/>
      <c r="D8723" s="30"/>
      <c r="E8723" s="25"/>
    </row>
    <row r="8724" spans="1:5" x14ac:dyDescent="0.15">
      <c r="A8724" s="3"/>
      <c r="B8724" s="51"/>
      <c r="D8724" s="30"/>
      <c r="E8724" s="25"/>
    </row>
    <row r="8725" spans="1:5" x14ac:dyDescent="0.15">
      <c r="A8725" s="3"/>
      <c r="B8725" s="51"/>
      <c r="D8725" s="30"/>
      <c r="E8725" s="25"/>
    </row>
    <row r="8726" spans="1:5" x14ac:dyDescent="0.15">
      <c r="A8726" s="3"/>
      <c r="B8726" s="51"/>
      <c r="D8726" s="30"/>
      <c r="E8726" s="25"/>
    </row>
    <row r="8727" spans="1:5" x14ac:dyDescent="0.15">
      <c r="A8727" s="3"/>
      <c r="B8727" s="51"/>
      <c r="D8727" s="30"/>
      <c r="E8727" s="25"/>
    </row>
    <row r="8728" spans="1:5" x14ac:dyDescent="0.15">
      <c r="A8728" s="3"/>
      <c r="B8728" s="51"/>
      <c r="D8728" s="30"/>
      <c r="E8728" s="25"/>
    </row>
    <row r="8729" spans="1:5" x14ac:dyDescent="0.15">
      <c r="A8729" s="3"/>
      <c r="B8729" s="51"/>
      <c r="D8729" s="30"/>
      <c r="E8729" s="25"/>
    </row>
    <row r="8730" spans="1:5" x14ac:dyDescent="0.15">
      <c r="A8730" s="3"/>
      <c r="B8730" s="51"/>
      <c r="D8730" s="30"/>
      <c r="E8730" s="25"/>
    </row>
    <row r="8731" spans="1:5" x14ac:dyDescent="0.15">
      <c r="A8731" s="3"/>
      <c r="B8731" s="51"/>
      <c r="D8731" s="30"/>
      <c r="E8731" s="25"/>
    </row>
    <row r="8732" spans="1:5" x14ac:dyDescent="0.15">
      <c r="A8732" s="3"/>
      <c r="B8732" s="51"/>
      <c r="D8732" s="30"/>
      <c r="E8732" s="25"/>
    </row>
    <row r="8733" spans="1:5" x14ac:dyDescent="0.15">
      <c r="A8733" s="3"/>
      <c r="B8733" s="51"/>
      <c r="D8733" s="30"/>
      <c r="E8733" s="25"/>
    </row>
    <row r="8734" spans="1:5" x14ac:dyDescent="0.15">
      <c r="A8734" s="3"/>
      <c r="B8734" s="51"/>
      <c r="D8734" s="30"/>
      <c r="E8734" s="25"/>
    </row>
    <row r="8735" spans="1:5" x14ac:dyDescent="0.15">
      <c r="A8735" s="3"/>
      <c r="B8735" s="51"/>
      <c r="D8735" s="30"/>
      <c r="E8735" s="25"/>
    </row>
    <row r="8736" spans="1:5" x14ac:dyDescent="0.15">
      <c r="A8736" s="3"/>
      <c r="B8736" s="51"/>
      <c r="D8736" s="30"/>
      <c r="E8736" s="25"/>
    </row>
    <row r="8737" spans="1:5" x14ac:dyDescent="0.15">
      <c r="A8737" s="3"/>
      <c r="B8737" s="51"/>
      <c r="D8737" s="30"/>
      <c r="E8737" s="25"/>
    </row>
    <row r="8738" spans="1:5" x14ac:dyDescent="0.15">
      <c r="A8738" s="3"/>
      <c r="B8738" s="51"/>
      <c r="D8738" s="30"/>
      <c r="E8738" s="25"/>
    </row>
    <row r="8739" spans="1:5" x14ac:dyDescent="0.15">
      <c r="A8739" s="3"/>
      <c r="B8739" s="51"/>
      <c r="D8739" s="30"/>
      <c r="E8739" s="25"/>
    </row>
    <row r="8740" spans="1:5" x14ac:dyDescent="0.15">
      <c r="A8740" s="3"/>
      <c r="B8740" s="51"/>
      <c r="D8740" s="30"/>
      <c r="E8740" s="25"/>
    </row>
    <row r="8741" spans="1:5" x14ac:dyDescent="0.15">
      <c r="A8741" s="3"/>
      <c r="B8741" s="51"/>
      <c r="D8741" s="30"/>
      <c r="E8741" s="25"/>
    </row>
    <row r="8742" spans="1:5" x14ac:dyDescent="0.15">
      <c r="A8742" s="3"/>
      <c r="B8742" s="51"/>
      <c r="D8742" s="30"/>
      <c r="E8742" s="25"/>
    </row>
    <row r="8743" spans="1:5" x14ac:dyDescent="0.15">
      <c r="A8743" s="3"/>
      <c r="B8743" s="51"/>
      <c r="D8743" s="30"/>
      <c r="E8743" s="25"/>
    </row>
    <row r="8744" spans="1:5" x14ac:dyDescent="0.15">
      <c r="A8744" s="3"/>
      <c r="B8744" s="51"/>
      <c r="D8744" s="30"/>
      <c r="E8744" s="25"/>
    </row>
    <row r="8745" spans="1:5" x14ac:dyDescent="0.15">
      <c r="A8745" s="3"/>
      <c r="B8745" s="51"/>
      <c r="D8745" s="30"/>
      <c r="E8745" s="25"/>
    </row>
    <row r="8746" spans="1:5" x14ac:dyDescent="0.15">
      <c r="A8746" s="3"/>
      <c r="B8746" s="51"/>
      <c r="D8746" s="30"/>
      <c r="E8746" s="25"/>
    </row>
    <row r="8747" spans="1:5" x14ac:dyDescent="0.15">
      <c r="A8747" s="3"/>
      <c r="B8747" s="51"/>
      <c r="D8747" s="30"/>
      <c r="E8747" s="25"/>
    </row>
    <row r="8748" spans="1:5" x14ac:dyDescent="0.15">
      <c r="A8748" s="3"/>
      <c r="B8748" s="51"/>
      <c r="D8748" s="30"/>
      <c r="E8748" s="25"/>
    </row>
    <row r="8749" spans="1:5" x14ac:dyDescent="0.15">
      <c r="A8749" s="3"/>
      <c r="B8749" s="51"/>
      <c r="D8749" s="30"/>
      <c r="E8749" s="25"/>
    </row>
    <row r="8750" spans="1:5" x14ac:dyDescent="0.15">
      <c r="A8750" s="3"/>
      <c r="B8750" s="51"/>
      <c r="D8750" s="30"/>
      <c r="E8750" s="25"/>
    </row>
    <row r="8751" spans="1:5" x14ac:dyDescent="0.15">
      <c r="A8751" s="3"/>
      <c r="B8751" s="51"/>
      <c r="D8751" s="30"/>
      <c r="E8751" s="25"/>
    </row>
    <row r="8752" spans="1:5" x14ac:dyDescent="0.15">
      <c r="A8752" s="3"/>
      <c r="B8752" s="51"/>
      <c r="D8752" s="30"/>
      <c r="E8752" s="25"/>
    </row>
    <row r="8753" spans="1:5" x14ac:dyDescent="0.15">
      <c r="A8753" s="3"/>
      <c r="B8753" s="51"/>
      <c r="D8753" s="30"/>
      <c r="E8753" s="25"/>
    </row>
    <row r="8754" spans="1:5" x14ac:dyDescent="0.15">
      <c r="A8754" s="3"/>
      <c r="B8754" s="51"/>
      <c r="D8754" s="30"/>
      <c r="E8754" s="25"/>
    </row>
    <row r="8755" spans="1:5" x14ac:dyDescent="0.15">
      <c r="A8755" s="3"/>
      <c r="B8755" s="51"/>
      <c r="D8755" s="30"/>
      <c r="E8755" s="25"/>
    </row>
    <row r="8756" spans="1:5" x14ac:dyDescent="0.15">
      <c r="A8756" s="3"/>
      <c r="B8756" s="51"/>
      <c r="D8756" s="30"/>
      <c r="E8756" s="25"/>
    </row>
    <row r="8757" spans="1:5" x14ac:dyDescent="0.15">
      <c r="A8757" s="3"/>
      <c r="B8757" s="51"/>
      <c r="D8757" s="30"/>
      <c r="E8757" s="25"/>
    </row>
    <row r="8758" spans="1:5" x14ac:dyDescent="0.15">
      <c r="A8758" s="3"/>
      <c r="B8758" s="51"/>
      <c r="D8758" s="30"/>
      <c r="E8758" s="25"/>
    </row>
    <row r="8759" spans="1:5" x14ac:dyDescent="0.15">
      <c r="A8759" s="3"/>
      <c r="B8759" s="51"/>
      <c r="D8759" s="30"/>
      <c r="E8759" s="25"/>
    </row>
    <row r="8760" spans="1:5" x14ac:dyDescent="0.15">
      <c r="A8760" s="3"/>
      <c r="B8760" s="51"/>
      <c r="D8760" s="30"/>
      <c r="E8760" s="25"/>
    </row>
    <row r="8761" spans="1:5" x14ac:dyDescent="0.15">
      <c r="A8761" s="3"/>
      <c r="B8761" s="51"/>
      <c r="D8761" s="30"/>
      <c r="E8761" s="25"/>
    </row>
    <row r="8762" spans="1:5" x14ac:dyDescent="0.15">
      <c r="A8762" s="3"/>
      <c r="B8762" s="51"/>
      <c r="D8762" s="30"/>
      <c r="E8762" s="25"/>
    </row>
    <row r="8763" spans="1:5" x14ac:dyDescent="0.15">
      <c r="A8763" s="3"/>
      <c r="B8763" s="51"/>
      <c r="D8763" s="30"/>
      <c r="E8763" s="25"/>
    </row>
    <row r="8764" spans="1:5" x14ac:dyDescent="0.15">
      <c r="A8764" s="3"/>
      <c r="B8764" s="51"/>
      <c r="D8764" s="30"/>
      <c r="E8764" s="25"/>
    </row>
    <row r="8765" spans="1:5" x14ac:dyDescent="0.15">
      <c r="A8765" s="3"/>
      <c r="B8765" s="51"/>
      <c r="D8765" s="30"/>
      <c r="E8765" s="25"/>
    </row>
    <row r="8766" spans="1:5" x14ac:dyDescent="0.15">
      <c r="A8766" s="3"/>
      <c r="B8766" s="51"/>
      <c r="D8766" s="30"/>
      <c r="E8766" s="25"/>
    </row>
    <row r="8767" spans="1:5" x14ac:dyDescent="0.15">
      <c r="A8767" s="3"/>
      <c r="B8767" s="51"/>
      <c r="D8767" s="30"/>
      <c r="E8767" s="25"/>
    </row>
    <row r="8768" spans="1:5" x14ac:dyDescent="0.15">
      <c r="A8768" s="3"/>
      <c r="B8768" s="51"/>
      <c r="D8768" s="30"/>
      <c r="E8768" s="25"/>
    </row>
    <row r="8769" spans="1:5" x14ac:dyDescent="0.15">
      <c r="A8769" s="3"/>
      <c r="B8769" s="51"/>
      <c r="D8769" s="30"/>
      <c r="E8769" s="25"/>
    </row>
    <row r="8770" spans="1:5" x14ac:dyDescent="0.15">
      <c r="A8770" s="3"/>
      <c r="B8770" s="51"/>
      <c r="D8770" s="30"/>
      <c r="E8770" s="25"/>
    </row>
    <row r="8771" spans="1:5" x14ac:dyDescent="0.15">
      <c r="A8771" s="3"/>
      <c r="B8771" s="51"/>
      <c r="D8771" s="30"/>
      <c r="E8771" s="25"/>
    </row>
    <row r="8772" spans="1:5" x14ac:dyDescent="0.15">
      <c r="A8772" s="3"/>
      <c r="B8772" s="51"/>
      <c r="D8772" s="30"/>
      <c r="E8772" s="25"/>
    </row>
    <row r="8773" spans="1:5" x14ac:dyDescent="0.15">
      <c r="A8773" s="3"/>
      <c r="B8773" s="51"/>
      <c r="D8773" s="30"/>
      <c r="E8773" s="25"/>
    </row>
    <row r="8774" spans="1:5" x14ac:dyDescent="0.15">
      <c r="A8774" s="3"/>
      <c r="B8774" s="51"/>
      <c r="D8774" s="30"/>
      <c r="E8774" s="25"/>
    </row>
    <row r="8775" spans="1:5" x14ac:dyDescent="0.15">
      <c r="A8775" s="3"/>
      <c r="B8775" s="51"/>
      <c r="D8775" s="30"/>
      <c r="E8775" s="25"/>
    </row>
    <row r="8776" spans="1:5" x14ac:dyDescent="0.15">
      <c r="A8776" s="3"/>
      <c r="B8776" s="51"/>
      <c r="D8776" s="30"/>
      <c r="E8776" s="25"/>
    </row>
    <row r="8777" spans="1:5" x14ac:dyDescent="0.15">
      <c r="A8777" s="3"/>
      <c r="B8777" s="51"/>
      <c r="D8777" s="30"/>
      <c r="E8777" s="25"/>
    </row>
    <row r="8778" spans="1:5" x14ac:dyDescent="0.15">
      <c r="A8778" s="3"/>
      <c r="B8778" s="51"/>
      <c r="D8778" s="30"/>
      <c r="E8778" s="25"/>
    </row>
    <row r="8779" spans="1:5" x14ac:dyDescent="0.15">
      <c r="A8779" s="3"/>
      <c r="B8779" s="51"/>
      <c r="D8779" s="30"/>
      <c r="E8779" s="25"/>
    </row>
    <row r="8780" spans="1:5" x14ac:dyDescent="0.15">
      <c r="A8780" s="3"/>
      <c r="B8780" s="51"/>
      <c r="D8780" s="30"/>
      <c r="E8780" s="25"/>
    </row>
    <row r="8781" spans="1:5" x14ac:dyDescent="0.15">
      <c r="A8781" s="3"/>
      <c r="B8781" s="51"/>
      <c r="D8781" s="30"/>
      <c r="E8781" s="25"/>
    </row>
    <row r="8782" spans="1:5" x14ac:dyDescent="0.15">
      <c r="A8782" s="3"/>
      <c r="B8782" s="51"/>
      <c r="D8782" s="30"/>
      <c r="E8782" s="25"/>
    </row>
    <row r="8783" spans="1:5" x14ac:dyDescent="0.15">
      <c r="A8783" s="3"/>
      <c r="B8783" s="51"/>
      <c r="D8783" s="30"/>
      <c r="E8783" s="25"/>
    </row>
    <row r="8784" spans="1:5" x14ac:dyDescent="0.15">
      <c r="A8784" s="3"/>
      <c r="B8784" s="51"/>
      <c r="D8784" s="30"/>
      <c r="E8784" s="25"/>
    </row>
    <row r="8785" spans="1:5" x14ac:dyDescent="0.15">
      <c r="A8785" s="3"/>
      <c r="B8785" s="51"/>
      <c r="D8785" s="30"/>
      <c r="E8785" s="25"/>
    </row>
    <row r="8786" spans="1:5" x14ac:dyDescent="0.15">
      <c r="A8786" s="3"/>
      <c r="B8786" s="51"/>
      <c r="D8786" s="30"/>
      <c r="E8786" s="25"/>
    </row>
    <row r="8787" spans="1:5" x14ac:dyDescent="0.15">
      <c r="A8787" s="3"/>
      <c r="B8787" s="51"/>
      <c r="D8787" s="30"/>
      <c r="E8787" s="25"/>
    </row>
    <row r="8788" spans="1:5" x14ac:dyDescent="0.15">
      <c r="A8788" s="3"/>
      <c r="B8788" s="51"/>
      <c r="D8788" s="30"/>
      <c r="E8788" s="25"/>
    </row>
    <row r="8789" spans="1:5" x14ac:dyDescent="0.15">
      <c r="A8789" s="3"/>
      <c r="B8789" s="51"/>
      <c r="D8789" s="30"/>
      <c r="E8789" s="25"/>
    </row>
    <row r="8790" spans="1:5" x14ac:dyDescent="0.15">
      <c r="A8790" s="3"/>
      <c r="B8790" s="51"/>
      <c r="D8790" s="30"/>
      <c r="E8790" s="25"/>
    </row>
    <row r="8791" spans="1:5" x14ac:dyDescent="0.15">
      <c r="A8791" s="3"/>
      <c r="B8791" s="51"/>
      <c r="D8791" s="30"/>
      <c r="E8791" s="25"/>
    </row>
    <row r="8792" spans="1:5" x14ac:dyDescent="0.15">
      <c r="A8792" s="3"/>
      <c r="B8792" s="51"/>
      <c r="D8792" s="30"/>
      <c r="E8792" s="25"/>
    </row>
    <row r="8793" spans="1:5" x14ac:dyDescent="0.15">
      <c r="A8793" s="3"/>
      <c r="B8793" s="51"/>
      <c r="D8793" s="30"/>
      <c r="E8793" s="25"/>
    </row>
    <row r="8794" spans="1:5" x14ac:dyDescent="0.15">
      <c r="A8794" s="3"/>
      <c r="B8794" s="51"/>
      <c r="D8794" s="30"/>
      <c r="E8794" s="25"/>
    </row>
    <row r="8795" spans="1:5" x14ac:dyDescent="0.15">
      <c r="A8795" s="3"/>
      <c r="B8795" s="51"/>
      <c r="D8795" s="30"/>
      <c r="E8795" s="25"/>
    </row>
    <row r="8796" spans="1:5" x14ac:dyDescent="0.15">
      <c r="A8796" s="3"/>
      <c r="B8796" s="51"/>
      <c r="D8796" s="30"/>
      <c r="E8796" s="25"/>
    </row>
    <row r="8797" spans="1:5" x14ac:dyDescent="0.15">
      <c r="A8797" s="3"/>
      <c r="B8797" s="51"/>
      <c r="D8797" s="30"/>
      <c r="E8797" s="25"/>
    </row>
    <row r="8798" spans="1:5" x14ac:dyDescent="0.15">
      <c r="A8798" s="3"/>
      <c r="B8798" s="51"/>
      <c r="D8798" s="30"/>
      <c r="E8798" s="25"/>
    </row>
    <row r="8799" spans="1:5" x14ac:dyDescent="0.15">
      <c r="A8799" s="3"/>
      <c r="B8799" s="51"/>
      <c r="D8799" s="30"/>
      <c r="E8799" s="25"/>
    </row>
    <row r="8800" spans="1:5" x14ac:dyDescent="0.15">
      <c r="A8800" s="3"/>
      <c r="B8800" s="51"/>
      <c r="D8800" s="30"/>
      <c r="E8800" s="25"/>
    </row>
    <row r="8801" spans="1:5" x14ac:dyDescent="0.15">
      <c r="A8801" s="3"/>
      <c r="B8801" s="51"/>
      <c r="D8801" s="30"/>
      <c r="E8801" s="25"/>
    </row>
    <row r="8802" spans="1:5" x14ac:dyDescent="0.15">
      <c r="A8802" s="3"/>
      <c r="B8802" s="51"/>
      <c r="D8802" s="30"/>
      <c r="E8802" s="25"/>
    </row>
    <row r="8803" spans="1:5" x14ac:dyDescent="0.15">
      <c r="A8803" s="3"/>
      <c r="B8803" s="51"/>
      <c r="D8803" s="30"/>
      <c r="E8803" s="25"/>
    </row>
    <row r="8804" spans="1:5" x14ac:dyDescent="0.15">
      <c r="A8804" s="3"/>
      <c r="B8804" s="51"/>
      <c r="D8804" s="30"/>
      <c r="E8804" s="25"/>
    </row>
    <row r="8805" spans="1:5" x14ac:dyDescent="0.15">
      <c r="A8805" s="3"/>
      <c r="B8805" s="51"/>
      <c r="D8805" s="30"/>
      <c r="E8805" s="25"/>
    </row>
    <row r="8806" spans="1:5" x14ac:dyDescent="0.15">
      <c r="A8806" s="3"/>
      <c r="B8806" s="51"/>
      <c r="D8806" s="30"/>
      <c r="E8806" s="25"/>
    </row>
    <row r="8807" spans="1:5" x14ac:dyDescent="0.15">
      <c r="A8807" s="3"/>
      <c r="B8807" s="51"/>
      <c r="D8807" s="30"/>
      <c r="E8807" s="25"/>
    </row>
    <row r="8808" spans="1:5" x14ac:dyDescent="0.15">
      <c r="A8808" s="3"/>
      <c r="B8808" s="51"/>
      <c r="D8808" s="30"/>
      <c r="E8808" s="25"/>
    </row>
    <row r="8809" spans="1:5" x14ac:dyDescent="0.15">
      <c r="A8809" s="3"/>
      <c r="B8809" s="51"/>
      <c r="D8809" s="30"/>
      <c r="E8809" s="25"/>
    </row>
    <row r="8810" spans="1:5" x14ac:dyDescent="0.15">
      <c r="A8810" s="3"/>
      <c r="B8810" s="51"/>
      <c r="D8810" s="30"/>
      <c r="E8810" s="25"/>
    </row>
    <row r="8811" spans="1:5" x14ac:dyDescent="0.15">
      <c r="A8811" s="3"/>
      <c r="B8811" s="51"/>
      <c r="D8811" s="30"/>
      <c r="E8811" s="25"/>
    </row>
    <row r="8812" spans="1:5" x14ac:dyDescent="0.15">
      <c r="A8812" s="3"/>
      <c r="B8812" s="51"/>
      <c r="D8812" s="30"/>
      <c r="E8812" s="25"/>
    </row>
    <row r="8813" spans="1:5" x14ac:dyDescent="0.15">
      <c r="A8813" s="3"/>
      <c r="B8813" s="51"/>
      <c r="D8813" s="30"/>
      <c r="E8813" s="25"/>
    </row>
    <row r="8814" spans="1:5" x14ac:dyDescent="0.15">
      <c r="A8814" s="3"/>
      <c r="B8814" s="51"/>
      <c r="D8814" s="30"/>
      <c r="E8814" s="25"/>
    </row>
    <row r="8815" spans="1:5" x14ac:dyDescent="0.15">
      <c r="A8815" s="3"/>
      <c r="B8815" s="51"/>
      <c r="D8815" s="30"/>
      <c r="E8815" s="25"/>
    </row>
    <row r="8816" spans="1:5" x14ac:dyDescent="0.15">
      <c r="A8816" s="3"/>
      <c r="B8816" s="51"/>
      <c r="D8816" s="30"/>
      <c r="E8816" s="25"/>
    </row>
    <row r="8817" spans="1:5" x14ac:dyDescent="0.15">
      <c r="A8817" s="3"/>
      <c r="B8817" s="51"/>
      <c r="D8817" s="30"/>
      <c r="E8817" s="25"/>
    </row>
    <row r="8818" spans="1:5" x14ac:dyDescent="0.15">
      <c r="A8818" s="3"/>
      <c r="B8818" s="51"/>
      <c r="D8818" s="30"/>
      <c r="E8818" s="25"/>
    </row>
    <row r="8819" spans="1:5" x14ac:dyDescent="0.15">
      <c r="A8819" s="3"/>
      <c r="B8819" s="51"/>
      <c r="D8819" s="30"/>
      <c r="E8819" s="25"/>
    </row>
    <row r="8820" spans="1:5" x14ac:dyDescent="0.15">
      <c r="A8820" s="3"/>
      <c r="B8820" s="51"/>
      <c r="D8820" s="30"/>
      <c r="E8820" s="25"/>
    </row>
    <row r="8821" spans="1:5" x14ac:dyDescent="0.15">
      <c r="A8821" s="3"/>
      <c r="B8821" s="51"/>
      <c r="D8821" s="30"/>
      <c r="E8821" s="25"/>
    </row>
    <row r="8822" spans="1:5" x14ac:dyDescent="0.15">
      <c r="A8822" s="3"/>
      <c r="B8822" s="51"/>
      <c r="D8822" s="30"/>
      <c r="E8822" s="25"/>
    </row>
    <row r="8823" spans="1:5" x14ac:dyDescent="0.15">
      <c r="A8823" s="3"/>
      <c r="B8823" s="51"/>
      <c r="D8823" s="30"/>
      <c r="E8823" s="25"/>
    </row>
    <row r="8824" spans="1:5" x14ac:dyDescent="0.15">
      <c r="A8824" s="3"/>
      <c r="B8824" s="51"/>
      <c r="D8824" s="30"/>
      <c r="E8824" s="25"/>
    </row>
    <row r="8825" spans="1:5" x14ac:dyDescent="0.15">
      <c r="A8825" s="3"/>
      <c r="B8825" s="51"/>
      <c r="D8825" s="30"/>
      <c r="E8825" s="25"/>
    </row>
    <row r="8826" spans="1:5" x14ac:dyDescent="0.15">
      <c r="A8826" s="3"/>
      <c r="B8826" s="51"/>
      <c r="D8826" s="30"/>
      <c r="E8826" s="25"/>
    </row>
    <row r="8827" spans="1:5" x14ac:dyDescent="0.15">
      <c r="A8827" s="3"/>
      <c r="B8827" s="51"/>
      <c r="D8827" s="30"/>
      <c r="E8827" s="25"/>
    </row>
    <row r="8828" spans="1:5" x14ac:dyDescent="0.15">
      <c r="A8828" s="3"/>
      <c r="B8828" s="51"/>
      <c r="D8828" s="30"/>
      <c r="E8828" s="25"/>
    </row>
    <row r="8829" spans="1:5" x14ac:dyDescent="0.15">
      <c r="A8829" s="3"/>
      <c r="B8829" s="51"/>
      <c r="D8829" s="30"/>
      <c r="E8829" s="25"/>
    </row>
    <row r="8830" spans="1:5" x14ac:dyDescent="0.15">
      <c r="A8830" s="3"/>
      <c r="B8830" s="51"/>
      <c r="D8830" s="30"/>
      <c r="E8830" s="25"/>
    </row>
    <row r="8831" spans="1:5" x14ac:dyDescent="0.15">
      <c r="A8831" s="3"/>
      <c r="B8831" s="51"/>
      <c r="D8831" s="30"/>
      <c r="E8831" s="25"/>
    </row>
    <row r="8832" spans="1:5" x14ac:dyDescent="0.15">
      <c r="A8832" s="3"/>
      <c r="B8832" s="51"/>
      <c r="D8832" s="30"/>
      <c r="E8832" s="25"/>
    </row>
    <row r="8833" spans="1:5" x14ac:dyDescent="0.15">
      <c r="A8833" s="3"/>
      <c r="B8833" s="51"/>
      <c r="D8833" s="30"/>
      <c r="E8833" s="25"/>
    </row>
    <row r="8834" spans="1:5" x14ac:dyDescent="0.15">
      <c r="A8834" s="3"/>
      <c r="B8834" s="51"/>
      <c r="D8834" s="30"/>
      <c r="E8834" s="25"/>
    </row>
    <row r="8835" spans="1:5" x14ac:dyDescent="0.15">
      <c r="A8835" s="3"/>
      <c r="B8835" s="51"/>
      <c r="D8835" s="30"/>
      <c r="E8835" s="25"/>
    </row>
    <row r="8836" spans="1:5" x14ac:dyDescent="0.15">
      <c r="A8836" s="3"/>
      <c r="B8836" s="51"/>
      <c r="D8836" s="30"/>
      <c r="E8836" s="25"/>
    </row>
    <row r="8837" spans="1:5" x14ac:dyDescent="0.15">
      <c r="A8837" s="3"/>
      <c r="B8837" s="51"/>
      <c r="D8837" s="30"/>
      <c r="E8837" s="25"/>
    </row>
    <row r="8838" spans="1:5" x14ac:dyDescent="0.15">
      <c r="A8838" s="3"/>
      <c r="B8838" s="51"/>
      <c r="D8838" s="30"/>
      <c r="E8838" s="25"/>
    </row>
    <row r="8839" spans="1:5" x14ac:dyDescent="0.15">
      <c r="A8839" s="3"/>
      <c r="B8839" s="51"/>
      <c r="D8839" s="30"/>
      <c r="E8839" s="25"/>
    </row>
    <row r="8840" spans="1:5" x14ac:dyDescent="0.15">
      <c r="A8840" s="3"/>
      <c r="B8840" s="51"/>
      <c r="D8840" s="30"/>
      <c r="E8840" s="25"/>
    </row>
    <row r="8841" spans="1:5" x14ac:dyDescent="0.15">
      <c r="A8841" s="3"/>
      <c r="B8841" s="51"/>
      <c r="D8841" s="30"/>
      <c r="E8841" s="25"/>
    </row>
    <row r="8842" spans="1:5" x14ac:dyDescent="0.15">
      <c r="A8842" s="3"/>
      <c r="B8842" s="51"/>
      <c r="D8842" s="30"/>
      <c r="E8842" s="25"/>
    </row>
    <row r="8843" spans="1:5" x14ac:dyDescent="0.15">
      <c r="A8843" s="3"/>
      <c r="B8843" s="51"/>
      <c r="D8843" s="30"/>
      <c r="E8843" s="25"/>
    </row>
    <row r="8844" spans="1:5" x14ac:dyDescent="0.15">
      <c r="A8844" s="3"/>
      <c r="B8844" s="51"/>
      <c r="D8844" s="30"/>
      <c r="E8844" s="25"/>
    </row>
    <row r="8845" spans="1:5" x14ac:dyDescent="0.15">
      <c r="A8845" s="3"/>
      <c r="B8845" s="51"/>
      <c r="D8845" s="30"/>
      <c r="E8845" s="25"/>
    </row>
    <row r="8846" spans="1:5" x14ac:dyDescent="0.15">
      <c r="A8846" s="3"/>
      <c r="B8846" s="51"/>
      <c r="D8846" s="30"/>
      <c r="E8846" s="25"/>
    </row>
    <row r="8847" spans="1:5" x14ac:dyDescent="0.15">
      <c r="A8847" s="3"/>
      <c r="B8847" s="51"/>
      <c r="D8847" s="30"/>
      <c r="E8847" s="25"/>
    </row>
    <row r="8848" spans="1:5" x14ac:dyDescent="0.15">
      <c r="A8848" s="3"/>
      <c r="B8848" s="51"/>
      <c r="D8848" s="30"/>
      <c r="E8848" s="25"/>
    </row>
    <row r="8849" spans="1:5" x14ac:dyDescent="0.15">
      <c r="A8849" s="3"/>
      <c r="B8849" s="51"/>
      <c r="D8849" s="30"/>
      <c r="E8849" s="25"/>
    </row>
    <row r="8850" spans="1:5" x14ac:dyDescent="0.15">
      <c r="A8850" s="3"/>
      <c r="B8850" s="51"/>
      <c r="D8850" s="30"/>
      <c r="E8850" s="25"/>
    </row>
    <row r="8851" spans="1:5" x14ac:dyDescent="0.15">
      <c r="A8851" s="3"/>
      <c r="B8851" s="51"/>
      <c r="D8851" s="30"/>
      <c r="E8851" s="25"/>
    </row>
    <row r="8852" spans="1:5" x14ac:dyDescent="0.15">
      <c r="A8852" s="3"/>
      <c r="B8852" s="51"/>
      <c r="D8852" s="30"/>
      <c r="E8852" s="25"/>
    </row>
    <row r="8853" spans="1:5" x14ac:dyDescent="0.15">
      <c r="A8853" s="3"/>
      <c r="B8853" s="51"/>
      <c r="D8853" s="30"/>
      <c r="E8853" s="25"/>
    </row>
    <row r="8854" spans="1:5" x14ac:dyDescent="0.15">
      <c r="A8854" s="3"/>
      <c r="B8854" s="51"/>
      <c r="D8854" s="30"/>
      <c r="E8854" s="25"/>
    </row>
    <row r="8855" spans="1:5" x14ac:dyDescent="0.15">
      <c r="A8855" s="3"/>
      <c r="B8855" s="51"/>
      <c r="D8855" s="30"/>
      <c r="E8855" s="25"/>
    </row>
    <row r="8856" spans="1:5" x14ac:dyDescent="0.15">
      <c r="A8856" s="3"/>
      <c r="B8856" s="51"/>
      <c r="D8856" s="30"/>
      <c r="E8856" s="25"/>
    </row>
    <row r="8857" spans="1:5" x14ac:dyDescent="0.15">
      <c r="A8857" s="3"/>
      <c r="B8857" s="51"/>
      <c r="D8857" s="30"/>
      <c r="E8857" s="25"/>
    </row>
    <row r="8858" spans="1:5" x14ac:dyDescent="0.15">
      <c r="A8858" s="3"/>
      <c r="B8858" s="51"/>
      <c r="D8858" s="30"/>
      <c r="E8858" s="25"/>
    </row>
    <row r="8859" spans="1:5" x14ac:dyDescent="0.15">
      <c r="A8859" s="3"/>
      <c r="B8859" s="51"/>
      <c r="D8859" s="30"/>
      <c r="E8859" s="25"/>
    </row>
    <row r="8860" spans="1:5" x14ac:dyDescent="0.15">
      <c r="A8860" s="3"/>
      <c r="B8860" s="51"/>
      <c r="D8860" s="30"/>
      <c r="E8860" s="25"/>
    </row>
    <row r="8861" spans="1:5" x14ac:dyDescent="0.15">
      <c r="A8861" s="3"/>
      <c r="B8861" s="51"/>
      <c r="D8861" s="30"/>
      <c r="E8861" s="25"/>
    </row>
    <row r="8862" spans="1:5" x14ac:dyDescent="0.15">
      <c r="A8862" s="3"/>
      <c r="B8862" s="51"/>
      <c r="D8862" s="30"/>
      <c r="E8862" s="25"/>
    </row>
    <row r="8863" spans="1:5" x14ac:dyDescent="0.15">
      <c r="A8863" s="3"/>
      <c r="B8863" s="51"/>
      <c r="D8863" s="30"/>
      <c r="E8863" s="25"/>
    </row>
    <row r="8864" spans="1:5" x14ac:dyDescent="0.15">
      <c r="A8864" s="3"/>
      <c r="B8864" s="51"/>
      <c r="D8864" s="30"/>
      <c r="E8864" s="25"/>
    </row>
    <row r="8865" spans="1:5" x14ac:dyDescent="0.15">
      <c r="A8865" s="3"/>
      <c r="B8865" s="51"/>
      <c r="D8865" s="30"/>
      <c r="E8865" s="25"/>
    </row>
    <row r="8866" spans="1:5" x14ac:dyDescent="0.15">
      <c r="A8866" s="3"/>
      <c r="B8866" s="51"/>
      <c r="D8866" s="30"/>
      <c r="E8866" s="25"/>
    </row>
    <row r="8867" spans="1:5" x14ac:dyDescent="0.15">
      <c r="A8867" s="3"/>
      <c r="B8867" s="51"/>
      <c r="D8867" s="30"/>
      <c r="E8867" s="25"/>
    </row>
    <row r="8868" spans="1:5" x14ac:dyDescent="0.15">
      <c r="A8868" s="3"/>
      <c r="B8868" s="51"/>
      <c r="D8868" s="30"/>
      <c r="E8868" s="25"/>
    </row>
    <row r="8869" spans="1:5" x14ac:dyDescent="0.15">
      <c r="A8869" s="3"/>
      <c r="B8869" s="51"/>
      <c r="D8869" s="30"/>
      <c r="E8869" s="25"/>
    </row>
    <row r="8870" spans="1:5" x14ac:dyDescent="0.15">
      <c r="A8870" s="3"/>
      <c r="B8870" s="51"/>
      <c r="D8870" s="30"/>
      <c r="E8870" s="25"/>
    </row>
    <row r="8871" spans="1:5" x14ac:dyDescent="0.15">
      <c r="A8871" s="3"/>
      <c r="B8871" s="51"/>
      <c r="D8871" s="30"/>
      <c r="E8871" s="25"/>
    </row>
    <row r="8872" spans="1:5" x14ac:dyDescent="0.15">
      <c r="A8872" s="3"/>
      <c r="B8872" s="51"/>
      <c r="D8872" s="30"/>
      <c r="E8872" s="25"/>
    </row>
    <row r="8873" spans="1:5" x14ac:dyDescent="0.15">
      <c r="A8873" s="3"/>
      <c r="B8873" s="51"/>
      <c r="D8873" s="30"/>
      <c r="E8873" s="25"/>
    </row>
    <row r="8874" spans="1:5" x14ac:dyDescent="0.15">
      <c r="A8874" s="3"/>
      <c r="B8874" s="51"/>
      <c r="D8874" s="30"/>
      <c r="E8874" s="25"/>
    </row>
    <row r="8875" spans="1:5" x14ac:dyDescent="0.15">
      <c r="A8875" s="3"/>
      <c r="B8875" s="51"/>
      <c r="D8875" s="30"/>
      <c r="E8875" s="25"/>
    </row>
    <row r="8876" spans="1:5" x14ac:dyDescent="0.15">
      <c r="A8876" s="3"/>
      <c r="B8876" s="51"/>
      <c r="D8876" s="30"/>
      <c r="E8876" s="25"/>
    </row>
    <row r="8877" spans="1:5" x14ac:dyDescent="0.15">
      <c r="A8877" s="3"/>
      <c r="B8877" s="51"/>
      <c r="D8877" s="30"/>
      <c r="E8877" s="25"/>
    </row>
    <row r="8878" spans="1:5" x14ac:dyDescent="0.15">
      <c r="A8878" s="3"/>
      <c r="B8878" s="51"/>
      <c r="D8878" s="30"/>
      <c r="E8878" s="25"/>
    </row>
    <row r="8879" spans="1:5" x14ac:dyDescent="0.15">
      <c r="A8879" s="3"/>
      <c r="B8879" s="51"/>
      <c r="D8879" s="30"/>
      <c r="E8879" s="25"/>
    </row>
    <row r="8880" spans="1:5" x14ac:dyDescent="0.15">
      <c r="A8880" s="3"/>
      <c r="B8880" s="51"/>
      <c r="D8880" s="30"/>
      <c r="E8880" s="25"/>
    </row>
    <row r="8881" spans="1:5" x14ac:dyDescent="0.15">
      <c r="A8881" s="3"/>
      <c r="B8881" s="51"/>
      <c r="D8881" s="30"/>
      <c r="E8881" s="25"/>
    </row>
    <row r="8882" spans="1:5" x14ac:dyDescent="0.15">
      <c r="A8882" s="3"/>
      <c r="B8882" s="51"/>
      <c r="D8882" s="30"/>
      <c r="E8882" s="25"/>
    </row>
    <row r="8883" spans="1:5" x14ac:dyDescent="0.15">
      <c r="A8883" s="3"/>
      <c r="B8883" s="51"/>
      <c r="D8883" s="30"/>
      <c r="E8883" s="25"/>
    </row>
    <row r="8884" spans="1:5" x14ac:dyDescent="0.15">
      <c r="A8884" s="3"/>
      <c r="B8884" s="51"/>
      <c r="D8884" s="30"/>
      <c r="E8884" s="25"/>
    </row>
    <row r="8885" spans="1:5" x14ac:dyDescent="0.15">
      <c r="A8885" s="3"/>
      <c r="B8885" s="51"/>
      <c r="D8885" s="30"/>
      <c r="E8885" s="25"/>
    </row>
    <row r="8886" spans="1:5" x14ac:dyDescent="0.15">
      <c r="A8886" s="3"/>
      <c r="B8886" s="51"/>
      <c r="D8886" s="30"/>
      <c r="E8886" s="25"/>
    </row>
    <row r="8887" spans="1:5" x14ac:dyDescent="0.15">
      <c r="A8887" s="3"/>
      <c r="B8887" s="51"/>
      <c r="D8887" s="30"/>
      <c r="E8887" s="25"/>
    </row>
    <row r="8888" spans="1:5" x14ac:dyDescent="0.15">
      <c r="A8888" s="3"/>
      <c r="B8888" s="51"/>
      <c r="D8888" s="30"/>
      <c r="E8888" s="25"/>
    </row>
    <row r="8889" spans="1:5" x14ac:dyDescent="0.15">
      <c r="A8889" s="3"/>
      <c r="B8889" s="51"/>
      <c r="D8889" s="30"/>
      <c r="E8889" s="25"/>
    </row>
    <row r="8890" spans="1:5" x14ac:dyDescent="0.15">
      <c r="A8890" s="3"/>
      <c r="B8890" s="51"/>
      <c r="D8890" s="30"/>
      <c r="E8890" s="25"/>
    </row>
    <row r="8891" spans="1:5" x14ac:dyDescent="0.15">
      <c r="A8891" s="3"/>
      <c r="B8891" s="51"/>
      <c r="D8891" s="30"/>
      <c r="E8891" s="25"/>
    </row>
    <row r="8892" spans="1:5" x14ac:dyDescent="0.15">
      <c r="A8892" s="3"/>
      <c r="B8892" s="51"/>
      <c r="D8892" s="30"/>
      <c r="E8892" s="25"/>
    </row>
    <row r="8893" spans="1:5" x14ac:dyDescent="0.15">
      <c r="A8893" s="3"/>
      <c r="B8893" s="51"/>
      <c r="D8893" s="30"/>
      <c r="E8893" s="25"/>
    </row>
    <row r="8894" spans="1:5" x14ac:dyDescent="0.15">
      <c r="A8894" s="3"/>
      <c r="B8894" s="51"/>
      <c r="D8894" s="30"/>
      <c r="E8894" s="25"/>
    </row>
    <row r="8895" spans="1:5" x14ac:dyDescent="0.15">
      <c r="A8895" s="3"/>
      <c r="B8895" s="51"/>
      <c r="D8895" s="30"/>
      <c r="E8895" s="25"/>
    </row>
    <row r="8896" spans="1:5" x14ac:dyDescent="0.15">
      <c r="A8896" s="3"/>
      <c r="B8896" s="51"/>
      <c r="D8896" s="30"/>
      <c r="E8896" s="25"/>
    </row>
    <row r="8897" spans="1:5" x14ac:dyDescent="0.15">
      <c r="A8897" s="3"/>
      <c r="B8897" s="51"/>
      <c r="D8897" s="30"/>
      <c r="E8897" s="25"/>
    </row>
    <row r="8898" spans="1:5" x14ac:dyDescent="0.15">
      <c r="A8898" s="3"/>
      <c r="B8898" s="51"/>
      <c r="D8898" s="30"/>
      <c r="E8898" s="25"/>
    </row>
    <row r="8899" spans="1:5" x14ac:dyDescent="0.15">
      <c r="A8899" s="3"/>
      <c r="B8899" s="51"/>
      <c r="D8899" s="30"/>
      <c r="E8899" s="25"/>
    </row>
    <row r="8900" spans="1:5" x14ac:dyDescent="0.15">
      <c r="A8900" s="3"/>
      <c r="B8900" s="51"/>
      <c r="D8900" s="30"/>
      <c r="E8900" s="25"/>
    </row>
    <row r="8901" spans="1:5" x14ac:dyDescent="0.15">
      <c r="A8901" s="3"/>
      <c r="B8901" s="51"/>
      <c r="D8901" s="30"/>
      <c r="E8901" s="25"/>
    </row>
    <row r="8902" spans="1:5" x14ac:dyDescent="0.15">
      <c r="A8902" s="3"/>
      <c r="B8902" s="51"/>
      <c r="D8902" s="30"/>
      <c r="E8902" s="25"/>
    </row>
    <row r="8903" spans="1:5" x14ac:dyDescent="0.15">
      <c r="A8903" s="3"/>
      <c r="B8903" s="51"/>
      <c r="D8903" s="30"/>
      <c r="E8903" s="25"/>
    </row>
    <row r="8904" spans="1:5" x14ac:dyDescent="0.15">
      <c r="A8904" s="3"/>
      <c r="B8904" s="51"/>
      <c r="D8904" s="30"/>
      <c r="E8904" s="25"/>
    </row>
    <row r="8905" spans="1:5" x14ac:dyDescent="0.15">
      <c r="A8905" s="3"/>
      <c r="B8905" s="51"/>
      <c r="D8905" s="30"/>
      <c r="E8905" s="25"/>
    </row>
    <row r="8906" spans="1:5" x14ac:dyDescent="0.15">
      <c r="A8906" s="3"/>
      <c r="B8906" s="51"/>
      <c r="D8906" s="30"/>
      <c r="E8906" s="25"/>
    </row>
    <row r="8907" spans="1:5" x14ac:dyDescent="0.15">
      <c r="A8907" s="3"/>
      <c r="B8907" s="51"/>
      <c r="D8907" s="30"/>
      <c r="E8907" s="25"/>
    </row>
    <row r="8908" spans="1:5" x14ac:dyDescent="0.15">
      <c r="A8908" s="3"/>
      <c r="B8908" s="51"/>
      <c r="D8908" s="30"/>
      <c r="E8908" s="25"/>
    </row>
    <row r="8909" spans="1:5" x14ac:dyDescent="0.15">
      <c r="A8909" s="3"/>
      <c r="B8909" s="51"/>
      <c r="D8909" s="30"/>
      <c r="E8909" s="25"/>
    </row>
    <row r="8910" spans="1:5" x14ac:dyDescent="0.15">
      <c r="A8910" s="3"/>
      <c r="B8910" s="51"/>
      <c r="D8910" s="30"/>
      <c r="E8910" s="25"/>
    </row>
    <row r="8911" spans="1:5" x14ac:dyDescent="0.15">
      <c r="A8911" s="3"/>
      <c r="B8911" s="51"/>
      <c r="D8911" s="30"/>
      <c r="E8911" s="25"/>
    </row>
    <row r="8912" spans="1:5" x14ac:dyDescent="0.15">
      <c r="A8912" s="3"/>
      <c r="B8912" s="51"/>
      <c r="D8912" s="30"/>
      <c r="E8912" s="25"/>
    </row>
    <row r="8913" spans="1:5" x14ac:dyDescent="0.15">
      <c r="A8913" s="3"/>
      <c r="B8913" s="51"/>
      <c r="D8913" s="30"/>
      <c r="E8913" s="25"/>
    </row>
    <row r="8914" spans="1:5" x14ac:dyDescent="0.15">
      <c r="A8914" s="3"/>
      <c r="B8914" s="51"/>
      <c r="D8914" s="30"/>
      <c r="E8914" s="25"/>
    </row>
    <row r="8915" spans="1:5" x14ac:dyDescent="0.15">
      <c r="A8915" s="3"/>
      <c r="B8915" s="51"/>
      <c r="D8915" s="30"/>
      <c r="E8915" s="25"/>
    </row>
    <row r="8916" spans="1:5" x14ac:dyDescent="0.15">
      <c r="A8916" s="3"/>
      <c r="B8916" s="51"/>
      <c r="D8916" s="30"/>
      <c r="E8916" s="25"/>
    </row>
    <row r="8917" spans="1:5" x14ac:dyDescent="0.15">
      <c r="A8917" s="3"/>
      <c r="B8917" s="51"/>
      <c r="D8917" s="30"/>
      <c r="E8917" s="25"/>
    </row>
    <row r="8918" spans="1:5" x14ac:dyDescent="0.15">
      <c r="A8918" s="3"/>
      <c r="B8918" s="51"/>
      <c r="D8918" s="30"/>
      <c r="E8918" s="25"/>
    </row>
    <row r="8919" spans="1:5" x14ac:dyDescent="0.15">
      <c r="A8919" s="3"/>
      <c r="B8919" s="51"/>
      <c r="D8919" s="30"/>
      <c r="E8919" s="25"/>
    </row>
    <row r="8920" spans="1:5" x14ac:dyDescent="0.15">
      <c r="A8920" s="3"/>
      <c r="B8920" s="51"/>
      <c r="D8920" s="30"/>
      <c r="E8920" s="25"/>
    </row>
    <row r="8921" spans="1:5" x14ac:dyDescent="0.15">
      <c r="A8921" s="3"/>
      <c r="B8921" s="51"/>
      <c r="D8921" s="30"/>
      <c r="E8921" s="25"/>
    </row>
    <row r="8922" spans="1:5" x14ac:dyDescent="0.15">
      <c r="A8922" s="3"/>
      <c r="B8922" s="51"/>
      <c r="D8922" s="30"/>
      <c r="E8922" s="25"/>
    </row>
    <row r="8923" spans="1:5" x14ac:dyDescent="0.15">
      <c r="A8923" s="3"/>
      <c r="B8923" s="51"/>
      <c r="D8923" s="30"/>
      <c r="E8923" s="25"/>
    </row>
    <row r="8924" spans="1:5" x14ac:dyDescent="0.15">
      <c r="A8924" s="3"/>
      <c r="B8924" s="51"/>
      <c r="D8924" s="30"/>
      <c r="E8924" s="25"/>
    </row>
    <row r="8925" spans="1:5" x14ac:dyDescent="0.15">
      <c r="A8925" s="3"/>
      <c r="B8925" s="51"/>
      <c r="D8925" s="30"/>
      <c r="E8925" s="25"/>
    </row>
    <row r="8926" spans="1:5" x14ac:dyDescent="0.15">
      <c r="A8926" s="3"/>
      <c r="B8926" s="51"/>
      <c r="D8926" s="30"/>
      <c r="E8926" s="25"/>
    </row>
    <row r="8927" spans="1:5" x14ac:dyDescent="0.15">
      <c r="A8927" s="3"/>
      <c r="B8927" s="51"/>
      <c r="D8927" s="30"/>
      <c r="E8927" s="25"/>
    </row>
    <row r="8928" spans="1:5" x14ac:dyDescent="0.15">
      <c r="A8928" s="3"/>
      <c r="B8928" s="51"/>
      <c r="D8928" s="30"/>
      <c r="E8928" s="25"/>
    </row>
    <row r="8929" spans="1:5" x14ac:dyDescent="0.15">
      <c r="A8929" s="3"/>
      <c r="B8929" s="51"/>
      <c r="D8929" s="30"/>
      <c r="E8929" s="25"/>
    </row>
    <row r="8930" spans="1:5" x14ac:dyDescent="0.15">
      <c r="A8930" s="3"/>
      <c r="B8930" s="51"/>
      <c r="D8930" s="30"/>
      <c r="E8930" s="25"/>
    </row>
    <row r="8931" spans="1:5" x14ac:dyDescent="0.15">
      <c r="A8931" s="3"/>
      <c r="B8931" s="51"/>
      <c r="D8931" s="30"/>
      <c r="E8931" s="25"/>
    </row>
    <row r="8932" spans="1:5" x14ac:dyDescent="0.15">
      <c r="A8932" s="3"/>
      <c r="B8932" s="51"/>
      <c r="D8932" s="30"/>
      <c r="E8932" s="25"/>
    </row>
    <row r="8933" spans="1:5" x14ac:dyDescent="0.15">
      <c r="A8933" s="3"/>
      <c r="B8933" s="51"/>
      <c r="D8933" s="30"/>
      <c r="E8933" s="25"/>
    </row>
    <row r="8934" spans="1:5" x14ac:dyDescent="0.15">
      <c r="A8934" s="3"/>
      <c r="B8934" s="51"/>
      <c r="D8934" s="30"/>
      <c r="E8934" s="25"/>
    </row>
    <row r="8935" spans="1:5" x14ac:dyDescent="0.15">
      <c r="A8935" s="3"/>
      <c r="B8935" s="51"/>
      <c r="D8935" s="30"/>
      <c r="E8935" s="25"/>
    </row>
    <row r="8936" spans="1:5" x14ac:dyDescent="0.15">
      <c r="A8936" s="3"/>
      <c r="B8936" s="51"/>
      <c r="D8936" s="30"/>
      <c r="E8936" s="25"/>
    </row>
    <row r="8937" spans="1:5" x14ac:dyDescent="0.15">
      <c r="A8937" s="3"/>
      <c r="B8937" s="51"/>
      <c r="D8937" s="30"/>
      <c r="E8937" s="25"/>
    </row>
    <row r="8938" spans="1:5" x14ac:dyDescent="0.15">
      <c r="A8938" s="3"/>
      <c r="B8938" s="51"/>
      <c r="D8938" s="30"/>
      <c r="E8938" s="25"/>
    </row>
    <row r="8939" spans="1:5" x14ac:dyDescent="0.15">
      <c r="A8939" s="3"/>
      <c r="B8939" s="51"/>
      <c r="D8939" s="30"/>
      <c r="E8939" s="25"/>
    </row>
    <row r="8940" spans="1:5" x14ac:dyDescent="0.15">
      <c r="A8940" s="3"/>
      <c r="B8940" s="51"/>
      <c r="D8940" s="30"/>
      <c r="E8940" s="25"/>
    </row>
    <row r="8941" spans="1:5" x14ac:dyDescent="0.15">
      <c r="A8941" s="3"/>
      <c r="B8941" s="51"/>
      <c r="D8941" s="30"/>
      <c r="E8941" s="25"/>
    </row>
    <row r="8942" spans="1:5" x14ac:dyDescent="0.15">
      <c r="A8942" s="3"/>
      <c r="B8942" s="51"/>
      <c r="D8942" s="30"/>
      <c r="E8942" s="25"/>
    </row>
    <row r="8943" spans="1:5" x14ac:dyDescent="0.15">
      <c r="A8943" s="3"/>
      <c r="B8943" s="51"/>
      <c r="D8943" s="30"/>
      <c r="E8943" s="25"/>
    </row>
    <row r="8944" spans="1:5" x14ac:dyDescent="0.15">
      <c r="A8944" s="3"/>
      <c r="B8944" s="51"/>
      <c r="D8944" s="30"/>
      <c r="E8944" s="25"/>
    </row>
    <row r="8945" spans="1:5" x14ac:dyDescent="0.15">
      <c r="A8945" s="3"/>
      <c r="B8945" s="51"/>
      <c r="D8945" s="30"/>
      <c r="E8945" s="25"/>
    </row>
    <row r="8946" spans="1:5" x14ac:dyDescent="0.15">
      <c r="A8946" s="3"/>
      <c r="B8946" s="51"/>
      <c r="D8946" s="30"/>
      <c r="E8946" s="25"/>
    </row>
    <row r="8947" spans="1:5" x14ac:dyDescent="0.15">
      <c r="A8947" s="3"/>
      <c r="B8947" s="51"/>
      <c r="D8947" s="30"/>
      <c r="E8947" s="25"/>
    </row>
    <row r="8948" spans="1:5" x14ac:dyDescent="0.15">
      <c r="A8948" s="3"/>
      <c r="B8948" s="51"/>
      <c r="D8948" s="30"/>
      <c r="E8948" s="25"/>
    </row>
    <row r="8949" spans="1:5" x14ac:dyDescent="0.15">
      <c r="A8949" s="3"/>
      <c r="B8949" s="51"/>
      <c r="D8949" s="30"/>
      <c r="E8949" s="25"/>
    </row>
    <row r="8950" spans="1:5" x14ac:dyDescent="0.15">
      <c r="A8950" s="3"/>
      <c r="B8950" s="51"/>
      <c r="D8950" s="30"/>
      <c r="E8950" s="25"/>
    </row>
    <row r="8951" spans="1:5" x14ac:dyDescent="0.15">
      <c r="A8951" s="3"/>
      <c r="B8951" s="51"/>
      <c r="D8951" s="30"/>
      <c r="E8951" s="25"/>
    </row>
    <row r="8952" spans="1:5" x14ac:dyDescent="0.15">
      <c r="A8952" s="3"/>
      <c r="B8952" s="51"/>
      <c r="D8952" s="30"/>
      <c r="E8952" s="25"/>
    </row>
    <row r="8953" spans="1:5" x14ac:dyDescent="0.15">
      <c r="A8953" s="3"/>
      <c r="B8953" s="51"/>
      <c r="D8953" s="30"/>
      <c r="E8953" s="25"/>
    </row>
    <row r="8954" spans="1:5" x14ac:dyDescent="0.15">
      <c r="A8954" s="3"/>
      <c r="B8954" s="51"/>
      <c r="D8954" s="30"/>
      <c r="E8954" s="25"/>
    </row>
    <row r="8955" spans="1:5" x14ac:dyDescent="0.15">
      <c r="A8955" s="3"/>
      <c r="B8955" s="51"/>
      <c r="D8955" s="30"/>
      <c r="E8955" s="25"/>
    </row>
    <row r="8956" spans="1:5" x14ac:dyDescent="0.15">
      <c r="A8956" s="3"/>
      <c r="B8956" s="51"/>
      <c r="D8956" s="30"/>
      <c r="E8956" s="25"/>
    </row>
    <row r="8957" spans="1:5" x14ac:dyDescent="0.15">
      <c r="A8957" s="3"/>
      <c r="B8957" s="51"/>
      <c r="D8957" s="30"/>
      <c r="E8957" s="25"/>
    </row>
    <row r="8958" spans="1:5" x14ac:dyDescent="0.15">
      <c r="A8958" s="3"/>
      <c r="B8958" s="51"/>
      <c r="D8958" s="30"/>
      <c r="E8958" s="25"/>
    </row>
    <row r="8959" spans="1:5" x14ac:dyDescent="0.15">
      <c r="A8959" s="3"/>
      <c r="B8959" s="51"/>
      <c r="D8959" s="30"/>
      <c r="E8959" s="25"/>
    </row>
    <row r="8960" spans="1:5" x14ac:dyDescent="0.15">
      <c r="A8960" s="3"/>
      <c r="B8960" s="51"/>
      <c r="D8960" s="30"/>
      <c r="E8960" s="25"/>
    </row>
    <row r="8961" spans="1:5" x14ac:dyDescent="0.15">
      <c r="A8961" s="3"/>
      <c r="B8961" s="51"/>
      <c r="D8961" s="30"/>
      <c r="E8961" s="25"/>
    </row>
    <row r="8962" spans="1:5" x14ac:dyDescent="0.15">
      <c r="A8962" s="3"/>
      <c r="B8962" s="51"/>
      <c r="D8962" s="30"/>
      <c r="E8962" s="25"/>
    </row>
    <row r="8963" spans="1:5" x14ac:dyDescent="0.15">
      <c r="A8963" s="3"/>
      <c r="B8963" s="51"/>
      <c r="D8963" s="30"/>
      <c r="E8963" s="25"/>
    </row>
    <row r="8964" spans="1:5" x14ac:dyDescent="0.15">
      <c r="A8964" s="3"/>
      <c r="B8964" s="51"/>
      <c r="D8964" s="30"/>
      <c r="E8964" s="25"/>
    </row>
    <row r="8965" spans="1:5" x14ac:dyDescent="0.15">
      <c r="A8965" s="3"/>
      <c r="B8965" s="51"/>
      <c r="D8965" s="30"/>
      <c r="E8965" s="25"/>
    </row>
    <row r="8966" spans="1:5" x14ac:dyDescent="0.15">
      <c r="A8966" s="3"/>
      <c r="B8966" s="51"/>
      <c r="D8966" s="30"/>
      <c r="E8966" s="25"/>
    </row>
    <row r="8967" spans="1:5" x14ac:dyDescent="0.15">
      <c r="A8967" s="3"/>
      <c r="B8967" s="51"/>
      <c r="D8967" s="30"/>
      <c r="E8967" s="25"/>
    </row>
    <row r="8968" spans="1:5" x14ac:dyDescent="0.15">
      <c r="A8968" s="3"/>
      <c r="B8968" s="51"/>
      <c r="D8968" s="30"/>
      <c r="E8968" s="25"/>
    </row>
    <row r="8969" spans="1:5" x14ac:dyDescent="0.15">
      <c r="A8969" s="3"/>
      <c r="B8969" s="51"/>
      <c r="D8969" s="30"/>
      <c r="E8969" s="25"/>
    </row>
    <row r="8970" spans="1:5" x14ac:dyDescent="0.15">
      <c r="A8970" s="3"/>
      <c r="B8970" s="51"/>
      <c r="D8970" s="30"/>
      <c r="E8970" s="25"/>
    </row>
    <row r="8971" spans="1:5" x14ac:dyDescent="0.15">
      <c r="A8971" s="3"/>
      <c r="B8971" s="51"/>
      <c r="D8971" s="30"/>
      <c r="E8971" s="25"/>
    </row>
    <row r="8972" spans="1:5" x14ac:dyDescent="0.15">
      <c r="A8972" s="3"/>
      <c r="B8972" s="51"/>
      <c r="D8972" s="30"/>
      <c r="E8972" s="25"/>
    </row>
    <row r="8973" spans="1:5" x14ac:dyDescent="0.15">
      <c r="A8973" s="3"/>
      <c r="B8973" s="51"/>
      <c r="D8973" s="30"/>
      <c r="E8973" s="25"/>
    </row>
    <row r="8974" spans="1:5" x14ac:dyDescent="0.15">
      <c r="A8974" s="3"/>
      <c r="B8974" s="51"/>
      <c r="D8974" s="30"/>
      <c r="E8974" s="25"/>
    </row>
    <row r="8975" spans="1:5" x14ac:dyDescent="0.15">
      <c r="A8975" s="3"/>
      <c r="B8975" s="51"/>
      <c r="D8975" s="30"/>
      <c r="E8975" s="25"/>
    </row>
    <row r="8976" spans="1:5" x14ac:dyDescent="0.15">
      <c r="A8976" s="3"/>
      <c r="B8976" s="51"/>
      <c r="D8976" s="30"/>
      <c r="E8976" s="25"/>
    </row>
    <row r="8977" spans="1:5" x14ac:dyDescent="0.15">
      <c r="A8977" s="3"/>
      <c r="B8977" s="51"/>
      <c r="D8977" s="30"/>
      <c r="E8977" s="25"/>
    </row>
    <row r="8978" spans="1:5" x14ac:dyDescent="0.15">
      <c r="A8978" s="3"/>
      <c r="B8978" s="51"/>
      <c r="D8978" s="30"/>
      <c r="E8978" s="25"/>
    </row>
    <row r="8979" spans="1:5" x14ac:dyDescent="0.15">
      <c r="A8979" s="3"/>
      <c r="B8979" s="51"/>
      <c r="D8979" s="30"/>
      <c r="E8979" s="25"/>
    </row>
    <row r="8980" spans="1:5" x14ac:dyDescent="0.15">
      <c r="A8980" s="3"/>
      <c r="B8980" s="51"/>
      <c r="D8980" s="30"/>
      <c r="E8980" s="25"/>
    </row>
    <row r="8981" spans="1:5" x14ac:dyDescent="0.15">
      <c r="A8981" s="3"/>
      <c r="B8981" s="51"/>
      <c r="D8981" s="30"/>
      <c r="E8981" s="25"/>
    </row>
    <row r="8982" spans="1:5" x14ac:dyDescent="0.15">
      <c r="A8982" s="3"/>
      <c r="B8982" s="51"/>
      <c r="D8982" s="30"/>
      <c r="E8982" s="25"/>
    </row>
    <row r="8983" spans="1:5" x14ac:dyDescent="0.15">
      <c r="A8983" s="3"/>
      <c r="B8983" s="51"/>
      <c r="D8983" s="30"/>
      <c r="E8983" s="25"/>
    </row>
    <row r="8984" spans="1:5" x14ac:dyDescent="0.15">
      <c r="A8984" s="3"/>
      <c r="B8984" s="51"/>
      <c r="D8984" s="30"/>
      <c r="E8984" s="25"/>
    </row>
    <row r="8985" spans="1:5" x14ac:dyDescent="0.15">
      <c r="A8985" s="3"/>
      <c r="B8985" s="51"/>
      <c r="D8985" s="30"/>
      <c r="E8985" s="25"/>
    </row>
    <row r="8986" spans="1:5" x14ac:dyDescent="0.15">
      <c r="A8986" s="3"/>
      <c r="B8986" s="51"/>
      <c r="D8986" s="30"/>
      <c r="E8986" s="25"/>
    </row>
    <row r="8987" spans="1:5" x14ac:dyDescent="0.15">
      <c r="A8987" s="3"/>
      <c r="B8987" s="51"/>
      <c r="D8987" s="30"/>
      <c r="E8987" s="25"/>
    </row>
    <row r="8988" spans="1:5" x14ac:dyDescent="0.15">
      <c r="A8988" s="3"/>
      <c r="B8988" s="51"/>
      <c r="D8988" s="30"/>
      <c r="E8988" s="25"/>
    </row>
    <row r="8989" spans="1:5" x14ac:dyDescent="0.15">
      <c r="A8989" s="3"/>
      <c r="B8989" s="51"/>
      <c r="D8989" s="30"/>
      <c r="E8989" s="25"/>
    </row>
    <row r="8990" spans="1:5" x14ac:dyDescent="0.15">
      <c r="A8990" s="3"/>
      <c r="B8990" s="51"/>
      <c r="D8990" s="30"/>
      <c r="E8990" s="25"/>
    </row>
    <row r="8991" spans="1:5" x14ac:dyDescent="0.15">
      <c r="A8991" s="3"/>
      <c r="B8991" s="51"/>
      <c r="D8991" s="30"/>
      <c r="E8991" s="25"/>
    </row>
    <row r="8992" spans="1:5" x14ac:dyDescent="0.15">
      <c r="A8992" s="3"/>
      <c r="B8992" s="51"/>
      <c r="D8992" s="30"/>
      <c r="E8992" s="25"/>
    </row>
    <row r="8993" spans="1:5" x14ac:dyDescent="0.15">
      <c r="A8993" s="3"/>
      <c r="B8993" s="51"/>
      <c r="D8993" s="30"/>
      <c r="E8993" s="25"/>
    </row>
    <row r="8994" spans="1:5" x14ac:dyDescent="0.15">
      <c r="A8994" s="3"/>
      <c r="B8994" s="51"/>
      <c r="D8994" s="30"/>
      <c r="E8994" s="25"/>
    </row>
    <row r="8995" spans="1:5" x14ac:dyDescent="0.15">
      <c r="A8995" s="3"/>
      <c r="B8995" s="51"/>
      <c r="D8995" s="30"/>
      <c r="E8995" s="25"/>
    </row>
    <row r="8996" spans="1:5" x14ac:dyDescent="0.15">
      <c r="A8996" s="3"/>
      <c r="B8996" s="51"/>
      <c r="D8996" s="30"/>
      <c r="E8996" s="25"/>
    </row>
    <row r="8997" spans="1:5" x14ac:dyDescent="0.15">
      <c r="A8997" s="3"/>
      <c r="B8997" s="51"/>
      <c r="D8997" s="30"/>
      <c r="E8997" s="25"/>
    </row>
    <row r="8998" spans="1:5" x14ac:dyDescent="0.15">
      <c r="A8998" s="3"/>
      <c r="B8998" s="51"/>
      <c r="D8998" s="30"/>
      <c r="E8998" s="25"/>
    </row>
    <row r="8999" spans="1:5" x14ac:dyDescent="0.15">
      <c r="A8999" s="3"/>
      <c r="B8999" s="51"/>
      <c r="D8999" s="30"/>
      <c r="E8999" s="25"/>
    </row>
    <row r="9000" spans="1:5" x14ac:dyDescent="0.15">
      <c r="A9000" s="3"/>
      <c r="B9000" s="51"/>
      <c r="D9000" s="30"/>
      <c r="E9000" s="25"/>
    </row>
    <row r="9001" spans="1:5" x14ac:dyDescent="0.15">
      <c r="A9001" s="3"/>
      <c r="B9001" s="51"/>
      <c r="D9001" s="30"/>
      <c r="E9001" s="25"/>
    </row>
    <row r="9002" spans="1:5" x14ac:dyDescent="0.15">
      <c r="A9002" s="3"/>
      <c r="B9002" s="51"/>
      <c r="D9002" s="30"/>
      <c r="E9002" s="25"/>
    </row>
    <row r="9003" spans="1:5" x14ac:dyDescent="0.15">
      <c r="A9003" s="3"/>
      <c r="B9003" s="51"/>
      <c r="D9003" s="30"/>
      <c r="E9003" s="25"/>
    </row>
    <row r="9004" spans="1:5" x14ac:dyDescent="0.15">
      <c r="A9004" s="3"/>
      <c r="B9004" s="51"/>
      <c r="D9004" s="30"/>
      <c r="E9004" s="25"/>
    </row>
    <row r="9005" spans="1:5" x14ac:dyDescent="0.15">
      <c r="A9005" s="3"/>
      <c r="B9005" s="51"/>
      <c r="D9005" s="30"/>
      <c r="E9005" s="25"/>
    </row>
    <row r="9006" spans="1:5" x14ac:dyDescent="0.15">
      <c r="A9006" s="3"/>
      <c r="B9006" s="51"/>
      <c r="D9006" s="30"/>
      <c r="E9006" s="25"/>
    </row>
    <row r="9007" spans="1:5" x14ac:dyDescent="0.15">
      <c r="A9007" s="3"/>
      <c r="B9007" s="51"/>
      <c r="D9007" s="30"/>
      <c r="E9007" s="25"/>
    </row>
    <row r="9008" spans="1:5" x14ac:dyDescent="0.15">
      <c r="A9008" s="3"/>
      <c r="B9008" s="51"/>
      <c r="D9008" s="30"/>
      <c r="E9008" s="25"/>
    </row>
    <row r="9009" spans="1:5" x14ac:dyDescent="0.15">
      <c r="A9009" s="3"/>
      <c r="B9009" s="51"/>
      <c r="D9009" s="30"/>
      <c r="E9009" s="25"/>
    </row>
    <row r="9010" spans="1:5" x14ac:dyDescent="0.15">
      <c r="A9010" s="3"/>
      <c r="B9010" s="51"/>
      <c r="D9010" s="30"/>
      <c r="E9010" s="25"/>
    </row>
    <row r="9011" spans="1:5" x14ac:dyDescent="0.15">
      <c r="A9011" s="3"/>
      <c r="B9011" s="51"/>
      <c r="D9011" s="30"/>
      <c r="E9011" s="25"/>
    </row>
    <row r="9012" spans="1:5" x14ac:dyDescent="0.15">
      <c r="A9012" s="3"/>
      <c r="B9012" s="51"/>
      <c r="D9012" s="30"/>
      <c r="E9012" s="25"/>
    </row>
    <row r="9013" spans="1:5" x14ac:dyDescent="0.15">
      <c r="A9013" s="3"/>
      <c r="B9013" s="51"/>
      <c r="D9013" s="30"/>
      <c r="E9013" s="25"/>
    </row>
    <row r="9014" spans="1:5" x14ac:dyDescent="0.15">
      <c r="A9014" s="3"/>
      <c r="B9014" s="51"/>
      <c r="D9014" s="30"/>
      <c r="E9014" s="25"/>
    </row>
    <row r="9015" spans="1:5" x14ac:dyDescent="0.15">
      <c r="A9015" s="3"/>
      <c r="B9015" s="51"/>
      <c r="D9015" s="30"/>
      <c r="E9015" s="25"/>
    </row>
    <row r="9016" spans="1:5" x14ac:dyDescent="0.15">
      <c r="A9016" s="3"/>
      <c r="B9016" s="51"/>
      <c r="D9016" s="30"/>
      <c r="E9016" s="25"/>
    </row>
    <row r="9017" spans="1:5" x14ac:dyDescent="0.15">
      <c r="A9017" s="3"/>
      <c r="B9017" s="51"/>
      <c r="D9017" s="30"/>
      <c r="E9017" s="25"/>
    </row>
    <row r="9018" spans="1:5" x14ac:dyDescent="0.15">
      <c r="A9018" s="3"/>
      <c r="B9018" s="51"/>
      <c r="D9018" s="30"/>
      <c r="E9018" s="25"/>
    </row>
    <row r="9019" spans="1:5" x14ac:dyDescent="0.15">
      <c r="A9019" s="3"/>
      <c r="B9019" s="51"/>
      <c r="D9019" s="30"/>
      <c r="E9019" s="25"/>
    </row>
    <row r="9020" spans="1:5" x14ac:dyDescent="0.15">
      <c r="A9020" s="3"/>
      <c r="B9020" s="51"/>
      <c r="D9020" s="30"/>
      <c r="E9020" s="25"/>
    </row>
    <row r="9021" spans="1:5" x14ac:dyDescent="0.15">
      <c r="A9021" s="3"/>
      <c r="B9021" s="51"/>
      <c r="D9021" s="30"/>
      <c r="E9021" s="25"/>
    </row>
    <row r="9022" spans="1:5" x14ac:dyDescent="0.15">
      <c r="A9022" s="3"/>
      <c r="B9022" s="51"/>
      <c r="D9022" s="30"/>
      <c r="E9022" s="25"/>
    </row>
    <row r="9023" spans="1:5" x14ac:dyDescent="0.15">
      <c r="A9023" s="3"/>
      <c r="B9023" s="51"/>
      <c r="D9023" s="30"/>
      <c r="E9023" s="25"/>
    </row>
    <row r="9024" spans="1:5" x14ac:dyDescent="0.15">
      <c r="A9024" s="3"/>
      <c r="B9024" s="51"/>
      <c r="D9024" s="30"/>
      <c r="E9024" s="25"/>
    </row>
    <row r="9025" spans="1:5" x14ac:dyDescent="0.15">
      <c r="A9025" s="3"/>
      <c r="B9025" s="51"/>
      <c r="D9025" s="30"/>
      <c r="E9025" s="25"/>
    </row>
    <row r="9026" spans="1:5" x14ac:dyDescent="0.15">
      <c r="A9026" s="3"/>
      <c r="B9026" s="51"/>
      <c r="D9026" s="30"/>
      <c r="E9026" s="25"/>
    </row>
    <row r="9027" spans="1:5" x14ac:dyDescent="0.15">
      <c r="A9027" s="3"/>
      <c r="B9027" s="51"/>
      <c r="D9027" s="30"/>
      <c r="E9027" s="25"/>
    </row>
    <row r="9028" spans="1:5" x14ac:dyDescent="0.15">
      <c r="A9028" s="3"/>
      <c r="B9028" s="51"/>
      <c r="D9028" s="30"/>
      <c r="E9028" s="25"/>
    </row>
    <row r="9029" spans="1:5" x14ac:dyDescent="0.15">
      <c r="A9029" s="3"/>
      <c r="B9029" s="51"/>
      <c r="D9029" s="30"/>
      <c r="E9029" s="25"/>
    </row>
    <row r="9030" spans="1:5" x14ac:dyDescent="0.15">
      <c r="A9030" s="3"/>
      <c r="B9030" s="51"/>
      <c r="D9030" s="30"/>
      <c r="E9030" s="25"/>
    </row>
    <row r="9031" spans="1:5" x14ac:dyDescent="0.15">
      <c r="A9031" s="3"/>
      <c r="B9031" s="51"/>
      <c r="D9031" s="30"/>
      <c r="E9031" s="25"/>
    </row>
    <row r="9032" spans="1:5" x14ac:dyDescent="0.15">
      <c r="A9032" s="3"/>
      <c r="B9032" s="51"/>
      <c r="D9032" s="30"/>
      <c r="E9032" s="25"/>
    </row>
    <row r="9033" spans="1:5" x14ac:dyDescent="0.15">
      <c r="A9033" s="3"/>
      <c r="B9033" s="51"/>
      <c r="D9033" s="30"/>
      <c r="E9033" s="25"/>
    </row>
    <row r="9034" spans="1:5" x14ac:dyDescent="0.15">
      <c r="A9034" s="3"/>
      <c r="B9034" s="51"/>
      <c r="D9034" s="30"/>
      <c r="E9034" s="25"/>
    </row>
    <row r="9035" spans="1:5" x14ac:dyDescent="0.15">
      <c r="A9035" s="3"/>
      <c r="B9035" s="51"/>
      <c r="D9035" s="30"/>
      <c r="E9035" s="25"/>
    </row>
    <row r="9036" spans="1:5" x14ac:dyDescent="0.15">
      <c r="A9036" s="3"/>
      <c r="B9036" s="51"/>
      <c r="D9036" s="30"/>
      <c r="E9036" s="25"/>
    </row>
    <row r="9037" spans="1:5" x14ac:dyDescent="0.15">
      <c r="A9037" s="3"/>
      <c r="B9037" s="51"/>
      <c r="D9037" s="30"/>
      <c r="E9037" s="25"/>
    </row>
    <row r="9038" spans="1:5" x14ac:dyDescent="0.15">
      <c r="A9038" s="3"/>
      <c r="B9038" s="51"/>
      <c r="D9038" s="30"/>
      <c r="E9038" s="25"/>
    </row>
    <row r="9039" spans="1:5" x14ac:dyDescent="0.15">
      <c r="A9039" s="3"/>
      <c r="B9039" s="51"/>
      <c r="D9039" s="30"/>
      <c r="E9039" s="25"/>
    </row>
    <row r="9040" spans="1:5" x14ac:dyDescent="0.15">
      <c r="A9040" s="3"/>
      <c r="B9040" s="51"/>
      <c r="D9040" s="30"/>
      <c r="E9040" s="25"/>
    </row>
    <row r="9041" spans="1:5" x14ac:dyDescent="0.15">
      <c r="A9041" s="3"/>
      <c r="B9041" s="51"/>
      <c r="D9041" s="30"/>
      <c r="E9041" s="25"/>
    </row>
    <row r="9042" spans="1:5" x14ac:dyDescent="0.15">
      <c r="A9042" s="3"/>
      <c r="B9042" s="51"/>
      <c r="D9042" s="30"/>
      <c r="E9042" s="25"/>
    </row>
    <row r="9043" spans="1:5" x14ac:dyDescent="0.15">
      <c r="A9043" s="3"/>
      <c r="B9043" s="51"/>
      <c r="D9043" s="30"/>
      <c r="E9043" s="25"/>
    </row>
    <row r="9044" spans="1:5" x14ac:dyDescent="0.15">
      <c r="A9044" s="3"/>
      <c r="B9044" s="51"/>
      <c r="D9044" s="30"/>
      <c r="E9044" s="25"/>
    </row>
    <row r="9045" spans="1:5" x14ac:dyDescent="0.15">
      <c r="A9045" s="3"/>
      <c r="B9045" s="51"/>
      <c r="D9045" s="30"/>
      <c r="E9045" s="25"/>
    </row>
    <row r="9046" spans="1:5" x14ac:dyDescent="0.15">
      <c r="A9046" s="3"/>
      <c r="B9046" s="51"/>
      <c r="D9046" s="30"/>
      <c r="E9046" s="25"/>
    </row>
    <row r="9047" spans="1:5" x14ac:dyDescent="0.15">
      <c r="A9047" s="3"/>
      <c r="B9047" s="51"/>
      <c r="D9047" s="30"/>
      <c r="E9047" s="25"/>
    </row>
    <row r="9048" spans="1:5" x14ac:dyDescent="0.15">
      <c r="A9048" s="3"/>
      <c r="B9048" s="51"/>
      <c r="D9048" s="30"/>
      <c r="E9048" s="25"/>
    </row>
    <row r="9049" spans="1:5" x14ac:dyDescent="0.15">
      <c r="A9049" s="3"/>
      <c r="B9049" s="51"/>
      <c r="D9049" s="30"/>
      <c r="E9049" s="25"/>
    </row>
    <row r="9050" spans="1:5" x14ac:dyDescent="0.15">
      <c r="A9050" s="3"/>
      <c r="B9050" s="51"/>
      <c r="D9050" s="30"/>
      <c r="E9050" s="25"/>
    </row>
    <row r="9051" spans="1:5" x14ac:dyDescent="0.15">
      <c r="A9051" s="3"/>
      <c r="B9051" s="51"/>
      <c r="D9051" s="30"/>
      <c r="E9051" s="25"/>
    </row>
    <row r="9052" spans="1:5" x14ac:dyDescent="0.15">
      <c r="A9052" s="3"/>
      <c r="B9052" s="51"/>
      <c r="D9052" s="30"/>
      <c r="E9052" s="25"/>
    </row>
    <row r="9053" spans="1:5" x14ac:dyDescent="0.15">
      <c r="A9053" s="3"/>
      <c r="B9053" s="51"/>
      <c r="D9053" s="30"/>
      <c r="E9053" s="25"/>
    </row>
    <row r="9054" spans="1:5" x14ac:dyDescent="0.15">
      <c r="A9054" s="3"/>
      <c r="B9054" s="51"/>
      <c r="D9054" s="30"/>
      <c r="E9054" s="25"/>
    </row>
    <row r="9055" spans="1:5" x14ac:dyDescent="0.15">
      <c r="A9055" s="3"/>
      <c r="B9055" s="51"/>
      <c r="D9055" s="30"/>
      <c r="E9055" s="25"/>
    </row>
    <row r="9056" spans="1:5" x14ac:dyDescent="0.15">
      <c r="A9056" s="3"/>
      <c r="B9056" s="51"/>
      <c r="D9056" s="30"/>
      <c r="E9056" s="25"/>
    </row>
    <row r="9057" spans="1:5" x14ac:dyDescent="0.15">
      <c r="A9057" s="3"/>
      <c r="B9057" s="51"/>
      <c r="D9057" s="30"/>
      <c r="E9057" s="25"/>
    </row>
    <row r="9058" spans="1:5" x14ac:dyDescent="0.15">
      <c r="A9058" s="3"/>
      <c r="B9058" s="51"/>
      <c r="D9058" s="30"/>
      <c r="E9058" s="25"/>
    </row>
    <row r="9059" spans="1:5" x14ac:dyDescent="0.15">
      <c r="A9059" s="3"/>
      <c r="B9059" s="51"/>
      <c r="D9059" s="30"/>
      <c r="E9059" s="25"/>
    </row>
    <row r="9060" spans="1:5" x14ac:dyDescent="0.15">
      <c r="A9060" s="3"/>
      <c r="B9060" s="51"/>
      <c r="D9060" s="30"/>
      <c r="E9060" s="25"/>
    </row>
    <row r="9061" spans="1:5" x14ac:dyDescent="0.15">
      <c r="A9061" s="3"/>
      <c r="B9061" s="51"/>
      <c r="D9061" s="30"/>
      <c r="E9061" s="25"/>
    </row>
    <row r="9062" spans="1:5" x14ac:dyDescent="0.15">
      <c r="A9062" s="3"/>
      <c r="B9062" s="51"/>
      <c r="D9062" s="30"/>
      <c r="E9062" s="25"/>
    </row>
    <row r="9063" spans="1:5" x14ac:dyDescent="0.15">
      <c r="A9063" s="3"/>
      <c r="B9063" s="51"/>
      <c r="D9063" s="30"/>
      <c r="E9063" s="25"/>
    </row>
    <row r="9064" spans="1:5" x14ac:dyDescent="0.15">
      <c r="A9064" s="3"/>
      <c r="B9064" s="51"/>
      <c r="D9064" s="30"/>
      <c r="E9064" s="25"/>
    </row>
    <row r="9065" spans="1:5" x14ac:dyDescent="0.15">
      <c r="A9065" s="3"/>
      <c r="B9065" s="51"/>
      <c r="D9065" s="30"/>
      <c r="E9065" s="25"/>
    </row>
    <row r="9066" spans="1:5" x14ac:dyDescent="0.15">
      <c r="A9066" s="3"/>
      <c r="B9066" s="51"/>
      <c r="D9066" s="30"/>
      <c r="E9066" s="25"/>
    </row>
    <row r="9067" spans="1:5" x14ac:dyDescent="0.15">
      <c r="A9067" s="3"/>
      <c r="B9067" s="51"/>
      <c r="D9067" s="30"/>
      <c r="E9067" s="25"/>
    </row>
    <row r="9068" spans="1:5" x14ac:dyDescent="0.15">
      <c r="A9068" s="3"/>
      <c r="B9068" s="51"/>
      <c r="D9068" s="30"/>
      <c r="E9068" s="25"/>
    </row>
    <row r="9069" spans="1:5" x14ac:dyDescent="0.15">
      <c r="A9069" s="3"/>
      <c r="B9069" s="51"/>
      <c r="D9069" s="30"/>
      <c r="E9069" s="25"/>
    </row>
    <row r="9070" spans="1:5" x14ac:dyDescent="0.15">
      <c r="A9070" s="3"/>
      <c r="B9070" s="51"/>
      <c r="D9070" s="30"/>
      <c r="E9070" s="25"/>
    </row>
    <row r="9071" spans="1:5" x14ac:dyDescent="0.15">
      <c r="A9071" s="3"/>
      <c r="B9071" s="51"/>
      <c r="D9071" s="30"/>
      <c r="E9071" s="25"/>
    </row>
    <row r="9072" spans="1:5" x14ac:dyDescent="0.15">
      <c r="A9072" s="3"/>
      <c r="B9072" s="51"/>
      <c r="D9072" s="30"/>
      <c r="E9072" s="25"/>
    </row>
    <row r="9073" spans="1:5" x14ac:dyDescent="0.15">
      <c r="A9073" s="3"/>
      <c r="B9073" s="51"/>
      <c r="D9073" s="30"/>
      <c r="E9073" s="25"/>
    </row>
    <row r="9074" spans="1:5" x14ac:dyDescent="0.15">
      <c r="A9074" s="3"/>
      <c r="B9074" s="51"/>
      <c r="D9074" s="30"/>
      <c r="E9074" s="25"/>
    </row>
    <row r="9075" spans="1:5" x14ac:dyDescent="0.15">
      <c r="A9075" s="3"/>
      <c r="B9075" s="51"/>
      <c r="D9075" s="30"/>
      <c r="E9075" s="25"/>
    </row>
    <row r="9076" spans="1:5" x14ac:dyDescent="0.15">
      <c r="A9076" s="3"/>
      <c r="B9076" s="51"/>
      <c r="D9076" s="30"/>
      <c r="E9076" s="25"/>
    </row>
    <row r="9077" spans="1:5" x14ac:dyDescent="0.15">
      <c r="A9077" s="3"/>
      <c r="B9077" s="51"/>
      <c r="D9077" s="30"/>
      <c r="E9077" s="25"/>
    </row>
    <row r="9078" spans="1:5" x14ac:dyDescent="0.15">
      <c r="A9078" s="3"/>
      <c r="B9078" s="51"/>
      <c r="D9078" s="30"/>
      <c r="E9078" s="25"/>
    </row>
    <row r="9079" spans="1:5" x14ac:dyDescent="0.15">
      <c r="A9079" s="3"/>
      <c r="B9079" s="51"/>
      <c r="D9079" s="30"/>
      <c r="E9079" s="25"/>
    </row>
    <row r="9080" spans="1:5" x14ac:dyDescent="0.15">
      <c r="A9080" s="3"/>
      <c r="B9080" s="51"/>
      <c r="D9080" s="30"/>
      <c r="E9080" s="25"/>
    </row>
    <row r="9081" spans="1:5" x14ac:dyDescent="0.15">
      <c r="A9081" s="3"/>
      <c r="B9081" s="51"/>
      <c r="D9081" s="30"/>
      <c r="E9081" s="25"/>
    </row>
    <row r="9082" spans="1:5" x14ac:dyDescent="0.15">
      <c r="A9082" s="3"/>
      <c r="B9082" s="51"/>
      <c r="D9082" s="30"/>
      <c r="E9082" s="25"/>
    </row>
    <row r="9083" spans="1:5" x14ac:dyDescent="0.15">
      <c r="A9083" s="3"/>
      <c r="B9083" s="51"/>
      <c r="D9083" s="30"/>
      <c r="E9083" s="25"/>
    </row>
    <row r="9084" spans="1:5" x14ac:dyDescent="0.15">
      <c r="A9084" s="3"/>
      <c r="B9084" s="51"/>
      <c r="D9084" s="30"/>
      <c r="E9084" s="25"/>
    </row>
    <row r="9085" spans="1:5" x14ac:dyDescent="0.15">
      <c r="A9085" s="3"/>
      <c r="B9085" s="51"/>
      <c r="D9085" s="30"/>
      <c r="E9085" s="25"/>
    </row>
    <row r="9086" spans="1:5" x14ac:dyDescent="0.15">
      <c r="A9086" s="3"/>
      <c r="B9086" s="51"/>
      <c r="D9086" s="30"/>
      <c r="E9086" s="25"/>
    </row>
    <row r="9087" spans="1:5" x14ac:dyDescent="0.15">
      <c r="A9087" s="3"/>
      <c r="B9087" s="51"/>
      <c r="D9087" s="30"/>
      <c r="E9087" s="25"/>
    </row>
    <row r="9088" spans="1:5" x14ac:dyDescent="0.15">
      <c r="A9088" s="3"/>
      <c r="B9088" s="51"/>
      <c r="D9088" s="30"/>
      <c r="E9088" s="25"/>
    </row>
    <row r="9089" spans="1:5" x14ac:dyDescent="0.15">
      <c r="A9089" s="3"/>
      <c r="B9089" s="51"/>
      <c r="D9089" s="30"/>
      <c r="E9089" s="25"/>
    </row>
    <row r="9090" spans="1:5" x14ac:dyDescent="0.15">
      <c r="A9090" s="3"/>
      <c r="B9090" s="51"/>
      <c r="D9090" s="30"/>
      <c r="E9090" s="25"/>
    </row>
    <row r="9091" spans="1:5" x14ac:dyDescent="0.15">
      <c r="A9091" s="3"/>
      <c r="B9091" s="51"/>
      <c r="D9091" s="30"/>
      <c r="E9091" s="25"/>
    </row>
    <row r="9092" spans="1:5" x14ac:dyDescent="0.15">
      <c r="A9092" s="3"/>
      <c r="B9092" s="51"/>
      <c r="D9092" s="30"/>
      <c r="E9092" s="25"/>
    </row>
    <row r="9093" spans="1:5" x14ac:dyDescent="0.15">
      <c r="A9093" s="3"/>
      <c r="B9093" s="51"/>
      <c r="D9093" s="30"/>
      <c r="E9093" s="25"/>
    </row>
    <row r="9094" spans="1:5" x14ac:dyDescent="0.15">
      <c r="A9094" s="3"/>
      <c r="B9094" s="51"/>
      <c r="D9094" s="30"/>
      <c r="E9094" s="25"/>
    </row>
    <row r="9095" spans="1:5" x14ac:dyDescent="0.15">
      <c r="A9095" s="3"/>
      <c r="B9095" s="51"/>
      <c r="D9095" s="30"/>
      <c r="E9095" s="25"/>
    </row>
    <row r="9096" spans="1:5" x14ac:dyDescent="0.15">
      <c r="A9096" s="3"/>
      <c r="B9096" s="51"/>
      <c r="D9096" s="30"/>
      <c r="E9096" s="25"/>
    </row>
    <row r="9097" spans="1:5" x14ac:dyDescent="0.15">
      <c r="A9097" s="3"/>
      <c r="B9097" s="51"/>
      <c r="D9097" s="30"/>
      <c r="E9097" s="25"/>
    </row>
    <row r="9098" spans="1:5" x14ac:dyDescent="0.15">
      <c r="A9098" s="3"/>
      <c r="B9098" s="51"/>
      <c r="D9098" s="30"/>
      <c r="E9098" s="25"/>
    </row>
    <row r="9099" spans="1:5" x14ac:dyDescent="0.15">
      <c r="A9099" s="3"/>
      <c r="B9099" s="51"/>
      <c r="D9099" s="30"/>
      <c r="E9099" s="25"/>
    </row>
    <row r="9100" spans="1:5" x14ac:dyDescent="0.15">
      <c r="A9100" s="3"/>
      <c r="B9100" s="51"/>
      <c r="D9100" s="30"/>
      <c r="E9100" s="25"/>
    </row>
    <row r="9101" spans="1:5" x14ac:dyDescent="0.15">
      <c r="A9101" s="3"/>
      <c r="B9101" s="51"/>
      <c r="D9101" s="30"/>
      <c r="E9101" s="25"/>
    </row>
    <row r="9102" spans="1:5" x14ac:dyDescent="0.15">
      <c r="A9102" s="3"/>
      <c r="B9102" s="51"/>
      <c r="D9102" s="30"/>
      <c r="E9102" s="25"/>
    </row>
    <row r="9103" spans="1:5" x14ac:dyDescent="0.15">
      <c r="A9103" s="3"/>
      <c r="B9103" s="51"/>
      <c r="D9103" s="30"/>
      <c r="E9103" s="25"/>
    </row>
    <row r="9104" spans="1:5" x14ac:dyDescent="0.15">
      <c r="A9104" s="3"/>
      <c r="B9104" s="51"/>
      <c r="D9104" s="30"/>
      <c r="E9104" s="25"/>
    </row>
    <row r="9105" spans="1:5" x14ac:dyDescent="0.15">
      <c r="A9105" s="3"/>
      <c r="B9105" s="51"/>
      <c r="D9105" s="30"/>
      <c r="E9105" s="25"/>
    </row>
    <row r="9106" spans="1:5" x14ac:dyDescent="0.15">
      <c r="A9106" s="3"/>
      <c r="B9106" s="51"/>
      <c r="D9106" s="30"/>
      <c r="E9106" s="25"/>
    </row>
    <row r="9107" spans="1:5" x14ac:dyDescent="0.15">
      <c r="A9107" s="3"/>
      <c r="B9107" s="51"/>
      <c r="D9107" s="30"/>
      <c r="E9107" s="25"/>
    </row>
    <row r="9108" spans="1:5" x14ac:dyDescent="0.15">
      <c r="A9108" s="3"/>
      <c r="B9108" s="51"/>
      <c r="D9108" s="30"/>
      <c r="E9108" s="25"/>
    </row>
    <row r="9109" spans="1:5" x14ac:dyDescent="0.15">
      <c r="A9109" s="3"/>
      <c r="B9109" s="51"/>
      <c r="D9109" s="30"/>
      <c r="E9109" s="25"/>
    </row>
    <row r="9110" spans="1:5" x14ac:dyDescent="0.15">
      <c r="A9110" s="3"/>
      <c r="B9110" s="51"/>
      <c r="D9110" s="30"/>
      <c r="E9110" s="25"/>
    </row>
    <row r="9111" spans="1:5" x14ac:dyDescent="0.15">
      <c r="A9111" s="3"/>
      <c r="B9111" s="51"/>
      <c r="D9111" s="30"/>
      <c r="E9111" s="25"/>
    </row>
    <row r="9112" spans="1:5" x14ac:dyDescent="0.15">
      <c r="A9112" s="3"/>
      <c r="B9112" s="51"/>
      <c r="D9112" s="30"/>
      <c r="E9112" s="25"/>
    </row>
    <row r="9113" spans="1:5" x14ac:dyDescent="0.15">
      <c r="A9113" s="3"/>
      <c r="B9113" s="51"/>
      <c r="D9113" s="30"/>
      <c r="E9113" s="25"/>
    </row>
    <row r="9114" spans="1:5" x14ac:dyDescent="0.15">
      <c r="A9114" s="3"/>
      <c r="B9114" s="51"/>
      <c r="D9114" s="30"/>
      <c r="E9114" s="25"/>
    </row>
    <row r="9115" spans="1:5" x14ac:dyDescent="0.15">
      <c r="A9115" s="3"/>
      <c r="B9115" s="51"/>
      <c r="D9115" s="30"/>
      <c r="E9115" s="25"/>
    </row>
    <row r="9116" spans="1:5" x14ac:dyDescent="0.15">
      <c r="A9116" s="3"/>
      <c r="B9116" s="51"/>
      <c r="D9116" s="30"/>
      <c r="E9116" s="25"/>
    </row>
    <row r="9117" spans="1:5" x14ac:dyDescent="0.15">
      <c r="A9117" s="3"/>
      <c r="B9117" s="51"/>
      <c r="D9117" s="30"/>
      <c r="E9117" s="25"/>
    </row>
    <row r="9118" spans="1:5" x14ac:dyDescent="0.15">
      <c r="A9118" s="3"/>
      <c r="B9118" s="51"/>
      <c r="D9118" s="30"/>
      <c r="E9118" s="25"/>
    </row>
    <row r="9119" spans="1:5" x14ac:dyDescent="0.15">
      <c r="A9119" s="3"/>
      <c r="B9119" s="51"/>
      <c r="D9119" s="30"/>
      <c r="E9119" s="25"/>
    </row>
    <row r="9120" spans="1:5" x14ac:dyDescent="0.15">
      <c r="A9120" s="3"/>
      <c r="B9120" s="51"/>
      <c r="D9120" s="30"/>
      <c r="E9120" s="25"/>
    </row>
    <row r="9121" spans="1:5" x14ac:dyDescent="0.15">
      <c r="A9121" s="3"/>
      <c r="B9121" s="51"/>
      <c r="D9121" s="30"/>
      <c r="E9121" s="25"/>
    </row>
    <row r="9122" spans="1:5" x14ac:dyDescent="0.15">
      <c r="A9122" s="3"/>
      <c r="B9122" s="51"/>
      <c r="D9122" s="30"/>
      <c r="E9122" s="25"/>
    </row>
    <row r="9123" spans="1:5" x14ac:dyDescent="0.15">
      <c r="A9123" s="3"/>
      <c r="B9123" s="51"/>
      <c r="D9123" s="30"/>
      <c r="E9123" s="25"/>
    </row>
    <row r="9124" spans="1:5" x14ac:dyDescent="0.15">
      <c r="A9124" s="3"/>
      <c r="B9124" s="51"/>
      <c r="D9124" s="30"/>
      <c r="E9124" s="25"/>
    </row>
    <row r="9125" spans="1:5" x14ac:dyDescent="0.15">
      <c r="A9125" s="3"/>
      <c r="B9125" s="51"/>
      <c r="D9125" s="30"/>
      <c r="E9125" s="25"/>
    </row>
    <row r="9126" spans="1:5" x14ac:dyDescent="0.15">
      <c r="A9126" s="3"/>
      <c r="B9126" s="51"/>
      <c r="D9126" s="30"/>
      <c r="E9126" s="25"/>
    </row>
    <row r="9127" spans="1:5" x14ac:dyDescent="0.15">
      <c r="A9127" s="3"/>
      <c r="B9127" s="51"/>
      <c r="D9127" s="30"/>
      <c r="E9127" s="25"/>
    </row>
    <row r="9128" spans="1:5" x14ac:dyDescent="0.15">
      <c r="A9128" s="3"/>
      <c r="B9128" s="51"/>
      <c r="D9128" s="30"/>
      <c r="E9128" s="25"/>
    </row>
    <row r="9129" spans="1:5" x14ac:dyDescent="0.15">
      <c r="A9129" s="3"/>
      <c r="B9129" s="51"/>
      <c r="D9129" s="30"/>
      <c r="E9129" s="25"/>
    </row>
    <row r="9130" spans="1:5" x14ac:dyDescent="0.15">
      <c r="A9130" s="3"/>
      <c r="B9130" s="51"/>
      <c r="D9130" s="30"/>
      <c r="E9130" s="25"/>
    </row>
    <row r="9131" spans="1:5" x14ac:dyDescent="0.15">
      <c r="A9131" s="3"/>
      <c r="B9131" s="51"/>
      <c r="D9131" s="30"/>
      <c r="E9131" s="25"/>
    </row>
    <row r="9132" spans="1:5" x14ac:dyDescent="0.15">
      <c r="A9132" s="3"/>
      <c r="B9132" s="51"/>
      <c r="D9132" s="30"/>
      <c r="E9132" s="25"/>
    </row>
    <row r="9133" spans="1:5" x14ac:dyDescent="0.15">
      <c r="A9133" s="3"/>
      <c r="B9133" s="51"/>
      <c r="D9133" s="30"/>
      <c r="E9133" s="25"/>
    </row>
    <row r="9134" spans="1:5" x14ac:dyDescent="0.15">
      <c r="A9134" s="3"/>
      <c r="B9134" s="51"/>
      <c r="D9134" s="30"/>
      <c r="E9134" s="25"/>
    </row>
    <row r="9135" spans="1:5" x14ac:dyDescent="0.15">
      <c r="A9135" s="3"/>
      <c r="B9135" s="51"/>
      <c r="D9135" s="30"/>
      <c r="E9135" s="25"/>
    </row>
    <row r="9136" spans="1:5" x14ac:dyDescent="0.15">
      <c r="A9136" s="3"/>
      <c r="B9136" s="51"/>
      <c r="D9136" s="30"/>
      <c r="E9136" s="25"/>
    </row>
    <row r="9137" spans="1:5" x14ac:dyDescent="0.15">
      <c r="A9137" s="3"/>
      <c r="B9137" s="51"/>
      <c r="D9137" s="30"/>
      <c r="E9137" s="25"/>
    </row>
    <row r="9138" spans="1:5" x14ac:dyDescent="0.15">
      <c r="A9138" s="3"/>
      <c r="B9138" s="51"/>
      <c r="D9138" s="30"/>
      <c r="E9138" s="25"/>
    </row>
    <row r="9139" spans="1:5" x14ac:dyDescent="0.15">
      <c r="A9139" s="3"/>
      <c r="B9139" s="51"/>
      <c r="D9139" s="30"/>
      <c r="E9139" s="25"/>
    </row>
    <row r="9140" spans="1:5" x14ac:dyDescent="0.15">
      <c r="A9140" s="3"/>
      <c r="B9140" s="51"/>
      <c r="D9140" s="30"/>
      <c r="E9140" s="25"/>
    </row>
    <row r="9141" spans="1:5" x14ac:dyDescent="0.15">
      <c r="A9141" s="3"/>
      <c r="B9141" s="51"/>
      <c r="D9141" s="30"/>
      <c r="E9141" s="25"/>
    </row>
    <row r="9142" spans="1:5" x14ac:dyDescent="0.15">
      <c r="A9142" s="3"/>
      <c r="B9142" s="51"/>
      <c r="D9142" s="30"/>
      <c r="E9142" s="25"/>
    </row>
    <row r="9143" spans="1:5" x14ac:dyDescent="0.15">
      <c r="A9143" s="3"/>
      <c r="B9143" s="51"/>
      <c r="D9143" s="30"/>
      <c r="E9143" s="25"/>
    </row>
    <row r="9144" spans="1:5" x14ac:dyDescent="0.15">
      <c r="A9144" s="3"/>
      <c r="B9144" s="51"/>
      <c r="D9144" s="30"/>
      <c r="E9144" s="25"/>
    </row>
    <row r="9145" spans="1:5" x14ac:dyDescent="0.15">
      <c r="A9145" s="3"/>
      <c r="B9145" s="51"/>
      <c r="D9145" s="30"/>
      <c r="E9145" s="25"/>
    </row>
    <row r="9146" spans="1:5" x14ac:dyDescent="0.15">
      <c r="A9146" s="3"/>
      <c r="B9146" s="51"/>
      <c r="D9146" s="30"/>
      <c r="E9146" s="25"/>
    </row>
    <row r="9147" spans="1:5" x14ac:dyDescent="0.15">
      <c r="A9147" s="3"/>
      <c r="B9147" s="51"/>
      <c r="D9147" s="30"/>
      <c r="E9147" s="25"/>
    </row>
    <row r="9148" spans="1:5" x14ac:dyDescent="0.15">
      <c r="A9148" s="3"/>
      <c r="B9148" s="51"/>
      <c r="D9148" s="30"/>
      <c r="E9148" s="25"/>
    </row>
    <row r="9149" spans="1:5" x14ac:dyDescent="0.15">
      <c r="A9149" s="3"/>
      <c r="B9149" s="51"/>
      <c r="D9149" s="30"/>
      <c r="E9149" s="25"/>
    </row>
    <row r="9150" spans="1:5" x14ac:dyDescent="0.15">
      <c r="A9150" s="3"/>
      <c r="B9150" s="51"/>
      <c r="D9150" s="30"/>
      <c r="E9150" s="25"/>
    </row>
    <row r="9151" spans="1:5" x14ac:dyDescent="0.15">
      <c r="A9151" s="3"/>
      <c r="B9151" s="51"/>
      <c r="D9151" s="30"/>
      <c r="E9151" s="25"/>
    </row>
    <row r="9152" spans="1:5" x14ac:dyDescent="0.15">
      <c r="A9152" s="3"/>
      <c r="B9152" s="51"/>
      <c r="D9152" s="30"/>
      <c r="E9152" s="25"/>
    </row>
    <row r="9153" spans="1:5" x14ac:dyDescent="0.15">
      <c r="A9153" s="3"/>
      <c r="B9153" s="51"/>
      <c r="D9153" s="30"/>
      <c r="E9153" s="25"/>
    </row>
    <row r="9154" spans="1:5" x14ac:dyDescent="0.15">
      <c r="A9154" s="3"/>
      <c r="B9154" s="51"/>
      <c r="D9154" s="30"/>
      <c r="E9154" s="25"/>
    </row>
    <row r="9155" spans="1:5" x14ac:dyDescent="0.15">
      <c r="A9155" s="3"/>
      <c r="B9155" s="51"/>
      <c r="D9155" s="30"/>
      <c r="E9155" s="25"/>
    </row>
    <row r="9156" spans="1:5" x14ac:dyDescent="0.15">
      <c r="A9156" s="3"/>
      <c r="B9156" s="51"/>
      <c r="D9156" s="30"/>
      <c r="E9156" s="25"/>
    </row>
    <row r="9157" spans="1:5" x14ac:dyDescent="0.15">
      <c r="A9157" s="3"/>
      <c r="B9157" s="51"/>
      <c r="D9157" s="30"/>
      <c r="E9157" s="25"/>
    </row>
    <row r="9158" spans="1:5" x14ac:dyDescent="0.15">
      <c r="A9158" s="3"/>
      <c r="B9158" s="51"/>
      <c r="D9158" s="30"/>
      <c r="E9158" s="25"/>
    </row>
    <row r="9159" spans="1:5" x14ac:dyDescent="0.15">
      <c r="A9159" s="3"/>
      <c r="B9159" s="51"/>
      <c r="D9159" s="30"/>
      <c r="E9159" s="25"/>
    </row>
    <row r="9160" spans="1:5" x14ac:dyDescent="0.15">
      <c r="A9160" s="3"/>
      <c r="B9160" s="51"/>
      <c r="D9160" s="30"/>
      <c r="E9160" s="25"/>
    </row>
    <row r="9161" spans="1:5" x14ac:dyDescent="0.15">
      <c r="A9161" s="3"/>
      <c r="B9161" s="51"/>
      <c r="D9161" s="30"/>
      <c r="E9161" s="25"/>
    </row>
    <row r="9162" spans="1:5" x14ac:dyDescent="0.15">
      <c r="A9162" s="3"/>
      <c r="B9162" s="51"/>
      <c r="D9162" s="30"/>
      <c r="E9162" s="25"/>
    </row>
    <row r="9163" spans="1:5" x14ac:dyDescent="0.15">
      <c r="A9163" s="3"/>
      <c r="B9163" s="51"/>
      <c r="D9163" s="30"/>
      <c r="E9163" s="25"/>
    </row>
    <row r="9164" spans="1:5" x14ac:dyDescent="0.15">
      <c r="A9164" s="3"/>
      <c r="B9164" s="51"/>
      <c r="D9164" s="30"/>
      <c r="E9164" s="25"/>
    </row>
    <row r="9165" spans="1:5" x14ac:dyDescent="0.15">
      <c r="A9165" s="3"/>
      <c r="B9165" s="51"/>
      <c r="D9165" s="30"/>
      <c r="E9165" s="25"/>
    </row>
    <row r="9166" spans="1:5" x14ac:dyDescent="0.15">
      <c r="A9166" s="3"/>
      <c r="B9166" s="51"/>
      <c r="D9166" s="30"/>
      <c r="E9166" s="25"/>
    </row>
    <row r="9167" spans="1:5" x14ac:dyDescent="0.15">
      <c r="A9167" s="3"/>
      <c r="B9167" s="51"/>
      <c r="D9167" s="30"/>
      <c r="E9167" s="25"/>
    </row>
    <row r="9168" spans="1:5" x14ac:dyDescent="0.15">
      <c r="A9168" s="3"/>
      <c r="B9168" s="51"/>
      <c r="D9168" s="30"/>
      <c r="E9168" s="25"/>
    </row>
    <row r="9169" spans="1:5" x14ac:dyDescent="0.15">
      <c r="A9169" s="3"/>
      <c r="B9169" s="51"/>
      <c r="D9169" s="30"/>
      <c r="E9169" s="25"/>
    </row>
    <row r="9170" spans="1:5" x14ac:dyDescent="0.15">
      <c r="A9170" s="3"/>
      <c r="B9170" s="51"/>
      <c r="D9170" s="30"/>
      <c r="E9170" s="25"/>
    </row>
    <row r="9171" spans="1:5" x14ac:dyDescent="0.15">
      <c r="A9171" s="3"/>
      <c r="B9171" s="51"/>
      <c r="D9171" s="30"/>
      <c r="E9171" s="25"/>
    </row>
    <row r="9172" spans="1:5" x14ac:dyDescent="0.15">
      <c r="A9172" s="3"/>
      <c r="B9172" s="51"/>
      <c r="D9172" s="30"/>
      <c r="E9172" s="25"/>
    </row>
    <row r="9173" spans="1:5" x14ac:dyDescent="0.15">
      <c r="A9173" s="3"/>
      <c r="B9173" s="51"/>
      <c r="D9173" s="30"/>
      <c r="E9173" s="25"/>
    </row>
    <row r="9174" spans="1:5" x14ac:dyDescent="0.15">
      <c r="A9174" s="3"/>
      <c r="B9174" s="51"/>
      <c r="D9174" s="30"/>
      <c r="E9174" s="25"/>
    </row>
    <row r="9175" spans="1:5" x14ac:dyDescent="0.15">
      <c r="A9175" s="3"/>
      <c r="B9175" s="51"/>
      <c r="D9175" s="30"/>
      <c r="E9175" s="25"/>
    </row>
    <row r="9176" spans="1:5" x14ac:dyDescent="0.15">
      <c r="A9176" s="3"/>
      <c r="B9176" s="51"/>
      <c r="D9176" s="30"/>
      <c r="E9176" s="25"/>
    </row>
    <row r="9177" spans="1:5" x14ac:dyDescent="0.15">
      <c r="A9177" s="3"/>
      <c r="B9177" s="51"/>
      <c r="D9177" s="30"/>
      <c r="E9177" s="25"/>
    </row>
    <row r="9178" spans="1:5" x14ac:dyDescent="0.15">
      <c r="A9178" s="3"/>
      <c r="B9178" s="51"/>
      <c r="D9178" s="30"/>
      <c r="E9178" s="25"/>
    </row>
    <row r="9179" spans="1:5" x14ac:dyDescent="0.15">
      <c r="A9179" s="3"/>
      <c r="B9179" s="51"/>
      <c r="D9179" s="30"/>
      <c r="E9179" s="25"/>
    </row>
    <row r="9180" spans="1:5" x14ac:dyDescent="0.15">
      <c r="A9180" s="3"/>
      <c r="B9180" s="51"/>
      <c r="D9180" s="30"/>
      <c r="E9180" s="25"/>
    </row>
    <row r="9181" spans="1:5" x14ac:dyDescent="0.15">
      <c r="A9181" s="3"/>
      <c r="B9181" s="51"/>
      <c r="D9181" s="30"/>
      <c r="E9181" s="25"/>
    </row>
    <row r="9182" spans="1:5" x14ac:dyDescent="0.15">
      <c r="A9182" s="3"/>
      <c r="B9182" s="51"/>
      <c r="D9182" s="30"/>
      <c r="E9182" s="25"/>
    </row>
    <row r="9183" spans="1:5" x14ac:dyDescent="0.15">
      <c r="A9183" s="3"/>
      <c r="B9183" s="51"/>
      <c r="D9183" s="30"/>
      <c r="E9183" s="25"/>
    </row>
    <row r="9184" spans="1:5" x14ac:dyDescent="0.15">
      <c r="A9184" s="3"/>
      <c r="B9184" s="51"/>
      <c r="D9184" s="30"/>
      <c r="E9184" s="25"/>
    </row>
    <row r="9185" spans="1:5" x14ac:dyDescent="0.15">
      <c r="A9185" s="3"/>
      <c r="B9185" s="51"/>
      <c r="D9185" s="30"/>
      <c r="E9185" s="25"/>
    </row>
    <row r="9186" spans="1:5" x14ac:dyDescent="0.15">
      <c r="A9186" s="3"/>
      <c r="B9186" s="51"/>
      <c r="D9186" s="30"/>
      <c r="E9186" s="25"/>
    </row>
    <row r="9187" spans="1:5" x14ac:dyDescent="0.15">
      <c r="A9187" s="3"/>
      <c r="B9187" s="51"/>
      <c r="D9187" s="30"/>
      <c r="E9187" s="25"/>
    </row>
    <row r="9188" spans="1:5" x14ac:dyDescent="0.15">
      <c r="A9188" s="3"/>
      <c r="B9188" s="51"/>
      <c r="D9188" s="30"/>
      <c r="E9188" s="25"/>
    </row>
    <row r="9189" spans="1:5" x14ac:dyDescent="0.15">
      <c r="A9189" s="3"/>
      <c r="B9189" s="51"/>
      <c r="D9189" s="30"/>
      <c r="E9189" s="25"/>
    </row>
    <row r="9190" spans="1:5" x14ac:dyDescent="0.15">
      <c r="A9190" s="3"/>
      <c r="B9190" s="51"/>
      <c r="D9190" s="30"/>
      <c r="E9190" s="25"/>
    </row>
    <row r="9191" spans="1:5" x14ac:dyDescent="0.15">
      <c r="A9191" s="3"/>
      <c r="B9191" s="51"/>
      <c r="D9191" s="30"/>
      <c r="E9191" s="25"/>
    </row>
    <row r="9192" spans="1:5" x14ac:dyDescent="0.15">
      <c r="A9192" s="3"/>
      <c r="B9192" s="51"/>
      <c r="D9192" s="30"/>
      <c r="E9192" s="25"/>
    </row>
    <row r="9193" spans="1:5" x14ac:dyDescent="0.15">
      <c r="A9193" s="3"/>
      <c r="B9193" s="51"/>
      <c r="D9193" s="30"/>
      <c r="E9193" s="25"/>
    </row>
    <row r="9194" spans="1:5" x14ac:dyDescent="0.15">
      <c r="A9194" s="3"/>
      <c r="B9194" s="51"/>
      <c r="D9194" s="30"/>
      <c r="E9194" s="25"/>
    </row>
    <row r="9195" spans="1:5" x14ac:dyDescent="0.15">
      <c r="A9195" s="3"/>
      <c r="B9195" s="51"/>
      <c r="D9195" s="30"/>
      <c r="E9195" s="25"/>
    </row>
    <row r="9196" spans="1:5" x14ac:dyDescent="0.15">
      <c r="A9196" s="3"/>
      <c r="B9196" s="51"/>
      <c r="D9196" s="30"/>
      <c r="E9196" s="25"/>
    </row>
    <row r="9197" spans="1:5" x14ac:dyDescent="0.15">
      <c r="A9197" s="3"/>
      <c r="B9197" s="51"/>
      <c r="D9197" s="30"/>
      <c r="E9197" s="25"/>
    </row>
    <row r="9198" spans="1:5" x14ac:dyDescent="0.15">
      <c r="A9198" s="3"/>
      <c r="B9198" s="51"/>
      <c r="D9198" s="30"/>
      <c r="E9198" s="25"/>
    </row>
    <row r="9199" spans="1:5" x14ac:dyDescent="0.15">
      <c r="A9199" s="3"/>
      <c r="B9199" s="51"/>
      <c r="D9199" s="30"/>
      <c r="E9199" s="25"/>
    </row>
    <row r="9200" spans="1:5" x14ac:dyDescent="0.15">
      <c r="A9200" s="3"/>
      <c r="B9200" s="51"/>
      <c r="D9200" s="30"/>
      <c r="E9200" s="25"/>
    </row>
    <row r="9201" spans="1:5" x14ac:dyDescent="0.15">
      <c r="A9201" s="3"/>
      <c r="B9201" s="51"/>
      <c r="D9201" s="30"/>
      <c r="E9201" s="25"/>
    </row>
    <row r="9202" spans="1:5" x14ac:dyDescent="0.15">
      <c r="A9202" s="3"/>
      <c r="B9202" s="51"/>
      <c r="D9202" s="30"/>
      <c r="E9202" s="25"/>
    </row>
    <row r="9203" spans="1:5" x14ac:dyDescent="0.15">
      <c r="A9203" s="3"/>
      <c r="B9203" s="51"/>
      <c r="D9203" s="30"/>
      <c r="E9203" s="25"/>
    </row>
    <row r="9204" spans="1:5" x14ac:dyDescent="0.15">
      <c r="A9204" s="3"/>
      <c r="B9204" s="51"/>
      <c r="D9204" s="30"/>
      <c r="E9204" s="25"/>
    </row>
    <row r="9205" spans="1:5" x14ac:dyDescent="0.15">
      <c r="A9205" s="3"/>
      <c r="B9205" s="51"/>
      <c r="D9205" s="30"/>
      <c r="E9205" s="25"/>
    </row>
    <row r="9206" spans="1:5" x14ac:dyDescent="0.15">
      <c r="A9206" s="3"/>
      <c r="B9206" s="51"/>
      <c r="D9206" s="30"/>
      <c r="E9206" s="25"/>
    </row>
    <row r="9207" spans="1:5" x14ac:dyDescent="0.15">
      <c r="A9207" s="3"/>
      <c r="B9207" s="51"/>
      <c r="D9207" s="30"/>
      <c r="E9207" s="25"/>
    </row>
    <row r="9208" spans="1:5" x14ac:dyDescent="0.15">
      <c r="A9208" s="3"/>
      <c r="B9208" s="51"/>
      <c r="D9208" s="30"/>
      <c r="E9208" s="25"/>
    </row>
    <row r="9209" spans="1:5" x14ac:dyDescent="0.15">
      <c r="A9209" s="3"/>
      <c r="B9209" s="51"/>
      <c r="D9209" s="30"/>
      <c r="E9209" s="25"/>
    </row>
    <row r="9210" spans="1:5" x14ac:dyDescent="0.15">
      <c r="A9210" s="3"/>
      <c r="B9210" s="51"/>
      <c r="D9210" s="30"/>
      <c r="E9210" s="25"/>
    </row>
    <row r="9211" spans="1:5" x14ac:dyDescent="0.15">
      <c r="A9211" s="3"/>
      <c r="B9211" s="51"/>
      <c r="D9211" s="30"/>
      <c r="E9211" s="25"/>
    </row>
    <row r="9212" spans="1:5" x14ac:dyDescent="0.15">
      <c r="A9212" s="3"/>
      <c r="B9212" s="51"/>
      <c r="D9212" s="30"/>
      <c r="E9212" s="25"/>
    </row>
    <row r="9213" spans="1:5" x14ac:dyDescent="0.15">
      <c r="A9213" s="3"/>
      <c r="B9213" s="51"/>
      <c r="D9213" s="30"/>
      <c r="E9213" s="25"/>
    </row>
    <row r="9214" spans="1:5" x14ac:dyDescent="0.15">
      <c r="A9214" s="3"/>
      <c r="B9214" s="51"/>
      <c r="D9214" s="30"/>
      <c r="E9214" s="25"/>
    </row>
    <row r="9215" spans="1:5" x14ac:dyDescent="0.15">
      <c r="A9215" s="3"/>
      <c r="B9215" s="51"/>
      <c r="D9215" s="30"/>
      <c r="E9215" s="25"/>
    </row>
    <row r="9216" spans="1:5" x14ac:dyDescent="0.15">
      <c r="A9216" s="3"/>
      <c r="B9216" s="51"/>
      <c r="D9216" s="30"/>
      <c r="E9216" s="25"/>
    </row>
    <row r="9217" spans="1:5" x14ac:dyDescent="0.15">
      <c r="A9217" s="3"/>
      <c r="B9217" s="51"/>
      <c r="D9217" s="30"/>
      <c r="E9217" s="25"/>
    </row>
    <row r="9218" spans="1:5" x14ac:dyDescent="0.15">
      <c r="A9218" s="3"/>
      <c r="B9218" s="51"/>
      <c r="D9218" s="30"/>
      <c r="E9218" s="25"/>
    </row>
    <row r="9219" spans="1:5" x14ac:dyDescent="0.15">
      <c r="A9219" s="3"/>
      <c r="B9219" s="51"/>
      <c r="D9219" s="30"/>
      <c r="E9219" s="25"/>
    </row>
    <row r="9220" spans="1:5" x14ac:dyDescent="0.15">
      <c r="A9220" s="3"/>
      <c r="B9220" s="51"/>
      <c r="D9220" s="30"/>
      <c r="E9220" s="25"/>
    </row>
    <row r="9221" spans="1:5" x14ac:dyDescent="0.15">
      <c r="A9221" s="3"/>
      <c r="B9221" s="51"/>
      <c r="D9221" s="30"/>
      <c r="E9221" s="25"/>
    </row>
    <row r="9222" spans="1:5" x14ac:dyDescent="0.15">
      <c r="A9222" s="3"/>
      <c r="B9222" s="51"/>
      <c r="D9222" s="30"/>
      <c r="E9222" s="25"/>
    </row>
    <row r="9223" spans="1:5" x14ac:dyDescent="0.15">
      <c r="A9223" s="3"/>
      <c r="B9223" s="51"/>
      <c r="D9223" s="30"/>
      <c r="E9223" s="25"/>
    </row>
    <row r="9224" spans="1:5" x14ac:dyDescent="0.15">
      <c r="A9224" s="3"/>
      <c r="B9224" s="51"/>
      <c r="D9224" s="30"/>
      <c r="E9224" s="25"/>
    </row>
    <row r="9225" spans="1:5" x14ac:dyDescent="0.15">
      <c r="A9225" s="3"/>
      <c r="B9225" s="51"/>
      <c r="D9225" s="30"/>
      <c r="E9225" s="25"/>
    </row>
    <row r="9226" spans="1:5" x14ac:dyDescent="0.15">
      <c r="A9226" s="3"/>
      <c r="B9226" s="51"/>
      <c r="D9226" s="30"/>
      <c r="E9226" s="25"/>
    </row>
    <row r="9227" spans="1:5" x14ac:dyDescent="0.15">
      <c r="A9227" s="3"/>
      <c r="B9227" s="51"/>
      <c r="D9227" s="30"/>
      <c r="E9227" s="25"/>
    </row>
    <row r="9228" spans="1:5" x14ac:dyDescent="0.15">
      <c r="A9228" s="3"/>
      <c r="B9228" s="51"/>
      <c r="D9228" s="30"/>
      <c r="E9228" s="25"/>
    </row>
    <row r="9229" spans="1:5" x14ac:dyDescent="0.15">
      <c r="A9229" s="3"/>
      <c r="B9229" s="51"/>
      <c r="D9229" s="30"/>
      <c r="E9229" s="25"/>
    </row>
    <row r="9230" spans="1:5" x14ac:dyDescent="0.15">
      <c r="A9230" s="3"/>
      <c r="B9230" s="51"/>
      <c r="D9230" s="30"/>
      <c r="E9230" s="25"/>
    </row>
    <row r="9231" spans="1:5" x14ac:dyDescent="0.15">
      <c r="A9231" s="3"/>
      <c r="B9231" s="51"/>
      <c r="D9231" s="30"/>
      <c r="E9231" s="25"/>
    </row>
    <row r="9232" spans="1:5" x14ac:dyDescent="0.15">
      <c r="A9232" s="3"/>
      <c r="B9232" s="51"/>
      <c r="D9232" s="30"/>
      <c r="E9232" s="25"/>
    </row>
    <row r="9233" spans="1:5" x14ac:dyDescent="0.15">
      <c r="A9233" s="3"/>
      <c r="B9233" s="51"/>
      <c r="D9233" s="30"/>
      <c r="E9233" s="25"/>
    </row>
    <row r="9234" spans="1:5" x14ac:dyDescent="0.15">
      <c r="A9234" s="3"/>
      <c r="B9234" s="51"/>
      <c r="D9234" s="30"/>
      <c r="E9234" s="25"/>
    </row>
    <row r="9235" spans="1:5" x14ac:dyDescent="0.15">
      <c r="A9235" s="3"/>
      <c r="B9235" s="51"/>
      <c r="D9235" s="30"/>
      <c r="E9235" s="25"/>
    </row>
    <row r="9236" spans="1:5" x14ac:dyDescent="0.15">
      <c r="A9236" s="3"/>
      <c r="B9236" s="51"/>
      <c r="D9236" s="30"/>
      <c r="E9236" s="25"/>
    </row>
    <row r="9237" spans="1:5" x14ac:dyDescent="0.15">
      <c r="A9237" s="3"/>
      <c r="B9237" s="51"/>
      <c r="D9237" s="30"/>
      <c r="E9237" s="25"/>
    </row>
    <row r="9238" spans="1:5" x14ac:dyDescent="0.15">
      <c r="A9238" s="3"/>
      <c r="B9238" s="51"/>
      <c r="D9238" s="30"/>
      <c r="E9238" s="25"/>
    </row>
    <row r="9239" spans="1:5" x14ac:dyDescent="0.15">
      <c r="A9239" s="3"/>
      <c r="B9239" s="51"/>
      <c r="D9239" s="30"/>
      <c r="E9239" s="25"/>
    </row>
    <row r="9240" spans="1:5" x14ac:dyDescent="0.15">
      <c r="A9240" s="3"/>
      <c r="B9240" s="51"/>
      <c r="D9240" s="30"/>
      <c r="E9240" s="25"/>
    </row>
    <row r="9241" spans="1:5" x14ac:dyDescent="0.15">
      <c r="A9241" s="3"/>
      <c r="B9241" s="51"/>
      <c r="D9241" s="30"/>
      <c r="E9241" s="25"/>
    </row>
    <row r="9242" spans="1:5" x14ac:dyDescent="0.15">
      <c r="A9242" s="3"/>
      <c r="B9242" s="51"/>
      <c r="D9242" s="30"/>
      <c r="E9242" s="25"/>
    </row>
    <row r="9243" spans="1:5" x14ac:dyDescent="0.15">
      <c r="A9243" s="3"/>
      <c r="B9243" s="51"/>
      <c r="D9243" s="30"/>
      <c r="E9243" s="25"/>
    </row>
    <row r="9244" spans="1:5" x14ac:dyDescent="0.15">
      <c r="A9244" s="3"/>
      <c r="B9244" s="51"/>
      <c r="D9244" s="30"/>
      <c r="E9244" s="25"/>
    </row>
    <row r="9245" spans="1:5" x14ac:dyDescent="0.15">
      <c r="A9245" s="3"/>
      <c r="B9245" s="51"/>
      <c r="D9245" s="30"/>
      <c r="E9245" s="25"/>
    </row>
    <row r="9246" spans="1:5" x14ac:dyDescent="0.15">
      <c r="A9246" s="3"/>
      <c r="B9246" s="51"/>
      <c r="D9246" s="30"/>
      <c r="E9246" s="25"/>
    </row>
    <row r="9247" spans="1:5" x14ac:dyDescent="0.15">
      <c r="A9247" s="3"/>
      <c r="B9247" s="51"/>
      <c r="D9247" s="30"/>
      <c r="E9247" s="25"/>
    </row>
    <row r="9248" spans="1:5" x14ac:dyDescent="0.15">
      <c r="A9248" s="3"/>
      <c r="B9248" s="51"/>
      <c r="D9248" s="30"/>
      <c r="E9248" s="25"/>
    </row>
    <row r="9249" spans="1:5" x14ac:dyDescent="0.15">
      <c r="A9249" s="3"/>
      <c r="B9249" s="51"/>
      <c r="D9249" s="30"/>
      <c r="E9249" s="25"/>
    </row>
    <row r="9250" spans="1:5" x14ac:dyDescent="0.15">
      <c r="A9250" s="3"/>
      <c r="B9250" s="51"/>
      <c r="D9250" s="30"/>
      <c r="E9250" s="25"/>
    </row>
    <row r="9251" spans="1:5" x14ac:dyDescent="0.15">
      <c r="A9251" s="3"/>
      <c r="B9251" s="51"/>
      <c r="D9251" s="30"/>
      <c r="E9251" s="25"/>
    </row>
    <row r="9252" spans="1:5" x14ac:dyDescent="0.15">
      <c r="A9252" s="3"/>
      <c r="B9252" s="51"/>
      <c r="D9252" s="30"/>
      <c r="E9252" s="25"/>
    </row>
    <row r="9253" spans="1:5" x14ac:dyDescent="0.15">
      <c r="A9253" s="3"/>
      <c r="B9253" s="51"/>
      <c r="D9253" s="30"/>
      <c r="E9253" s="25"/>
    </row>
    <row r="9254" spans="1:5" x14ac:dyDescent="0.15">
      <c r="A9254" s="3"/>
      <c r="B9254" s="51"/>
      <c r="D9254" s="30"/>
      <c r="E9254" s="25"/>
    </row>
    <row r="9255" spans="1:5" x14ac:dyDescent="0.15">
      <c r="A9255" s="3"/>
      <c r="B9255" s="51"/>
      <c r="D9255" s="30"/>
      <c r="E9255" s="25"/>
    </row>
    <row r="9256" spans="1:5" x14ac:dyDescent="0.15">
      <c r="A9256" s="3"/>
      <c r="B9256" s="51"/>
      <c r="D9256" s="30"/>
      <c r="E9256" s="25"/>
    </row>
    <row r="9257" spans="1:5" x14ac:dyDescent="0.15">
      <c r="A9257" s="3"/>
      <c r="B9257" s="51"/>
      <c r="D9257" s="30"/>
      <c r="E9257" s="25"/>
    </row>
    <row r="9258" spans="1:5" x14ac:dyDescent="0.15">
      <c r="A9258" s="3"/>
      <c r="B9258" s="51"/>
      <c r="D9258" s="30"/>
      <c r="E9258" s="25"/>
    </row>
    <row r="9259" spans="1:5" x14ac:dyDescent="0.15">
      <c r="A9259" s="3"/>
      <c r="B9259" s="51"/>
      <c r="D9259" s="30"/>
      <c r="E9259" s="25"/>
    </row>
    <row r="9260" spans="1:5" x14ac:dyDescent="0.15">
      <c r="A9260" s="3"/>
      <c r="B9260" s="51"/>
      <c r="D9260" s="30"/>
      <c r="E9260" s="25"/>
    </row>
    <row r="9261" spans="1:5" x14ac:dyDescent="0.15">
      <c r="A9261" s="3"/>
      <c r="B9261" s="51"/>
      <c r="D9261" s="30"/>
      <c r="E9261" s="25"/>
    </row>
    <row r="9262" spans="1:5" x14ac:dyDescent="0.15">
      <c r="A9262" s="3"/>
      <c r="B9262" s="51"/>
      <c r="D9262" s="30"/>
      <c r="E9262" s="25"/>
    </row>
    <row r="9263" spans="1:5" x14ac:dyDescent="0.15">
      <c r="A9263" s="3"/>
      <c r="B9263" s="51"/>
      <c r="D9263" s="30"/>
      <c r="E9263" s="25"/>
    </row>
    <row r="9264" spans="1:5" x14ac:dyDescent="0.15">
      <c r="A9264" s="3"/>
      <c r="B9264" s="51"/>
      <c r="D9264" s="30"/>
      <c r="E9264" s="25"/>
    </row>
    <row r="9265" spans="1:5" x14ac:dyDescent="0.15">
      <c r="A9265" s="3"/>
      <c r="B9265" s="51"/>
      <c r="D9265" s="30"/>
      <c r="E9265" s="25"/>
    </row>
    <row r="9266" spans="1:5" x14ac:dyDescent="0.15">
      <c r="A9266" s="3"/>
      <c r="B9266" s="51"/>
      <c r="D9266" s="30"/>
      <c r="E9266" s="25"/>
    </row>
    <row r="9267" spans="1:5" x14ac:dyDescent="0.15">
      <c r="A9267" s="3"/>
      <c r="B9267" s="51"/>
      <c r="D9267" s="30"/>
      <c r="E9267" s="25"/>
    </row>
    <row r="9268" spans="1:5" x14ac:dyDescent="0.15">
      <c r="A9268" s="3"/>
      <c r="B9268" s="51"/>
      <c r="D9268" s="30"/>
      <c r="E9268" s="25"/>
    </row>
    <row r="9269" spans="1:5" x14ac:dyDescent="0.15">
      <c r="A9269" s="3"/>
      <c r="B9269" s="51"/>
      <c r="D9269" s="30"/>
      <c r="E9269" s="25"/>
    </row>
    <row r="9270" spans="1:5" x14ac:dyDescent="0.15">
      <c r="A9270" s="3"/>
      <c r="B9270" s="51"/>
      <c r="D9270" s="30"/>
      <c r="E9270" s="25"/>
    </row>
    <row r="9271" spans="1:5" x14ac:dyDescent="0.15">
      <c r="A9271" s="3"/>
      <c r="B9271" s="51"/>
      <c r="D9271" s="30"/>
      <c r="E9271" s="25"/>
    </row>
    <row r="9272" spans="1:5" x14ac:dyDescent="0.15">
      <c r="A9272" s="3"/>
      <c r="B9272" s="51"/>
      <c r="D9272" s="30"/>
      <c r="E9272" s="25"/>
    </row>
    <row r="9273" spans="1:5" x14ac:dyDescent="0.15">
      <c r="A9273" s="3"/>
      <c r="B9273" s="51"/>
      <c r="D9273" s="30"/>
      <c r="E9273" s="25"/>
    </row>
    <row r="9274" spans="1:5" x14ac:dyDescent="0.15">
      <c r="A9274" s="3"/>
      <c r="B9274" s="51"/>
      <c r="D9274" s="30"/>
      <c r="E9274" s="25"/>
    </row>
    <row r="9275" spans="1:5" x14ac:dyDescent="0.15">
      <c r="A9275" s="3"/>
      <c r="B9275" s="51"/>
      <c r="D9275" s="30"/>
      <c r="E9275" s="25"/>
    </row>
    <row r="9276" spans="1:5" x14ac:dyDescent="0.15">
      <c r="A9276" s="3"/>
      <c r="B9276" s="51"/>
      <c r="D9276" s="30"/>
      <c r="E9276" s="25"/>
    </row>
    <row r="9277" spans="1:5" x14ac:dyDescent="0.15">
      <c r="A9277" s="3"/>
      <c r="B9277" s="51"/>
      <c r="D9277" s="30"/>
      <c r="E9277" s="25"/>
    </row>
    <row r="9278" spans="1:5" x14ac:dyDescent="0.15">
      <c r="A9278" s="3"/>
      <c r="B9278" s="51"/>
      <c r="D9278" s="30"/>
      <c r="E9278" s="25"/>
    </row>
    <row r="9279" spans="1:5" x14ac:dyDescent="0.15">
      <c r="A9279" s="3"/>
      <c r="B9279" s="51"/>
      <c r="D9279" s="30"/>
      <c r="E9279" s="25"/>
    </row>
    <row r="9280" spans="1:5" x14ac:dyDescent="0.15">
      <c r="A9280" s="3"/>
      <c r="B9280" s="51"/>
      <c r="D9280" s="30"/>
      <c r="E9280" s="25"/>
    </row>
    <row r="9281" spans="1:5" x14ac:dyDescent="0.15">
      <c r="A9281" s="3"/>
      <c r="B9281" s="51"/>
      <c r="D9281" s="30"/>
      <c r="E9281" s="25"/>
    </row>
    <row r="9282" spans="1:5" x14ac:dyDescent="0.15">
      <c r="A9282" s="3"/>
      <c r="B9282" s="51"/>
      <c r="D9282" s="30"/>
      <c r="E9282" s="25"/>
    </row>
    <row r="9283" spans="1:5" x14ac:dyDescent="0.15">
      <c r="A9283" s="3"/>
      <c r="B9283" s="51"/>
      <c r="D9283" s="30"/>
      <c r="E9283" s="25"/>
    </row>
    <row r="9284" spans="1:5" x14ac:dyDescent="0.15">
      <c r="A9284" s="3"/>
      <c r="B9284" s="51"/>
      <c r="D9284" s="30"/>
      <c r="E9284" s="25"/>
    </row>
    <row r="9285" spans="1:5" x14ac:dyDescent="0.15">
      <c r="A9285" s="3"/>
      <c r="B9285" s="51"/>
      <c r="D9285" s="30"/>
      <c r="E9285" s="25"/>
    </row>
    <row r="9286" spans="1:5" x14ac:dyDescent="0.15">
      <c r="A9286" s="3"/>
      <c r="B9286" s="51"/>
      <c r="D9286" s="30"/>
      <c r="E9286" s="25"/>
    </row>
    <row r="9287" spans="1:5" x14ac:dyDescent="0.15">
      <c r="A9287" s="3"/>
      <c r="B9287" s="51"/>
      <c r="D9287" s="30"/>
      <c r="E9287" s="25"/>
    </row>
    <row r="9288" spans="1:5" x14ac:dyDescent="0.15">
      <c r="A9288" s="3"/>
      <c r="B9288" s="51"/>
      <c r="D9288" s="30"/>
      <c r="E9288" s="25"/>
    </row>
    <row r="9289" spans="1:5" x14ac:dyDescent="0.15">
      <c r="A9289" s="3"/>
      <c r="B9289" s="51"/>
      <c r="D9289" s="30"/>
      <c r="E9289" s="25"/>
    </row>
    <row r="9290" spans="1:5" x14ac:dyDescent="0.15">
      <c r="A9290" s="3"/>
      <c r="B9290" s="51"/>
      <c r="D9290" s="30"/>
      <c r="E9290" s="25"/>
    </row>
    <row r="9291" spans="1:5" x14ac:dyDescent="0.15">
      <c r="A9291" s="3"/>
      <c r="B9291" s="51"/>
      <c r="D9291" s="30"/>
      <c r="E9291" s="25"/>
    </row>
    <row r="9292" spans="1:5" x14ac:dyDescent="0.15">
      <c r="A9292" s="3"/>
      <c r="B9292" s="51"/>
      <c r="D9292" s="30"/>
      <c r="E9292" s="25"/>
    </row>
    <row r="9293" spans="1:5" x14ac:dyDescent="0.15">
      <c r="A9293" s="3"/>
      <c r="B9293" s="51"/>
      <c r="D9293" s="30"/>
      <c r="E9293" s="25"/>
    </row>
    <row r="9294" spans="1:5" x14ac:dyDescent="0.15">
      <c r="A9294" s="3"/>
      <c r="B9294" s="51"/>
      <c r="D9294" s="30"/>
      <c r="E9294" s="25"/>
    </row>
    <row r="9295" spans="1:5" x14ac:dyDescent="0.15">
      <c r="A9295" s="3"/>
      <c r="B9295" s="51"/>
      <c r="D9295" s="30"/>
      <c r="E9295" s="25"/>
    </row>
    <row r="9296" spans="1:5" x14ac:dyDescent="0.15">
      <c r="A9296" s="3"/>
      <c r="B9296" s="51"/>
      <c r="D9296" s="30"/>
      <c r="E9296" s="25"/>
    </row>
    <row r="9297" spans="1:5" x14ac:dyDescent="0.15">
      <c r="A9297" s="3"/>
      <c r="B9297" s="51"/>
      <c r="D9297" s="30"/>
      <c r="E9297" s="25"/>
    </row>
    <row r="9298" spans="1:5" x14ac:dyDescent="0.15">
      <c r="A9298" s="3"/>
      <c r="B9298" s="51"/>
      <c r="D9298" s="30"/>
      <c r="E9298" s="25"/>
    </row>
    <row r="9299" spans="1:5" x14ac:dyDescent="0.15">
      <c r="A9299" s="3"/>
      <c r="B9299" s="51"/>
      <c r="D9299" s="30"/>
      <c r="E9299" s="25"/>
    </row>
    <row r="9300" spans="1:5" x14ac:dyDescent="0.15">
      <c r="A9300" s="3"/>
      <c r="B9300" s="51"/>
      <c r="D9300" s="30"/>
      <c r="E9300" s="25"/>
    </row>
    <row r="9301" spans="1:5" x14ac:dyDescent="0.15">
      <c r="A9301" s="3"/>
      <c r="B9301" s="51"/>
      <c r="D9301" s="30"/>
      <c r="E9301" s="25"/>
    </row>
    <row r="9302" spans="1:5" x14ac:dyDescent="0.15">
      <c r="A9302" s="3"/>
      <c r="B9302" s="51"/>
      <c r="D9302" s="30"/>
      <c r="E9302" s="25"/>
    </row>
    <row r="9303" spans="1:5" x14ac:dyDescent="0.15">
      <c r="A9303" s="3"/>
      <c r="B9303" s="51"/>
      <c r="D9303" s="30"/>
      <c r="E9303" s="25"/>
    </row>
    <row r="9304" spans="1:5" x14ac:dyDescent="0.15">
      <c r="A9304" s="3"/>
      <c r="B9304" s="51"/>
      <c r="D9304" s="30"/>
      <c r="E9304" s="25"/>
    </row>
    <row r="9305" spans="1:5" x14ac:dyDescent="0.15">
      <c r="A9305" s="3"/>
      <c r="B9305" s="51"/>
      <c r="D9305" s="30"/>
      <c r="E9305" s="25"/>
    </row>
    <row r="9306" spans="1:5" x14ac:dyDescent="0.15">
      <c r="A9306" s="3"/>
      <c r="B9306" s="51"/>
      <c r="D9306" s="30"/>
      <c r="E9306" s="25"/>
    </row>
    <row r="9307" spans="1:5" x14ac:dyDescent="0.15">
      <c r="A9307" s="3"/>
      <c r="B9307" s="51"/>
      <c r="D9307" s="30"/>
      <c r="E9307" s="25"/>
    </row>
    <row r="9308" spans="1:5" x14ac:dyDescent="0.15">
      <c r="A9308" s="3"/>
      <c r="B9308" s="51"/>
      <c r="D9308" s="30"/>
      <c r="E9308" s="25"/>
    </row>
    <row r="9309" spans="1:5" x14ac:dyDescent="0.15">
      <c r="A9309" s="3"/>
      <c r="B9309" s="51"/>
      <c r="D9309" s="30"/>
      <c r="E9309" s="25"/>
    </row>
    <row r="9310" spans="1:5" x14ac:dyDescent="0.15">
      <c r="A9310" s="3"/>
      <c r="B9310" s="51"/>
      <c r="D9310" s="30"/>
      <c r="E9310" s="25"/>
    </row>
    <row r="9311" spans="1:5" x14ac:dyDescent="0.15">
      <c r="A9311" s="3"/>
      <c r="B9311" s="51"/>
      <c r="D9311" s="30"/>
      <c r="E9311" s="25"/>
    </row>
    <row r="9312" spans="1:5" x14ac:dyDescent="0.15">
      <c r="A9312" s="3"/>
      <c r="B9312" s="51"/>
      <c r="D9312" s="30"/>
      <c r="E9312" s="25"/>
    </row>
    <row r="9313" spans="1:5" x14ac:dyDescent="0.15">
      <c r="A9313" s="3"/>
      <c r="B9313" s="51"/>
      <c r="D9313" s="30"/>
      <c r="E9313" s="25"/>
    </row>
    <row r="9314" spans="1:5" x14ac:dyDescent="0.15">
      <c r="A9314" s="3"/>
      <c r="B9314" s="51"/>
      <c r="D9314" s="30"/>
      <c r="E9314" s="25"/>
    </row>
    <row r="9315" spans="1:5" x14ac:dyDescent="0.15">
      <c r="A9315" s="3"/>
      <c r="B9315" s="51"/>
      <c r="D9315" s="30"/>
      <c r="E9315" s="25"/>
    </row>
    <row r="9316" spans="1:5" x14ac:dyDescent="0.15">
      <c r="A9316" s="3"/>
      <c r="B9316" s="51"/>
      <c r="D9316" s="30"/>
      <c r="E9316" s="25"/>
    </row>
    <row r="9317" spans="1:5" x14ac:dyDescent="0.15">
      <c r="A9317" s="3"/>
      <c r="B9317" s="51"/>
      <c r="D9317" s="30"/>
      <c r="E9317" s="25"/>
    </row>
    <row r="9318" spans="1:5" x14ac:dyDescent="0.15">
      <c r="A9318" s="3"/>
      <c r="B9318" s="51"/>
      <c r="D9318" s="30"/>
      <c r="E9318" s="25"/>
    </row>
    <row r="9319" spans="1:5" x14ac:dyDescent="0.15">
      <c r="A9319" s="3"/>
      <c r="B9319" s="51"/>
      <c r="D9319" s="30"/>
      <c r="E9319" s="25"/>
    </row>
    <row r="9320" spans="1:5" x14ac:dyDescent="0.15">
      <c r="A9320" s="3"/>
      <c r="B9320" s="51"/>
      <c r="D9320" s="30"/>
      <c r="E9320" s="25"/>
    </row>
    <row r="9321" spans="1:5" x14ac:dyDescent="0.15">
      <c r="A9321" s="3"/>
      <c r="B9321" s="51"/>
      <c r="D9321" s="30"/>
      <c r="E9321" s="25"/>
    </row>
    <row r="9322" spans="1:5" x14ac:dyDescent="0.15">
      <c r="A9322" s="3"/>
      <c r="B9322" s="51"/>
      <c r="D9322" s="30"/>
      <c r="E9322" s="25"/>
    </row>
    <row r="9323" spans="1:5" x14ac:dyDescent="0.15">
      <c r="A9323" s="3"/>
      <c r="B9323" s="51"/>
      <c r="D9323" s="30"/>
      <c r="E9323" s="25"/>
    </row>
    <row r="9324" spans="1:5" x14ac:dyDescent="0.15">
      <c r="A9324" s="3"/>
      <c r="B9324" s="51"/>
      <c r="D9324" s="30"/>
      <c r="E9324" s="25"/>
    </row>
    <row r="9325" spans="1:5" x14ac:dyDescent="0.15">
      <c r="A9325" s="3"/>
      <c r="B9325" s="51"/>
      <c r="D9325" s="30"/>
      <c r="E9325" s="25"/>
    </row>
    <row r="9326" spans="1:5" x14ac:dyDescent="0.15">
      <c r="A9326" s="3"/>
      <c r="B9326" s="51"/>
      <c r="D9326" s="30"/>
      <c r="E9326" s="25"/>
    </row>
    <row r="9327" spans="1:5" x14ac:dyDescent="0.15">
      <c r="A9327" s="3"/>
      <c r="B9327" s="51"/>
      <c r="D9327" s="30"/>
      <c r="E9327" s="25"/>
    </row>
    <row r="9328" spans="1:5" x14ac:dyDescent="0.15">
      <c r="A9328" s="3"/>
      <c r="B9328" s="51"/>
      <c r="D9328" s="30"/>
      <c r="E9328" s="25"/>
    </row>
    <row r="9329" spans="1:5" x14ac:dyDescent="0.15">
      <c r="A9329" s="3"/>
      <c r="B9329" s="51"/>
      <c r="D9329" s="30"/>
      <c r="E9329" s="25"/>
    </row>
    <row r="9330" spans="1:5" x14ac:dyDescent="0.15">
      <c r="A9330" s="3"/>
      <c r="B9330" s="51"/>
      <c r="D9330" s="30"/>
      <c r="E9330" s="25"/>
    </row>
    <row r="9331" spans="1:5" x14ac:dyDescent="0.15">
      <c r="A9331" s="3"/>
      <c r="B9331" s="51"/>
      <c r="D9331" s="30"/>
      <c r="E9331" s="25"/>
    </row>
    <row r="9332" spans="1:5" x14ac:dyDescent="0.15">
      <c r="A9332" s="3"/>
      <c r="B9332" s="51"/>
      <c r="D9332" s="30"/>
      <c r="E9332" s="25"/>
    </row>
    <row r="9333" spans="1:5" x14ac:dyDescent="0.15">
      <c r="A9333" s="3"/>
      <c r="B9333" s="51"/>
      <c r="D9333" s="30"/>
      <c r="E9333" s="25"/>
    </row>
    <row r="9334" spans="1:5" x14ac:dyDescent="0.15">
      <c r="A9334" s="3"/>
      <c r="B9334" s="51"/>
      <c r="D9334" s="30"/>
      <c r="E9334" s="25"/>
    </row>
    <row r="9335" spans="1:5" x14ac:dyDescent="0.15">
      <c r="A9335" s="3"/>
      <c r="B9335" s="51"/>
      <c r="D9335" s="30"/>
      <c r="E9335" s="25"/>
    </row>
    <row r="9336" spans="1:5" x14ac:dyDescent="0.15">
      <c r="A9336" s="3"/>
      <c r="B9336" s="51"/>
      <c r="D9336" s="30"/>
      <c r="E9336" s="25"/>
    </row>
    <row r="9337" spans="1:5" x14ac:dyDescent="0.15">
      <c r="A9337" s="3"/>
      <c r="B9337" s="51"/>
      <c r="D9337" s="30"/>
      <c r="E9337" s="25"/>
    </row>
    <row r="9338" spans="1:5" x14ac:dyDescent="0.15">
      <c r="A9338" s="3"/>
      <c r="B9338" s="51"/>
      <c r="D9338" s="30"/>
      <c r="E9338" s="25"/>
    </row>
    <row r="9339" spans="1:5" x14ac:dyDescent="0.15">
      <c r="A9339" s="3"/>
      <c r="B9339" s="51"/>
      <c r="D9339" s="30"/>
      <c r="E9339" s="25"/>
    </row>
    <row r="9340" spans="1:5" x14ac:dyDescent="0.15">
      <c r="A9340" s="3"/>
      <c r="B9340" s="51"/>
      <c r="D9340" s="30"/>
      <c r="E9340" s="25"/>
    </row>
    <row r="9341" spans="1:5" x14ac:dyDescent="0.15">
      <c r="A9341" s="3"/>
      <c r="B9341" s="51"/>
      <c r="D9341" s="30"/>
      <c r="E9341" s="25"/>
    </row>
    <row r="9342" spans="1:5" x14ac:dyDescent="0.15">
      <c r="A9342" s="3"/>
      <c r="B9342" s="51"/>
      <c r="D9342" s="30"/>
      <c r="E9342" s="25"/>
    </row>
    <row r="9343" spans="1:5" x14ac:dyDescent="0.15">
      <c r="A9343" s="3"/>
      <c r="B9343" s="51"/>
      <c r="D9343" s="30"/>
      <c r="E9343" s="25"/>
    </row>
    <row r="9344" spans="1:5" x14ac:dyDescent="0.15">
      <c r="A9344" s="3"/>
      <c r="B9344" s="51"/>
      <c r="D9344" s="30"/>
      <c r="E9344" s="25"/>
    </row>
    <row r="9345" spans="1:5" x14ac:dyDescent="0.15">
      <c r="A9345" s="3"/>
      <c r="B9345" s="51"/>
      <c r="D9345" s="30"/>
      <c r="E9345" s="25"/>
    </row>
    <row r="9346" spans="1:5" x14ac:dyDescent="0.15">
      <c r="A9346" s="3"/>
      <c r="B9346" s="51"/>
      <c r="D9346" s="30"/>
      <c r="E9346" s="25"/>
    </row>
    <row r="9347" spans="1:5" x14ac:dyDescent="0.15">
      <c r="A9347" s="3"/>
      <c r="B9347" s="51"/>
      <c r="D9347" s="30"/>
      <c r="E9347" s="25"/>
    </row>
    <row r="9348" spans="1:5" x14ac:dyDescent="0.15">
      <c r="A9348" s="3"/>
      <c r="B9348" s="51"/>
      <c r="D9348" s="30"/>
      <c r="E9348" s="25"/>
    </row>
    <row r="9349" spans="1:5" x14ac:dyDescent="0.15">
      <c r="A9349" s="3"/>
      <c r="B9349" s="51"/>
      <c r="D9349" s="30"/>
      <c r="E9349" s="25"/>
    </row>
    <row r="9350" spans="1:5" x14ac:dyDescent="0.15">
      <c r="A9350" s="3"/>
      <c r="B9350" s="51"/>
      <c r="D9350" s="30"/>
      <c r="E9350" s="25"/>
    </row>
    <row r="9351" spans="1:5" x14ac:dyDescent="0.15">
      <c r="A9351" s="3"/>
      <c r="B9351" s="51"/>
      <c r="D9351" s="30"/>
      <c r="E9351" s="25"/>
    </row>
    <row r="9352" spans="1:5" x14ac:dyDescent="0.15">
      <c r="A9352" s="3"/>
      <c r="B9352" s="51"/>
      <c r="D9352" s="30"/>
      <c r="E9352" s="25"/>
    </row>
    <row r="9353" spans="1:5" x14ac:dyDescent="0.15">
      <c r="A9353" s="3"/>
      <c r="B9353" s="51"/>
      <c r="D9353" s="30"/>
      <c r="E9353" s="25"/>
    </row>
    <row r="9354" spans="1:5" x14ac:dyDescent="0.15">
      <c r="A9354" s="3"/>
      <c r="B9354" s="51"/>
      <c r="D9354" s="30"/>
      <c r="E9354" s="25"/>
    </row>
    <row r="9355" spans="1:5" x14ac:dyDescent="0.15">
      <c r="A9355" s="3"/>
      <c r="B9355" s="51"/>
      <c r="D9355" s="30"/>
      <c r="E9355" s="25"/>
    </row>
    <row r="9356" spans="1:5" x14ac:dyDescent="0.15">
      <c r="A9356" s="3"/>
      <c r="B9356" s="51"/>
      <c r="D9356" s="30"/>
      <c r="E9356" s="25"/>
    </row>
    <row r="9357" spans="1:5" x14ac:dyDescent="0.15">
      <c r="A9357" s="3"/>
      <c r="B9357" s="51"/>
      <c r="D9357" s="30"/>
      <c r="E9357" s="25"/>
    </row>
    <row r="9358" spans="1:5" x14ac:dyDescent="0.15">
      <c r="A9358" s="3"/>
      <c r="B9358" s="51"/>
      <c r="D9358" s="30"/>
      <c r="E9358" s="25"/>
    </row>
    <row r="9359" spans="1:5" x14ac:dyDescent="0.15">
      <c r="A9359" s="3"/>
      <c r="B9359" s="51"/>
      <c r="D9359" s="30"/>
      <c r="E9359" s="25"/>
    </row>
    <row r="9360" spans="1:5" x14ac:dyDescent="0.15">
      <c r="A9360" s="3"/>
      <c r="B9360" s="51"/>
      <c r="D9360" s="30"/>
      <c r="E9360" s="25"/>
    </row>
    <row r="9361" spans="1:5" x14ac:dyDescent="0.15">
      <c r="A9361" s="3"/>
      <c r="B9361" s="51"/>
      <c r="D9361" s="30"/>
      <c r="E9361" s="25"/>
    </row>
    <row r="9362" spans="1:5" x14ac:dyDescent="0.15">
      <c r="A9362" s="3"/>
      <c r="B9362" s="51"/>
      <c r="D9362" s="30"/>
      <c r="E9362" s="25"/>
    </row>
    <row r="9363" spans="1:5" x14ac:dyDescent="0.15">
      <c r="A9363" s="3"/>
      <c r="B9363" s="51"/>
      <c r="D9363" s="30"/>
      <c r="E9363" s="25"/>
    </row>
    <row r="9364" spans="1:5" x14ac:dyDescent="0.15">
      <c r="A9364" s="3"/>
      <c r="B9364" s="51"/>
      <c r="D9364" s="30"/>
      <c r="E9364" s="25"/>
    </row>
    <row r="9365" spans="1:5" x14ac:dyDescent="0.15">
      <c r="A9365" s="3"/>
      <c r="B9365" s="51"/>
      <c r="D9365" s="30"/>
      <c r="E9365" s="25"/>
    </row>
    <row r="9366" spans="1:5" x14ac:dyDescent="0.15">
      <c r="A9366" s="3"/>
      <c r="B9366" s="51"/>
      <c r="D9366" s="30"/>
      <c r="E9366" s="25"/>
    </row>
    <row r="9367" spans="1:5" x14ac:dyDescent="0.15">
      <c r="A9367" s="3"/>
      <c r="B9367" s="51"/>
      <c r="D9367" s="30"/>
      <c r="E9367" s="25"/>
    </row>
    <row r="9368" spans="1:5" x14ac:dyDescent="0.15">
      <c r="A9368" s="3"/>
      <c r="B9368" s="51"/>
      <c r="D9368" s="30"/>
      <c r="E9368" s="25"/>
    </row>
    <row r="9369" spans="1:5" x14ac:dyDescent="0.15">
      <c r="A9369" s="3"/>
      <c r="B9369" s="51"/>
      <c r="D9369" s="30"/>
      <c r="E9369" s="25"/>
    </row>
    <row r="9370" spans="1:5" x14ac:dyDescent="0.15">
      <c r="A9370" s="3"/>
      <c r="B9370" s="51"/>
      <c r="D9370" s="30"/>
      <c r="E9370" s="25"/>
    </row>
    <row r="9371" spans="1:5" x14ac:dyDescent="0.15">
      <c r="A9371" s="3"/>
      <c r="B9371" s="51"/>
      <c r="D9371" s="30"/>
      <c r="E9371" s="25"/>
    </row>
    <row r="9372" spans="1:5" x14ac:dyDescent="0.15">
      <c r="A9372" s="3"/>
      <c r="B9372" s="51"/>
      <c r="D9372" s="30"/>
      <c r="E9372" s="25"/>
    </row>
    <row r="9373" spans="1:5" x14ac:dyDescent="0.15">
      <c r="A9373" s="3"/>
      <c r="B9373" s="51"/>
      <c r="D9373" s="30"/>
      <c r="E9373" s="25"/>
    </row>
    <row r="9374" spans="1:5" x14ac:dyDescent="0.15">
      <c r="A9374" s="3"/>
      <c r="B9374" s="51"/>
      <c r="D9374" s="30"/>
      <c r="E9374" s="25"/>
    </row>
    <row r="9375" spans="1:5" x14ac:dyDescent="0.15">
      <c r="A9375" s="3"/>
      <c r="B9375" s="51"/>
      <c r="D9375" s="30"/>
      <c r="E9375" s="25"/>
    </row>
    <row r="9376" spans="1:5" x14ac:dyDescent="0.15">
      <c r="A9376" s="3"/>
      <c r="B9376" s="51"/>
      <c r="D9376" s="30"/>
      <c r="E9376" s="25"/>
    </row>
    <row r="9377" spans="1:5" x14ac:dyDescent="0.15">
      <c r="A9377" s="3"/>
      <c r="B9377" s="51"/>
      <c r="D9377" s="30"/>
      <c r="E9377" s="25"/>
    </row>
    <row r="9378" spans="1:5" x14ac:dyDescent="0.15">
      <c r="A9378" s="3"/>
      <c r="B9378" s="51"/>
      <c r="D9378" s="30"/>
      <c r="E9378" s="25"/>
    </row>
    <row r="9379" spans="1:5" x14ac:dyDescent="0.15">
      <c r="A9379" s="3"/>
      <c r="B9379" s="51"/>
      <c r="D9379" s="30"/>
      <c r="E9379" s="25"/>
    </row>
    <row r="9380" spans="1:5" x14ac:dyDescent="0.15">
      <c r="A9380" s="3"/>
      <c r="B9380" s="51"/>
      <c r="D9380" s="30"/>
      <c r="E9380" s="25"/>
    </row>
    <row r="9381" spans="1:5" x14ac:dyDescent="0.15">
      <c r="A9381" s="3"/>
      <c r="B9381" s="51"/>
      <c r="D9381" s="30"/>
      <c r="E9381" s="25"/>
    </row>
    <row r="9382" spans="1:5" x14ac:dyDescent="0.15">
      <c r="A9382" s="3"/>
      <c r="B9382" s="51"/>
      <c r="D9382" s="30"/>
      <c r="E9382" s="25"/>
    </row>
    <row r="9383" spans="1:5" x14ac:dyDescent="0.15">
      <c r="A9383" s="3"/>
      <c r="B9383" s="51"/>
      <c r="D9383" s="30"/>
      <c r="E9383" s="25"/>
    </row>
    <row r="9384" spans="1:5" x14ac:dyDescent="0.15">
      <c r="A9384" s="3"/>
      <c r="B9384" s="51"/>
      <c r="D9384" s="30"/>
      <c r="E9384" s="25"/>
    </row>
    <row r="9385" spans="1:5" x14ac:dyDescent="0.15">
      <c r="A9385" s="3"/>
      <c r="B9385" s="51"/>
      <c r="D9385" s="30"/>
      <c r="E9385" s="25"/>
    </row>
    <row r="9386" spans="1:5" x14ac:dyDescent="0.15">
      <c r="A9386" s="3"/>
      <c r="B9386" s="51"/>
      <c r="D9386" s="30"/>
      <c r="E9386" s="25"/>
    </row>
    <row r="9387" spans="1:5" x14ac:dyDescent="0.15">
      <c r="A9387" s="3"/>
      <c r="B9387" s="51"/>
      <c r="D9387" s="30"/>
      <c r="E9387" s="25"/>
    </row>
    <row r="9388" spans="1:5" x14ac:dyDescent="0.15">
      <c r="A9388" s="3"/>
      <c r="B9388" s="51"/>
      <c r="D9388" s="30"/>
      <c r="E9388" s="25"/>
    </row>
    <row r="9389" spans="1:5" x14ac:dyDescent="0.15">
      <c r="A9389" s="3"/>
      <c r="B9389" s="51"/>
      <c r="D9389" s="30"/>
      <c r="E9389" s="25"/>
    </row>
    <row r="9390" spans="1:5" x14ac:dyDescent="0.15">
      <c r="A9390" s="3"/>
      <c r="B9390" s="51"/>
      <c r="D9390" s="30"/>
      <c r="E9390" s="25"/>
    </row>
    <row r="9391" spans="1:5" x14ac:dyDescent="0.15">
      <c r="A9391" s="3"/>
      <c r="B9391" s="51"/>
      <c r="D9391" s="30"/>
      <c r="E9391" s="25"/>
    </row>
    <row r="9392" spans="1:5" x14ac:dyDescent="0.15">
      <c r="A9392" s="3"/>
      <c r="B9392" s="51"/>
      <c r="D9392" s="30"/>
      <c r="E9392" s="25"/>
    </row>
    <row r="9393" spans="1:5" x14ac:dyDescent="0.15">
      <c r="A9393" s="3"/>
      <c r="B9393" s="51"/>
      <c r="D9393" s="30"/>
      <c r="E9393" s="25"/>
    </row>
    <row r="9394" spans="1:5" x14ac:dyDescent="0.15">
      <c r="A9394" s="3"/>
      <c r="B9394" s="51"/>
      <c r="D9394" s="30"/>
      <c r="E9394" s="25"/>
    </row>
    <row r="9395" spans="1:5" x14ac:dyDescent="0.15">
      <c r="A9395" s="3"/>
      <c r="B9395" s="51"/>
      <c r="D9395" s="30"/>
      <c r="E9395" s="25"/>
    </row>
    <row r="9396" spans="1:5" x14ac:dyDescent="0.15">
      <c r="A9396" s="3"/>
      <c r="B9396" s="51"/>
      <c r="D9396" s="30"/>
      <c r="E9396" s="25"/>
    </row>
    <row r="9397" spans="1:5" x14ac:dyDescent="0.15">
      <c r="A9397" s="3"/>
      <c r="B9397" s="51"/>
      <c r="D9397" s="30"/>
      <c r="E9397" s="25"/>
    </row>
    <row r="9398" spans="1:5" x14ac:dyDescent="0.15">
      <c r="A9398" s="3"/>
      <c r="B9398" s="51"/>
      <c r="D9398" s="30"/>
      <c r="E9398" s="25"/>
    </row>
    <row r="9399" spans="1:5" x14ac:dyDescent="0.15">
      <c r="A9399" s="3"/>
      <c r="B9399" s="51"/>
      <c r="D9399" s="30"/>
      <c r="E9399" s="25"/>
    </row>
    <row r="9400" spans="1:5" x14ac:dyDescent="0.15">
      <c r="A9400" s="3"/>
      <c r="B9400" s="51"/>
      <c r="D9400" s="30"/>
      <c r="E9400" s="25"/>
    </row>
    <row r="9401" spans="1:5" x14ac:dyDescent="0.15">
      <c r="A9401" s="3"/>
      <c r="B9401" s="51"/>
      <c r="D9401" s="30"/>
      <c r="E9401" s="25"/>
    </row>
    <row r="9402" spans="1:5" x14ac:dyDescent="0.15">
      <c r="A9402" s="3"/>
      <c r="B9402" s="51"/>
      <c r="D9402" s="30"/>
      <c r="E9402" s="25"/>
    </row>
    <row r="9403" spans="1:5" x14ac:dyDescent="0.15">
      <c r="A9403" s="3"/>
      <c r="B9403" s="51"/>
      <c r="D9403" s="30"/>
      <c r="E9403" s="25"/>
    </row>
    <row r="9404" spans="1:5" x14ac:dyDescent="0.15">
      <c r="A9404" s="3"/>
      <c r="B9404" s="51"/>
      <c r="D9404" s="30"/>
      <c r="E9404" s="25"/>
    </row>
    <row r="9405" spans="1:5" x14ac:dyDescent="0.15">
      <c r="A9405" s="3"/>
      <c r="B9405" s="51"/>
      <c r="D9405" s="30"/>
      <c r="E9405" s="25"/>
    </row>
    <row r="9406" spans="1:5" x14ac:dyDescent="0.15">
      <c r="A9406" s="3"/>
      <c r="B9406" s="51"/>
      <c r="D9406" s="30"/>
      <c r="E9406" s="25"/>
    </row>
    <row r="9407" spans="1:5" x14ac:dyDescent="0.15">
      <c r="A9407" s="3"/>
      <c r="B9407" s="51"/>
      <c r="D9407" s="30"/>
      <c r="E9407" s="25"/>
    </row>
    <row r="9408" spans="1:5" x14ac:dyDescent="0.15">
      <c r="A9408" s="3"/>
      <c r="B9408" s="51"/>
      <c r="D9408" s="30"/>
      <c r="E9408" s="25"/>
    </row>
    <row r="9409" spans="1:5" x14ac:dyDescent="0.15">
      <c r="A9409" s="3"/>
      <c r="B9409" s="51"/>
      <c r="D9409" s="30"/>
      <c r="E9409" s="25"/>
    </row>
    <row r="9410" spans="1:5" x14ac:dyDescent="0.15">
      <c r="A9410" s="3"/>
      <c r="B9410" s="51"/>
      <c r="D9410" s="30"/>
      <c r="E9410" s="25"/>
    </row>
    <row r="9411" spans="1:5" x14ac:dyDescent="0.15">
      <c r="A9411" s="3"/>
      <c r="B9411" s="51"/>
      <c r="D9411" s="30"/>
      <c r="E9411" s="25"/>
    </row>
    <row r="9412" spans="1:5" x14ac:dyDescent="0.15">
      <c r="A9412" s="3"/>
      <c r="B9412" s="51"/>
      <c r="D9412" s="30"/>
      <c r="E9412" s="25"/>
    </row>
    <row r="9413" spans="1:5" x14ac:dyDescent="0.15">
      <c r="A9413" s="3"/>
      <c r="B9413" s="51"/>
      <c r="D9413" s="30"/>
      <c r="E9413" s="25"/>
    </row>
    <row r="9414" spans="1:5" x14ac:dyDescent="0.15">
      <c r="A9414" s="3"/>
      <c r="B9414" s="51"/>
      <c r="D9414" s="30"/>
      <c r="E9414" s="25"/>
    </row>
    <row r="9415" spans="1:5" x14ac:dyDescent="0.15">
      <c r="A9415" s="3"/>
      <c r="B9415" s="51"/>
      <c r="D9415" s="30"/>
      <c r="E9415" s="25"/>
    </row>
    <row r="9416" spans="1:5" x14ac:dyDescent="0.15">
      <c r="A9416" s="3"/>
      <c r="B9416" s="51"/>
      <c r="D9416" s="30"/>
      <c r="E9416" s="25"/>
    </row>
    <row r="9417" spans="1:5" x14ac:dyDescent="0.15">
      <c r="A9417" s="3"/>
      <c r="B9417" s="51"/>
      <c r="D9417" s="30"/>
      <c r="E9417" s="25"/>
    </row>
    <row r="9418" spans="1:5" x14ac:dyDescent="0.15">
      <c r="A9418" s="3"/>
      <c r="B9418" s="51"/>
      <c r="D9418" s="30"/>
      <c r="E9418" s="25"/>
    </row>
    <row r="9419" spans="1:5" x14ac:dyDescent="0.15">
      <c r="A9419" s="3"/>
      <c r="B9419" s="51"/>
      <c r="D9419" s="30"/>
      <c r="E9419" s="25"/>
    </row>
    <row r="9420" spans="1:5" x14ac:dyDescent="0.15">
      <c r="A9420" s="3"/>
      <c r="B9420" s="51"/>
      <c r="D9420" s="30"/>
      <c r="E9420" s="25"/>
    </row>
    <row r="9421" spans="1:5" x14ac:dyDescent="0.15">
      <c r="A9421" s="3"/>
      <c r="B9421" s="51"/>
      <c r="D9421" s="30"/>
      <c r="E9421" s="25"/>
    </row>
    <row r="9422" spans="1:5" x14ac:dyDescent="0.15">
      <c r="A9422" s="3"/>
      <c r="B9422" s="51"/>
      <c r="D9422" s="30"/>
      <c r="E9422" s="25"/>
    </row>
    <row r="9423" spans="1:5" x14ac:dyDescent="0.15">
      <c r="A9423" s="3"/>
      <c r="B9423" s="51"/>
      <c r="D9423" s="30"/>
      <c r="E9423" s="25"/>
    </row>
    <row r="9424" spans="1:5" x14ac:dyDescent="0.15">
      <c r="A9424" s="3"/>
      <c r="B9424" s="51"/>
      <c r="D9424" s="30"/>
      <c r="E9424" s="25"/>
    </row>
    <row r="9425" spans="1:5" x14ac:dyDescent="0.15">
      <c r="A9425" s="3"/>
      <c r="B9425" s="51"/>
      <c r="D9425" s="30"/>
      <c r="E9425" s="25"/>
    </row>
    <row r="9426" spans="1:5" x14ac:dyDescent="0.15">
      <c r="A9426" s="3"/>
      <c r="B9426" s="51"/>
      <c r="D9426" s="30"/>
      <c r="E9426" s="25"/>
    </row>
    <row r="9427" spans="1:5" x14ac:dyDescent="0.15">
      <c r="A9427" s="3"/>
      <c r="B9427" s="51"/>
      <c r="D9427" s="30"/>
      <c r="E9427" s="25"/>
    </row>
    <row r="9428" spans="1:5" x14ac:dyDescent="0.15">
      <c r="A9428" s="3"/>
      <c r="B9428" s="51"/>
      <c r="D9428" s="30"/>
      <c r="E9428" s="25"/>
    </row>
    <row r="9429" spans="1:5" x14ac:dyDescent="0.15">
      <c r="A9429" s="3"/>
      <c r="B9429" s="51"/>
      <c r="D9429" s="30"/>
      <c r="E9429" s="25"/>
    </row>
    <row r="9430" spans="1:5" x14ac:dyDescent="0.15">
      <c r="A9430" s="3"/>
      <c r="B9430" s="51"/>
      <c r="D9430" s="30"/>
      <c r="E9430" s="25"/>
    </row>
    <row r="9431" spans="1:5" x14ac:dyDescent="0.15">
      <c r="A9431" s="3"/>
      <c r="B9431" s="51"/>
      <c r="D9431" s="30"/>
      <c r="E9431" s="25"/>
    </row>
    <row r="9432" spans="1:5" x14ac:dyDescent="0.15">
      <c r="A9432" s="3"/>
      <c r="B9432" s="51"/>
      <c r="D9432" s="30"/>
      <c r="E9432" s="25"/>
    </row>
    <row r="9433" spans="1:5" x14ac:dyDescent="0.15">
      <c r="A9433" s="3"/>
      <c r="B9433" s="51"/>
      <c r="D9433" s="30"/>
      <c r="E9433" s="25"/>
    </row>
    <row r="9434" spans="1:5" x14ac:dyDescent="0.15">
      <c r="A9434" s="3"/>
      <c r="B9434" s="51"/>
      <c r="D9434" s="30"/>
      <c r="E9434" s="25"/>
    </row>
    <row r="9435" spans="1:5" x14ac:dyDescent="0.15">
      <c r="A9435" s="3"/>
      <c r="B9435" s="51"/>
      <c r="D9435" s="30"/>
      <c r="E9435" s="25"/>
    </row>
    <row r="9436" spans="1:5" x14ac:dyDescent="0.15">
      <c r="A9436" s="3"/>
      <c r="B9436" s="51"/>
      <c r="D9436" s="30"/>
      <c r="E9436" s="25"/>
    </row>
    <row r="9437" spans="1:5" x14ac:dyDescent="0.15">
      <c r="A9437" s="3"/>
      <c r="B9437" s="51"/>
      <c r="D9437" s="30"/>
      <c r="E9437" s="25"/>
    </row>
    <row r="9438" spans="1:5" x14ac:dyDescent="0.15">
      <c r="A9438" s="3"/>
      <c r="B9438" s="51"/>
      <c r="D9438" s="30"/>
      <c r="E9438" s="25"/>
    </row>
    <row r="9439" spans="1:5" x14ac:dyDescent="0.15">
      <c r="A9439" s="3"/>
      <c r="B9439" s="51"/>
      <c r="D9439" s="30"/>
      <c r="E9439" s="25"/>
    </row>
    <row r="9440" spans="1:5" x14ac:dyDescent="0.15">
      <c r="A9440" s="3"/>
      <c r="B9440" s="51"/>
      <c r="D9440" s="30"/>
      <c r="E9440" s="25"/>
    </row>
    <row r="9441" spans="1:5" x14ac:dyDescent="0.15">
      <c r="A9441" s="3"/>
      <c r="B9441" s="51"/>
      <c r="D9441" s="30"/>
      <c r="E9441" s="25"/>
    </row>
    <row r="9442" spans="1:5" x14ac:dyDescent="0.15">
      <c r="A9442" s="3"/>
      <c r="B9442" s="51"/>
      <c r="D9442" s="30"/>
      <c r="E9442" s="25"/>
    </row>
    <row r="9443" spans="1:5" x14ac:dyDescent="0.15">
      <c r="A9443" s="3"/>
      <c r="B9443" s="51"/>
      <c r="D9443" s="30"/>
      <c r="E9443" s="25"/>
    </row>
    <row r="9444" spans="1:5" x14ac:dyDescent="0.15">
      <c r="A9444" s="3"/>
      <c r="B9444" s="51"/>
      <c r="D9444" s="30"/>
      <c r="E9444" s="25"/>
    </row>
    <row r="9445" spans="1:5" x14ac:dyDescent="0.15">
      <c r="A9445" s="3"/>
      <c r="B9445" s="51"/>
      <c r="D9445" s="30"/>
      <c r="E9445" s="25"/>
    </row>
    <row r="9446" spans="1:5" x14ac:dyDescent="0.15">
      <c r="A9446" s="3"/>
      <c r="B9446" s="51"/>
      <c r="D9446" s="30"/>
      <c r="E9446" s="25"/>
    </row>
    <row r="9447" spans="1:5" x14ac:dyDescent="0.15">
      <c r="A9447" s="3"/>
      <c r="B9447" s="51"/>
      <c r="D9447" s="30"/>
      <c r="E9447" s="25"/>
    </row>
    <row r="9448" spans="1:5" x14ac:dyDescent="0.15">
      <c r="A9448" s="3"/>
      <c r="B9448" s="51"/>
      <c r="D9448" s="30"/>
      <c r="E9448" s="25"/>
    </row>
    <row r="9449" spans="1:5" x14ac:dyDescent="0.15">
      <c r="A9449" s="3"/>
      <c r="B9449" s="51"/>
      <c r="D9449" s="30"/>
      <c r="E9449" s="25"/>
    </row>
    <row r="9450" spans="1:5" x14ac:dyDescent="0.15">
      <c r="A9450" s="3"/>
      <c r="B9450" s="51"/>
      <c r="D9450" s="30"/>
      <c r="E9450" s="25"/>
    </row>
    <row r="9451" spans="1:5" x14ac:dyDescent="0.15">
      <c r="A9451" s="3"/>
      <c r="B9451" s="51"/>
      <c r="D9451" s="30"/>
      <c r="E9451" s="25"/>
    </row>
    <row r="9452" spans="1:5" x14ac:dyDescent="0.15">
      <c r="A9452" s="3"/>
      <c r="B9452" s="51"/>
      <c r="D9452" s="30"/>
      <c r="E9452" s="25"/>
    </row>
    <row r="9453" spans="1:5" x14ac:dyDescent="0.15">
      <c r="A9453" s="3"/>
      <c r="B9453" s="51"/>
      <c r="D9453" s="30"/>
      <c r="E9453" s="25"/>
    </row>
    <row r="9454" spans="1:5" x14ac:dyDescent="0.15">
      <c r="A9454" s="3"/>
      <c r="B9454" s="51"/>
      <c r="D9454" s="30"/>
      <c r="E9454" s="25"/>
    </row>
    <row r="9455" spans="1:5" x14ac:dyDescent="0.15">
      <c r="A9455" s="3"/>
      <c r="B9455" s="51"/>
      <c r="D9455" s="30"/>
      <c r="E9455" s="25"/>
    </row>
    <row r="9456" spans="1:5" x14ac:dyDescent="0.15">
      <c r="A9456" s="3"/>
      <c r="B9456" s="51"/>
      <c r="D9456" s="30"/>
      <c r="E9456" s="25"/>
    </row>
    <row r="9457" spans="1:5" x14ac:dyDescent="0.15">
      <c r="A9457" s="3"/>
      <c r="B9457" s="51"/>
      <c r="D9457" s="30"/>
      <c r="E9457" s="25"/>
    </row>
    <row r="9458" spans="1:5" x14ac:dyDescent="0.15">
      <c r="A9458" s="3"/>
      <c r="B9458" s="51"/>
      <c r="D9458" s="30"/>
      <c r="E9458" s="25"/>
    </row>
    <row r="9459" spans="1:5" x14ac:dyDescent="0.15">
      <c r="A9459" s="3"/>
      <c r="B9459" s="51"/>
      <c r="D9459" s="30"/>
      <c r="E9459" s="25"/>
    </row>
    <row r="9460" spans="1:5" x14ac:dyDescent="0.15">
      <c r="A9460" s="3"/>
      <c r="B9460" s="51"/>
      <c r="D9460" s="30"/>
      <c r="E9460" s="25"/>
    </row>
    <row r="9461" spans="1:5" x14ac:dyDescent="0.15">
      <c r="A9461" s="3"/>
      <c r="B9461" s="51"/>
      <c r="D9461" s="30"/>
      <c r="E9461" s="25"/>
    </row>
    <row r="9462" spans="1:5" x14ac:dyDescent="0.15">
      <c r="A9462" s="3"/>
      <c r="B9462" s="51"/>
      <c r="D9462" s="30"/>
      <c r="E9462" s="25"/>
    </row>
    <row r="9463" spans="1:5" x14ac:dyDescent="0.15">
      <c r="A9463" s="3"/>
      <c r="B9463" s="51"/>
      <c r="D9463" s="30"/>
      <c r="E9463" s="25"/>
    </row>
    <row r="9464" spans="1:5" x14ac:dyDescent="0.15">
      <c r="A9464" s="3"/>
      <c r="B9464" s="51"/>
      <c r="D9464" s="30"/>
      <c r="E9464" s="25"/>
    </row>
    <row r="9465" spans="1:5" x14ac:dyDescent="0.15">
      <c r="A9465" s="3"/>
      <c r="B9465" s="51"/>
      <c r="D9465" s="30"/>
      <c r="E9465" s="25"/>
    </row>
    <row r="9466" spans="1:5" x14ac:dyDescent="0.15">
      <c r="A9466" s="3"/>
      <c r="B9466" s="51"/>
      <c r="D9466" s="30"/>
      <c r="E9466" s="25"/>
    </row>
    <row r="9467" spans="1:5" x14ac:dyDescent="0.15">
      <c r="A9467" s="3"/>
      <c r="B9467" s="51"/>
      <c r="D9467" s="30"/>
      <c r="E9467" s="25"/>
    </row>
    <row r="9468" spans="1:5" x14ac:dyDescent="0.15">
      <c r="A9468" s="3"/>
      <c r="B9468" s="51"/>
      <c r="D9468" s="30"/>
      <c r="E9468" s="25"/>
    </row>
    <row r="9469" spans="1:5" x14ac:dyDescent="0.15">
      <c r="A9469" s="3"/>
      <c r="B9469" s="51"/>
      <c r="D9469" s="30"/>
      <c r="E9469" s="25"/>
    </row>
    <row r="9470" spans="1:5" x14ac:dyDescent="0.15">
      <c r="A9470" s="3"/>
      <c r="B9470" s="51"/>
      <c r="D9470" s="30"/>
      <c r="E9470" s="25"/>
    </row>
    <row r="9471" spans="1:5" x14ac:dyDescent="0.15">
      <c r="A9471" s="3"/>
      <c r="B9471" s="51"/>
      <c r="D9471" s="30"/>
      <c r="E9471" s="25"/>
    </row>
    <row r="9472" spans="1:5" x14ac:dyDescent="0.15">
      <c r="A9472" s="3"/>
      <c r="B9472" s="51"/>
      <c r="D9472" s="30"/>
      <c r="E9472" s="25"/>
    </row>
    <row r="9473" spans="1:5" x14ac:dyDescent="0.15">
      <c r="A9473" s="3"/>
      <c r="B9473" s="51"/>
      <c r="D9473" s="30"/>
      <c r="E9473" s="25"/>
    </row>
    <row r="9474" spans="1:5" x14ac:dyDescent="0.15">
      <c r="A9474" s="3"/>
      <c r="B9474" s="51"/>
      <c r="D9474" s="30"/>
      <c r="E9474" s="25"/>
    </row>
    <row r="9475" spans="1:5" x14ac:dyDescent="0.15">
      <c r="A9475" s="3"/>
      <c r="B9475" s="51"/>
      <c r="D9475" s="30"/>
      <c r="E9475" s="25"/>
    </row>
    <row r="9476" spans="1:5" x14ac:dyDescent="0.15">
      <c r="A9476" s="3"/>
      <c r="B9476" s="51"/>
      <c r="D9476" s="30"/>
      <c r="E9476" s="25"/>
    </row>
    <row r="9477" spans="1:5" x14ac:dyDescent="0.15">
      <c r="A9477" s="3"/>
      <c r="B9477" s="51"/>
      <c r="D9477" s="30"/>
      <c r="E9477" s="25"/>
    </row>
    <row r="9478" spans="1:5" x14ac:dyDescent="0.15">
      <c r="A9478" s="3"/>
      <c r="B9478" s="51"/>
      <c r="D9478" s="30"/>
      <c r="E9478" s="25"/>
    </row>
    <row r="9479" spans="1:5" x14ac:dyDescent="0.15">
      <c r="A9479" s="3"/>
      <c r="B9479" s="51"/>
      <c r="D9479" s="30"/>
      <c r="E9479" s="25"/>
    </row>
    <row r="9480" spans="1:5" x14ac:dyDescent="0.15">
      <c r="A9480" s="3"/>
      <c r="B9480" s="51"/>
      <c r="D9480" s="30"/>
      <c r="E9480" s="25"/>
    </row>
    <row r="9481" spans="1:5" x14ac:dyDescent="0.15">
      <c r="A9481" s="3"/>
      <c r="B9481" s="51"/>
      <c r="D9481" s="30"/>
      <c r="E9481" s="25"/>
    </row>
    <row r="9482" spans="1:5" x14ac:dyDescent="0.15">
      <c r="A9482" s="3"/>
      <c r="B9482" s="51"/>
      <c r="D9482" s="30"/>
      <c r="E9482" s="25"/>
    </row>
    <row r="9483" spans="1:5" x14ac:dyDescent="0.15">
      <c r="A9483" s="3"/>
      <c r="B9483" s="51"/>
      <c r="D9483" s="30"/>
      <c r="E9483" s="25"/>
    </row>
    <row r="9484" spans="1:5" x14ac:dyDescent="0.15">
      <c r="A9484" s="3"/>
      <c r="B9484" s="51"/>
      <c r="D9484" s="30"/>
      <c r="E9484" s="25"/>
    </row>
    <row r="9485" spans="1:5" x14ac:dyDescent="0.15">
      <c r="A9485" s="3"/>
      <c r="B9485" s="51"/>
      <c r="D9485" s="30"/>
      <c r="E9485" s="25"/>
    </row>
    <row r="9486" spans="1:5" x14ac:dyDescent="0.15">
      <c r="A9486" s="3"/>
      <c r="B9486" s="51"/>
      <c r="D9486" s="30"/>
      <c r="E9486" s="25"/>
    </row>
    <row r="9487" spans="1:5" x14ac:dyDescent="0.15">
      <c r="A9487" s="3"/>
      <c r="B9487" s="51"/>
      <c r="D9487" s="30"/>
      <c r="E9487" s="25"/>
    </row>
    <row r="9488" spans="1:5" x14ac:dyDescent="0.15">
      <c r="A9488" s="3"/>
      <c r="B9488" s="51"/>
      <c r="D9488" s="30"/>
      <c r="E9488" s="25"/>
    </row>
    <row r="9489" spans="1:5" x14ac:dyDescent="0.15">
      <c r="A9489" s="3"/>
      <c r="B9489" s="51"/>
      <c r="D9489" s="30"/>
      <c r="E9489" s="25"/>
    </row>
    <row r="9490" spans="1:5" x14ac:dyDescent="0.15">
      <c r="A9490" s="3"/>
      <c r="B9490" s="51"/>
      <c r="D9490" s="30"/>
      <c r="E9490" s="25"/>
    </row>
    <row r="9491" spans="1:5" x14ac:dyDescent="0.15">
      <c r="A9491" s="3"/>
      <c r="B9491" s="51"/>
      <c r="D9491" s="30"/>
      <c r="E9491" s="25"/>
    </row>
    <row r="9492" spans="1:5" x14ac:dyDescent="0.15">
      <c r="A9492" s="3"/>
      <c r="B9492" s="51"/>
      <c r="D9492" s="30"/>
      <c r="E9492" s="25"/>
    </row>
    <row r="9493" spans="1:5" x14ac:dyDescent="0.15">
      <c r="A9493" s="3"/>
      <c r="B9493" s="51"/>
      <c r="D9493" s="30"/>
      <c r="E9493" s="25"/>
    </row>
    <row r="9494" spans="1:5" x14ac:dyDescent="0.15">
      <c r="A9494" s="3"/>
      <c r="B9494" s="51"/>
      <c r="D9494" s="30"/>
      <c r="E9494" s="25"/>
    </row>
    <row r="9495" spans="1:5" x14ac:dyDescent="0.15">
      <c r="A9495" s="3"/>
      <c r="B9495" s="51"/>
      <c r="D9495" s="30"/>
      <c r="E9495" s="25"/>
    </row>
    <row r="9496" spans="1:5" x14ac:dyDescent="0.15">
      <c r="A9496" s="3"/>
      <c r="B9496" s="51"/>
      <c r="D9496" s="30"/>
      <c r="E9496" s="25"/>
    </row>
    <row r="9497" spans="1:5" x14ac:dyDescent="0.15">
      <c r="A9497" s="3"/>
      <c r="B9497" s="51"/>
      <c r="D9497" s="30"/>
      <c r="E9497" s="25"/>
    </row>
    <row r="9498" spans="1:5" x14ac:dyDescent="0.15">
      <c r="A9498" s="3"/>
      <c r="B9498" s="51"/>
      <c r="D9498" s="30"/>
      <c r="E9498" s="25"/>
    </row>
    <row r="9499" spans="1:5" x14ac:dyDescent="0.15">
      <c r="A9499" s="3"/>
      <c r="B9499" s="51"/>
      <c r="D9499" s="30"/>
      <c r="E9499" s="25"/>
    </row>
    <row r="9500" spans="1:5" x14ac:dyDescent="0.15">
      <c r="A9500" s="3"/>
      <c r="B9500" s="51"/>
      <c r="D9500" s="30"/>
      <c r="E9500" s="25"/>
    </row>
    <row r="9501" spans="1:5" x14ac:dyDescent="0.15">
      <c r="A9501" s="3"/>
      <c r="B9501" s="51"/>
      <c r="D9501" s="30"/>
      <c r="E9501" s="25"/>
    </row>
    <row r="9502" spans="1:5" x14ac:dyDescent="0.15">
      <c r="A9502" s="3"/>
      <c r="B9502" s="51"/>
      <c r="D9502" s="30"/>
      <c r="E9502" s="25"/>
    </row>
    <row r="9503" spans="1:5" x14ac:dyDescent="0.15">
      <c r="A9503" s="3"/>
      <c r="B9503" s="51"/>
      <c r="D9503" s="30"/>
      <c r="E9503" s="25"/>
    </row>
    <row r="9504" spans="1:5" x14ac:dyDescent="0.15">
      <c r="A9504" s="3"/>
      <c r="B9504" s="51"/>
      <c r="D9504" s="30"/>
      <c r="E9504" s="25"/>
    </row>
    <row r="9505" spans="1:5" x14ac:dyDescent="0.15">
      <c r="A9505" s="3"/>
      <c r="B9505" s="51"/>
      <c r="D9505" s="30"/>
      <c r="E9505" s="25"/>
    </row>
    <row r="9506" spans="1:5" x14ac:dyDescent="0.15">
      <c r="A9506" s="3"/>
      <c r="B9506" s="51"/>
      <c r="D9506" s="30"/>
      <c r="E9506" s="25"/>
    </row>
    <row r="9507" spans="1:5" x14ac:dyDescent="0.15">
      <c r="A9507" s="3"/>
      <c r="B9507" s="51"/>
      <c r="D9507" s="30"/>
      <c r="E9507" s="25"/>
    </row>
    <row r="9508" spans="1:5" x14ac:dyDescent="0.15">
      <c r="A9508" s="3"/>
      <c r="B9508" s="51"/>
      <c r="D9508" s="30"/>
      <c r="E9508" s="25"/>
    </row>
    <row r="9509" spans="1:5" x14ac:dyDescent="0.15">
      <c r="A9509" s="3"/>
      <c r="B9509" s="51"/>
      <c r="D9509" s="30"/>
      <c r="E9509" s="25"/>
    </row>
    <row r="9510" spans="1:5" x14ac:dyDescent="0.15">
      <c r="A9510" s="3"/>
      <c r="B9510" s="51"/>
      <c r="D9510" s="30"/>
      <c r="E9510" s="25"/>
    </row>
    <row r="9511" spans="1:5" x14ac:dyDescent="0.15">
      <c r="A9511" s="3"/>
      <c r="B9511" s="51"/>
      <c r="D9511" s="30"/>
      <c r="E9511" s="25"/>
    </row>
    <row r="9512" spans="1:5" x14ac:dyDescent="0.15">
      <c r="A9512" s="3"/>
      <c r="B9512" s="51"/>
      <c r="D9512" s="30"/>
      <c r="E9512" s="25"/>
    </row>
    <row r="9513" spans="1:5" x14ac:dyDescent="0.15">
      <c r="A9513" s="3"/>
      <c r="B9513" s="51"/>
      <c r="D9513" s="30"/>
      <c r="E9513" s="25"/>
    </row>
    <row r="9514" spans="1:5" x14ac:dyDescent="0.15">
      <c r="A9514" s="3"/>
      <c r="B9514" s="51"/>
      <c r="D9514" s="30"/>
      <c r="E9514" s="25"/>
    </row>
    <row r="9515" spans="1:5" x14ac:dyDescent="0.15">
      <c r="A9515" s="3"/>
      <c r="B9515" s="51"/>
      <c r="D9515" s="30"/>
      <c r="E9515" s="25"/>
    </row>
    <row r="9516" spans="1:5" x14ac:dyDescent="0.15">
      <c r="A9516" s="3"/>
      <c r="B9516" s="51"/>
      <c r="D9516" s="30"/>
      <c r="E9516" s="25"/>
    </row>
    <row r="9517" spans="1:5" x14ac:dyDescent="0.15">
      <c r="A9517" s="3"/>
      <c r="B9517" s="51"/>
      <c r="D9517" s="30"/>
      <c r="E9517" s="25"/>
    </row>
    <row r="9518" spans="1:5" x14ac:dyDescent="0.15">
      <c r="A9518" s="3"/>
      <c r="B9518" s="51"/>
      <c r="D9518" s="30"/>
      <c r="E9518" s="25"/>
    </row>
    <row r="9519" spans="1:5" x14ac:dyDescent="0.15">
      <c r="A9519" s="3"/>
      <c r="B9519" s="51"/>
      <c r="D9519" s="30"/>
      <c r="E9519" s="25"/>
    </row>
    <row r="9520" spans="1:5" x14ac:dyDescent="0.15">
      <c r="A9520" s="3"/>
      <c r="B9520" s="51"/>
      <c r="D9520" s="30"/>
      <c r="E9520" s="25"/>
    </row>
    <row r="9521" spans="1:5" x14ac:dyDescent="0.15">
      <c r="A9521" s="3"/>
      <c r="B9521" s="51"/>
      <c r="D9521" s="30"/>
      <c r="E9521" s="25"/>
    </row>
    <row r="9522" spans="1:5" x14ac:dyDescent="0.15">
      <c r="A9522" s="3"/>
      <c r="B9522" s="51"/>
      <c r="D9522" s="30"/>
      <c r="E9522" s="25"/>
    </row>
    <row r="9523" spans="1:5" x14ac:dyDescent="0.15">
      <c r="A9523" s="3"/>
      <c r="B9523" s="51"/>
      <c r="D9523" s="30"/>
      <c r="E9523" s="25"/>
    </row>
    <row r="9524" spans="1:5" x14ac:dyDescent="0.15">
      <c r="A9524" s="3"/>
      <c r="B9524" s="51"/>
      <c r="D9524" s="30"/>
      <c r="E9524" s="25"/>
    </row>
    <row r="9525" spans="1:5" x14ac:dyDescent="0.15">
      <c r="A9525" s="3"/>
      <c r="B9525" s="51"/>
      <c r="D9525" s="30"/>
      <c r="E9525" s="25"/>
    </row>
    <row r="9526" spans="1:5" x14ac:dyDescent="0.15">
      <c r="A9526" s="3"/>
      <c r="B9526" s="51"/>
      <c r="D9526" s="30"/>
      <c r="E9526" s="25"/>
    </row>
    <row r="9527" spans="1:5" x14ac:dyDescent="0.15">
      <c r="A9527" s="3"/>
      <c r="B9527" s="51"/>
      <c r="D9527" s="30"/>
      <c r="E9527" s="25"/>
    </row>
    <row r="9528" spans="1:5" x14ac:dyDescent="0.15">
      <c r="A9528" s="3"/>
      <c r="B9528" s="51"/>
      <c r="D9528" s="30"/>
      <c r="E9528" s="25"/>
    </row>
    <row r="9529" spans="1:5" x14ac:dyDescent="0.15">
      <c r="A9529" s="3"/>
      <c r="B9529" s="51"/>
      <c r="D9529" s="30"/>
      <c r="E9529" s="25"/>
    </row>
    <row r="9530" spans="1:5" x14ac:dyDescent="0.15">
      <c r="A9530" s="3"/>
      <c r="B9530" s="51"/>
      <c r="D9530" s="30"/>
      <c r="E9530" s="25"/>
    </row>
    <row r="9531" spans="1:5" x14ac:dyDescent="0.15">
      <c r="A9531" s="3"/>
      <c r="B9531" s="51"/>
      <c r="D9531" s="30"/>
      <c r="E9531" s="25"/>
    </row>
    <row r="9532" spans="1:5" x14ac:dyDescent="0.15">
      <c r="A9532" s="3"/>
      <c r="B9532" s="51"/>
      <c r="D9532" s="30"/>
      <c r="E9532" s="25"/>
    </row>
    <row r="9533" spans="1:5" x14ac:dyDescent="0.15">
      <c r="A9533" s="3"/>
      <c r="B9533" s="51"/>
      <c r="D9533" s="30"/>
      <c r="E9533" s="25"/>
    </row>
    <row r="9534" spans="1:5" x14ac:dyDescent="0.15">
      <c r="A9534" s="3"/>
      <c r="B9534" s="51"/>
      <c r="D9534" s="30"/>
      <c r="E9534" s="25"/>
    </row>
    <row r="9535" spans="1:5" x14ac:dyDescent="0.15">
      <c r="A9535" s="3"/>
      <c r="B9535" s="51"/>
      <c r="D9535" s="30"/>
      <c r="E9535" s="25"/>
    </row>
    <row r="9536" spans="1:5" x14ac:dyDescent="0.15">
      <c r="A9536" s="3"/>
      <c r="B9536" s="51"/>
      <c r="D9536" s="30"/>
      <c r="E9536" s="25"/>
    </row>
    <row r="9537" spans="1:5" x14ac:dyDescent="0.15">
      <c r="A9537" s="3"/>
      <c r="B9537" s="51"/>
      <c r="D9537" s="30"/>
      <c r="E9537" s="25"/>
    </row>
    <row r="9538" spans="1:5" x14ac:dyDescent="0.15">
      <c r="A9538" s="3"/>
      <c r="B9538" s="51"/>
      <c r="D9538" s="30"/>
      <c r="E9538" s="25"/>
    </row>
    <row r="9539" spans="1:5" x14ac:dyDescent="0.15">
      <c r="A9539" s="3"/>
      <c r="B9539" s="51"/>
      <c r="D9539" s="30"/>
      <c r="E9539" s="25"/>
    </row>
    <row r="9540" spans="1:5" x14ac:dyDescent="0.15">
      <c r="A9540" s="3"/>
      <c r="B9540" s="51"/>
      <c r="D9540" s="30"/>
      <c r="E9540" s="25"/>
    </row>
    <row r="9541" spans="1:5" x14ac:dyDescent="0.15">
      <c r="A9541" s="3"/>
      <c r="B9541" s="51"/>
      <c r="D9541" s="30"/>
      <c r="E9541" s="25"/>
    </row>
    <row r="9542" spans="1:5" x14ac:dyDescent="0.15">
      <c r="A9542" s="3"/>
      <c r="B9542" s="51"/>
      <c r="D9542" s="30"/>
      <c r="E9542" s="25"/>
    </row>
    <row r="9543" spans="1:5" x14ac:dyDescent="0.15">
      <c r="A9543" s="3"/>
      <c r="B9543" s="51"/>
      <c r="D9543" s="30"/>
      <c r="E9543" s="25"/>
    </row>
    <row r="9544" spans="1:5" x14ac:dyDescent="0.15">
      <c r="A9544" s="3"/>
      <c r="B9544" s="51"/>
      <c r="D9544" s="30"/>
      <c r="E9544" s="25"/>
    </row>
    <row r="9545" spans="1:5" x14ac:dyDescent="0.15">
      <c r="A9545" s="3"/>
      <c r="B9545" s="51"/>
      <c r="D9545" s="30"/>
      <c r="E9545" s="25"/>
    </row>
    <row r="9546" spans="1:5" x14ac:dyDescent="0.15">
      <c r="A9546" s="3"/>
      <c r="B9546" s="51"/>
      <c r="D9546" s="30"/>
      <c r="E9546" s="25"/>
    </row>
    <row r="9547" spans="1:5" x14ac:dyDescent="0.15">
      <c r="A9547" s="3"/>
      <c r="B9547" s="51"/>
      <c r="D9547" s="30"/>
      <c r="E9547" s="25"/>
    </row>
    <row r="9548" spans="1:5" x14ac:dyDescent="0.15">
      <c r="A9548" s="3"/>
      <c r="B9548" s="51"/>
      <c r="D9548" s="30"/>
      <c r="E9548" s="25"/>
    </row>
    <row r="9549" spans="1:5" x14ac:dyDescent="0.15">
      <c r="A9549" s="3"/>
      <c r="B9549" s="51"/>
      <c r="D9549" s="30"/>
      <c r="E9549" s="25"/>
    </row>
    <row r="9550" spans="1:5" x14ac:dyDescent="0.15">
      <c r="A9550" s="3"/>
      <c r="B9550" s="51"/>
      <c r="D9550" s="30"/>
      <c r="E9550" s="25"/>
    </row>
    <row r="9551" spans="1:5" x14ac:dyDescent="0.15">
      <c r="A9551" s="3"/>
      <c r="B9551" s="51"/>
      <c r="D9551" s="30"/>
      <c r="E9551" s="25"/>
    </row>
    <row r="9552" spans="1:5" x14ac:dyDescent="0.15">
      <c r="A9552" s="3"/>
      <c r="B9552" s="51"/>
      <c r="D9552" s="30"/>
      <c r="E9552" s="25"/>
    </row>
    <row r="9553" spans="1:5" x14ac:dyDescent="0.15">
      <c r="A9553" s="3"/>
      <c r="B9553" s="51"/>
      <c r="D9553" s="30"/>
      <c r="E9553" s="25"/>
    </row>
    <row r="9554" spans="1:5" x14ac:dyDescent="0.15">
      <c r="A9554" s="3"/>
      <c r="B9554" s="51"/>
      <c r="D9554" s="30"/>
      <c r="E9554" s="25"/>
    </row>
    <row r="9555" spans="1:5" x14ac:dyDescent="0.15">
      <c r="A9555" s="3"/>
      <c r="B9555" s="51"/>
      <c r="D9555" s="30"/>
      <c r="E9555" s="25"/>
    </row>
    <row r="9556" spans="1:5" x14ac:dyDescent="0.15">
      <c r="A9556" s="3"/>
      <c r="B9556" s="51"/>
      <c r="D9556" s="30"/>
      <c r="E9556" s="25"/>
    </row>
    <row r="9557" spans="1:5" x14ac:dyDescent="0.15">
      <c r="A9557" s="3"/>
      <c r="B9557" s="51"/>
      <c r="D9557" s="30"/>
      <c r="E9557" s="25"/>
    </row>
    <row r="9558" spans="1:5" x14ac:dyDescent="0.15">
      <c r="A9558" s="3"/>
      <c r="B9558" s="51"/>
      <c r="D9558" s="30"/>
      <c r="E9558" s="25"/>
    </row>
    <row r="9559" spans="1:5" x14ac:dyDescent="0.15">
      <c r="A9559" s="3"/>
      <c r="B9559" s="51"/>
      <c r="D9559" s="30"/>
      <c r="E9559" s="25"/>
    </row>
    <row r="9560" spans="1:5" x14ac:dyDescent="0.15">
      <c r="A9560" s="3"/>
      <c r="B9560" s="51"/>
      <c r="D9560" s="30"/>
      <c r="E9560" s="25"/>
    </row>
    <row r="9561" spans="1:5" x14ac:dyDescent="0.15">
      <c r="A9561" s="3"/>
      <c r="B9561" s="51"/>
      <c r="D9561" s="30"/>
      <c r="E9561" s="25"/>
    </row>
    <row r="9562" spans="1:5" x14ac:dyDescent="0.15">
      <c r="A9562" s="3"/>
      <c r="B9562" s="51"/>
      <c r="D9562" s="30"/>
      <c r="E9562" s="25"/>
    </row>
    <row r="9563" spans="1:5" x14ac:dyDescent="0.15">
      <c r="A9563" s="3"/>
      <c r="B9563" s="51"/>
      <c r="D9563" s="30"/>
      <c r="E9563" s="25"/>
    </row>
    <row r="9564" spans="1:5" x14ac:dyDescent="0.15">
      <c r="A9564" s="3"/>
      <c r="B9564" s="51"/>
      <c r="D9564" s="30"/>
      <c r="E9564" s="25"/>
    </row>
    <row r="9565" spans="1:5" x14ac:dyDescent="0.15">
      <c r="A9565" s="3"/>
      <c r="B9565" s="51"/>
      <c r="D9565" s="30"/>
      <c r="E9565" s="25"/>
    </row>
    <row r="9566" spans="1:5" x14ac:dyDescent="0.15">
      <c r="A9566" s="3"/>
      <c r="B9566" s="51"/>
      <c r="D9566" s="30"/>
      <c r="E9566" s="25"/>
    </row>
    <row r="9567" spans="1:5" x14ac:dyDescent="0.15">
      <c r="A9567" s="3"/>
      <c r="B9567" s="51"/>
      <c r="D9567" s="30"/>
      <c r="E9567" s="25"/>
    </row>
    <row r="9568" spans="1:5" x14ac:dyDescent="0.15">
      <c r="A9568" s="3"/>
      <c r="B9568" s="51"/>
      <c r="D9568" s="30"/>
      <c r="E9568" s="25"/>
    </row>
    <row r="9569" spans="1:5" x14ac:dyDescent="0.15">
      <c r="A9569" s="3"/>
      <c r="B9569" s="51"/>
      <c r="D9569" s="30"/>
      <c r="E9569" s="25"/>
    </row>
    <row r="9570" spans="1:5" x14ac:dyDescent="0.15">
      <c r="A9570" s="3"/>
      <c r="B9570" s="51"/>
      <c r="D9570" s="30"/>
      <c r="E9570" s="25"/>
    </row>
    <row r="9571" spans="1:5" x14ac:dyDescent="0.15">
      <c r="A9571" s="3"/>
      <c r="B9571" s="51"/>
      <c r="D9571" s="30"/>
      <c r="E9571" s="25"/>
    </row>
    <row r="9572" spans="1:5" x14ac:dyDescent="0.15">
      <c r="A9572" s="3"/>
      <c r="B9572" s="51"/>
      <c r="D9572" s="30"/>
      <c r="E9572" s="25"/>
    </row>
    <row r="9573" spans="1:5" x14ac:dyDescent="0.15">
      <c r="A9573" s="3"/>
      <c r="B9573" s="51"/>
      <c r="D9573" s="30"/>
      <c r="E9573" s="25"/>
    </row>
    <row r="9574" spans="1:5" x14ac:dyDescent="0.15">
      <c r="A9574" s="3"/>
      <c r="B9574" s="51"/>
      <c r="D9574" s="30"/>
      <c r="E9574" s="25"/>
    </row>
    <row r="9575" spans="1:5" x14ac:dyDescent="0.15">
      <c r="A9575" s="3"/>
      <c r="B9575" s="51"/>
      <c r="D9575" s="30"/>
      <c r="E9575" s="25"/>
    </row>
    <row r="9576" spans="1:5" x14ac:dyDescent="0.15">
      <c r="A9576" s="3"/>
      <c r="B9576" s="51"/>
      <c r="D9576" s="30"/>
      <c r="E9576" s="25"/>
    </row>
    <row r="9577" spans="1:5" x14ac:dyDescent="0.15">
      <c r="A9577" s="3"/>
      <c r="B9577" s="51"/>
      <c r="D9577" s="30"/>
      <c r="E9577" s="25"/>
    </row>
    <row r="9578" spans="1:5" x14ac:dyDescent="0.15">
      <c r="A9578" s="3"/>
      <c r="B9578" s="51"/>
      <c r="D9578" s="30"/>
      <c r="E9578" s="25"/>
    </row>
    <row r="9579" spans="1:5" x14ac:dyDescent="0.15">
      <c r="A9579" s="3"/>
      <c r="B9579" s="51"/>
      <c r="D9579" s="30"/>
      <c r="E9579" s="25"/>
    </row>
    <row r="9580" spans="1:5" x14ac:dyDescent="0.15">
      <c r="A9580" s="3"/>
      <c r="B9580" s="51"/>
      <c r="D9580" s="30"/>
      <c r="E9580" s="25"/>
    </row>
    <row r="9581" spans="1:5" x14ac:dyDescent="0.15">
      <c r="A9581" s="3"/>
      <c r="B9581" s="51"/>
      <c r="D9581" s="30"/>
      <c r="E9581" s="25"/>
    </row>
    <row r="9582" spans="1:5" x14ac:dyDescent="0.15">
      <c r="A9582" s="3"/>
      <c r="B9582" s="51"/>
      <c r="D9582" s="30"/>
      <c r="E9582" s="25"/>
    </row>
    <row r="9583" spans="1:5" x14ac:dyDescent="0.15">
      <c r="A9583" s="3"/>
      <c r="B9583" s="51"/>
      <c r="D9583" s="30"/>
      <c r="E9583" s="25"/>
    </row>
    <row r="9584" spans="1:5" x14ac:dyDescent="0.15">
      <c r="A9584" s="3"/>
      <c r="B9584" s="51"/>
      <c r="D9584" s="30"/>
      <c r="E9584" s="25"/>
    </row>
    <row r="9585" spans="1:5" x14ac:dyDescent="0.15">
      <c r="A9585" s="3"/>
      <c r="B9585" s="51"/>
      <c r="D9585" s="30"/>
      <c r="E9585" s="25"/>
    </row>
    <row r="9586" spans="1:5" x14ac:dyDescent="0.15">
      <c r="A9586" s="3"/>
      <c r="B9586" s="51"/>
      <c r="D9586" s="30"/>
      <c r="E9586" s="25"/>
    </row>
    <row r="9587" spans="1:5" x14ac:dyDescent="0.15">
      <c r="A9587" s="3"/>
      <c r="B9587" s="51"/>
      <c r="D9587" s="30"/>
      <c r="E9587" s="25"/>
    </row>
    <row r="9588" spans="1:5" x14ac:dyDescent="0.15">
      <c r="A9588" s="3"/>
      <c r="B9588" s="51"/>
      <c r="D9588" s="30"/>
      <c r="E9588" s="25"/>
    </row>
    <row r="9589" spans="1:5" x14ac:dyDescent="0.15">
      <c r="A9589" s="3"/>
      <c r="B9589" s="51"/>
      <c r="D9589" s="30"/>
      <c r="E9589" s="25"/>
    </row>
    <row r="9590" spans="1:5" x14ac:dyDescent="0.15">
      <c r="A9590" s="3"/>
      <c r="B9590" s="51"/>
      <c r="D9590" s="30"/>
      <c r="E9590" s="25"/>
    </row>
    <row r="9591" spans="1:5" x14ac:dyDescent="0.15">
      <c r="A9591" s="3"/>
      <c r="B9591" s="51"/>
      <c r="D9591" s="30"/>
      <c r="E9591" s="25"/>
    </row>
    <row r="9592" spans="1:5" x14ac:dyDescent="0.15">
      <c r="A9592" s="3"/>
      <c r="B9592" s="51"/>
      <c r="D9592" s="30"/>
      <c r="E9592" s="25"/>
    </row>
    <row r="9593" spans="1:5" x14ac:dyDescent="0.15">
      <c r="A9593" s="3"/>
      <c r="B9593" s="51"/>
      <c r="D9593" s="30"/>
      <c r="E9593" s="25"/>
    </row>
    <row r="9594" spans="1:5" x14ac:dyDescent="0.15">
      <c r="A9594" s="3"/>
      <c r="B9594" s="51"/>
      <c r="D9594" s="30"/>
      <c r="E9594" s="25"/>
    </row>
    <row r="9595" spans="1:5" x14ac:dyDescent="0.15">
      <c r="A9595" s="3"/>
      <c r="B9595" s="51"/>
      <c r="D9595" s="30"/>
      <c r="E9595" s="25"/>
    </row>
    <row r="9596" spans="1:5" x14ac:dyDescent="0.15">
      <c r="A9596" s="3"/>
      <c r="B9596" s="51"/>
      <c r="D9596" s="30"/>
      <c r="E9596" s="25"/>
    </row>
    <row r="9597" spans="1:5" x14ac:dyDescent="0.15">
      <c r="A9597" s="3"/>
      <c r="B9597" s="51"/>
      <c r="D9597" s="30"/>
      <c r="E9597" s="25"/>
    </row>
    <row r="9598" spans="1:5" x14ac:dyDescent="0.15">
      <c r="A9598" s="3"/>
      <c r="B9598" s="51"/>
      <c r="D9598" s="30"/>
      <c r="E9598" s="25"/>
    </row>
    <row r="9599" spans="1:5" x14ac:dyDescent="0.15">
      <c r="A9599" s="3"/>
      <c r="B9599" s="51"/>
      <c r="D9599" s="30"/>
      <c r="E9599" s="25"/>
    </row>
    <row r="9600" spans="1:5" x14ac:dyDescent="0.15">
      <c r="A9600" s="3"/>
      <c r="B9600" s="51"/>
      <c r="D9600" s="30"/>
      <c r="E9600" s="25"/>
    </row>
    <row r="9601" spans="1:5" x14ac:dyDescent="0.15">
      <c r="A9601" s="3"/>
      <c r="B9601" s="51"/>
      <c r="D9601" s="30"/>
      <c r="E9601" s="25"/>
    </row>
    <row r="9602" spans="1:5" x14ac:dyDescent="0.15">
      <c r="A9602" s="3"/>
      <c r="B9602" s="51"/>
      <c r="D9602" s="30"/>
      <c r="E9602" s="25"/>
    </row>
    <row r="9603" spans="1:5" x14ac:dyDescent="0.15">
      <c r="A9603" s="3"/>
      <c r="B9603" s="51"/>
      <c r="D9603" s="30"/>
      <c r="E9603" s="25"/>
    </row>
    <row r="9604" spans="1:5" x14ac:dyDescent="0.15">
      <c r="A9604" s="3"/>
      <c r="B9604" s="51"/>
      <c r="D9604" s="30"/>
      <c r="E9604" s="25"/>
    </row>
    <row r="9605" spans="1:5" x14ac:dyDescent="0.15">
      <c r="A9605" s="3"/>
      <c r="B9605" s="51"/>
      <c r="D9605" s="30"/>
      <c r="E9605" s="25"/>
    </row>
    <row r="9606" spans="1:5" x14ac:dyDescent="0.15">
      <c r="A9606" s="3"/>
      <c r="B9606" s="51"/>
      <c r="D9606" s="30"/>
      <c r="E9606" s="25"/>
    </row>
    <row r="9607" spans="1:5" x14ac:dyDescent="0.15">
      <c r="A9607" s="3"/>
      <c r="B9607" s="51"/>
      <c r="D9607" s="30"/>
      <c r="E9607" s="25"/>
    </row>
    <row r="9608" spans="1:5" x14ac:dyDescent="0.15">
      <c r="A9608" s="3"/>
      <c r="B9608" s="51"/>
      <c r="D9608" s="30"/>
      <c r="E9608" s="25"/>
    </row>
    <row r="9609" spans="1:5" x14ac:dyDescent="0.15">
      <c r="A9609" s="3"/>
      <c r="B9609" s="51"/>
      <c r="D9609" s="30"/>
      <c r="E9609" s="25"/>
    </row>
    <row r="9610" spans="1:5" x14ac:dyDescent="0.15">
      <c r="A9610" s="3"/>
      <c r="B9610" s="51"/>
      <c r="D9610" s="30"/>
      <c r="E9610" s="25"/>
    </row>
    <row r="9611" spans="1:5" x14ac:dyDescent="0.15">
      <c r="A9611" s="3"/>
      <c r="B9611" s="51"/>
      <c r="D9611" s="30"/>
      <c r="E9611" s="25"/>
    </row>
    <row r="9612" spans="1:5" x14ac:dyDescent="0.15">
      <c r="A9612" s="3"/>
      <c r="B9612" s="51"/>
      <c r="D9612" s="30"/>
      <c r="E9612" s="25"/>
    </row>
    <row r="9613" spans="1:5" x14ac:dyDescent="0.15">
      <c r="A9613" s="3"/>
      <c r="B9613" s="51"/>
      <c r="D9613" s="30"/>
      <c r="E9613" s="25"/>
    </row>
    <row r="9614" spans="1:5" x14ac:dyDescent="0.15">
      <c r="A9614" s="3"/>
      <c r="B9614" s="51"/>
      <c r="D9614" s="30"/>
      <c r="E9614" s="25"/>
    </row>
    <row r="9615" spans="1:5" x14ac:dyDescent="0.15">
      <c r="A9615" s="3"/>
      <c r="B9615" s="51"/>
      <c r="D9615" s="30"/>
      <c r="E9615" s="25"/>
    </row>
    <row r="9616" spans="1:5" x14ac:dyDescent="0.15">
      <c r="A9616" s="3"/>
      <c r="B9616" s="51"/>
      <c r="D9616" s="30"/>
      <c r="E9616" s="25"/>
    </row>
    <row r="9617" spans="1:5" x14ac:dyDescent="0.15">
      <c r="A9617" s="3"/>
      <c r="B9617" s="51"/>
      <c r="D9617" s="30"/>
      <c r="E9617" s="25"/>
    </row>
    <row r="9618" spans="1:5" x14ac:dyDescent="0.15">
      <c r="A9618" s="3"/>
      <c r="B9618" s="51"/>
      <c r="D9618" s="30"/>
      <c r="E9618" s="25"/>
    </row>
    <row r="9619" spans="1:5" x14ac:dyDescent="0.15">
      <c r="A9619" s="3"/>
      <c r="B9619" s="51"/>
      <c r="D9619" s="30"/>
      <c r="E9619" s="25"/>
    </row>
    <row r="9620" spans="1:5" x14ac:dyDescent="0.15">
      <c r="A9620" s="3"/>
      <c r="B9620" s="51"/>
      <c r="D9620" s="30"/>
      <c r="E9620" s="25"/>
    </row>
    <row r="9621" spans="1:5" x14ac:dyDescent="0.15">
      <c r="A9621" s="3"/>
      <c r="B9621" s="51"/>
      <c r="D9621" s="30"/>
      <c r="E9621" s="25"/>
    </row>
    <row r="9622" spans="1:5" x14ac:dyDescent="0.15">
      <c r="A9622" s="3"/>
      <c r="B9622" s="51"/>
      <c r="D9622" s="30"/>
      <c r="E9622" s="25"/>
    </row>
    <row r="9623" spans="1:5" x14ac:dyDescent="0.15">
      <c r="A9623" s="3"/>
      <c r="B9623" s="51"/>
      <c r="D9623" s="30"/>
      <c r="E9623" s="25"/>
    </row>
    <row r="9624" spans="1:5" x14ac:dyDescent="0.15">
      <c r="A9624" s="3"/>
      <c r="B9624" s="51"/>
      <c r="D9624" s="30"/>
      <c r="E9624" s="25"/>
    </row>
    <row r="9625" spans="1:5" x14ac:dyDescent="0.15">
      <c r="A9625" s="3"/>
      <c r="B9625" s="51"/>
      <c r="D9625" s="30"/>
      <c r="E9625" s="25"/>
    </row>
    <row r="9626" spans="1:5" x14ac:dyDescent="0.15">
      <c r="A9626" s="3"/>
      <c r="B9626" s="51"/>
      <c r="D9626" s="30"/>
      <c r="E9626" s="25"/>
    </row>
    <row r="9627" spans="1:5" x14ac:dyDescent="0.15">
      <c r="A9627" s="3"/>
      <c r="B9627" s="51"/>
      <c r="D9627" s="30"/>
      <c r="E9627" s="25"/>
    </row>
    <row r="9628" spans="1:5" x14ac:dyDescent="0.15">
      <c r="A9628" s="3"/>
      <c r="B9628" s="51"/>
      <c r="D9628" s="30"/>
      <c r="E9628" s="25"/>
    </row>
    <row r="9629" spans="1:5" x14ac:dyDescent="0.15">
      <c r="A9629" s="3"/>
      <c r="B9629" s="51"/>
      <c r="D9629" s="30"/>
      <c r="E9629" s="25"/>
    </row>
    <row r="9630" spans="1:5" x14ac:dyDescent="0.15">
      <c r="A9630" s="3"/>
      <c r="B9630" s="51"/>
      <c r="D9630" s="30"/>
      <c r="E9630" s="25"/>
    </row>
    <row r="9631" spans="1:5" x14ac:dyDescent="0.15">
      <c r="A9631" s="3"/>
      <c r="B9631" s="51"/>
      <c r="D9631" s="30"/>
      <c r="E9631" s="25"/>
    </row>
    <row r="9632" spans="1:5" x14ac:dyDescent="0.15">
      <c r="A9632" s="3"/>
      <c r="B9632" s="51"/>
      <c r="D9632" s="30"/>
      <c r="E9632" s="25"/>
    </row>
    <row r="9633" spans="1:5" x14ac:dyDescent="0.15">
      <c r="A9633" s="3"/>
      <c r="B9633" s="51"/>
      <c r="D9633" s="30"/>
      <c r="E9633" s="25"/>
    </row>
    <row r="9634" spans="1:5" x14ac:dyDescent="0.15">
      <c r="A9634" s="3"/>
      <c r="B9634" s="51"/>
      <c r="D9634" s="30"/>
      <c r="E9634" s="25"/>
    </row>
    <row r="9635" spans="1:5" x14ac:dyDescent="0.15">
      <c r="A9635" s="3"/>
      <c r="B9635" s="51"/>
      <c r="D9635" s="30"/>
      <c r="E9635" s="25"/>
    </row>
    <row r="9636" spans="1:5" x14ac:dyDescent="0.15">
      <c r="A9636" s="3"/>
      <c r="B9636" s="51"/>
      <c r="D9636" s="30"/>
      <c r="E9636" s="25"/>
    </row>
    <row r="9637" spans="1:5" x14ac:dyDescent="0.15">
      <c r="A9637" s="3"/>
      <c r="B9637" s="51"/>
      <c r="D9637" s="30"/>
      <c r="E9637" s="25"/>
    </row>
    <row r="9638" spans="1:5" x14ac:dyDescent="0.15">
      <c r="A9638" s="3"/>
      <c r="B9638" s="51"/>
      <c r="D9638" s="30"/>
      <c r="E9638" s="25"/>
    </row>
    <row r="9639" spans="1:5" x14ac:dyDescent="0.15">
      <c r="A9639" s="3"/>
      <c r="B9639" s="51"/>
      <c r="D9639" s="30"/>
      <c r="E9639" s="25"/>
    </row>
    <row r="9640" spans="1:5" x14ac:dyDescent="0.15">
      <c r="A9640" s="3"/>
      <c r="B9640" s="51"/>
      <c r="D9640" s="30"/>
      <c r="E9640" s="25"/>
    </row>
    <row r="9641" spans="1:5" x14ac:dyDescent="0.15">
      <c r="A9641" s="3"/>
      <c r="B9641" s="51"/>
      <c r="D9641" s="30"/>
      <c r="E9641" s="25"/>
    </row>
    <row r="9642" spans="1:5" x14ac:dyDescent="0.15">
      <c r="A9642" s="3"/>
      <c r="B9642" s="51"/>
      <c r="D9642" s="30"/>
      <c r="E9642" s="25"/>
    </row>
    <row r="9643" spans="1:5" x14ac:dyDescent="0.15">
      <c r="A9643" s="3"/>
      <c r="B9643" s="51"/>
      <c r="D9643" s="30"/>
      <c r="E9643" s="25"/>
    </row>
    <row r="9644" spans="1:5" x14ac:dyDescent="0.15">
      <c r="A9644" s="3"/>
      <c r="B9644" s="51"/>
      <c r="D9644" s="30"/>
      <c r="E9644" s="25"/>
    </row>
    <row r="9645" spans="1:5" x14ac:dyDescent="0.15">
      <c r="A9645" s="3"/>
      <c r="B9645" s="51"/>
      <c r="D9645" s="30"/>
      <c r="E9645" s="25"/>
    </row>
    <row r="9646" spans="1:5" x14ac:dyDescent="0.15">
      <c r="A9646" s="3"/>
      <c r="B9646" s="51"/>
      <c r="D9646" s="30"/>
      <c r="E9646" s="25"/>
    </row>
    <row r="9647" spans="1:5" x14ac:dyDescent="0.15">
      <c r="A9647" s="3"/>
      <c r="B9647" s="51"/>
      <c r="D9647" s="30"/>
      <c r="E9647" s="25"/>
    </row>
    <row r="9648" spans="1:5" x14ac:dyDescent="0.15">
      <c r="A9648" s="3"/>
      <c r="B9648" s="51"/>
      <c r="D9648" s="30"/>
      <c r="E9648" s="25"/>
    </row>
    <row r="9649" spans="1:5" x14ac:dyDescent="0.15">
      <c r="A9649" s="3"/>
      <c r="B9649" s="51"/>
      <c r="D9649" s="30"/>
      <c r="E9649" s="25"/>
    </row>
    <row r="9650" spans="1:5" x14ac:dyDescent="0.15">
      <c r="A9650" s="3"/>
      <c r="B9650" s="51"/>
      <c r="D9650" s="30"/>
      <c r="E9650" s="25"/>
    </row>
    <row r="9651" spans="1:5" x14ac:dyDescent="0.15">
      <c r="A9651" s="3"/>
      <c r="B9651" s="51"/>
      <c r="D9651" s="30"/>
      <c r="E9651" s="25"/>
    </row>
    <row r="9652" spans="1:5" x14ac:dyDescent="0.15">
      <c r="A9652" s="3"/>
      <c r="B9652" s="51"/>
      <c r="D9652" s="30"/>
      <c r="E9652" s="25"/>
    </row>
    <row r="9653" spans="1:5" x14ac:dyDescent="0.15">
      <c r="A9653" s="3"/>
      <c r="B9653" s="51"/>
      <c r="D9653" s="30"/>
      <c r="E9653" s="25"/>
    </row>
    <row r="9654" spans="1:5" x14ac:dyDescent="0.15">
      <c r="A9654" s="3"/>
      <c r="B9654" s="51"/>
      <c r="D9654" s="30"/>
      <c r="E9654" s="25"/>
    </row>
    <row r="9655" spans="1:5" x14ac:dyDescent="0.15">
      <c r="A9655" s="3"/>
      <c r="B9655" s="51"/>
      <c r="D9655" s="30"/>
      <c r="E9655" s="25"/>
    </row>
    <row r="9656" spans="1:5" x14ac:dyDescent="0.15">
      <c r="A9656" s="3"/>
      <c r="B9656" s="51"/>
      <c r="D9656" s="30"/>
      <c r="E9656" s="25"/>
    </row>
    <row r="9657" spans="1:5" x14ac:dyDescent="0.15">
      <c r="A9657" s="3"/>
      <c r="B9657" s="51"/>
      <c r="D9657" s="30"/>
      <c r="E9657" s="25"/>
    </row>
    <row r="9658" spans="1:5" x14ac:dyDescent="0.15">
      <c r="A9658" s="3"/>
      <c r="B9658" s="51"/>
      <c r="D9658" s="30"/>
      <c r="E9658" s="25"/>
    </row>
    <row r="9659" spans="1:5" x14ac:dyDescent="0.15">
      <c r="A9659" s="3"/>
      <c r="B9659" s="51"/>
      <c r="D9659" s="30"/>
      <c r="E9659" s="25"/>
    </row>
    <row r="9660" spans="1:5" x14ac:dyDescent="0.15">
      <c r="A9660" s="3"/>
      <c r="B9660" s="51"/>
      <c r="D9660" s="30"/>
      <c r="E9660" s="25"/>
    </row>
    <row r="9661" spans="1:5" x14ac:dyDescent="0.15">
      <c r="A9661" s="3"/>
      <c r="B9661" s="51"/>
      <c r="D9661" s="30"/>
      <c r="E9661" s="25"/>
    </row>
    <row r="9662" spans="1:5" x14ac:dyDescent="0.15">
      <c r="A9662" s="3"/>
      <c r="B9662" s="51"/>
      <c r="D9662" s="30"/>
      <c r="E9662" s="25"/>
    </row>
    <row r="9663" spans="1:5" x14ac:dyDescent="0.15">
      <c r="A9663" s="3"/>
      <c r="B9663" s="51"/>
      <c r="D9663" s="30"/>
      <c r="E9663" s="25"/>
    </row>
    <row r="9664" spans="1:5" x14ac:dyDescent="0.15">
      <c r="A9664" s="3"/>
      <c r="B9664" s="51"/>
      <c r="D9664" s="30"/>
      <c r="E9664" s="25"/>
    </row>
    <row r="9665" spans="1:5" x14ac:dyDescent="0.15">
      <c r="A9665" s="3"/>
      <c r="B9665" s="51"/>
      <c r="D9665" s="30"/>
      <c r="E9665" s="25"/>
    </row>
    <row r="9666" spans="1:5" x14ac:dyDescent="0.15">
      <c r="A9666" s="3"/>
      <c r="B9666" s="51"/>
      <c r="D9666" s="30"/>
      <c r="E9666" s="25"/>
    </row>
    <row r="9667" spans="1:5" x14ac:dyDescent="0.15">
      <c r="A9667" s="3"/>
      <c r="B9667" s="51"/>
      <c r="D9667" s="30"/>
      <c r="E9667" s="25"/>
    </row>
    <row r="9668" spans="1:5" x14ac:dyDescent="0.15">
      <c r="A9668" s="3"/>
      <c r="B9668" s="51"/>
      <c r="D9668" s="30"/>
      <c r="E9668" s="25"/>
    </row>
    <row r="9669" spans="1:5" x14ac:dyDescent="0.15">
      <c r="A9669" s="3"/>
      <c r="B9669" s="51"/>
      <c r="D9669" s="30"/>
      <c r="E9669" s="25"/>
    </row>
    <row r="9670" spans="1:5" x14ac:dyDescent="0.15">
      <c r="A9670" s="3"/>
      <c r="B9670" s="51"/>
      <c r="D9670" s="30"/>
      <c r="E9670" s="25"/>
    </row>
    <row r="9671" spans="1:5" x14ac:dyDescent="0.15">
      <c r="A9671" s="3"/>
      <c r="B9671" s="51"/>
      <c r="D9671" s="30"/>
      <c r="E9671" s="25"/>
    </row>
    <row r="9672" spans="1:5" x14ac:dyDescent="0.15">
      <c r="A9672" s="3"/>
      <c r="B9672" s="51"/>
      <c r="D9672" s="30"/>
      <c r="E9672" s="25"/>
    </row>
    <row r="9673" spans="1:5" x14ac:dyDescent="0.15">
      <c r="A9673" s="3"/>
      <c r="B9673" s="51"/>
      <c r="D9673" s="30"/>
      <c r="E9673" s="25"/>
    </row>
    <row r="9674" spans="1:5" x14ac:dyDescent="0.15">
      <c r="A9674" s="3"/>
      <c r="B9674" s="51"/>
      <c r="D9674" s="30"/>
      <c r="E9674" s="25"/>
    </row>
    <row r="9675" spans="1:5" x14ac:dyDescent="0.15">
      <c r="A9675" s="3"/>
      <c r="B9675" s="51"/>
      <c r="D9675" s="30"/>
      <c r="E9675" s="25"/>
    </row>
    <row r="9676" spans="1:5" x14ac:dyDescent="0.15">
      <c r="A9676" s="3"/>
      <c r="B9676" s="51"/>
      <c r="D9676" s="30"/>
      <c r="E9676" s="25"/>
    </row>
    <row r="9677" spans="1:5" x14ac:dyDescent="0.15">
      <c r="A9677" s="3"/>
      <c r="B9677" s="51"/>
      <c r="D9677" s="30"/>
      <c r="E9677" s="25"/>
    </row>
    <row r="9678" spans="1:5" x14ac:dyDescent="0.15">
      <c r="A9678" s="3"/>
      <c r="B9678" s="51"/>
      <c r="D9678" s="30"/>
      <c r="E9678" s="25"/>
    </row>
    <row r="9679" spans="1:5" x14ac:dyDescent="0.15">
      <c r="A9679" s="3"/>
      <c r="B9679" s="51"/>
      <c r="D9679" s="30"/>
      <c r="E9679" s="25"/>
    </row>
    <row r="9680" spans="1:5" x14ac:dyDescent="0.15">
      <c r="A9680" s="3"/>
      <c r="B9680" s="51"/>
      <c r="D9680" s="30"/>
      <c r="E9680" s="25"/>
    </row>
    <row r="9681" spans="1:5" x14ac:dyDescent="0.15">
      <c r="A9681" s="3"/>
      <c r="B9681" s="51"/>
      <c r="D9681" s="30"/>
      <c r="E9681" s="25"/>
    </row>
    <row r="9682" spans="1:5" x14ac:dyDescent="0.15">
      <c r="A9682" s="3"/>
      <c r="B9682" s="51"/>
      <c r="D9682" s="30"/>
      <c r="E9682" s="25"/>
    </row>
    <row r="9683" spans="1:5" x14ac:dyDescent="0.15">
      <c r="A9683" s="3"/>
      <c r="B9683" s="51"/>
      <c r="D9683" s="30"/>
      <c r="E9683" s="25"/>
    </row>
    <row r="9684" spans="1:5" x14ac:dyDescent="0.15">
      <c r="A9684" s="3"/>
      <c r="B9684" s="51"/>
      <c r="D9684" s="30"/>
      <c r="E9684" s="25"/>
    </row>
    <row r="9685" spans="1:5" x14ac:dyDescent="0.15">
      <c r="A9685" s="3"/>
      <c r="B9685" s="51"/>
      <c r="D9685" s="30"/>
      <c r="E9685" s="25"/>
    </row>
    <row r="9686" spans="1:5" x14ac:dyDescent="0.15">
      <c r="A9686" s="3"/>
      <c r="B9686" s="51"/>
      <c r="D9686" s="30"/>
      <c r="E9686" s="25"/>
    </row>
    <row r="9687" spans="1:5" x14ac:dyDescent="0.15">
      <c r="A9687" s="3"/>
      <c r="B9687" s="51"/>
      <c r="D9687" s="30"/>
      <c r="E9687" s="25"/>
    </row>
    <row r="9688" spans="1:5" x14ac:dyDescent="0.15">
      <c r="A9688" s="3"/>
      <c r="B9688" s="51"/>
      <c r="D9688" s="30"/>
      <c r="E9688" s="25"/>
    </row>
    <row r="9689" spans="1:5" x14ac:dyDescent="0.15">
      <c r="A9689" s="3"/>
      <c r="B9689" s="51"/>
      <c r="D9689" s="30"/>
      <c r="E9689" s="25"/>
    </row>
    <row r="9690" spans="1:5" x14ac:dyDescent="0.15">
      <c r="A9690" s="3"/>
      <c r="B9690" s="51"/>
      <c r="D9690" s="30"/>
      <c r="E9690" s="25"/>
    </row>
    <row r="9691" spans="1:5" x14ac:dyDescent="0.15">
      <c r="A9691" s="3"/>
      <c r="B9691" s="51"/>
      <c r="D9691" s="30"/>
      <c r="E9691" s="25"/>
    </row>
    <row r="9692" spans="1:5" x14ac:dyDescent="0.15">
      <c r="A9692" s="3"/>
      <c r="B9692" s="51"/>
      <c r="D9692" s="30"/>
      <c r="E9692" s="25"/>
    </row>
    <row r="9693" spans="1:5" x14ac:dyDescent="0.15">
      <c r="A9693" s="3"/>
      <c r="B9693" s="51"/>
      <c r="D9693" s="30"/>
      <c r="E9693" s="25"/>
    </row>
    <row r="9694" spans="1:5" x14ac:dyDescent="0.15">
      <c r="A9694" s="3"/>
      <c r="B9694" s="51"/>
      <c r="D9694" s="30"/>
      <c r="E9694" s="25"/>
    </row>
    <row r="9695" spans="1:5" x14ac:dyDescent="0.15">
      <c r="A9695" s="3"/>
      <c r="B9695" s="51"/>
      <c r="D9695" s="30"/>
      <c r="E9695" s="25"/>
    </row>
    <row r="9696" spans="1:5" x14ac:dyDescent="0.15">
      <c r="A9696" s="3"/>
      <c r="B9696" s="51"/>
      <c r="D9696" s="30"/>
      <c r="E9696" s="25"/>
    </row>
    <row r="9697" spans="1:5" x14ac:dyDescent="0.15">
      <c r="A9697" s="3"/>
      <c r="B9697" s="51"/>
      <c r="D9697" s="30"/>
      <c r="E9697" s="25"/>
    </row>
    <row r="9698" spans="1:5" x14ac:dyDescent="0.15">
      <c r="A9698" s="3"/>
      <c r="B9698" s="51"/>
      <c r="D9698" s="30"/>
      <c r="E9698" s="25"/>
    </row>
    <row r="9699" spans="1:5" x14ac:dyDescent="0.15">
      <c r="A9699" s="3"/>
      <c r="B9699" s="51"/>
      <c r="D9699" s="30"/>
      <c r="E9699" s="25"/>
    </row>
    <row r="9700" spans="1:5" x14ac:dyDescent="0.15">
      <c r="A9700" s="3"/>
      <c r="B9700" s="51"/>
      <c r="D9700" s="30"/>
      <c r="E9700" s="25"/>
    </row>
    <row r="9701" spans="1:5" x14ac:dyDescent="0.15">
      <c r="A9701" s="3"/>
      <c r="B9701" s="51"/>
      <c r="D9701" s="30"/>
      <c r="E9701" s="25"/>
    </row>
    <row r="9702" spans="1:5" x14ac:dyDescent="0.15">
      <c r="A9702" s="3"/>
      <c r="B9702" s="51"/>
      <c r="D9702" s="30"/>
      <c r="E9702" s="25"/>
    </row>
    <row r="9703" spans="1:5" x14ac:dyDescent="0.15">
      <c r="A9703" s="3"/>
      <c r="B9703" s="51"/>
      <c r="D9703" s="30"/>
      <c r="E9703" s="25"/>
    </row>
    <row r="9704" spans="1:5" x14ac:dyDescent="0.15">
      <c r="A9704" s="3"/>
      <c r="B9704" s="51"/>
      <c r="D9704" s="30"/>
      <c r="E9704" s="25"/>
    </row>
    <row r="9705" spans="1:5" x14ac:dyDescent="0.15">
      <c r="A9705" s="3"/>
      <c r="B9705" s="51"/>
      <c r="D9705" s="30"/>
      <c r="E9705" s="25"/>
    </row>
    <row r="9706" spans="1:5" x14ac:dyDescent="0.15">
      <c r="A9706" s="3"/>
      <c r="B9706" s="51"/>
      <c r="D9706" s="30"/>
      <c r="E9706" s="25"/>
    </row>
    <row r="9707" spans="1:5" x14ac:dyDescent="0.15">
      <c r="A9707" s="3"/>
      <c r="B9707" s="51"/>
      <c r="D9707" s="30"/>
      <c r="E9707" s="25"/>
    </row>
    <row r="9708" spans="1:5" x14ac:dyDescent="0.15">
      <c r="A9708" s="3"/>
      <c r="B9708" s="51"/>
      <c r="D9708" s="30"/>
      <c r="E9708" s="25"/>
    </row>
    <row r="9709" spans="1:5" x14ac:dyDescent="0.15">
      <c r="A9709" s="3"/>
      <c r="B9709" s="51"/>
      <c r="D9709" s="30"/>
      <c r="E9709" s="25"/>
    </row>
    <row r="9710" spans="1:5" x14ac:dyDescent="0.15">
      <c r="A9710" s="3"/>
      <c r="B9710" s="51"/>
      <c r="D9710" s="30"/>
      <c r="E9710" s="25"/>
    </row>
    <row r="9711" spans="1:5" x14ac:dyDescent="0.15">
      <c r="A9711" s="3"/>
      <c r="B9711" s="51"/>
      <c r="D9711" s="30"/>
      <c r="E9711" s="25"/>
    </row>
    <row r="9712" spans="1:5" x14ac:dyDescent="0.15">
      <c r="A9712" s="3"/>
      <c r="B9712" s="51"/>
      <c r="D9712" s="30"/>
      <c r="E9712" s="25"/>
    </row>
    <row r="9713" spans="1:5" x14ac:dyDescent="0.15">
      <c r="A9713" s="3"/>
      <c r="B9713" s="51"/>
      <c r="D9713" s="30"/>
      <c r="E9713" s="25"/>
    </row>
    <row r="9714" spans="1:5" x14ac:dyDescent="0.15">
      <c r="A9714" s="3"/>
      <c r="B9714" s="51"/>
      <c r="D9714" s="30"/>
      <c r="E9714" s="25"/>
    </row>
    <row r="9715" spans="1:5" x14ac:dyDescent="0.15">
      <c r="A9715" s="3"/>
      <c r="B9715" s="51"/>
      <c r="D9715" s="30"/>
      <c r="E9715" s="25"/>
    </row>
    <row r="9716" spans="1:5" x14ac:dyDescent="0.15">
      <c r="A9716" s="3"/>
      <c r="B9716" s="51"/>
      <c r="D9716" s="30"/>
      <c r="E9716" s="25"/>
    </row>
    <row r="9717" spans="1:5" x14ac:dyDescent="0.15">
      <c r="A9717" s="3"/>
      <c r="B9717" s="51"/>
      <c r="D9717" s="30"/>
      <c r="E9717" s="25"/>
    </row>
    <row r="9718" spans="1:5" x14ac:dyDescent="0.15">
      <c r="A9718" s="3"/>
      <c r="B9718" s="51"/>
      <c r="D9718" s="30"/>
      <c r="E9718" s="25"/>
    </row>
    <row r="9719" spans="1:5" x14ac:dyDescent="0.15">
      <c r="A9719" s="3"/>
      <c r="B9719" s="51"/>
      <c r="D9719" s="30"/>
      <c r="E9719" s="25"/>
    </row>
    <row r="9720" spans="1:5" x14ac:dyDescent="0.15">
      <c r="A9720" s="3"/>
      <c r="B9720" s="51"/>
      <c r="D9720" s="30"/>
      <c r="E9720" s="25"/>
    </row>
    <row r="9721" spans="1:5" x14ac:dyDescent="0.15">
      <c r="A9721" s="3"/>
      <c r="B9721" s="51"/>
      <c r="D9721" s="30"/>
      <c r="E9721" s="25"/>
    </row>
    <row r="9722" spans="1:5" x14ac:dyDescent="0.15">
      <c r="A9722" s="3"/>
      <c r="B9722" s="51"/>
      <c r="D9722" s="30"/>
      <c r="E9722" s="25"/>
    </row>
    <row r="9723" spans="1:5" x14ac:dyDescent="0.15">
      <c r="A9723" s="3"/>
      <c r="B9723" s="51"/>
      <c r="D9723" s="30"/>
      <c r="E9723" s="25"/>
    </row>
    <row r="9724" spans="1:5" x14ac:dyDescent="0.15">
      <c r="A9724" s="3"/>
      <c r="B9724" s="51"/>
      <c r="D9724" s="30"/>
      <c r="E9724" s="25"/>
    </row>
    <row r="9725" spans="1:5" x14ac:dyDescent="0.15">
      <c r="A9725" s="3"/>
      <c r="B9725" s="51"/>
      <c r="D9725" s="30"/>
      <c r="E9725" s="25"/>
    </row>
    <row r="9726" spans="1:5" x14ac:dyDescent="0.15">
      <c r="A9726" s="3"/>
      <c r="B9726" s="51"/>
      <c r="D9726" s="30"/>
      <c r="E9726" s="25"/>
    </row>
    <row r="9727" spans="1:5" x14ac:dyDescent="0.15">
      <c r="A9727" s="3"/>
      <c r="B9727" s="51"/>
      <c r="D9727" s="30"/>
      <c r="E9727" s="25"/>
    </row>
    <row r="9728" spans="1:5" x14ac:dyDescent="0.15">
      <c r="A9728" s="3"/>
      <c r="B9728" s="51"/>
      <c r="D9728" s="30"/>
      <c r="E9728" s="25"/>
    </row>
    <row r="9729" spans="1:5" x14ac:dyDescent="0.15">
      <c r="A9729" s="3"/>
      <c r="B9729" s="51"/>
      <c r="D9729" s="30"/>
      <c r="E9729" s="25"/>
    </row>
    <row r="9730" spans="1:5" x14ac:dyDescent="0.15">
      <c r="A9730" s="3"/>
      <c r="B9730" s="51"/>
      <c r="D9730" s="30"/>
      <c r="E9730" s="25"/>
    </row>
    <row r="9731" spans="1:5" x14ac:dyDescent="0.15">
      <c r="A9731" s="3"/>
      <c r="B9731" s="51"/>
      <c r="D9731" s="30"/>
      <c r="E9731" s="25"/>
    </row>
    <row r="9732" spans="1:5" x14ac:dyDescent="0.15">
      <c r="A9732" s="3"/>
      <c r="B9732" s="51"/>
      <c r="D9732" s="30"/>
      <c r="E9732" s="25"/>
    </row>
    <row r="9733" spans="1:5" x14ac:dyDescent="0.15">
      <c r="A9733" s="3"/>
      <c r="B9733" s="51"/>
      <c r="D9733" s="30"/>
      <c r="E9733" s="25"/>
    </row>
    <row r="9734" spans="1:5" x14ac:dyDescent="0.15">
      <c r="A9734" s="3"/>
      <c r="B9734" s="51"/>
      <c r="D9734" s="30"/>
      <c r="E9734" s="25"/>
    </row>
    <row r="9735" spans="1:5" x14ac:dyDescent="0.15">
      <c r="A9735" s="3"/>
      <c r="B9735" s="51"/>
      <c r="D9735" s="30"/>
      <c r="E9735" s="25"/>
    </row>
    <row r="9736" spans="1:5" x14ac:dyDescent="0.15">
      <c r="A9736" s="3"/>
      <c r="B9736" s="51"/>
      <c r="D9736" s="30"/>
      <c r="E9736" s="25"/>
    </row>
    <row r="9737" spans="1:5" x14ac:dyDescent="0.15">
      <c r="A9737" s="3"/>
      <c r="B9737" s="51"/>
      <c r="D9737" s="30"/>
      <c r="E9737" s="25"/>
    </row>
    <row r="9738" spans="1:5" x14ac:dyDescent="0.15">
      <c r="A9738" s="3"/>
      <c r="B9738" s="51"/>
      <c r="D9738" s="30"/>
      <c r="E9738" s="25"/>
    </row>
    <row r="9739" spans="1:5" x14ac:dyDescent="0.15">
      <c r="A9739" s="3"/>
      <c r="B9739" s="51"/>
      <c r="D9739" s="30"/>
      <c r="E9739" s="25"/>
    </row>
    <row r="9740" spans="1:5" x14ac:dyDescent="0.15">
      <c r="A9740" s="3"/>
      <c r="B9740" s="51"/>
      <c r="D9740" s="30"/>
      <c r="E9740" s="25"/>
    </row>
    <row r="9741" spans="1:5" x14ac:dyDescent="0.15">
      <c r="A9741" s="3"/>
      <c r="B9741" s="51"/>
      <c r="D9741" s="30"/>
      <c r="E9741" s="25"/>
    </row>
    <row r="9742" spans="1:5" x14ac:dyDescent="0.15">
      <c r="A9742" s="3"/>
      <c r="B9742" s="51"/>
      <c r="D9742" s="30"/>
      <c r="E9742" s="25"/>
    </row>
    <row r="9743" spans="1:5" x14ac:dyDescent="0.15">
      <c r="A9743" s="3"/>
      <c r="B9743" s="51"/>
      <c r="D9743" s="30"/>
      <c r="E9743" s="25"/>
    </row>
    <row r="9744" spans="1:5" x14ac:dyDescent="0.15">
      <c r="A9744" s="3"/>
      <c r="B9744" s="51"/>
      <c r="D9744" s="30"/>
      <c r="E9744" s="25"/>
    </row>
    <row r="9745" spans="1:5" x14ac:dyDescent="0.15">
      <c r="A9745" s="3"/>
      <c r="B9745" s="51"/>
      <c r="D9745" s="30"/>
      <c r="E9745" s="25"/>
    </row>
    <row r="9746" spans="1:5" x14ac:dyDescent="0.15">
      <c r="A9746" s="3"/>
      <c r="B9746" s="51"/>
      <c r="D9746" s="30"/>
      <c r="E9746" s="25"/>
    </row>
    <row r="9747" spans="1:5" x14ac:dyDescent="0.15">
      <c r="A9747" s="3"/>
      <c r="B9747" s="51"/>
      <c r="D9747" s="30"/>
      <c r="E9747" s="25"/>
    </row>
    <row r="9748" spans="1:5" x14ac:dyDescent="0.15">
      <c r="A9748" s="3"/>
      <c r="B9748" s="51"/>
      <c r="D9748" s="30"/>
      <c r="E9748" s="25"/>
    </row>
    <row r="9749" spans="1:5" x14ac:dyDescent="0.15">
      <c r="A9749" s="3"/>
      <c r="B9749" s="51"/>
      <c r="D9749" s="30"/>
      <c r="E9749" s="25"/>
    </row>
    <row r="9750" spans="1:5" x14ac:dyDescent="0.15">
      <c r="A9750" s="3"/>
      <c r="B9750" s="51"/>
      <c r="D9750" s="30"/>
      <c r="E9750" s="25"/>
    </row>
    <row r="9751" spans="1:5" x14ac:dyDescent="0.15">
      <c r="A9751" s="3"/>
      <c r="B9751" s="51"/>
      <c r="D9751" s="30"/>
      <c r="E9751" s="25"/>
    </row>
    <row r="9752" spans="1:5" x14ac:dyDescent="0.15">
      <c r="A9752" s="3"/>
      <c r="B9752" s="51"/>
      <c r="D9752" s="30"/>
      <c r="E9752" s="25"/>
    </row>
    <row r="9753" spans="1:5" x14ac:dyDescent="0.15">
      <c r="A9753" s="3"/>
      <c r="B9753" s="51"/>
      <c r="D9753" s="30"/>
      <c r="E9753" s="25"/>
    </row>
    <row r="9754" spans="1:5" x14ac:dyDescent="0.15">
      <c r="A9754" s="3"/>
      <c r="B9754" s="51"/>
      <c r="D9754" s="30"/>
      <c r="E9754" s="25"/>
    </row>
    <row r="9755" spans="1:5" x14ac:dyDescent="0.15">
      <c r="A9755" s="3"/>
      <c r="B9755" s="51"/>
      <c r="D9755" s="30"/>
      <c r="E9755" s="25"/>
    </row>
    <row r="9756" spans="1:5" x14ac:dyDescent="0.15">
      <c r="A9756" s="3"/>
      <c r="B9756" s="51"/>
      <c r="D9756" s="30"/>
      <c r="E9756" s="25"/>
    </row>
    <row r="9757" spans="1:5" x14ac:dyDescent="0.15">
      <c r="A9757" s="3"/>
      <c r="B9757" s="51"/>
      <c r="D9757" s="30"/>
      <c r="E9757" s="25"/>
    </row>
    <row r="9758" spans="1:5" x14ac:dyDescent="0.15">
      <c r="A9758" s="3"/>
      <c r="B9758" s="51"/>
      <c r="D9758" s="30"/>
      <c r="E9758" s="25"/>
    </row>
    <row r="9759" spans="1:5" x14ac:dyDescent="0.15">
      <c r="A9759" s="3"/>
      <c r="B9759" s="51"/>
      <c r="D9759" s="30"/>
      <c r="E9759" s="25"/>
    </row>
    <row r="9760" spans="1:5" x14ac:dyDescent="0.15">
      <c r="A9760" s="3"/>
      <c r="B9760" s="51"/>
      <c r="D9760" s="30"/>
      <c r="E9760" s="25"/>
    </row>
    <row r="9761" spans="1:5" x14ac:dyDescent="0.15">
      <c r="A9761" s="3"/>
      <c r="B9761" s="51"/>
      <c r="D9761" s="30"/>
      <c r="E9761" s="25"/>
    </row>
    <row r="9762" spans="1:5" x14ac:dyDescent="0.15">
      <c r="A9762" s="3"/>
      <c r="B9762" s="51"/>
      <c r="D9762" s="30"/>
      <c r="E9762" s="25"/>
    </row>
    <row r="9763" spans="1:5" x14ac:dyDescent="0.15">
      <c r="A9763" s="3"/>
      <c r="B9763" s="51"/>
      <c r="D9763" s="30"/>
      <c r="E9763" s="25"/>
    </row>
    <row r="9764" spans="1:5" x14ac:dyDescent="0.15">
      <c r="A9764" s="3"/>
      <c r="B9764" s="51"/>
      <c r="D9764" s="30"/>
      <c r="E9764" s="25"/>
    </row>
    <row r="9765" spans="1:5" x14ac:dyDescent="0.15">
      <c r="A9765" s="3"/>
      <c r="B9765" s="51"/>
      <c r="D9765" s="30"/>
      <c r="E9765" s="25"/>
    </row>
    <row r="9766" spans="1:5" x14ac:dyDescent="0.15">
      <c r="A9766" s="3"/>
      <c r="B9766" s="51"/>
      <c r="D9766" s="30"/>
      <c r="E9766" s="25"/>
    </row>
    <row r="9767" spans="1:5" x14ac:dyDescent="0.15">
      <c r="A9767" s="3"/>
      <c r="B9767" s="51"/>
      <c r="D9767" s="30"/>
      <c r="E9767" s="25"/>
    </row>
    <row r="9768" spans="1:5" x14ac:dyDescent="0.15">
      <c r="A9768" s="3"/>
      <c r="B9768" s="51"/>
      <c r="D9768" s="30"/>
      <c r="E9768" s="25"/>
    </row>
    <row r="9769" spans="1:5" x14ac:dyDescent="0.15">
      <c r="A9769" s="3"/>
      <c r="B9769" s="51"/>
      <c r="D9769" s="30"/>
      <c r="E9769" s="25"/>
    </row>
    <row r="9770" spans="1:5" x14ac:dyDescent="0.15">
      <c r="A9770" s="3"/>
      <c r="B9770" s="51"/>
      <c r="D9770" s="30"/>
      <c r="E9770" s="25"/>
    </row>
    <row r="9771" spans="1:5" x14ac:dyDescent="0.15">
      <c r="A9771" s="3"/>
      <c r="B9771" s="51"/>
      <c r="D9771" s="30"/>
      <c r="E9771" s="25"/>
    </row>
    <row r="9772" spans="1:5" x14ac:dyDescent="0.15">
      <c r="A9772" s="3"/>
      <c r="B9772" s="51"/>
      <c r="D9772" s="30"/>
      <c r="E9772" s="25"/>
    </row>
    <row r="9773" spans="1:5" x14ac:dyDescent="0.15">
      <c r="A9773" s="3"/>
      <c r="B9773" s="51"/>
      <c r="D9773" s="30"/>
      <c r="E9773" s="25"/>
    </row>
    <row r="9774" spans="1:5" x14ac:dyDescent="0.15">
      <c r="A9774" s="3"/>
      <c r="B9774" s="51"/>
      <c r="D9774" s="30"/>
      <c r="E9774" s="25"/>
    </row>
    <row r="9775" spans="1:5" x14ac:dyDescent="0.15">
      <c r="A9775" s="3"/>
      <c r="B9775" s="51"/>
      <c r="D9775" s="30"/>
      <c r="E9775" s="25"/>
    </row>
    <row r="9776" spans="1:5" x14ac:dyDescent="0.15">
      <c r="A9776" s="3"/>
      <c r="B9776" s="51"/>
      <c r="D9776" s="30"/>
      <c r="E9776" s="25"/>
    </row>
    <row r="9777" spans="1:5" x14ac:dyDescent="0.15">
      <c r="A9777" s="3"/>
      <c r="B9777" s="51"/>
      <c r="D9777" s="30"/>
      <c r="E9777" s="25"/>
    </row>
    <row r="9778" spans="1:5" x14ac:dyDescent="0.15">
      <c r="A9778" s="3"/>
      <c r="B9778" s="51"/>
      <c r="D9778" s="30"/>
      <c r="E9778" s="25"/>
    </row>
    <row r="9779" spans="1:5" x14ac:dyDescent="0.15">
      <c r="A9779" s="3"/>
      <c r="B9779" s="51"/>
      <c r="D9779" s="30"/>
      <c r="E9779" s="25"/>
    </row>
    <row r="9780" spans="1:5" x14ac:dyDescent="0.15">
      <c r="A9780" s="3"/>
      <c r="B9780" s="51"/>
      <c r="D9780" s="30"/>
      <c r="E9780" s="25"/>
    </row>
    <row r="9781" spans="1:5" x14ac:dyDescent="0.15">
      <c r="A9781" s="3"/>
      <c r="B9781" s="51"/>
      <c r="D9781" s="30"/>
      <c r="E9781" s="25"/>
    </row>
    <row r="9782" spans="1:5" x14ac:dyDescent="0.15">
      <c r="A9782" s="3"/>
      <c r="B9782" s="51"/>
      <c r="D9782" s="30"/>
      <c r="E9782" s="25"/>
    </row>
    <row r="9783" spans="1:5" x14ac:dyDescent="0.15">
      <c r="A9783" s="3"/>
      <c r="B9783" s="51"/>
      <c r="D9783" s="30"/>
      <c r="E9783" s="25"/>
    </row>
    <row r="9784" spans="1:5" x14ac:dyDescent="0.15">
      <c r="A9784" s="3"/>
      <c r="B9784" s="51"/>
      <c r="D9784" s="30"/>
      <c r="E9784" s="25"/>
    </row>
    <row r="9785" spans="1:5" x14ac:dyDescent="0.15">
      <c r="A9785" s="3"/>
      <c r="B9785" s="51"/>
      <c r="D9785" s="30"/>
      <c r="E9785" s="25"/>
    </row>
    <row r="9786" spans="1:5" x14ac:dyDescent="0.15">
      <c r="A9786" s="3"/>
      <c r="B9786" s="51"/>
      <c r="D9786" s="30"/>
      <c r="E9786" s="25"/>
    </row>
    <row r="9787" spans="1:5" x14ac:dyDescent="0.15">
      <c r="A9787" s="3"/>
      <c r="B9787" s="51"/>
      <c r="D9787" s="30"/>
      <c r="E9787" s="25"/>
    </row>
    <row r="9788" spans="1:5" x14ac:dyDescent="0.15">
      <c r="A9788" s="3"/>
      <c r="B9788" s="51"/>
      <c r="D9788" s="30"/>
      <c r="E9788" s="25"/>
    </row>
    <row r="9789" spans="1:5" x14ac:dyDescent="0.15">
      <c r="A9789" s="3"/>
      <c r="B9789" s="51"/>
      <c r="D9789" s="30"/>
      <c r="E9789" s="25"/>
    </row>
    <row r="9790" spans="1:5" x14ac:dyDescent="0.15">
      <c r="A9790" s="3"/>
      <c r="B9790" s="51"/>
      <c r="D9790" s="30"/>
      <c r="E9790" s="25"/>
    </row>
    <row r="9791" spans="1:5" x14ac:dyDescent="0.15">
      <c r="A9791" s="3"/>
      <c r="B9791" s="51"/>
      <c r="D9791" s="30"/>
      <c r="E9791" s="25"/>
    </row>
    <row r="9792" spans="1:5" x14ac:dyDescent="0.15">
      <c r="A9792" s="3"/>
      <c r="B9792" s="51"/>
      <c r="D9792" s="30"/>
      <c r="E9792" s="25"/>
    </row>
    <row r="9793" spans="1:5" x14ac:dyDescent="0.15">
      <c r="A9793" s="3"/>
      <c r="B9793" s="51"/>
      <c r="D9793" s="30"/>
      <c r="E9793" s="25"/>
    </row>
    <row r="9794" spans="1:5" x14ac:dyDescent="0.15">
      <c r="A9794" s="3"/>
      <c r="B9794" s="51"/>
      <c r="D9794" s="30"/>
      <c r="E9794" s="25"/>
    </row>
    <row r="9795" spans="1:5" x14ac:dyDescent="0.15">
      <c r="A9795" s="3"/>
      <c r="B9795" s="51"/>
      <c r="D9795" s="30"/>
      <c r="E9795" s="25"/>
    </row>
    <row r="9796" spans="1:5" x14ac:dyDescent="0.15">
      <c r="A9796" s="3"/>
      <c r="B9796" s="51"/>
      <c r="D9796" s="30"/>
      <c r="E9796" s="25"/>
    </row>
    <row r="9797" spans="1:5" x14ac:dyDescent="0.15">
      <c r="A9797" s="3"/>
      <c r="B9797" s="51"/>
      <c r="D9797" s="30"/>
      <c r="E9797" s="25"/>
    </row>
    <row r="9798" spans="1:5" x14ac:dyDescent="0.15">
      <c r="A9798" s="3"/>
      <c r="B9798" s="51"/>
      <c r="D9798" s="30"/>
      <c r="E9798" s="25"/>
    </row>
    <row r="9799" spans="1:5" x14ac:dyDescent="0.15">
      <c r="A9799" s="3"/>
      <c r="B9799" s="51"/>
      <c r="D9799" s="30"/>
      <c r="E9799" s="25"/>
    </row>
    <row r="9800" spans="1:5" x14ac:dyDescent="0.15">
      <c r="A9800" s="3"/>
      <c r="B9800" s="51"/>
      <c r="D9800" s="30"/>
      <c r="E9800" s="25"/>
    </row>
    <row r="9801" spans="1:5" x14ac:dyDescent="0.15">
      <c r="A9801" s="3"/>
      <c r="B9801" s="51"/>
      <c r="D9801" s="30"/>
      <c r="E9801" s="25"/>
    </row>
    <row r="9802" spans="1:5" x14ac:dyDescent="0.15">
      <c r="A9802" s="3"/>
      <c r="B9802" s="51"/>
      <c r="D9802" s="30"/>
      <c r="E9802" s="25"/>
    </row>
    <row r="9803" spans="1:5" x14ac:dyDescent="0.15">
      <c r="A9803" s="3"/>
      <c r="B9803" s="51"/>
      <c r="D9803" s="30"/>
      <c r="E9803" s="25"/>
    </row>
    <row r="9804" spans="1:5" x14ac:dyDescent="0.15">
      <c r="A9804" s="3"/>
      <c r="B9804" s="51"/>
      <c r="D9804" s="30"/>
      <c r="E9804" s="25"/>
    </row>
    <row r="9805" spans="1:5" x14ac:dyDescent="0.15">
      <c r="A9805" s="3"/>
      <c r="B9805" s="51"/>
      <c r="D9805" s="30"/>
      <c r="E9805" s="25"/>
    </row>
    <row r="9806" spans="1:5" x14ac:dyDescent="0.15">
      <c r="A9806" s="3"/>
      <c r="B9806" s="51"/>
      <c r="D9806" s="30"/>
      <c r="E9806" s="25"/>
    </row>
    <row r="9807" spans="1:5" x14ac:dyDescent="0.15">
      <c r="A9807" s="3"/>
      <c r="B9807" s="51"/>
      <c r="D9807" s="30"/>
      <c r="E9807" s="25"/>
    </row>
    <row r="9808" spans="1:5" x14ac:dyDescent="0.15">
      <c r="A9808" s="3"/>
      <c r="B9808" s="51"/>
      <c r="D9808" s="30"/>
      <c r="E9808" s="25"/>
    </row>
    <row r="9809" spans="1:5" x14ac:dyDescent="0.15">
      <c r="A9809" s="3"/>
      <c r="B9809" s="51"/>
      <c r="D9809" s="30"/>
      <c r="E9809" s="25"/>
    </row>
    <row r="9810" spans="1:5" x14ac:dyDescent="0.15">
      <c r="A9810" s="3"/>
      <c r="B9810" s="51"/>
      <c r="D9810" s="30"/>
      <c r="E9810" s="25"/>
    </row>
    <row r="9811" spans="1:5" x14ac:dyDescent="0.15">
      <c r="A9811" s="3"/>
      <c r="B9811" s="51"/>
      <c r="D9811" s="30"/>
      <c r="E9811" s="25"/>
    </row>
    <row r="9812" spans="1:5" x14ac:dyDescent="0.15">
      <c r="A9812" s="3"/>
      <c r="B9812" s="51"/>
      <c r="D9812" s="30"/>
      <c r="E9812" s="25"/>
    </row>
    <row r="9813" spans="1:5" x14ac:dyDescent="0.15">
      <c r="A9813" s="3"/>
      <c r="B9813" s="51"/>
      <c r="D9813" s="30"/>
      <c r="E9813" s="25"/>
    </row>
    <row r="9814" spans="1:5" x14ac:dyDescent="0.15">
      <c r="A9814" s="3"/>
      <c r="B9814" s="51"/>
      <c r="D9814" s="30"/>
      <c r="E9814" s="25"/>
    </row>
    <row r="9815" spans="1:5" x14ac:dyDescent="0.15">
      <c r="A9815" s="3"/>
      <c r="B9815" s="51"/>
      <c r="D9815" s="30"/>
      <c r="E9815" s="25"/>
    </row>
    <row r="9816" spans="1:5" x14ac:dyDescent="0.15">
      <c r="A9816" s="3"/>
      <c r="B9816" s="51"/>
      <c r="D9816" s="30"/>
      <c r="E9816" s="25"/>
    </row>
    <row r="9817" spans="1:5" x14ac:dyDescent="0.15">
      <c r="A9817" s="3"/>
      <c r="B9817" s="51"/>
      <c r="D9817" s="30"/>
      <c r="E9817" s="25"/>
    </row>
    <row r="9818" spans="1:5" x14ac:dyDescent="0.15">
      <c r="A9818" s="3"/>
      <c r="B9818" s="51"/>
      <c r="D9818" s="30"/>
      <c r="E9818" s="25"/>
    </row>
    <row r="9819" spans="1:5" x14ac:dyDescent="0.15">
      <c r="A9819" s="3"/>
      <c r="B9819" s="51"/>
      <c r="D9819" s="30"/>
      <c r="E9819" s="25"/>
    </row>
    <row r="9820" spans="1:5" x14ac:dyDescent="0.15">
      <c r="A9820" s="3"/>
      <c r="B9820" s="51"/>
      <c r="D9820" s="30"/>
      <c r="E9820" s="25"/>
    </row>
    <row r="9821" spans="1:5" x14ac:dyDescent="0.15">
      <c r="A9821" s="3"/>
      <c r="B9821" s="51"/>
      <c r="D9821" s="30"/>
      <c r="E9821" s="25"/>
    </row>
    <row r="9822" spans="1:5" x14ac:dyDescent="0.15">
      <c r="A9822" s="3"/>
      <c r="B9822" s="51"/>
      <c r="D9822" s="30"/>
      <c r="E9822" s="25"/>
    </row>
    <row r="9823" spans="1:5" x14ac:dyDescent="0.15">
      <c r="A9823" s="3"/>
      <c r="B9823" s="51"/>
      <c r="D9823" s="30"/>
      <c r="E9823" s="25"/>
    </row>
    <row r="9824" spans="1:5" x14ac:dyDescent="0.15">
      <c r="A9824" s="3"/>
      <c r="B9824" s="51"/>
      <c r="D9824" s="30"/>
      <c r="E9824" s="25"/>
    </row>
    <row r="9825" spans="1:5" x14ac:dyDescent="0.15">
      <c r="A9825" s="3"/>
      <c r="B9825" s="51"/>
      <c r="D9825" s="30"/>
      <c r="E9825" s="25"/>
    </row>
    <row r="9826" spans="1:5" x14ac:dyDescent="0.15">
      <c r="A9826" s="3"/>
      <c r="B9826" s="51"/>
      <c r="D9826" s="30"/>
      <c r="E9826" s="25"/>
    </row>
    <row r="9827" spans="1:5" x14ac:dyDescent="0.15">
      <c r="A9827" s="3"/>
      <c r="B9827" s="51"/>
      <c r="D9827" s="30"/>
      <c r="E9827" s="25"/>
    </row>
    <row r="9828" spans="1:5" x14ac:dyDescent="0.15">
      <c r="A9828" s="3"/>
      <c r="B9828" s="51"/>
      <c r="D9828" s="30"/>
      <c r="E9828" s="25"/>
    </row>
    <row r="9829" spans="1:5" x14ac:dyDescent="0.15">
      <c r="A9829" s="3"/>
      <c r="B9829" s="51"/>
      <c r="D9829" s="30"/>
      <c r="E9829" s="25"/>
    </row>
    <row r="9830" spans="1:5" x14ac:dyDescent="0.15">
      <c r="A9830" s="3"/>
      <c r="B9830" s="51"/>
      <c r="D9830" s="30"/>
      <c r="E9830" s="25"/>
    </row>
    <row r="9831" spans="1:5" x14ac:dyDescent="0.15">
      <c r="A9831" s="3"/>
      <c r="B9831" s="51"/>
      <c r="D9831" s="30"/>
      <c r="E9831" s="25"/>
    </row>
    <row r="9832" spans="1:5" x14ac:dyDescent="0.15">
      <c r="A9832" s="3"/>
      <c r="B9832" s="51"/>
      <c r="D9832" s="30"/>
      <c r="E9832" s="25"/>
    </row>
    <row r="9833" spans="1:5" x14ac:dyDescent="0.15">
      <c r="A9833" s="3"/>
      <c r="B9833" s="51"/>
      <c r="D9833" s="30"/>
      <c r="E9833" s="25"/>
    </row>
    <row r="9834" spans="1:5" x14ac:dyDescent="0.15">
      <c r="A9834" s="3"/>
      <c r="B9834" s="51"/>
      <c r="D9834" s="30"/>
      <c r="E9834" s="25"/>
    </row>
    <row r="9835" spans="1:5" x14ac:dyDescent="0.15">
      <c r="A9835" s="3"/>
      <c r="B9835" s="51"/>
      <c r="D9835" s="30"/>
      <c r="E9835" s="25"/>
    </row>
    <row r="9836" spans="1:5" x14ac:dyDescent="0.15">
      <c r="A9836" s="3"/>
      <c r="B9836" s="51"/>
      <c r="D9836" s="30"/>
      <c r="E9836" s="25"/>
    </row>
    <row r="9837" spans="1:5" x14ac:dyDescent="0.15">
      <c r="A9837" s="3"/>
      <c r="B9837" s="51"/>
      <c r="D9837" s="30"/>
      <c r="E9837" s="25"/>
    </row>
    <row r="9838" spans="1:5" x14ac:dyDescent="0.15">
      <c r="A9838" s="3"/>
      <c r="B9838" s="51"/>
      <c r="D9838" s="30"/>
      <c r="E9838" s="25"/>
    </row>
    <row r="9839" spans="1:5" x14ac:dyDescent="0.15">
      <c r="A9839" s="3"/>
      <c r="B9839" s="51"/>
      <c r="D9839" s="30"/>
      <c r="E9839" s="25"/>
    </row>
    <row r="9840" spans="1:5" x14ac:dyDescent="0.15">
      <c r="A9840" s="3"/>
      <c r="B9840" s="51"/>
      <c r="D9840" s="30"/>
      <c r="E9840" s="25"/>
    </row>
    <row r="9841" spans="1:5" x14ac:dyDescent="0.15">
      <c r="A9841" s="3"/>
      <c r="B9841" s="51"/>
      <c r="D9841" s="30"/>
      <c r="E9841" s="25"/>
    </row>
    <row r="9842" spans="1:5" x14ac:dyDescent="0.15">
      <c r="A9842" s="3"/>
      <c r="B9842" s="51"/>
      <c r="D9842" s="30"/>
      <c r="E9842" s="25"/>
    </row>
    <row r="9843" spans="1:5" x14ac:dyDescent="0.15">
      <c r="A9843" s="3"/>
      <c r="B9843" s="51"/>
      <c r="D9843" s="30"/>
      <c r="E9843" s="25"/>
    </row>
    <row r="9844" spans="1:5" x14ac:dyDescent="0.15">
      <c r="A9844" s="3"/>
      <c r="B9844" s="51"/>
      <c r="D9844" s="30"/>
      <c r="E9844" s="25"/>
    </row>
    <row r="9845" spans="1:5" x14ac:dyDescent="0.15">
      <c r="A9845" s="3"/>
      <c r="B9845" s="51"/>
      <c r="D9845" s="30"/>
      <c r="E9845" s="25"/>
    </row>
    <row r="9846" spans="1:5" x14ac:dyDescent="0.15">
      <c r="A9846" s="3"/>
      <c r="B9846" s="51"/>
      <c r="D9846" s="30"/>
      <c r="E9846" s="25"/>
    </row>
    <row r="9847" spans="1:5" x14ac:dyDescent="0.15">
      <c r="A9847" s="3"/>
      <c r="B9847" s="51"/>
      <c r="D9847" s="30"/>
      <c r="E9847" s="25"/>
    </row>
    <row r="9848" spans="1:5" x14ac:dyDescent="0.15">
      <c r="A9848" s="3"/>
      <c r="B9848" s="51"/>
      <c r="D9848" s="30"/>
      <c r="E9848" s="25"/>
    </row>
    <row r="9849" spans="1:5" x14ac:dyDescent="0.15">
      <c r="A9849" s="3"/>
      <c r="B9849" s="51"/>
      <c r="D9849" s="30"/>
      <c r="E9849" s="25"/>
    </row>
    <row r="9850" spans="1:5" x14ac:dyDescent="0.15">
      <c r="A9850" s="3"/>
      <c r="B9850" s="51"/>
      <c r="D9850" s="30"/>
      <c r="E9850" s="25"/>
    </row>
    <row r="9851" spans="1:5" x14ac:dyDescent="0.15">
      <c r="A9851" s="3"/>
      <c r="B9851" s="51"/>
      <c r="D9851" s="30"/>
      <c r="E9851" s="25"/>
    </row>
    <row r="9852" spans="1:5" x14ac:dyDescent="0.15">
      <c r="A9852" s="3"/>
      <c r="B9852" s="51"/>
      <c r="D9852" s="30"/>
      <c r="E9852" s="25"/>
    </row>
    <row r="9853" spans="1:5" x14ac:dyDescent="0.15">
      <c r="A9853" s="3"/>
      <c r="B9853" s="51"/>
      <c r="D9853" s="30"/>
      <c r="E9853" s="25"/>
    </row>
    <row r="9854" spans="1:5" x14ac:dyDescent="0.15">
      <c r="A9854" s="3"/>
      <c r="B9854" s="51"/>
      <c r="D9854" s="30"/>
      <c r="E9854" s="25"/>
    </row>
    <row r="9855" spans="1:5" x14ac:dyDescent="0.15">
      <c r="A9855" s="3"/>
      <c r="B9855" s="51"/>
      <c r="D9855" s="30"/>
      <c r="E9855" s="25"/>
    </row>
    <row r="9856" spans="1:5" x14ac:dyDescent="0.15">
      <c r="A9856" s="3"/>
      <c r="B9856" s="51"/>
      <c r="D9856" s="30"/>
      <c r="E9856" s="25"/>
    </row>
    <row r="9857" spans="1:5" x14ac:dyDescent="0.15">
      <c r="A9857" s="3"/>
      <c r="B9857" s="51"/>
      <c r="D9857" s="30"/>
      <c r="E9857" s="25"/>
    </row>
    <row r="9858" spans="1:5" x14ac:dyDescent="0.15">
      <c r="A9858" s="3"/>
      <c r="B9858" s="51"/>
      <c r="D9858" s="30"/>
      <c r="E9858" s="25"/>
    </row>
    <row r="9859" spans="1:5" x14ac:dyDescent="0.15">
      <c r="A9859" s="3"/>
      <c r="B9859" s="51"/>
      <c r="D9859" s="30"/>
      <c r="E9859" s="25"/>
    </row>
    <row r="9860" spans="1:5" x14ac:dyDescent="0.15">
      <c r="A9860" s="3"/>
      <c r="B9860" s="51"/>
      <c r="D9860" s="30"/>
      <c r="E9860" s="25"/>
    </row>
    <row r="9861" spans="1:5" x14ac:dyDescent="0.15">
      <c r="A9861" s="3"/>
      <c r="B9861" s="51"/>
      <c r="D9861" s="30"/>
      <c r="E9861" s="25"/>
    </row>
    <row r="9862" spans="1:5" x14ac:dyDescent="0.15">
      <c r="A9862" s="3"/>
      <c r="B9862" s="51"/>
      <c r="D9862" s="30"/>
      <c r="E9862" s="25"/>
    </row>
    <row r="9863" spans="1:5" x14ac:dyDescent="0.15">
      <c r="A9863" s="3"/>
      <c r="B9863" s="51"/>
      <c r="D9863" s="30"/>
      <c r="E9863" s="25"/>
    </row>
    <row r="9864" spans="1:5" x14ac:dyDescent="0.15">
      <c r="A9864" s="3"/>
      <c r="B9864" s="51"/>
      <c r="D9864" s="30"/>
      <c r="E9864" s="25"/>
    </row>
    <row r="9865" spans="1:5" x14ac:dyDescent="0.15">
      <c r="A9865" s="3"/>
      <c r="B9865" s="51"/>
      <c r="D9865" s="30"/>
      <c r="E9865" s="25"/>
    </row>
    <row r="9866" spans="1:5" x14ac:dyDescent="0.15">
      <c r="A9866" s="3"/>
      <c r="B9866" s="51"/>
      <c r="D9866" s="30"/>
      <c r="E9866" s="25"/>
    </row>
    <row r="9867" spans="1:5" x14ac:dyDescent="0.15">
      <c r="A9867" s="3"/>
      <c r="B9867" s="51"/>
      <c r="D9867" s="30"/>
      <c r="E9867" s="25"/>
    </row>
    <row r="9868" spans="1:5" x14ac:dyDescent="0.15">
      <c r="A9868" s="3"/>
      <c r="B9868" s="51"/>
      <c r="D9868" s="30"/>
      <c r="E9868" s="25"/>
    </row>
    <row r="9869" spans="1:5" x14ac:dyDescent="0.15">
      <c r="A9869" s="3"/>
      <c r="B9869" s="51"/>
      <c r="D9869" s="30"/>
      <c r="E9869" s="25"/>
    </row>
    <row r="9870" spans="1:5" x14ac:dyDescent="0.15">
      <c r="A9870" s="3"/>
      <c r="B9870" s="51"/>
      <c r="D9870" s="30"/>
      <c r="E9870" s="25"/>
    </row>
    <row r="9871" spans="1:5" x14ac:dyDescent="0.15">
      <c r="A9871" s="3"/>
      <c r="B9871" s="51"/>
      <c r="D9871" s="30"/>
      <c r="E9871" s="25"/>
    </row>
    <row r="9872" spans="1:5" x14ac:dyDescent="0.15">
      <c r="A9872" s="3"/>
      <c r="B9872" s="51"/>
      <c r="D9872" s="30"/>
      <c r="E9872" s="25"/>
    </row>
    <row r="9873" spans="1:5" x14ac:dyDescent="0.15">
      <c r="A9873" s="3"/>
      <c r="B9873" s="51"/>
      <c r="D9873" s="30"/>
      <c r="E9873" s="25"/>
    </row>
    <row r="9874" spans="1:5" x14ac:dyDescent="0.15">
      <c r="A9874" s="3"/>
      <c r="B9874" s="51"/>
      <c r="D9874" s="30"/>
      <c r="E9874" s="25"/>
    </row>
    <row r="9875" spans="1:5" x14ac:dyDescent="0.15">
      <c r="A9875" s="3"/>
      <c r="B9875" s="51"/>
      <c r="D9875" s="30"/>
      <c r="E9875" s="25"/>
    </row>
    <row r="9876" spans="1:5" x14ac:dyDescent="0.15">
      <c r="A9876" s="3"/>
      <c r="B9876" s="51"/>
      <c r="D9876" s="30"/>
      <c r="E9876" s="25"/>
    </row>
    <row r="9877" spans="1:5" x14ac:dyDescent="0.15">
      <c r="A9877" s="3"/>
      <c r="B9877" s="51"/>
      <c r="D9877" s="30"/>
      <c r="E9877" s="25"/>
    </row>
    <row r="9878" spans="1:5" x14ac:dyDescent="0.15">
      <c r="A9878" s="3"/>
      <c r="B9878" s="51"/>
      <c r="D9878" s="30"/>
      <c r="E9878" s="25"/>
    </row>
    <row r="9879" spans="1:5" x14ac:dyDescent="0.15">
      <c r="A9879" s="3"/>
      <c r="B9879" s="51"/>
      <c r="D9879" s="30"/>
      <c r="E9879" s="25"/>
    </row>
    <row r="9880" spans="1:5" x14ac:dyDescent="0.15">
      <c r="A9880" s="3"/>
      <c r="B9880" s="51"/>
      <c r="D9880" s="30"/>
      <c r="E9880" s="25"/>
    </row>
    <row r="9881" spans="1:5" x14ac:dyDescent="0.15">
      <c r="A9881" s="3"/>
      <c r="B9881" s="51"/>
      <c r="D9881" s="30"/>
      <c r="E9881" s="25"/>
    </row>
    <row r="9882" spans="1:5" x14ac:dyDescent="0.15">
      <c r="A9882" s="3"/>
      <c r="B9882" s="51"/>
      <c r="D9882" s="30"/>
      <c r="E9882" s="25"/>
    </row>
    <row r="9883" spans="1:5" x14ac:dyDescent="0.15">
      <c r="A9883" s="3"/>
      <c r="B9883" s="51"/>
      <c r="D9883" s="30"/>
      <c r="E9883" s="25"/>
    </row>
    <row r="9884" spans="1:5" x14ac:dyDescent="0.15">
      <c r="A9884" s="3"/>
      <c r="B9884" s="51"/>
      <c r="D9884" s="30"/>
      <c r="E9884" s="25"/>
    </row>
    <row r="9885" spans="1:5" x14ac:dyDescent="0.15">
      <c r="A9885" s="3"/>
      <c r="B9885" s="51"/>
      <c r="D9885" s="30"/>
      <c r="E9885" s="25"/>
    </row>
    <row r="9886" spans="1:5" x14ac:dyDescent="0.15">
      <c r="A9886" s="3"/>
      <c r="B9886" s="51"/>
      <c r="D9886" s="30"/>
      <c r="E9886" s="25"/>
    </row>
    <row r="9887" spans="1:5" x14ac:dyDescent="0.15">
      <c r="A9887" s="3"/>
      <c r="B9887" s="51"/>
      <c r="D9887" s="30"/>
      <c r="E9887" s="25"/>
    </row>
    <row r="9888" spans="1:5" x14ac:dyDescent="0.15">
      <c r="A9888" s="3"/>
      <c r="B9888" s="51"/>
      <c r="D9888" s="30"/>
      <c r="E9888" s="25"/>
    </row>
    <row r="9889" spans="1:5" x14ac:dyDescent="0.15">
      <c r="A9889" s="3"/>
      <c r="B9889" s="51"/>
      <c r="D9889" s="30"/>
      <c r="E9889" s="25"/>
    </row>
    <row r="9890" spans="1:5" x14ac:dyDescent="0.15">
      <c r="A9890" s="3"/>
      <c r="B9890" s="51"/>
      <c r="D9890" s="30"/>
      <c r="E9890" s="25"/>
    </row>
    <row r="9891" spans="1:5" x14ac:dyDescent="0.15">
      <c r="A9891" s="3"/>
      <c r="B9891" s="51"/>
      <c r="D9891" s="30"/>
      <c r="E9891" s="25"/>
    </row>
    <row r="9892" spans="1:5" x14ac:dyDescent="0.15">
      <c r="A9892" s="3"/>
      <c r="B9892" s="51"/>
      <c r="D9892" s="30"/>
      <c r="E9892" s="25"/>
    </row>
    <row r="9893" spans="1:5" x14ac:dyDescent="0.15">
      <c r="A9893" s="3"/>
      <c r="B9893" s="51"/>
      <c r="D9893" s="30"/>
      <c r="E9893" s="25"/>
    </row>
    <row r="9894" spans="1:5" x14ac:dyDescent="0.15">
      <c r="A9894" s="3"/>
      <c r="B9894" s="51"/>
      <c r="D9894" s="30"/>
      <c r="E9894" s="25"/>
    </row>
    <row r="9895" spans="1:5" x14ac:dyDescent="0.15">
      <c r="A9895" s="3"/>
      <c r="B9895" s="51"/>
      <c r="D9895" s="30"/>
      <c r="E9895" s="25"/>
    </row>
    <row r="9896" spans="1:5" x14ac:dyDescent="0.15">
      <c r="A9896" s="3"/>
      <c r="B9896" s="51"/>
      <c r="D9896" s="30"/>
      <c r="E9896" s="25"/>
    </row>
    <row r="9897" spans="1:5" x14ac:dyDescent="0.15">
      <c r="A9897" s="3"/>
      <c r="B9897" s="51"/>
      <c r="D9897" s="30"/>
      <c r="E9897" s="25"/>
    </row>
    <row r="9898" spans="1:5" x14ac:dyDescent="0.15">
      <c r="A9898" s="3"/>
      <c r="B9898" s="51"/>
      <c r="D9898" s="30"/>
      <c r="E9898" s="25"/>
    </row>
    <row r="9899" spans="1:5" x14ac:dyDescent="0.15">
      <c r="A9899" s="3"/>
      <c r="B9899" s="51"/>
      <c r="D9899" s="30"/>
      <c r="E9899" s="25"/>
    </row>
    <row r="9900" spans="1:5" x14ac:dyDescent="0.15">
      <c r="A9900" s="3"/>
      <c r="B9900" s="51"/>
      <c r="D9900" s="30"/>
      <c r="E9900" s="25"/>
    </row>
    <row r="9901" spans="1:5" x14ac:dyDescent="0.15">
      <c r="A9901" s="3"/>
      <c r="B9901" s="51"/>
      <c r="D9901" s="30"/>
      <c r="E9901" s="25"/>
    </row>
    <row r="9902" spans="1:5" x14ac:dyDescent="0.15">
      <c r="A9902" s="3"/>
      <c r="B9902" s="51"/>
      <c r="D9902" s="30"/>
      <c r="E9902" s="25"/>
    </row>
    <row r="9903" spans="1:5" x14ac:dyDescent="0.15">
      <c r="A9903" s="3"/>
      <c r="B9903" s="51"/>
      <c r="D9903" s="30"/>
      <c r="E9903" s="25"/>
    </row>
    <row r="9904" spans="1:5" x14ac:dyDescent="0.15">
      <c r="A9904" s="3"/>
      <c r="B9904" s="51"/>
      <c r="D9904" s="30"/>
      <c r="E9904" s="25"/>
    </row>
    <row r="9905" spans="1:5" x14ac:dyDescent="0.15">
      <c r="A9905" s="3"/>
      <c r="B9905" s="51"/>
      <c r="D9905" s="30"/>
      <c r="E9905" s="25"/>
    </row>
    <row r="9906" spans="1:5" x14ac:dyDescent="0.15">
      <c r="A9906" s="3"/>
      <c r="B9906" s="51"/>
      <c r="D9906" s="30"/>
      <c r="E9906" s="25"/>
    </row>
    <row r="9907" spans="1:5" x14ac:dyDescent="0.15">
      <c r="A9907" s="3"/>
      <c r="B9907" s="51"/>
      <c r="D9907" s="30"/>
      <c r="E9907" s="25"/>
    </row>
    <row r="9908" spans="1:5" x14ac:dyDescent="0.15">
      <c r="A9908" s="3"/>
      <c r="B9908" s="51"/>
      <c r="D9908" s="30"/>
      <c r="E9908" s="25"/>
    </row>
    <row r="9909" spans="1:5" x14ac:dyDescent="0.15">
      <c r="A9909" s="3"/>
      <c r="B9909" s="51"/>
      <c r="D9909" s="30"/>
      <c r="E9909" s="25"/>
    </row>
    <row r="9910" spans="1:5" x14ac:dyDescent="0.15">
      <c r="A9910" s="3"/>
      <c r="B9910" s="51"/>
      <c r="D9910" s="30"/>
      <c r="E9910" s="25"/>
    </row>
    <row r="9911" spans="1:5" x14ac:dyDescent="0.15">
      <c r="A9911" s="3"/>
      <c r="B9911" s="51"/>
      <c r="D9911" s="30"/>
      <c r="E9911" s="25"/>
    </row>
    <row r="9912" spans="1:5" x14ac:dyDescent="0.15">
      <c r="A9912" s="3"/>
      <c r="B9912" s="51"/>
      <c r="D9912" s="30"/>
      <c r="E9912" s="25"/>
    </row>
    <row r="9913" spans="1:5" x14ac:dyDescent="0.15">
      <c r="A9913" s="3"/>
      <c r="B9913" s="51"/>
      <c r="D9913" s="30"/>
      <c r="E9913" s="25"/>
    </row>
    <row r="9914" spans="1:5" x14ac:dyDescent="0.15">
      <c r="A9914" s="3"/>
      <c r="B9914" s="51"/>
      <c r="D9914" s="30"/>
      <c r="E9914" s="25"/>
    </row>
    <row r="9915" spans="1:5" x14ac:dyDescent="0.15">
      <c r="A9915" s="3"/>
      <c r="B9915" s="51"/>
      <c r="D9915" s="30"/>
      <c r="E9915" s="25"/>
    </row>
    <row r="9916" spans="1:5" x14ac:dyDescent="0.15">
      <c r="A9916" s="3"/>
      <c r="B9916" s="51"/>
      <c r="D9916" s="30"/>
      <c r="E9916" s="25"/>
    </row>
    <row r="9917" spans="1:5" x14ac:dyDescent="0.15">
      <c r="A9917" s="3"/>
      <c r="B9917" s="51"/>
      <c r="D9917" s="30"/>
      <c r="E9917" s="25"/>
    </row>
    <row r="9918" spans="1:5" x14ac:dyDescent="0.15">
      <c r="A9918" s="3"/>
      <c r="B9918" s="51"/>
      <c r="D9918" s="30"/>
      <c r="E9918" s="25"/>
    </row>
    <row r="9919" spans="1:5" x14ac:dyDescent="0.15">
      <c r="A9919" s="3"/>
      <c r="B9919" s="51"/>
      <c r="D9919" s="30"/>
      <c r="E9919" s="25"/>
    </row>
    <row r="9920" spans="1:5" x14ac:dyDescent="0.15">
      <c r="A9920" s="3"/>
      <c r="B9920" s="51"/>
      <c r="D9920" s="30"/>
      <c r="E9920" s="25"/>
    </row>
    <row r="9921" spans="1:5" x14ac:dyDescent="0.15">
      <c r="A9921" s="3"/>
      <c r="B9921" s="51"/>
      <c r="D9921" s="30"/>
      <c r="E9921" s="25"/>
    </row>
    <row r="9922" spans="1:5" x14ac:dyDescent="0.15">
      <c r="A9922" s="3"/>
      <c r="B9922" s="51"/>
      <c r="D9922" s="30"/>
      <c r="E9922" s="25"/>
    </row>
    <row r="9923" spans="1:5" x14ac:dyDescent="0.15">
      <c r="A9923" s="3"/>
      <c r="B9923" s="51"/>
      <c r="D9923" s="30"/>
      <c r="E9923" s="25"/>
    </row>
    <row r="9924" spans="1:5" x14ac:dyDescent="0.15">
      <c r="A9924" s="3"/>
      <c r="B9924" s="51"/>
      <c r="D9924" s="30"/>
      <c r="E9924" s="25"/>
    </row>
    <row r="9925" spans="1:5" x14ac:dyDescent="0.15">
      <c r="A9925" s="3"/>
      <c r="B9925" s="51"/>
      <c r="D9925" s="30"/>
      <c r="E9925" s="25"/>
    </row>
    <row r="9926" spans="1:5" x14ac:dyDescent="0.15">
      <c r="A9926" s="3"/>
      <c r="B9926" s="51"/>
      <c r="D9926" s="30"/>
      <c r="E9926" s="25"/>
    </row>
    <row r="9927" spans="1:5" x14ac:dyDescent="0.15">
      <c r="A9927" s="3"/>
      <c r="B9927" s="51"/>
      <c r="D9927" s="30"/>
      <c r="E9927" s="25"/>
    </row>
    <row r="9928" spans="1:5" x14ac:dyDescent="0.15">
      <c r="A9928" s="3"/>
      <c r="B9928" s="51"/>
      <c r="D9928" s="30"/>
      <c r="E9928" s="25"/>
    </row>
    <row r="9929" spans="1:5" x14ac:dyDescent="0.15">
      <c r="A9929" s="3"/>
      <c r="B9929" s="51"/>
      <c r="D9929" s="30"/>
      <c r="E9929" s="25"/>
    </row>
    <row r="9930" spans="1:5" x14ac:dyDescent="0.15">
      <c r="A9930" s="3"/>
      <c r="B9930" s="51"/>
      <c r="D9930" s="30"/>
      <c r="E9930" s="25"/>
    </row>
    <row r="9931" spans="1:5" x14ac:dyDescent="0.15">
      <c r="A9931" s="3"/>
      <c r="B9931" s="51"/>
      <c r="D9931" s="30"/>
      <c r="E9931" s="25"/>
    </row>
    <row r="9932" spans="1:5" x14ac:dyDescent="0.15">
      <c r="A9932" s="3"/>
      <c r="B9932" s="51"/>
      <c r="D9932" s="30"/>
      <c r="E9932" s="25"/>
    </row>
    <row r="9933" spans="1:5" x14ac:dyDescent="0.15">
      <c r="A9933" s="3"/>
      <c r="B9933" s="51"/>
      <c r="D9933" s="30"/>
      <c r="E9933" s="25"/>
    </row>
    <row r="9934" spans="1:5" x14ac:dyDescent="0.15">
      <c r="A9934" s="3"/>
      <c r="B9934" s="51"/>
      <c r="D9934" s="30"/>
      <c r="E9934" s="25"/>
    </row>
    <row r="9935" spans="1:5" x14ac:dyDescent="0.15">
      <c r="A9935" s="3"/>
      <c r="B9935" s="51"/>
      <c r="D9935" s="30"/>
      <c r="E9935" s="25"/>
    </row>
    <row r="9936" spans="1:5" x14ac:dyDescent="0.15">
      <c r="A9936" s="3"/>
      <c r="B9936" s="51"/>
      <c r="D9936" s="30"/>
      <c r="E9936" s="25"/>
    </row>
    <row r="9937" spans="1:5" x14ac:dyDescent="0.15">
      <c r="A9937" s="3"/>
      <c r="B9937" s="51"/>
      <c r="D9937" s="30"/>
      <c r="E9937" s="25"/>
    </row>
    <row r="9938" spans="1:5" x14ac:dyDescent="0.15">
      <c r="A9938" s="3"/>
      <c r="B9938" s="51"/>
      <c r="D9938" s="30"/>
      <c r="E9938" s="25"/>
    </row>
    <row r="9939" spans="1:5" x14ac:dyDescent="0.15">
      <c r="A9939" s="3"/>
      <c r="B9939" s="51"/>
      <c r="D9939" s="30"/>
      <c r="E9939" s="25"/>
    </row>
    <row r="9940" spans="1:5" x14ac:dyDescent="0.15">
      <c r="A9940" s="3"/>
      <c r="B9940" s="51"/>
      <c r="D9940" s="30"/>
      <c r="E9940" s="25"/>
    </row>
    <row r="9941" spans="1:5" x14ac:dyDescent="0.15">
      <c r="A9941" s="3"/>
      <c r="B9941" s="51"/>
      <c r="D9941" s="30"/>
      <c r="E9941" s="25"/>
    </row>
    <row r="9942" spans="1:5" x14ac:dyDescent="0.15">
      <c r="A9942" s="3"/>
      <c r="B9942" s="51"/>
      <c r="D9942" s="30"/>
      <c r="E9942" s="25"/>
    </row>
    <row r="9943" spans="1:5" x14ac:dyDescent="0.15">
      <c r="A9943" s="3"/>
      <c r="B9943" s="51"/>
      <c r="D9943" s="30"/>
      <c r="E9943" s="25"/>
    </row>
    <row r="9944" spans="1:5" x14ac:dyDescent="0.15">
      <c r="A9944" s="3"/>
      <c r="B9944" s="51"/>
      <c r="D9944" s="30"/>
      <c r="E9944" s="25"/>
    </row>
    <row r="9945" spans="1:5" x14ac:dyDescent="0.15">
      <c r="A9945" s="3"/>
      <c r="B9945" s="51"/>
      <c r="D9945" s="30"/>
      <c r="E9945" s="25"/>
    </row>
    <row r="9946" spans="1:5" x14ac:dyDescent="0.15">
      <c r="A9946" s="3"/>
      <c r="B9946" s="51"/>
      <c r="D9946" s="30"/>
      <c r="E9946" s="25"/>
    </row>
    <row r="9947" spans="1:5" x14ac:dyDescent="0.15">
      <c r="A9947" s="3"/>
      <c r="B9947" s="51"/>
      <c r="D9947" s="30"/>
      <c r="E9947" s="25"/>
    </row>
    <row r="9948" spans="1:5" x14ac:dyDescent="0.15">
      <c r="A9948" s="3"/>
      <c r="B9948" s="51"/>
      <c r="D9948" s="30"/>
      <c r="E9948" s="25"/>
    </row>
    <row r="9949" spans="1:5" x14ac:dyDescent="0.15">
      <c r="A9949" s="3"/>
      <c r="B9949" s="51"/>
      <c r="D9949" s="30"/>
      <c r="E9949" s="25"/>
    </row>
    <row r="9950" spans="1:5" x14ac:dyDescent="0.15">
      <c r="A9950" s="3"/>
      <c r="B9950" s="51"/>
      <c r="D9950" s="30"/>
      <c r="E9950" s="25"/>
    </row>
    <row r="9951" spans="1:5" x14ac:dyDescent="0.15">
      <c r="A9951" s="3"/>
      <c r="B9951" s="51"/>
      <c r="D9951" s="30"/>
      <c r="E9951" s="25"/>
    </row>
    <row r="9952" spans="1:5" x14ac:dyDescent="0.15">
      <c r="A9952" s="3"/>
      <c r="B9952" s="51"/>
      <c r="D9952" s="30"/>
      <c r="E9952" s="25"/>
    </row>
    <row r="9953" spans="1:5" x14ac:dyDescent="0.15">
      <c r="A9953" s="3"/>
      <c r="B9953" s="51"/>
      <c r="D9953" s="30"/>
      <c r="E9953" s="25"/>
    </row>
    <row r="9954" spans="1:5" x14ac:dyDescent="0.15">
      <c r="A9954" s="3"/>
      <c r="B9954" s="51"/>
      <c r="D9954" s="30"/>
      <c r="E9954" s="25"/>
    </row>
    <row r="9955" spans="1:5" x14ac:dyDescent="0.15">
      <c r="A9955" s="3"/>
      <c r="B9955" s="51"/>
      <c r="D9955" s="30"/>
      <c r="E9955" s="25"/>
    </row>
    <row r="9956" spans="1:5" x14ac:dyDescent="0.15">
      <c r="A9956" s="3"/>
      <c r="B9956" s="51"/>
      <c r="D9956" s="30"/>
      <c r="E9956" s="25"/>
    </row>
    <row r="9957" spans="1:5" x14ac:dyDescent="0.15">
      <c r="A9957" s="3"/>
      <c r="B9957" s="51"/>
      <c r="D9957" s="30"/>
      <c r="E9957" s="25"/>
    </row>
    <row r="9958" spans="1:5" x14ac:dyDescent="0.15">
      <c r="A9958" s="3"/>
      <c r="B9958" s="51"/>
      <c r="D9958" s="30"/>
      <c r="E9958" s="25"/>
    </row>
    <row r="9959" spans="1:5" x14ac:dyDescent="0.15">
      <c r="A9959" s="3"/>
      <c r="B9959" s="51"/>
      <c r="D9959" s="30"/>
      <c r="E9959" s="25"/>
    </row>
    <row r="9960" spans="1:5" x14ac:dyDescent="0.15">
      <c r="A9960" s="3"/>
      <c r="B9960" s="51"/>
      <c r="D9960" s="30"/>
      <c r="E9960" s="25"/>
    </row>
    <row r="9961" spans="1:5" x14ac:dyDescent="0.15">
      <c r="A9961" s="3"/>
      <c r="B9961" s="51"/>
      <c r="D9961" s="30"/>
      <c r="E9961" s="25"/>
    </row>
    <row r="9962" spans="1:5" x14ac:dyDescent="0.15">
      <c r="A9962" s="3"/>
      <c r="B9962" s="51"/>
      <c r="D9962" s="30"/>
      <c r="E9962" s="25"/>
    </row>
    <row r="9963" spans="1:5" x14ac:dyDescent="0.15">
      <c r="A9963" s="3"/>
      <c r="B9963" s="51"/>
      <c r="D9963" s="30"/>
      <c r="E9963" s="25"/>
    </row>
    <row r="9964" spans="1:5" x14ac:dyDescent="0.15">
      <c r="A9964" s="3"/>
      <c r="B9964" s="51"/>
      <c r="D9964" s="30"/>
      <c r="E9964" s="25"/>
    </row>
    <row r="9965" spans="1:5" x14ac:dyDescent="0.15">
      <c r="A9965" s="3"/>
      <c r="B9965" s="51"/>
      <c r="D9965" s="30"/>
      <c r="E9965" s="25"/>
    </row>
    <row r="9966" spans="1:5" x14ac:dyDescent="0.15">
      <c r="A9966" s="3"/>
      <c r="B9966" s="51"/>
      <c r="D9966" s="30"/>
      <c r="E9966" s="25"/>
    </row>
    <row r="9967" spans="1:5" x14ac:dyDescent="0.15">
      <c r="A9967" s="3"/>
      <c r="B9967" s="51"/>
      <c r="D9967" s="30"/>
      <c r="E9967" s="25"/>
    </row>
    <row r="9968" spans="1:5" x14ac:dyDescent="0.15">
      <c r="A9968" s="3"/>
      <c r="B9968" s="51"/>
      <c r="D9968" s="30"/>
      <c r="E9968" s="25"/>
    </row>
    <row r="9969" spans="1:5" x14ac:dyDescent="0.15">
      <c r="A9969" s="3"/>
      <c r="B9969" s="51"/>
      <c r="D9969" s="30"/>
      <c r="E9969" s="25"/>
    </row>
    <row r="9970" spans="1:5" x14ac:dyDescent="0.15">
      <c r="A9970" s="3"/>
      <c r="B9970" s="51"/>
      <c r="D9970" s="30"/>
      <c r="E9970" s="25"/>
    </row>
    <row r="9971" spans="1:5" x14ac:dyDescent="0.15">
      <c r="A9971" s="3"/>
      <c r="B9971" s="51"/>
      <c r="D9971" s="30"/>
      <c r="E9971" s="25"/>
    </row>
    <row r="9972" spans="1:5" x14ac:dyDescent="0.15">
      <c r="A9972" s="3"/>
      <c r="B9972" s="51"/>
      <c r="D9972" s="30"/>
      <c r="E9972" s="25"/>
    </row>
    <row r="9973" spans="1:5" x14ac:dyDescent="0.15">
      <c r="A9973" s="3"/>
      <c r="B9973" s="51"/>
      <c r="D9973" s="30"/>
      <c r="E9973" s="25"/>
    </row>
    <row r="9974" spans="1:5" x14ac:dyDescent="0.15">
      <c r="A9974" s="3"/>
      <c r="B9974" s="51"/>
      <c r="D9974" s="30"/>
      <c r="E9974" s="25"/>
    </row>
    <row r="9975" spans="1:5" x14ac:dyDescent="0.15">
      <c r="A9975" s="3"/>
      <c r="B9975" s="51"/>
      <c r="D9975" s="30"/>
      <c r="E9975" s="25"/>
    </row>
    <row r="9976" spans="1:5" x14ac:dyDescent="0.15">
      <c r="A9976" s="3"/>
      <c r="B9976" s="51"/>
      <c r="D9976" s="30"/>
      <c r="E9976" s="25"/>
    </row>
    <row r="9977" spans="1:5" x14ac:dyDescent="0.15">
      <c r="A9977" s="3"/>
      <c r="B9977" s="51"/>
      <c r="D9977" s="30"/>
      <c r="E9977" s="25"/>
    </row>
    <row r="9978" spans="1:5" x14ac:dyDescent="0.15">
      <c r="A9978" s="3"/>
      <c r="B9978" s="51"/>
      <c r="D9978" s="30"/>
      <c r="E9978" s="25"/>
    </row>
    <row r="9979" spans="1:5" x14ac:dyDescent="0.15">
      <c r="A9979" s="3"/>
      <c r="B9979" s="51"/>
      <c r="D9979" s="30"/>
      <c r="E9979" s="25"/>
    </row>
    <row r="9980" spans="1:5" x14ac:dyDescent="0.15">
      <c r="A9980" s="3"/>
      <c r="B9980" s="51"/>
      <c r="D9980" s="30"/>
      <c r="E9980" s="25"/>
    </row>
    <row r="9981" spans="1:5" x14ac:dyDescent="0.15">
      <c r="A9981" s="3"/>
      <c r="B9981" s="51"/>
      <c r="D9981" s="30"/>
      <c r="E9981" s="25"/>
    </row>
    <row r="9982" spans="1:5" x14ac:dyDescent="0.15">
      <c r="A9982" s="3"/>
      <c r="B9982" s="51"/>
      <c r="D9982" s="30"/>
      <c r="E9982" s="25"/>
    </row>
    <row r="9983" spans="1:5" x14ac:dyDescent="0.15">
      <c r="A9983" s="3"/>
      <c r="B9983" s="51"/>
      <c r="D9983" s="30"/>
      <c r="E9983" s="25"/>
    </row>
    <row r="9984" spans="1:5" x14ac:dyDescent="0.15">
      <c r="A9984" s="3"/>
      <c r="B9984" s="51"/>
      <c r="D9984" s="30"/>
      <c r="E9984" s="25"/>
    </row>
    <row r="9985" spans="1:5" x14ac:dyDescent="0.15">
      <c r="A9985" s="3"/>
      <c r="B9985" s="51"/>
      <c r="D9985" s="30"/>
      <c r="E9985" s="25"/>
    </row>
    <row r="9986" spans="1:5" x14ac:dyDescent="0.15">
      <c r="A9986" s="3"/>
      <c r="B9986" s="51"/>
      <c r="D9986" s="30"/>
      <c r="E9986" s="25"/>
    </row>
    <row r="9987" spans="1:5" x14ac:dyDescent="0.15">
      <c r="A9987" s="3"/>
      <c r="B9987" s="51"/>
      <c r="D9987" s="30"/>
      <c r="E9987" s="25"/>
    </row>
    <row r="9988" spans="1:5" x14ac:dyDescent="0.15">
      <c r="A9988" s="3"/>
      <c r="B9988" s="51"/>
      <c r="D9988" s="30"/>
      <c r="E9988" s="25"/>
    </row>
    <row r="9989" spans="1:5" x14ac:dyDescent="0.15">
      <c r="A9989" s="3"/>
      <c r="B9989" s="51"/>
      <c r="D9989" s="30"/>
      <c r="E9989" s="25"/>
    </row>
    <row r="9990" spans="1:5" x14ac:dyDescent="0.15">
      <c r="A9990" s="3"/>
      <c r="B9990" s="51"/>
      <c r="D9990" s="30"/>
      <c r="E9990" s="25"/>
    </row>
    <row r="9991" spans="1:5" x14ac:dyDescent="0.15">
      <c r="A9991" s="3"/>
      <c r="B9991" s="51"/>
      <c r="D9991" s="30"/>
      <c r="E9991" s="25"/>
    </row>
    <row r="9992" spans="1:5" x14ac:dyDescent="0.15">
      <c r="A9992" s="3"/>
      <c r="B9992" s="51"/>
      <c r="D9992" s="30"/>
      <c r="E9992" s="25"/>
    </row>
    <row r="9993" spans="1:5" x14ac:dyDescent="0.15">
      <c r="A9993" s="3"/>
      <c r="B9993" s="51"/>
      <c r="D9993" s="30"/>
      <c r="E9993" s="25"/>
    </row>
    <row r="9994" spans="1:5" x14ac:dyDescent="0.15">
      <c r="A9994" s="3"/>
      <c r="B9994" s="51"/>
      <c r="D9994" s="30"/>
      <c r="E9994" s="25"/>
    </row>
    <row r="9995" spans="1:5" x14ac:dyDescent="0.15">
      <c r="A9995" s="3"/>
      <c r="B9995" s="51"/>
      <c r="D9995" s="30"/>
      <c r="E9995" s="25"/>
    </row>
    <row r="9996" spans="1:5" x14ac:dyDescent="0.15">
      <c r="A9996" s="3"/>
      <c r="B9996" s="51"/>
      <c r="D9996" s="30"/>
      <c r="E9996" s="25"/>
    </row>
    <row r="9997" spans="1:5" x14ac:dyDescent="0.15">
      <c r="A9997" s="3"/>
      <c r="B9997" s="51"/>
      <c r="D9997" s="30"/>
      <c r="E9997" s="25"/>
    </row>
    <row r="9998" spans="1:5" x14ac:dyDescent="0.15">
      <c r="A9998" s="3"/>
      <c r="B9998" s="51"/>
      <c r="D9998" s="30"/>
      <c r="E9998" s="25"/>
    </row>
    <row r="9999" spans="1:5" x14ac:dyDescent="0.15">
      <c r="A9999" s="3"/>
      <c r="B9999" s="51"/>
      <c r="D9999" s="30"/>
      <c r="E9999" s="25"/>
    </row>
    <row r="10000" spans="1:5" x14ac:dyDescent="0.15">
      <c r="A10000" s="3"/>
      <c r="B10000" s="51"/>
      <c r="D10000" s="30"/>
      <c r="E10000" s="25"/>
    </row>
    <row r="10001" spans="1:5" x14ac:dyDescent="0.15">
      <c r="A10001" s="3"/>
      <c r="B10001" s="51"/>
      <c r="D10001" s="30"/>
      <c r="E10001" s="25"/>
    </row>
    <row r="10002" spans="1:5" x14ac:dyDescent="0.15">
      <c r="A10002" s="3"/>
      <c r="B10002" s="51"/>
      <c r="D10002" s="30"/>
      <c r="E10002" s="25"/>
    </row>
    <row r="10003" spans="1:5" x14ac:dyDescent="0.15">
      <c r="A10003" s="3"/>
      <c r="B10003" s="51"/>
      <c r="D10003" s="30"/>
      <c r="E10003" s="25"/>
    </row>
    <row r="10004" spans="1:5" x14ac:dyDescent="0.15">
      <c r="A10004" s="3"/>
      <c r="B10004" s="51"/>
      <c r="D10004" s="30"/>
      <c r="E10004" s="25"/>
    </row>
    <row r="10005" spans="1:5" x14ac:dyDescent="0.15">
      <c r="A10005" s="3"/>
      <c r="B10005" s="51"/>
      <c r="D10005" s="30"/>
      <c r="E10005" s="25"/>
    </row>
    <row r="10006" spans="1:5" x14ac:dyDescent="0.15">
      <c r="A10006" s="3"/>
      <c r="B10006" s="51"/>
      <c r="D10006" s="30"/>
      <c r="E10006" s="25"/>
    </row>
    <row r="10007" spans="1:5" x14ac:dyDescent="0.15">
      <c r="A10007" s="3"/>
      <c r="B10007" s="51"/>
      <c r="D10007" s="30"/>
      <c r="E10007" s="25"/>
    </row>
    <row r="10008" spans="1:5" x14ac:dyDescent="0.15">
      <c r="A10008" s="3"/>
      <c r="B10008" s="51"/>
      <c r="D10008" s="30"/>
      <c r="E10008" s="25"/>
    </row>
    <row r="10009" spans="1:5" x14ac:dyDescent="0.15">
      <c r="A10009" s="3"/>
      <c r="B10009" s="51"/>
      <c r="D10009" s="30"/>
      <c r="E10009" s="25"/>
    </row>
    <row r="10010" spans="1:5" x14ac:dyDescent="0.15">
      <c r="A10010" s="3"/>
      <c r="B10010" s="51"/>
      <c r="D10010" s="30"/>
      <c r="E10010" s="25"/>
    </row>
    <row r="10011" spans="1:5" x14ac:dyDescent="0.15">
      <c r="A10011" s="3"/>
      <c r="B10011" s="51"/>
      <c r="D10011" s="30"/>
      <c r="E10011" s="25"/>
    </row>
    <row r="10012" spans="1:5" x14ac:dyDescent="0.15">
      <c r="A10012" s="3"/>
      <c r="B10012" s="51"/>
      <c r="D10012" s="30"/>
      <c r="E10012" s="25"/>
    </row>
    <row r="10013" spans="1:5" x14ac:dyDescent="0.15">
      <c r="A10013" s="3"/>
      <c r="B10013" s="51"/>
      <c r="D10013" s="30"/>
      <c r="E10013" s="25"/>
    </row>
    <row r="10014" spans="1:5" x14ac:dyDescent="0.15">
      <c r="A10014" s="3"/>
      <c r="B10014" s="51"/>
      <c r="D10014" s="30"/>
      <c r="E10014" s="25"/>
    </row>
    <row r="10015" spans="1:5" x14ac:dyDescent="0.15">
      <c r="A10015" s="3"/>
      <c r="B10015" s="51"/>
      <c r="D10015" s="30"/>
      <c r="E10015" s="25"/>
    </row>
    <row r="10016" spans="1:5" x14ac:dyDescent="0.15">
      <c r="A10016" s="3"/>
      <c r="B10016" s="51"/>
      <c r="D10016" s="30"/>
      <c r="E10016" s="25"/>
    </row>
    <row r="10017" spans="1:5" x14ac:dyDescent="0.15">
      <c r="A10017" s="3"/>
      <c r="B10017" s="51"/>
      <c r="D10017" s="30"/>
      <c r="E10017" s="25"/>
    </row>
    <row r="10018" spans="1:5" x14ac:dyDescent="0.15">
      <c r="A10018" s="3"/>
      <c r="B10018" s="51"/>
      <c r="D10018" s="30"/>
      <c r="E10018" s="25"/>
    </row>
    <row r="10019" spans="1:5" x14ac:dyDescent="0.15">
      <c r="A10019" s="3"/>
      <c r="B10019" s="51"/>
      <c r="D10019" s="30"/>
      <c r="E10019" s="25"/>
    </row>
    <row r="10020" spans="1:5" x14ac:dyDescent="0.15">
      <c r="A10020" s="3"/>
      <c r="B10020" s="51"/>
      <c r="D10020" s="30"/>
      <c r="E10020" s="25"/>
    </row>
    <row r="10021" spans="1:5" x14ac:dyDescent="0.15">
      <c r="A10021" s="3"/>
      <c r="B10021" s="51"/>
      <c r="D10021" s="30"/>
      <c r="E10021" s="25"/>
    </row>
    <row r="10022" spans="1:5" x14ac:dyDescent="0.15">
      <c r="A10022" s="3"/>
      <c r="B10022" s="51"/>
      <c r="D10022" s="30"/>
      <c r="E10022" s="25"/>
    </row>
    <row r="10023" spans="1:5" x14ac:dyDescent="0.15">
      <c r="A10023" s="3"/>
      <c r="B10023" s="51"/>
      <c r="D10023" s="30"/>
      <c r="E10023" s="25"/>
    </row>
    <row r="10024" spans="1:5" x14ac:dyDescent="0.15">
      <c r="A10024" s="3"/>
      <c r="B10024" s="51"/>
      <c r="D10024" s="30"/>
      <c r="E10024" s="25"/>
    </row>
    <row r="10025" spans="1:5" x14ac:dyDescent="0.15">
      <c r="A10025" s="3"/>
      <c r="B10025" s="51"/>
      <c r="D10025" s="30"/>
      <c r="E10025" s="25"/>
    </row>
    <row r="10026" spans="1:5" x14ac:dyDescent="0.15">
      <c r="A10026" s="3"/>
      <c r="B10026" s="51"/>
      <c r="D10026" s="30"/>
      <c r="E10026" s="25"/>
    </row>
    <row r="10027" spans="1:5" x14ac:dyDescent="0.15">
      <c r="A10027" s="3"/>
      <c r="B10027" s="51"/>
      <c r="D10027" s="30"/>
      <c r="E10027" s="25"/>
    </row>
    <row r="10028" spans="1:5" x14ac:dyDescent="0.15">
      <c r="A10028" s="3"/>
      <c r="B10028" s="51"/>
      <c r="D10028" s="30"/>
      <c r="E10028" s="25"/>
    </row>
    <row r="10029" spans="1:5" x14ac:dyDescent="0.15">
      <c r="A10029" s="3"/>
      <c r="B10029" s="51"/>
      <c r="D10029" s="30"/>
      <c r="E10029" s="25"/>
    </row>
    <row r="10030" spans="1:5" x14ac:dyDescent="0.15">
      <c r="A10030" s="3"/>
      <c r="B10030" s="51"/>
      <c r="D10030" s="30"/>
      <c r="E10030" s="25"/>
    </row>
    <row r="10031" spans="1:5" x14ac:dyDescent="0.15">
      <c r="A10031" s="3"/>
      <c r="B10031" s="51"/>
      <c r="D10031" s="30"/>
      <c r="E10031" s="25"/>
    </row>
    <row r="10032" spans="1:5" x14ac:dyDescent="0.15">
      <c r="A10032" s="3"/>
      <c r="B10032" s="51"/>
      <c r="D10032" s="30"/>
      <c r="E10032" s="25"/>
    </row>
    <row r="10033" spans="1:5" x14ac:dyDescent="0.15">
      <c r="A10033" s="3"/>
      <c r="B10033" s="51"/>
      <c r="D10033" s="30"/>
      <c r="E10033" s="25"/>
    </row>
    <row r="10034" spans="1:5" x14ac:dyDescent="0.15">
      <c r="A10034" s="3"/>
      <c r="B10034" s="51"/>
      <c r="D10034" s="30"/>
      <c r="E10034" s="25"/>
    </row>
    <row r="10035" spans="1:5" x14ac:dyDescent="0.15">
      <c r="A10035" s="3"/>
      <c r="B10035" s="51"/>
      <c r="D10035" s="30"/>
      <c r="E10035" s="25"/>
    </row>
    <row r="10036" spans="1:5" x14ac:dyDescent="0.15">
      <c r="A10036" s="3"/>
      <c r="B10036" s="51"/>
      <c r="D10036" s="30"/>
      <c r="E10036" s="25"/>
    </row>
    <row r="10037" spans="1:5" x14ac:dyDescent="0.15">
      <c r="A10037" s="3"/>
      <c r="B10037" s="51"/>
      <c r="D10037" s="30"/>
      <c r="E10037" s="25"/>
    </row>
    <row r="10038" spans="1:5" x14ac:dyDescent="0.15">
      <c r="A10038" s="3"/>
      <c r="B10038" s="51"/>
      <c r="D10038" s="30"/>
      <c r="E10038" s="25"/>
    </row>
    <row r="10039" spans="1:5" x14ac:dyDescent="0.15">
      <c r="A10039" s="3"/>
      <c r="B10039" s="51"/>
      <c r="D10039" s="30"/>
      <c r="E10039" s="25"/>
    </row>
    <row r="10040" spans="1:5" x14ac:dyDescent="0.15">
      <c r="A10040" s="3"/>
      <c r="B10040" s="51"/>
      <c r="D10040" s="30"/>
      <c r="E10040" s="25"/>
    </row>
    <row r="10041" spans="1:5" x14ac:dyDescent="0.15">
      <c r="A10041" s="3"/>
      <c r="B10041" s="51"/>
      <c r="D10041" s="30"/>
      <c r="E10041" s="25"/>
    </row>
    <row r="10042" spans="1:5" x14ac:dyDescent="0.15">
      <c r="A10042" s="3"/>
      <c r="B10042" s="51"/>
      <c r="D10042" s="30"/>
      <c r="E10042" s="25"/>
    </row>
    <row r="10043" spans="1:5" x14ac:dyDescent="0.15">
      <c r="A10043" s="3"/>
      <c r="B10043" s="51"/>
      <c r="D10043" s="30"/>
      <c r="E10043" s="25"/>
    </row>
    <row r="10044" spans="1:5" x14ac:dyDescent="0.15">
      <c r="A10044" s="3"/>
      <c r="B10044" s="51"/>
      <c r="D10044" s="30"/>
      <c r="E10044" s="25"/>
    </row>
    <row r="10045" spans="1:5" x14ac:dyDescent="0.15">
      <c r="A10045" s="3"/>
      <c r="B10045" s="51"/>
      <c r="D10045" s="30"/>
      <c r="E10045" s="25"/>
    </row>
    <row r="10046" spans="1:5" x14ac:dyDescent="0.15">
      <c r="A10046" s="3"/>
      <c r="B10046" s="51"/>
      <c r="D10046" s="30"/>
      <c r="E10046" s="25"/>
    </row>
    <row r="10047" spans="1:5" x14ac:dyDescent="0.15">
      <c r="A10047" s="3"/>
      <c r="B10047" s="51"/>
      <c r="D10047" s="30"/>
      <c r="E10047" s="25"/>
    </row>
    <row r="10048" spans="1:5" x14ac:dyDescent="0.15">
      <c r="A10048" s="3"/>
      <c r="B10048" s="51"/>
      <c r="D10048" s="30"/>
      <c r="E10048" s="25"/>
    </row>
    <row r="10049" spans="1:5" x14ac:dyDescent="0.15">
      <c r="A10049" s="3"/>
      <c r="B10049" s="51"/>
      <c r="D10049" s="30"/>
      <c r="E10049" s="25"/>
    </row>
    <row r="10050" spans="1:5" x14ac:dyDescent="0.15">
      <c r="A10050" s="3"/>
      <c r="B10050" s="51"/>
      <c r="D10050" s="30"/>
      <c r="E10050" s="25"/>
    </row>
    <row r="10051" spans="1:5" x14ac:dyDescent="0.15">
      <c r="A10051" s="3"/>
      <c r="B10051" s="51"/>
      <c r="D10051" s="30"/>
      <c r="E10051" s="25"/>
    </row>
    <row r="10052" spans="1:5" x14ac:dyDescent="0.15">
      <c r="A10052" s="3"/>
      <c r="B10052" s="51"/>
      <c r="D10052" s="30"/>
      <c r="E10052" s="25"/>
    </row>
    <row r="10053" spans="1:5" x14ac:dyDescent="0.15">
      <c r="A10053" s="3"/>
      <c r="B10053" s="51"/>
      <c r="D10053" s="30"/>
      <c r="E10053" s="25"/>
    </row>
    <row r="10054" spans="1:5" x14ac:dyDescent="0.15">
      <c r="A10054" s="3"/>
      <c r="B10054" s="51"/>
      <c r="D10054" s="30"/>
      <c r="E10054" s="25"/>
    </row>
    <row r="10055" spans="1:5" x14ac:dyDescent="0.15">
      <c r="A10055" s="3"/>
      <c r="B10055" s="51"/>
      <c r="D10055" s="30"/>
      <c r="E10055" s="25"/>
    </row>
    <row r="10056" spans="1:5" x14ac:dyDescent="0.15">
      <c r="A10056" s="3"/>
      <c r="B10056" s="51"/>
      <c r="D10056" s="30"/>
      <c r="E10056" s="25"/>
    </row>
    <row r="10057" spans="1:5" x14ac:dyDescent="0.15">
      <c r="A10057" s="3"/>
      <c r="B10057" s="51"/>
      <c r="D10057" s="30"/>
      <c r="E10057" s="25"/>
    </row>
    <row r="10058" spans="1:5" x14ac:dyDescent="0.15">
      <c r="A10058" s="3"/>
      <c r="B10058" s="51"/>
      <c r="D10058" s="30"/>
      <c r="E10058" s="25"/>
    </row>
    <row r="10059" spans="1:5" x14ac:dyDescent="0.15">
      <c r="A10059" s="3"/>
      <c r="B10059" s="51"/>
      <c r="D10059" s="30"/>
      <c r="E10059" s="25"/>
    </row>
    <row r="10060" spans="1:5" x14ac:dyDescent="0.15">
      <c r="A10060" s="3"/>
      <c r="B10060" s="51"/>
      <c r="D10060" s="30"/>
      <c r="E10060" s="25"/>
    </row>
    <row r="10061" spans="1:5" x14ac:dyDescent="0.15">
      <c r="A10061" s="3"/>
      <c r="B10061" s="51"/>
      <c r="D10061" s="30"/>
      <c r="E10061" s="25"/>
    </row>
    <row r="10062" spans="1:5" x14ac:dyDescent="0.15">
      <c r="A10062" s="3"/>
      <c r="B10062" s="51"/>
      <c r="D10062" s="30"/>
      <c r="E10062" s="25"/>
    </row>
    <row r="10063" spans="1:5" x14ac:dyDescent="0.15">
      <c r="A10063" s="3"/>
      <c r="B10063" s="51"/>
      <c r="D10063" s="30"/>
      <c r="E10063" s="25"/>
    </row>
    <row r="10064" spans="1:5" x14ac:dyDescent="0.15">
      <c r="A10064" s="3"/>
      <c r="B10064" s="51"/>
      <c r="D10064" s="30"/>
      <c r="E10064" s="25"/>
    </row>
    <row r="10065" spans="1:5" x14ac:dyDescent="0.15">
      <c r="A10065" s="3"/>
      <c r="B10065" s="51"/>
      <c r="D10065" s="30"/>
      <c r="E10065" s="25"/>
    </row>
    <row r="10066" spans="1:5" x14ac:dyDescent="0.15">
      <c r="A10066" s="3"/>
      <c r="B10066" s="51"/>
      <c r="D10066" s="30"/>
      <c r="E10066" s="25"/>
    </row>
    <row r="10067" spans="1:5" x14ac:dyDescent="0.15">
      <c r="A10067" s="3"/>
      <c r="B10067" s="51"/>
      <c r="D10067" s="30"/>
      <c r="E10067" s="25"/>
    </row>
    <row r="10068" spans="1:5" x14ac:dyDescent="0.15">
      <c r="A10068" s="3"/>
      <c r="B10068" s="51"/>
      <c r="D10068" s="30"/>
      <c r="E10068" s="25"/>
    </row>
    <row r="10069" spans="1:5" x14ac:dyDescent="0.15">
      <c r="A10069" s="3"/>
      <c r="B10069" s="51"/>
      <c r="D10069" s="30"/>
      <c r="E10069" s="25"/>
    </row>
    <row r="10070" spans="1:5" x14ac:dyDescent="0.15">
      <c r="A10070" s="3"/>
      <c r="B10070" s="51"/>
      <c r="D10070" s="30"/>
      <c r="E10070" s="25"/>
    </row>
    <row r="10071" spans="1:5" x14ac:dyDescent="0.15">
      <c r="A10071" s="3"/>
      <c r="B10071" s="51"/>
      <c r="D10071" s="30"/>
      <c r="E10071" s="25"/>
    </row>
    <row r="10072" spans="1:5" x14ac:dyDescent="0.15">
      <c r="A10072" s="3"/>
      <c r="B10072" s="51"/>
      <c r="D10072" s="30"/>
      <c r="E10072" s="25"/>
    </row>
    <row r="10073" spans="1:5" x14ac:dyDescent="0.15">
      <c r="A10073" s="3"/>
      <c r="B10073" s="51"/>
      <c r="D10073" s="30"/>
      <c r="E10073" s="25"/>
    </row>
    <row r="10074" spans="1:5" x14ac:dyDescent="0.15">
      <c r="A10074" s="3"/>
      <c r="B10074" s="51"/>
      <c r="D10074" s="30"/>
      <c r="E10074" s="25"/>
    </row>
    <row r="10075" spans="1:5" x14ac:dyDescent="0.15">
      <c r="A10075" s="3"/>
      <c r="B10075" s="51"/>
      <c r="D10075" s="30"/>
      <c r="E10075" s="25"/>
    </row>
    <row r="10076" spans="1:5" x14ac:dyDescent="0.15">
      <c r="A10076" s="3"/>
      <c r="B10076" s="51"/>
      <c r="D10076" s="30"/>
      <c r="E10076" s="25"/>
    </row>
    <row r="10077" spans="1:5" x14ac:dyDescent="0.15">
      <c r="A10077" s="3"/>
      <c r="B10077" s="51"/>
      <c r="D10077" s="30"/>
      <c r="E10077" s="25"/>
    </row>
    <row r="10078" spans="1:5" x14ac:dyDescent="0.15">
      <c r="A10078" s="3"/>
      <c r="B10078" s="51"/>
      <c r="D10078" s="30"/>
      <c r="E10078" s="25"/>
    </row>
    <row r="10079" spans="1:5" x14ac:dyDescent="0.15">
      <c r="A10079" s="3"/>
      <c r="B10079" s="51"/>
      <c r="D10079" s="30"/>
      <c r="E10079" s="25"/>
    </row>
    <row r="10080" spans="1:5" x14ac:dyDescent="0.15">
      <c r="A10080" s="3"/>
      <c r="B10080" s="51"/>
      <c r="D10080" s="30"/>
      <c r="E10080" s="25"/>
    </row>
    <row r="10081" spans="1:5" x14ac:dyDescent="0.15">
      <c r="A10081" s="3"/>
      <c r="B10081" s="51"/>
      <c r="D10081" s="30"/>
      <c r="E10081" s="25"/>
    </row>
    <row r="10082" spans="1:5" x14ac:dyDescent="0.15">
      <c r="A10082" s="3"/>
      <c r="B10082" s="51"/>
      <c r="D10082" s="30"/>
      <c r="E10082" s="25"/>
    </row>
    <row r="10083" spans="1:5" x14ac:dyDescent="0.15">
      <c r="A10083" s="3"/>
      <c r="B10083" s="51"/>
      <c r="D10083" s="30"/>
      <c r="E10083" s="25"/>
    </row>
    <row r="10084" spans="1:5" x14ac:dyDescent="0.15">
      <c r="A10084" s="3"/>
      <c r="B10084" s="51"/>
      <c r="D10084" s="30"/>
      <c r="E10084" s="25"/>
    </row>
    <row r="10085" spans="1:5" x14ac:dyDescent="0.15">
      <c r="A10085" s="3"/>
      <c r="B10085" s="51"/>
      <c r="D10085" s="30"/>
      <c r="E10085" s="25"/>
    </row>
    <row r="10086" spans="1:5" x14ac:dyDescent="0.15">
      <c r="A10086" s="3"/>
      <c r="B10086" s="51"/>
      <c r="D10086" s="30"/>
      <c r="E10086" s="25"/>
    </row>
    <row r="10087" spans="1:5" x14ac:dyDescent="0.15">
      <c r="A10087" s="3"/>
      <c r="B10087" s="51"/>
      <c r="D10087" s="30"/>
      <c r="E10087" s="25"/>
    </row>
    <row r="10088" spans="1:5" x14ac:dyDescent="0.15">
      <c r="A10088" s="3"/>
      <c r="B10088" s="51"/>
      <c r="D10088" s="30"/>
      <c r="E10088" s="25"/>
    </row>
    <row r="10089" spans="1:5" x14ac:dyDescent="0.15">
      <c r="A10089" s="3"/>
      <c r="B10089" s="51"/>
      <c r="D10089" s="30"/>
      <c r="E10089" s="25"/>
    </row>
    <row r="10090" spans="1:5" x14ac:dyDescent="0.15">
      <c r="A10090" s="3"/>
      <c r="B10090" s="51"/>
      <c r="D10090" s="30"/>
      <c r="E10090" s="25"/>
    </row>
    <row r="10091" spans="1:5" x14ac:dyDescent="0.15">
      <c r="A10091" s="3"/>
      <c r="B10091" s="51"/>
      <c r="D10091" s="30"/>
      <c r="E10091" s="25"/>
    </row>
    <row r="10092" spans="1:5" x14ac:dyDescent="0.15">
      <c r="A10092" s="3"/>
      <c r="B10092" s="51"/>
      <c r="D10092" s="30"/>
      <c r="E10092" s="25"/>
    </row>
    <row r="10093" spans="1:5" x14ac:dyDescent="0.15">
      <c r="A10093" s="3"/>
      <c r="B10093" s="51"/>
      <c r="D10093" s="30"/>
      <c r="E10093" s="25"/>
    </row>
    <row r="10094" spans="1:5" x14ac:dyDescent="0.15">
      <c r="A10094" s="3"/>
      <c r="B10094" s="51"/>
      <c r="D10094" s="30"/>
      <c r="E10094" s="25"/>
    </row>
    <row r="10095" spans="1:5" x14ac:dyDescent="0.15">
      <c r="A10095" s="3"/>
      <c r="B10095" s="51"/>
      <c r="D10095" s="30"/>
      <c r="E10095" s="25"/>
    </row>
    <row r="10096" spans="1:5" x14ac:dyDescent="0.15">
      <c r="A10096" s="3"/>
      <c r="B10096" s="51"/>
      <c r="D10096" s="30"/>
      <c r="E10096" s="25"/>
    </row>
    <row r="10097" spans="1:5" x14ac:dyDescent="0.15">
      <c r="A10097" s="3"/>
      <c r="B10097" s="51"/>
      <c r="D10097" s="30"/>
      <c r="E10097" s="25"/>
    </row>
    <row r="10098" spans="1:5" x14ac:dyDescent="0.15">
      <c r="A10098" s="3"/>
      <c r="B10098" s="51"/>
      <c r="D10098" s="30"/>
      <c r="E10098" s="25"/>
    </row>
    <row r="10099" spans="1:5" x14ac:dyDescent="0.15">
      <c r="A10099" s="3"/>
      <c r="B10099" s="51"/>
      <c r="D10099" s="30"/>
      <c r="E10099" s="25"/>
    </row>
    <row r="10100" spans="1:5" x14ac:dyDescent="0.15">
      <c r="A10100" s="3"/>
      <c r="B10100" s="51"/>
      <c r="D10100" s="30"/>
      <c r="E10100" s="25"/>
    </row>
    <row r="10101" spans="1:5" x14ac:dyDescent="0.15">
      <c r="A10101" s="3"/>
      <c r="B10101" s="51"/>
      <c r="D10101" s="30"/>
      <c r="E10101" s="25"/>
    </row>
    <row r="10102" spans="1:5" x14ac:dyDescent="0.15">
      <c r="A10102" s="3"/>
      <c r="B10102" s="51"/>
      <c r="D10102" s="30"/>
      <c r="E10102" s="25"/>
    </row>
    <row r="10103" spans="1:5" x14ac:dyDescent="0.15">
      <c r="A10103" s="3"/>
      <c r="B10103" s="51"/>
      <c r="D10103" s="30"/>
      <c r="E10103" s="25"/>
    </row>
    <row r="10104" spans="1:5" x14ac:dyDescent="0.15">
      <c r="A10104" s="3"/>
      <c r="B10104" s="51"/>
      <c r="D10104" s="30"/>
      <c r="E10104" s="25"/>
    </row>
    <row r="10105" spans="1:5" x14ac:dyDescent="0.15">
      <c r="A10105" s="3"/>
      <c r="B10105" s="51"/>
      <c r="D10105" s="30"/>
      <c r="E10105" s="25"/>
    </row>
    <row r="10106" spans="1:5" x14ac:dyDescent="0.15">
      <c r="A10106" s="3"/>
      <c r="B10106" s="51"/>
      <c r="D10106" s="30"/>
      <c r="E10106" s="25"/>
    </row>
    <row r="10107" spans="1:5" x14ac:dyDescent="0.15">
      <c r="A10107" s="3"/>
      <c r="B10107" s="51"/>
      <c r="D10107" s="30"/>
      <c r="E10107" s="25"/>
    </row>
    <row r="10108" spans="1:5" x14ac:dyDescent="0.15">
      <c r="A10108" s="3"/>
      <c r="B10108" s="51"/>
      <c r="D10108" s="30"/>
      <c r="E10108" s="25"/>
    </row>
    <row r="10109" spans="1:5" x14ac:dyDescent="0.15">
      <c r="A10109" s="3"/>
      <c r="B10109" s="51"/>
      <c r="D10109" s="30"/>
      <c r="E10109" s="25"/>
    </row>
    <row r="10110" spans="1:5" x14ac:dyDescent="0.15">
      <c r="A10110" s="3"/>
      <c r="B10110" s="51"/>
      <c r="D10110" s="30"/>
      <c r="E10110" s="25"/>
    </row>
    <row r="10111" spans="1:5" x14ac:dyDescent="0.15">
      <c r="A10111" s="3"/>
      <c r="B10111" s="51"/>
      <c r="D10111" s="30"/>
      <c r="E10111" s="25"/>
    </row>
    <row r="10112" spans="1:5" x14ac:dyDescent="0.15">
      <c r="A10112" s="3"/>
      <c r="B10112" s="51"/>
      <c r="D10112" s="30"/>
      <c r="E10112" s="25"/>
    </row>
    <row r="10113" spans="1:5" x14ac:dyDescent="0.15">
      <c r="A10113" s="3"/>
      <c r="B10113" s="51"/>
      <c r="D10113" s="30"/>
      <c r="E10113" s="25"/>
    </row>
    <row r="10114" spans="1:5" x14ac:dyDescent="0.15">
      <c r="A10114" s="3"/>
      <c r="B10114" s="51"/>
      <c r="D10114" s="30"/>
      <c r="E10114" s="25"/>
    </row>
    <row r="10115" spans="1:5" x14ac:dyDescent="0.15">
      <c r="A10115" s="3"/>
      <c r="B10115" s="51"/>
      <c r="D10115" s="30"/>
      <c r="E10115" s="25"/>
    </row>
    <row r="10116" spans="1:5" x14ac:dyDescent="0.15">
      <c r="A10116" s="3"/>
      <c r="B10116" s="51"/>
      <c r="D10116" s="30"/>
      <c r="E10116" s="25"/>
    </row>
    <row r="10117" spans="1:5" x14ac:dyDescent="0.15">
      <c r="A10117" s="3"/>
      <c r="B10117" s="51"/>
      <c r="D10117" s="30"/>
      <c r="E10117" s="25"/>
    </row>
    <row r="10118" spans="1:5" x14ac:dyDescent="0.15">
      <c r="A10118" s="3"/>
      <c r="B10118" s="51"/>
      <c r="D10118" s="30"/>
      <c r="E10118" s="25"/>
    </row>
    <row r="10119" spans="1:5" x14ac:dyDescent="0.15">
      <c r="A10119" s="3"/>
      <c r="B10119" s="51"/>
      <c r="D10119" s="30"/>
      <c r="E10119" s="25"/>
    </row>
    <row r="10120" spans="1:5" x14ac:dyDescent="0.15">
      <c r="A10120" s="3"/>
      <c r="B10120" s="51"/>
      <c r="D10120" s="30"/>
      <c r="E10120" s="25"/>
    </row>
    <row r="10121" spans="1:5" x14ac:dyDescent="0.15">
      <c r="A10121" s="3"/>
      <c r="B10121" s="51"/>
      <c r="D10121" s="30"/>
      <c r="E10121" s="25"/>
    </row>
    <row r="10122" spans="1:5" x14ac:dyDescent="0.15">
      <c r="A10122" s="3"/>
      <c r="B10122" s="51"/>
      <c r="D10122" s="30"/>
      <c r="E10122" s="25"/>
    </row>
    <row r="10123" spans="1:5" x14ac:dyDescent="0.15">
      <c r="A10123" s="3"/>
      <c r="B10123" s="51"/>
      <c r="D10123" s="30"/>
      <c r="E10123" s="25"/>
    </row>
    <row r="10124" spans="1:5" x14ac:dyDescent="0.15">
      <c r="A10124" s="3"/>
      <c r="B10124" s="51"/>
      <c r="D10124" s="30"/>
      <c r="E10124" s="25"/>
    </row>
    <row r="10125" spans="1:5" x14ac:dyDescent="0.15">
      <c r="A10125" s="3"/>
      <c r="B10125" s="51"/>
      <c r="D10125" s="30"/>
      <c r="E10125" s="25"/>
    </row>
    <row r="10126" spans="1:5" x14ac:dyDescent="0.15">
      <c r="A10126" s="3"/>
      <c r="B10126" s="51"/>
      <c r="D10126" s="30"/>
      <c r="E10126" s="25"/>
    </row>
    <row r="10127" spans="1:5" x14ac:dyDescent="0.15">
      <c r="A10127" s="3"/>
      <c r="B10127" s="51"/>
      <c r="D10127" s="30"/>
      <c r="E10127" s="25"/>
    </row>
    <row r="10128" spans="1:5" x14ac:dyDescent="0.15">
      <c r="A10128" s="3"/>
      <c r="B10128" s="51"/>
      <c r="D10128" s="30"/>
      <c r="E10128" s="25"/>
    </row>
    <row r="10129" spans="1:5" x14ac:dyDescent="0.15">
      <c r="A10129" s="3"/>
      <c r="B10129" s="51"/>
      <c r="D10129" s="30"/>
      <c r="E10129" s="25"/>
    </row>
    <row r="10130" spans="1:5" x14ac:dyDescent="0.15">
      <c r="A10130" s="3"/>
      <c r="B10130" s="51"/>
      <c r="D10130" s="30"/>
      <c r="E10130" s="25"/>
    </row>
    <row r="10131" spans="1:5" x14ac:dyDescent="0.15">
      <c r="A10131" s="3"/>
      <c r="B10131" s="51"/>
      <c r="D10131" s="30"/>
      <c r="E10131" s="25"/>
    </row>
    <row r="10132" spans="1:5" x14ac:dyDescent="0.15">
      <c r="A10132" s="3"/>
      <c r="B10132" s="51"/>
      <c r="D10132" s="30"/>
      <c r="E10132" s="25"/>
    </row>
    <row r="10133" spans="1:5" x14ac:dyDescent="0.15">
      <c r="A10133" s="3"/>
      <c r="B10133" s="51"/>
      <c r="D10133" s="30"/>
      <c r="E10133" s="25"/>
    </row>
    <row r="10134" spans="1:5" x14ac:dyDescent="0.15">
      <c r="A10134" s="3"/>
      <c r="B10134" s="51"/>
      <c r="D10134" s="30"/>
      <c r="E10134" s="25"/>
    </row>
    <row r="10135" spans="1:5" x14ac:dyDescent="0.15">
      <c r="A10135" s="3"/>
      <c r="B10135" s="51"/>
      <c r="D10135" s="30"/>
      <c r="E10135" s="25"/>
    </row>
    <row r="10136" spans="1:5" x14ac:dyDescent="0.15">
      <c r="A10136" s="3"/>
      <c r="B10136" s="51"/>
      <c r="D10136" s="30"/>
      <c r="E10136" s="25"/>
    </row>
    <row r="10137" spans="1:5" x14ac:dyDescent="0.15">
      <c r="A10137" s="3"/>
      <c r="B10137" s="51"/>
      <c r="D10137" s="30"/>
      <c r="E10137" s="25"/>
    </row>
    <row r="10138" spans="1:5" x14ac:dyDescent="0.15">
      <c r="A10138" s="3"/>
      <c r="B10138" s="51"/>
      <c r="D10138" s="30"/>
      <c r="E10138" s="25"/>
    </row>
    <row r="10139" spans="1:5" x14ac:dyDescent="0.15">
      <c r="A10139" s="3"/>
      <c r="B10139" s="51"/>
      <c r="D10139" s="30"/>
      <c r="E10139" s="25"/>
    </row>
    <row r="10140" spans="1:5" x14ac:dyDescent="0.15">
      <c r="A10140" s="3"/>
      <c r="B10140" s="51"/>
      <c r="D10140" s="30"/>
      <c r="E10140" s="25"/>
    </row>
    <row r="10141" spans="1:5" x14ac:dyDescent="0.15">
      <c r="A10141" s="3"/>
      <c r="B10141" s="51"/>
      <c r="D10141" s="30"/>
      <c r="E10141" s="25"/>
    </row>
    <row r="10142" spans="1:5" x14ac:dyDescent="0.15">
      <c r="A10142" s="3"/>
      <c r="B10142" s="51"/>
      <c r="D10142" s="30"/>
      <c r="E10142" s="25"/>
    </row>
    <row r="10143" spans="1:5" x14ac:dyDescent="0.15">
      <c r="A10143" s="3"/>
      <c r="B10143" s="51"/>
      <c r="D10143" s="30"/>
      <c r="E10143" s="25"/>
    </row>
    <row r="10144" spans="1:5" x14ac:dyDescent="0.15">
      <c r="A10144" s="3"/>
      <c r="B10144" s="51"/>
      <c r="D10144" s="30"/>
      <c r="E10144" s="25"/>
    </row>
    <row r="10145" spans="1:5" x14ac:dyDescent="0.15">
      <c r="A10145" s="3"/>
      <c r="B10145" s="51"/>
      <c r="D10145" s="30"/>
      <c r="E10145" s="25"/>
    </row>
    <row r="10146" spans="1:5" x14ac:dyDescent="0.15">
      <c r="A10146" s="3"/>
      <c r="B10146" s="51"/>
      <c r="D10146" s="30"/>
      <c r="E10146" s="25"/>
    </row>
    <row r="10147" spans="1:5" x14ac:dyDescent="0.15">
      <c r="A10147" s="3"/>
      <c r="B10147" s="51"/>
      <c r="D10147" s="30"/>
      <c r="E10147" s="25"/>
    </row>
    <row r="10148" spans="1:5" x14ac:dyDescent="0.15">
      <c r="A10148" s="3"/>
      <c r="B10148" s="51"/>
      <c r="D10148" s="30"/>
      <c r="E10148" s="25"/>
    </row>
    <row r="10149" spans="1:5" x14ac:dyDescent="0.15">
      <c r="A10149" s="3"/>
      <c r="B10149" s="51"/>
      <c r="D10149" s="30"/>
      <c r="E10149" s="25"/>
    </row>
    <row r="10150" spans="1:5" x14ac:dyDescent="0.15">
      <c r="A10150" s="3"/>
      <c r="B10150" s="51"/>
      <c r="D10150" s="30"/>
      <c r="E10150" s="25"/>
    </row>
    <row r="10151" spans="1:5" x14ac:dyDescent="0.15">
      <c r="A10151" s="3"/>
      <c r="B10151" s="51"/>
      <c r="D10151" s="30"/>
      <c r="E10151" s="25"/>
    </row>
    <row r="10152" spans="1:5" x14ac:dyDescent="0.15">
      <c r="A10152" s="3"/>
      <c r="B10152" s="51"/>
      <c r="D10152" s="30"/>
      <c r="E10152" s="25"/>
    </row>
    <row r="10153" spans="1:5" x14ac:dyDescent="0.15">
      <c r="A10153" s="3"/>
      <c r="B10153" s="51"/>
      <c r="D10153" s="30"/>
      <c r="E10153" s="25"/>
    </row>
    <row r="10154" spans="1:5" x14ac:dyDescent="0.15">
      <c r="A10154" s="3"/>
      <c r="B10154" s="51"/>
      <c r="D10154" s="30"/>
      <c r="E10154" s="25"/>
    </row>
    <row r="10155" spans="1:5" x14ac:dyDescent="0.15">
      <c r="A10155" s="3"/>
      <c r="B10155" s="51"/>
      <c r="D10155" s="30"/>
      <c r="E10155" s="25"/>
    </row>
    <row r="10156" spans="1:5" x14ac:dyDescent="0.15">
      <c r="A10156" s="3"/>
      <c r="B10156" s="51"/>
      <c r="D10156" s="30"/>
      <c r="E10156" s="25"/>
    </row>
    <row r="10157" spans="1:5" x14ac:dyDescent="0.15">
      <c r="A10157" s="3"/>
      <c r="B10157" s="51"/>
      <c r="D10157" s="30"/>
      <c r="E10157" s="25"/>
    </row>
    <row r="10158" spans="1:5" x14ac:dyDescent="0.15">
      <c r="A10158" s="3"/>
      <c r="B10158" s="51"/>
      <c r="D10158" s="30"/>
      <c r="E10158" s="25"/>
    </row>
    <row r="10159" spans="1:5" x14ac:dyDescent="0.15">
      <c r="A10159" s="3"/>
      <c r="B10159" s="51"/>
      <c r="D10159" s="30"/>
      <c r="E10159" s="25"/>
    </row>
    <row r="10160" spans="1:5" x14ac:dyDescent="0.15">
      <c r="A10160" s="3"/>
      <c r="B10160" s="51"/>
      <c r="D10160" s="30"/>
      <c r="E10160" s="25"/>
    </row>
    <row r="10161" spans="1:5" x14ac:dyDescent="0.15">
      <c r="A10161" s="3"/>
      <c r="B10161" s="51"/>
      <c r="D10161" s="30"/>
      <c r="E10161" s="25"/>
    </row>
    <row r="10162" spans="1:5" x14ac:dyDescent="0.15">
      <c r="A10162" s="3"/>
      <c r="B10162" s="51"/>
      <c r="D10162" s="30"/>
      <c r="E10162" s="25"/>
    </row>
    <row r="10163" spans="1:5" x14ac:dyDescent="0.15">
      <c r="A10163" s="3"/>
      <c r="B10163" s="51"/>
      <c r="D10163" s="30"/>
      <c r="E10163" s="25"/>
    </row>
    <row r="10164" spans="1:5" x14ac:dyDescent="0.15">
      <c r="A10164" s="3"/>
      <c r="B10164" s="51"/>
      <c r="D10164" s="30"/>
      <c r="E10164" s="25"/>
    </row>
    <row r="10165" spans="1:5" x14ac:dyDescent="0.15">
      <c r="A10165" s="3"/>
      <c r="B10165" s="51"/>
      <c r="D10165" s="30"/>
      <c r="E10165" s="25"/>
    </row>
    <row r="10166" spans="1:5" x14ac:dyDescent="0.15">
      <c r="A10166" s="3"/>
      <c r="B10166" s="51"/>
      <c r="D10166" s="30"/>
      <c r="E10166" s="25"/>
    </row>
    <row r="10167" spans="1:5" x14ac:dyDescent="0.15">
      <c r="A10167" s="3"/>
      <c r="B10167" s="51"/>
      <c r="D10167" s="30"/>
      <c r="E10167" s="25"/>
    </row>
    <row r="10168" spans="1:5" x14ac:dyDescent="0.15">
      <c r="A10168" s="3"/>
      <c r="B10168" s="51"/>
      <c r="D10168" s="30"/>
      <c r="E10168" s="25"/>
    </row>
    <row r="10169" spans="1:5" x14ac:dyDescent="0.15">
      <c r="A10169" s="3"/>
      <c r="B10169" s="51"/>
      <c r="D10169" s="30"/>
      <c r="E10169" s="25"/>
    </row>
    <row r="10170" spans="1:5" x14ac:dyDescent="0.15">
      <c r="A10170" s="3"/>
      <c r="B10170" s="51"/>
      <c r="D10170" s="30"/>
      <c r="E10170" s="25"/>
    </row>
    <row r="10171" spans="1:5" x14ac:dyDescent="0.15">
      <c r="A10171" s="3"/>
      <c r="B10171" s="51"/>
      <c r="D10171" s="30"/>
      <c r="E10171" s="25"/>
    </row>
    <row r="10172" spans="1:5" x14ac:dyDescent="0.15">
      <c r="A10172" s="3"/>
      <c r="B10172" s="51"/>
      <c r="D10172" s="30"/>
      <c r="E10172" s="25"/>
    </row>
    <row r="10173" spans="1:5" x14ac:dyDescent="0.15">
      <c r="A10173" s="3"/>
      <c r="B10173" s="51"/>
      <c r="D10173" s="30"/>
      <c r="E10173" s="25"/>
    </row>
    <row r="10174" spans="1:5" x14ac:dyDescent="0.15">
      <c r="A10174" s="3"/>
      <c r="B10174" s="51"/>
      <c r="D10174" s="30"/>
      <c r="E10174" s="25"/>
    </row>
    <row r="10175" spans="1:5" x14ac:dyDescent="0.15">
      <c r="A10175" s="3"/>
      <c r="B10175" s="51"/>
      <c r="D10175" s="30"/>
      <c r="E10175" s="25"/>
    </row>
    <row r="10176" spans="1:5" x14ac:dyDescent="0.15">
      <c r="A10176" s="3"/>
      <c r="B10176" s="51"/>
      <c r="D10176" s="30"/>
      <c r="E10176" s="25"/>
    </row>
    <row r="10177" spans="1:5" x14ac:dyDescent="0.15">
      <c r="A10177" s="3"/>
      <c r="B10177" s="51"/>
      <c r="D10177" s="30"/>
      <c r="E10177" s="25"/>
    </row>
    <row r="10178" spans="1:5" x14ac:dyDescent="0.15">
      <c r="A10178" s="3"/>
      <c r="B10178" s="51"/>
      <c r="D10178" s="30"/>
      <c r="E10178" s="25"/>
    </row>
    <row r="10179" spans="1:5" x14ac:dyDescent="0.15">
      <c r="A10179" s="3"/>
      <c r="B10179" s="51"/>
      <c r="D10179" s="30"/>
      <c r="E10179" s="25"/>
    </row>
    <row r="10180" spans="1:5" x14ac:dyDescent="0.15">
      <c r="A10180" s="3"/>
      <c r="B10180" s="51"/>
      <c r="D10180" s="30"/>
      <c r="E10180" s="25"/>
    </row>
    <row r="10181" spans="1:5" x14ac:dyDescent="0.15">
      <c r="A10181" s="3"/>
      <c r="B10181" s="51"/>
      <c r="D10181" s="30"/>
      <c r="E10181" s="25"/>
    </row>
    <row r="10182" spans="1:5" x14ac:dyDescent="0.15">
      <c r="A10182" s="3"/>
      <c r="B10182" s="51"/>
      <c r="D10182" s="30"/>
      <c r="E10182" s="25"/>
    </row>
    <row r="10183" spans="1:5" x14ac:dyDescent="0.15">
      <c r="A10183" s="3"/>
      <c r="B10183" s="51"/>
      <c r="D10183" s="30"/>
      <c r="E10183" s="25"/>
    </row>
    <row r="10184" spans="1:5" x14ac:dyDescent="0.15">
      <c r="A10184" s="3"/>
      <c r="B10184" s="51"/>
      <c r="D10184" s="30"/>
      <c r="E10184" s="25"/>
    </row>
    <row r="10185" spans="1:5" x14ac:dyDescent="0.15">
      <c r="A10185" s="3"/>
      <c r="B10185" s="51"/>
      <c r="D10185" s="30"/>
      <c r="E10185" s="25"/>
    </row>
    <row r="10186" spans="1:5" x14ac:dyDescent="0.15">
      <c r="A10186" s="3"/>
      <c r="B10186" s="51"/>
      <c r="D10186" s="30"/>
      <c r="E10186" s="25"/>
    </row>
    <row r="10187" spans="1:5" x14ac:dyDescent="0.15">
      <c r="A10187" s="3"/>
      <c r="B10187" s="51"/>
      <c r="D10187" s="30"/>
      <c r="E10187" s="25"/>
    </row>
    <row r="10188" spans="1:5" x14ac:dyDescent="0.15">
      <c r="A10188" s="3"/>
      <c r="B10188" s="51"/>
      <c r="D10188" s="30"/>
      <c r="E10188" s="25"/>
    </row>
    <row r="10189" spans="1:5" x14ac:dyDescent="0.15">
      <c r="A10189" s="3"/>
      <c r="B10189" s="51"/>
      <c r="D10189" s="30"/>
      <c r="E10189" s="25"/>
    </row>
    <row r="10190" spans="1:5" x14ac:dyDescent="0.15">
      <c r="A10190" s="3"/>
      <c r="B10190" s="51"/>
      <c r="D10190" s="30"/>
      <c r="E10190" s="25"/>
    </row>
    <row r="10191" spans="1:5" x14ac:dyDescent="0.15">
      <c r="A10191" s="3"/>
      <c r="B10191" s="51"/>
      <c r="D10191" s="30"/>
      <c r="E10191" s="25"/>
    </row>
    <row r="10192" spans="1:5" x14ac:dyDescent="0.15">
      <c r="A10192" s="3"/>
      <c r="B10192" s="51"/>
      <c r="D10192" s="30"/>
      <c r="E10192" s="25"/>
    </row>
    <row r="10193" spans="1:5" x14ac:dyDescent="0.15">
      <c r="A10193" s="3"/>
      <c r="B10193" s="51"/>
      <c r="D10193" s="30"/>
      <c r="E10193" s="25"/>
    </row>
    <row r="10194" spans="1:5" x14ac:dyDescent="0.15">
      <c r="A10194" s="3"/>
      <c r="B10194" s="51"/>
      <c r="D10194" s="30"/>
      <c r="E10194" s="25"/>
    </row>
    <row r="10195" spans="1:5" x14ac:dyDescent="0.15">
      <c r="A10195" s="3"/>
      <c r="B10195" s="51"/>
      <c r="D10195" s="30"/>
      <c r="E10195" s="25"/>
    </row>
    <row r="10196" spans="1:5" x14ac:dyDescent="0.15">
      <c r="A10196" s="3"/>
      <c r="B10196" s="51"/>
      <c r="D10196" s="30"/>
      <c r="E10196" s="25"/>
    </row>
    <row r="10197" spans="1:5" x14ac:dyDescent="0.15">
      <c r="A10197" s="3"/>
      <c r="B10197" s="51"/>
      <c r="D10197" s="30"/>
      <c r="E10197" s="25"/>
    </row>
    <row r="10198" spans="1:5" x14ac:dyDescent="0.15">
      <c r="A10198" s="3"/>
      <c r="B10198" s="51"/>
      <c r="D10198" s="30"/>
      <c r="E10198" s="25"/>
    </row>
    <row r="10199" spans="1:5" x14ac:dyDescent="0.15">
      <c r="A10199" s="3"/>
      <c r="B10199" s="51"/>
      <c r="D10199" s="30"/>
      <c r="E10199" s="25"/>
    </row>
    <row r="10200" spans="1:5" x14ac:dyDescent="0.15">
      <c r="A10200" s="3"/>
      <c r="B10200" s="51"/>
      <c r="D10200" s="30"/>
      <c r="E10200" s="25"/>
    </row>
    <row r="10201" spans="1:5" x14ac:dyDescent="0.15">
      <c r="A10201" s="3"/>
      <c r="B10201" s="51"/>
      <c r="D10201" s="30"/>
      <c r="E10201" s="25"/>
    </row>
    <row r="10202" spans="1:5" x14ac:dyDescent="0.15">
      <c r="A10202" s="3"/>
      <c r="B10202" s="51"/>
      <c r="D10202" s="30"/>
      <c r="E10202" s="25"/>
    </row>
    <row r="10203" spans="1:5" x14ac:dyDescent="0.15">
      <c r="A10203" s="3"/>
      <c r="B10203" s="51"/>
      <c r="D10203" s="30"/>
      <c r="E10203" s="25"/>
    </row>
    <row r="10204" spans="1:5" x14ac:dyDescent="0.15">
      <c r="A10204" s="3"/>
      <c r="B10204" s="51"/>
      <c r="D10204" s="30"/>
      <c r="E10204" s="25"/>
    </row>
    <row r="10205" spans="1:5" x14ac:dyDescent="0.15">
      <c r="A10205" s="3"/>
      <c r="B10205" s="51"/>
      <c r="D10205" s="30"/>
      <c r="E10205" s="25"/>
    </row>
    <row r="10206" spans="1:5" x14ac:dyDescent="0.15">
      <c r="A10206" s="3"/>
      <c r="B10206" s="51"/>
      <c r="D10206" s="30"/>
      <c r="E10206" s="25"/>
    </row>
    <row r="10207" spans="1:5" x14ac:dyDescent="0.15">
      <c r="A10207" s="3"/>
      <c r="B10207" s="51"/>
      <c r="D10207" s="30"/>
      <c r="E10207" s="25"/>
    </row>
    <row r="10208" spans="1:5" x14ac:dyDescent="0.15">
      <c r="A10208" s="3"/>
      <c r="B10208" s="51"/>
      <c r="D10208" s="30"/>
      <c r="E10208" s="25"/>
    </row>
    <row r="10209" spans="1:5" x14ac:dyDescent="0.15">
      <c r="A10209" s="3"/>
      <c r="B10209" s="51"/>
      <c r="D10209" s="30"/>
      <c r="E10209" s="25"/>
    </row>
    <row r="10210" spans="1:5" x14ac:dyDescent="0.15">
      <c r="A10210" s="3"/>
      <c r="B10210" s="51"/>
      <c r="D10210" s="30"/>
      <c r="E10210" s="25"/>
    </row>
    <row r="10211" spans="1:5" x14ac:dyDescent="0.15">
      <c r="A10211" s="3"/>
      <c r="B10211" s="51"/>
      <c r="D10211" s="30"/>
      <c r="E10211" s="25"/>
    </row>
    <row r="10212" spans="1:5" x14ac:dyDescent="0.15">
      <c r="A10212" s="3"/>
      <c r="B10212" s="51"/>
      <c r="D10212" s="30"/>
      <c r="E10212" s="25"/>
    </row>
    <row r="10213" spans="1:5" x14ac:dyDescent="0.15">
      <c r="A10213" s="3"/>
      <c r="B10213" s="51"/>
      <c r="D10213" s="30"/>
      <c r="E10213" s="25"/>
    </row>
    <row r="10214" spans="1:5" x14ac:dyDescent="0.15">
      <c r="A10214" s="3"/>
      <c r="B10214" s="51"/>
      <c r="D10214" s="30"/>
      <c r="E10214" s="25"/>
    </row>
    <row r="10215" spans="1:5" x14ac:dyDescent="0.15">
      <c r="A10215" s="3"/>
      <c r="B10215" s="51"/>
      <c r="D10215" s="30"/>
      <c r="E10215" s="25"/>
    </row>
    <row r="10216" spans="1:5" x14ac:dyDescent="0.15">
      <c r="A10216" s="3"/>
      <c r="B10216" s="51"/>
      <c r="D10216" s="30"/>
      <c r="E10216" s="25"/>
    </row>
    <row r="10217" spans="1:5" x14ac:dyDescent="0.15">
      <c r="A10217" s="3"/>
      <c r="B10217" s="51"/>
      <c r="D10217" s="30"/>
      <c r="E10217" s="25"/>
    </row>
    <row r="10218" spans="1:5" x14ac:dyDescent="0.15">
      <c r="A10218" s="3"/>
      <c r="B10218" s="51"/>
      <c r="D10218" s="30"/>
      <c r="E10218" s="25"/>
    </row>
    <row r="10219" spans="1:5" x14ac:dyDescent="0.15">
      <c r="A10219" s="3"/>
      <c r="B10219" s="51"/>
      <c r="D10219" s="30"/>
      <c r="E10219" s="25"/>
    </row>
    <row r="10220" spans="1:5" x14ac:dyDescent="0.15">
      <c r="A10220" s="3"/>
      <c r="B10220" s="51"/>
      <c r="D10220" s="30"/>
      <c r="E10220" s="25"/>
    </row>
    <row r="10221" spans="1:5" x14ac:dyDescent="0.15">
      <c r="A10221" s="3"/>
      <c r="B10221" s="51"/>
      <c r="D10221" s="30"/>
      <c r="E10221" s="25"/>
    </row>
    <row r="10222" spans="1:5" x14ac:dyDescent="0.15">
      <c r="A10222" s="3"/>
      <c r="B10222" s="51"/>
      <c r="D10222" s="30"/>
      <c r="E10222" s="25"/>
    </row>
    <row r="10223" spans="1:5" x14ac:dyDescent="0.15">
      <c r="A10223" s="3"/>
      <c r="B10223" s="51"/>
      <c r="D10223" s="30"/>
      <c r="E10223" s="25"/>
    </row>
    <row r="10224" spans="1:5" x14ac:dyDescent="0.15">
      <c r="A10224" s="3"/>
      <c r="B10224" s="51"/>
      <c r="D10224" s="30"/>
      <c r="E10224" s="25"/>
    </row>
    <row r="10225" spans="1:5" x14ac:dyDescent="0.15">
      <c r="A10225" s="3"/>
      <c r="B10225" s="51"/>
      <c r="D10225" s="30"/>
      <c r="E10225" s="25"/>
    </row>
    <row r="10226" spans="1:5" x14ac:dyDescent="0.15">
      <c r="A10226" s="3"/>
      <c r="B10226" s="51"/>
      <c r="D10226" s="30"/>
      <c r="E10226" s="25"/>
    </row>
    <row r="10227" spans="1:5" x14ac:dyDescent="0.15">
      <c r="A10227" s="3"/>
      <c r="B10227" s="51"/>
      <c r="D10227" s="30"/>
      <c r="E10227" s="25"/>
    </row>
    <row r="10228" spans="1:5" x14ac:dyDescent="0.15">
      <c r="A10228" s="3"/>
      <c r="B10228" s="51"/>
      <c r="D10228" s="30"/>
      <c r="E10228" s="25"/>
    </row>
    <row r="10229" spans="1:5" x14ac:dyDescent="0.15">
      <c r="A10229" s="3"/>
      <c r="B10229" s="51"/>
      <c r="D10229" s="30"/>
      <c r="E10229" s="25"/>
    </row>
    <row r="10230" spans="1:5" x14ac:dyDescent="0.15">
      <c r="A10230" s="3"/>
      <c r="B10230" s="51"/>
      <c r="D10230" s="30"/>
      <c r="E10230" s="25"/>
    </row>
    <row r="10231" spans="1:5" x14ac:dyDescent="0.15">
      <c r="A10231" s="3"/>
      <c r="B10231" s="51"/>
      <c r="D10231" s="30"/>
      <c r="E10231" s="25"/>
    </row>
    <row r="10232" spans="1:5" x14ac:dyDescent="0.15">
      <c r="A10232" s="3"/>
      <c r="B10232" s="51"/>
      <c r="D10232" s="30"/>
      <c r="E10232" s="25"/>
    </row>
    <row r="10233" spans="1:5" x14ac:dyDescent="0.15">
      <c r="A10233" s="3"/>
      <c r="B10233" s="51"/>
      <c r="D10233" s="30"/>
      <c r="E10233" s="25"/>
    </row>
    <row r="10234" spans="1:5" x14ac:dyDescent="0.15">
      <c r="A10234" s="3"/>
      <c r="B10234" s="51"/>
      <c r="D10234" s="30"/>
      <c r="E10234" s="25"/>
    </row>
    <row r="10235" spans="1:5" x14ac:dyDescent="0.15">
      <c r="A10235" s="3"/>
      <c r="B10235" s="51"/>
      <c r="D10235" s="30"/>
      <c r="E10235" s="25"/>
    </row>
    <row r="10236" spans="1:5" x14ac:dyDescent="0.15">
      <c r="A10236" s="3"/>
      <c r="B10236" s="51"/>
      <c r="D10236" s="30"/>
      <c r="E10236" s="25"/>
    </row>
    <row r="10237" spans="1:5" x14ac:dyDescent="0.15">
      <c r="A10237" s="3"/>
      <c r="B10237" s="51"/>
      <c r="D10237" s="30"/>
      <c r="E10237" s="25"/>
    </row>
    <row r="10238" spans="1:5" x14ac:dyDescent="0.15">
      <c r="A10238" s="3"/>
      <c r="B10238" s="51"/>
      <c r="D10238" s="30"/>
      <c r="E10238" s="25"/>
    </row>
    <row r="10239" spans="1:5" x14ac:dyDescent="0.15">
      <c r="A10239" s="3"/>
      <c r="B10239" s="51"/>
      <c r="D10239" s="30"/>
      <c r="E10239" s="25"/>
    </row>
    <row r="10240" spans="1:5" x14ac:dyDescent="0.15">
      <c r="A10240" s="3"/>
      <c r="B10240" s="51"/>
      <c r="D10240" s="30"/>
      <c r="E10240" s="25"/>
    </row>
    <row r="10241" spans="1:5" x14ac:dyDescent="0.15">
      <c r="A10241" s="3"/>
      <c r="B10241" s="51"/>
      <c r="D10241" s="30"/>
      <c r="E10241" s="25"/>
    </row>
    <row r="10242" spans="1:5" x14ac:dyDescent="0.15">
      <c r="A10242" s="3"/>
      <c r="B10242" s="51"/>
      <c r="D10242" s="30"/>
      <c r="E10242" s="25"/>
    </row>
    <row r="10243" spans="1:5" x14ac:dyDescent="0.15">
      <c r="A10243" s="3"/>
      <c r="B10243" s="51"/>
      <c r="D10243" s="30"/>
      <c r="E10243" s="25"/>
    </row>
    <row r="10244" spans="1:5" x14ac:dyDescent="0.15">
      <c r="A10244" s="3"/>
      <c r="B10244" s="51"/>
      <c r="D10244" s="30"/>
      <c r="E10244" s="25"/>
    </row>
    <row r="10245" spans="1:5" x14ac:dyDescent="0.15">
      <c r="A10245" s="3"/>
      <c r="B10245" s="51"/>
      <c r="D10245" s="30"/>
      <c r="E10245" s="25"/>
    </row>
    <row r="10246" spans="1:5" x14ac:dyDescent="0.15">
      <c r="A10246" s="3"/>
      <c r="B10246" s="51"/>
      <c r="D10246" s="30"/>
      <c r="E10246" s="25"/>
    </row>
    <row r="10247" spans="1:5" x14ac:dyDescent="0.15">
      <c r="A10247" s="3"/>
      <c r="B10247" s="51"/>
      <c r="D10247" s="30"/>
      <c r="E10247" s="25"/>
    </row>
    <row r="10248" spans="1:5" x14ac:dyDescent="0.15">
      <c r="A10248" s="3"/>
      <c r="B10248" s="51"/>
      <c r="D10248" s="30"/>
      <c r="E10248" s="25"/>
    </row>
    <row r="10249" spans="1:5" x14ac:dyDescent="0.15">
      <c r="A10249" s="3"/>
      <c r="B10249" s="51"/>
      <c r="D10249" s="30"/>
      <c r="E10249" s="25"/>
    </row>
    <row r="10250" spans="1:5" x14ac:dyDescent="0.15">
      <c r="A10250" s="3"/>
      <c r="B10250" s="51"/>
      <c r="D10250" s="30"/>
      <c r="E10250" s="25"/>
    </row>
    <row r="10251" spans="1:5" x14ac:dyDescent="0.15">
      <c r="A10251" s="3"/>
      <c r="B10251" s="51"/>
      <c r="D10251" s="30"/>
      <c r="E10251" s="25"/>
    </row>
    <row r="10252" spans="1:5" x14ac:dyDescent="0.15">
      <c r="A10252" s="3"/>
      <c r="B10252" s="51"/>
      <c r="D10252" s="30"/>
      <c r="E10252" s="25"/>
    </row>
    <row r="10253" spans="1:5" x14ac:dyDescent="0.15">
      <c r="A10253" s="3"/>
      <c r="B10253" s="51"/>
      <c r="D10253" s="30"/>
      <c r="E10253" s="25"/>
    </row>
    <row r="10254" spans="1:5" x14ac:dyDescent="0.15">
      <c r="A10254" s="3"/>
      <c r="B10254" s="51"/>
      <c r="D10254" s="30"/>
      <c r="E10254" s="25"/>
    </row>
    <row r="10255" spans="1:5" x14ac:dyDescent="0.15">
      <c r="A10255" s="3"/>
      <c r="B10255" s="51"/>
      <c r="D10255" s="30"/>
      <c r="E10255" s="25"/>
    </row>
    <row r="10256" spans="1:5" x14ac:dyDescent="0.15">
      <c r="A10256" s="3"/>
      <c r="B10256" s="51"/>
      <c r="D10256" s="30"/>
      <c r="E10256" s="25"/>
    </row>
    <row r="10257" spans="1:5" x14ac:dyDescent="0.15">
      <c r="A10257" s="3"/>
      <c r="B10257" s="51"/>
      <c r="D10257" s="30"/>
      <c r="E10257" s="25"/>
    </row>
    <row r="10258" spans="1:5" x14ac:dyDescent="0.15">
      <c r="A10258" s="3"/>
      <c r="B10258" s="51"/>
      <c r="D10258" s="30"/>
      <c r="E10258" s="25"/>
    </row>
    <row r="10259" spans="1:5" x14ac:dyDescent="0.15">
      <c r="A10259" s="3"/>
      <c r="B10259" s="51"/>
      <c r="D10259" s="30"/>
      <c r="E10259" s="25"/>
    </row>
    <row r="10260" spans="1:5" x14ac:dyDescent="0.15">
      <c r="A10260" s="3"/>
      <c r="B10260" s="51"/>
      <c r="D10260" s="30"/>
      <c r="E10260" s="25"/>
    </row>
    <row r="10261" spans="1:5" x14ac:dyDescent="0.15">
      <c r="A10261" s="3"/>
      <c r="B10261" s="51"/>
      <c r="D10261" s="30"/>
      <c r="E10261" s="25"/>
    </row>
    <row r="10262" spans="1:5" x14ac:dyDescent="0.15">
      <c r="A10262" s="3"/>
      <c r="B10262" s="51"/>
      <c r="D10262" s="30"/>
      <c r="E10262" s="25"/>
    </row>
    <row r="10263" spans="1:5" x14ac:dyDescent="0.15">
      <c r="A10263" s="3"/>
      <c r="B10263" s="51"/>
      <c r="D10263" s="30"/>
      <c r="E10263" s="25"/>
    </row>
    <row r="10264" spans="1:5" x14ac:dyDescent="0.15">
      <c r="A10264" s="3"/>
      <c r="B10264" s="51"/>
      <c r="D10264" s="30"/>
      <c r="E10264" s="25"/>
    </row>
    <row r="10265" spans="1:5" x14ac:dyDescent="0.15">
      <c r="A10265" s="3"/>
      <c r="B10265" s="51"/>
      <c r="D10265" s="30"/>
      <c r="E10265" s="25"/>
    </row>
    <row r="10266" spans="1:5" x14ac:dyDescent="0.15">
      <c r="A10266" s="3"/>
      <c r="B10266" s="51"/>
      <c r="D10266" s="30"/>
      <c r="E10266" s="25"/>
    </row>
    <row r="10267" spans="1:5" x14ac:dyDescent="0.15">
      <c r="A10267" s="3"/>
      <c r="B10267" s="51"/>
      <c r="D10267" s="30"/>
      <c r="E10267" s="25"/>
    </row>
    <row r="10268" spans="1:5" x14ac:dyDescent="0.15">
      <c r="A10268" s="3"/>
      <c r="B10268" s="51"/>
      <c r="D10268" s="30"/>
      <c r="E10268" s="25"/>
    </row>
    <row r="10269" spans="1:5" x14ac:dyDescent="0.15">
      <c r="A10269" s="3"/>
      <c r="B10269" s="51"/>
      <c r="D10269" s="30"/>
      <c r="E10269" s="25"/>
    </row>
    <row r="10270" spans="1:5" x14ac:dyDescent="0.15">
      <c r="A10270" s="3"/>
      <c r="B10270" s="51"/>
      <c r="D10270" s="30"/>
      <c r="E10270" s="25"/>
    </row>
    <row r="10271" spans="1:5" x14ac:dyDescent="0.15">
      <c r="A10271" s="3"/>
      <c r="B10271" s="51"/>
      <c r="D10271" s="30"/>
      <c r="E10271" s="25"/>
    </row>
    <row r="10272" spans="1:5" x14ac:dyDescent="0.15">
      <c r="A10272" s="3"/>
      <c r="B10272" s="51"/>
      <c r="D10272" s="30"/>
      <c r="E10272" s="25"/>
    </row>
    <row r="10273" spans="1:5" x14ac:dyDescent="0.15">
      <c r="A10273" s="3"/>
      <c r="B10273" s="51"/>
      <c r="D10273" s="30"/>
      <c r="E10273" s="25"/>
    </row>
    <row r="10274" spans="1:5" x14ac:dyDescent="0.15">
      <c r="A10274" s="3"/>
      <c r="B10274" s="51"/>
      <c r="D10274" s="30"/>
      <c r="E10274" s="25"/>
    </row>
    <row r="10275" spans="1:5" x14ac:dyDescent="0.15">
      <c r="A10275" s="3"/>
      <c r="B10275" s="51"/>
      <c r="D10275" s="30"/>
      <c r="E10275" s="25"/>
    </row>
    <row r="10276" spans="1:5" x14ac:dyDescent="0.15">
      <c r="A10276" s="3"/>
      <c r="B10276" s="51"/>
      <c r="D10276" s="30"/>
      <c r="E10276" s="25"/>
    </row>
    <row r="10277" spans="1:5" x14ac:dyDescent="0.15">
      <c r="A10277" s="3"/>
      <c r="B10277" s="51"/>
      <c r="D10277" s="30"/>
      <c r="E10277" s="25"/>
    </row>
    <row r="10278" spans="1:5" x14ac:dyDescent="0.15">
      <c r="A10278" s="3"/>
      <c r="B10278" s="51"/>
      <c r="D10278" s="30"/>
      <c r="E10278" s="25"/>
    </row>
    <row r="10279" spans="1:5" x14ac:dyDescent="0.15">
      <c r="A10279" s="3"/>
      <c r="B10279" s="51"/>
      <c r="D10279" s="30"/>
      <c r="E10279" s="25"/>
    </row>
    <row r="10280" spans="1:5" x14ac:dyDescent="0.15">
      <c r="A10280" s="3"/>
      <c r="B10280" s="51"/>
      <c r="D10280" s="30"/>
      <c r="E10280" s="25"/>
    </row>
    <row r="10281" spans="1:5" x14ac:dyDescent="0.15">
      <c r="A10281" s="3"/>
      <c r="B10281" s="51"/>
      <c r="D10281" s="30"/>
      <c r="E10281" s="25"/>
    </row>
    <row r="10282" spans="1:5" x14ac:dyDescent="0.15">
      <c r="A10282" s="3"/>
      <c r="B10282" s="51"/>
      <c r="D10282" s="30"/>
      <c r="E10282" s="25"/>
    </row>
    <row r="10283" spans="1:5" x14ac:dyDescent="0.15">
      <c r="A10283" s="3"/>
      <c r="B10283" s="51"/>
      <c r="D10283" s="30"/>
      <c r="E10283" s="25"/>
    </row>
    <row r="10284" spans="1:5" x14ac:dyDescent="0.15">
      <c r="A10284" s="3"/>
      <c r="B10284" s="51"/>
      <c r="D10284" s="30"/>
      <c r="E10284" s="25"/>
    </row>
    <row r="10285" spans="1:5" x14ac:dyDescent="0.15">
      <c r="A10285" s="3"/>
      <c r="B10285" s="51"/>
      <c r="D10285" s="30"/>
      <c r="E10285" s="25"/>
    </row>
    <row r="10286" spans="1:5" x14ac:dyDescent="0.15">
      <c r="A10286" s="3"/>
      <c r="B10286" s="51"/>
      <c r="D10286" s="30"/>
      <c r="E10286" s="25"/>
    </row>
    <row r="10287" spans="1:5" x14ac:dyDescent="0.15">
      <c r="A10287" s="3"/>
      <c r="B10287" s="51"/>
      <c r="D10287" s="30"/>
      <c r="E10287" s="25"/>
    </row>
    <row r="10288" spans="1:5" x14ac:dyDescent="0.15">
      <c r="A10288" s="3"/>
      <c r="B10288" s="51"/>
      <c r="D10288" s="30"/>
      <c r="E10288" s="25"/>
    </row>
    <row r="10289" spans="1:5" x14ac:dyDescent="0.15">
      <c r="A10289" s="3"/>
      <c r="B10289" s="51"/>
      <c r="D10289" s="30"/>
      <c r="E10289" s="25"/>
    </row>
    <row r="10290" spans="1:5" x14ac:dyDescent="0.15">
      <c r="A10290" s="3"/>
      <c r="B10290" s="51"/>
      <c r="D10290" s="30"/>
      <c r="E10290" s="25"/>
    </row>
    <row r="10291" spans="1:5" x14ac:dyDescent="0.15">
      <c r="A10291" s="3"/>
      <c r="B10291" s="51"/>
      <c r="D10291" s="30"/>
      <c r="E10291" s="25"/>
    </row>
    <row r="10292" spans="1:5" x14ac:dyDescent="0.15">
      <c r="A10292" s="3"/>
      <c r="B10292" s="51"/>
      <c r="D10292" s="30"/>
      <c r="E10292" s="25"/>
    </row>
    <row r="10293" spans="1:5" x14ac:dyDescent="0.15">
      <c r="A10293" s="3"/>
      <c r="B10293" s="51"/>
      <c r="D10293" s="30"/>
      <c r="E10293" s="25"/>
    </row>
    <row r="10294" spans="1:5" x14ac:dyDescent="0.15">
      <c r="A10294" s="3"/>
      <c r="B10294" s="51"/>
      <c r="D10294" s="30"/>
      <c r="E10294" s="25"/>
    </row>
    <row r="10295" spans="1:5" x14ac:dyDescent="0.15">
      <c r="A10295" s="3"/>
      <c r="B10295" s="51"/>
      <c r="D10295" s="30"/>
      <c r="E10295" s="25"/>
    </row>
    <row r="10296" spans="1:5" x14ac:dyDescent="0.15">
      <c r="A10296" s="3"/>
      <c r="B10296" s="51"/>
      <c r="D10296" s="30"/>
      <c r="E10296" s="25"/>
    </row>
    <row r="10297" spans="1:5" x14ac:dyDescent="0.15">
      <c r="A10297" s="3"/>
      <c r="B10297" s="51"/>
      <c r="D10297" s="30"/>
      <c r="E10297" s="25"/>
    </row>
    <row r="10298" spans="1:5" x14ac:dyDescent="0.15">
      <c r="A10298" s="3"/>
      <c r="B10298" s="51"/>
      <c r="D10298" s="30"/>
      <c r="E10298" s="25"/>
    </row>
    <row r="10299" spans="1:5" x14ac:dyDescent="0.15">
      <c r="A10299" s="3"/>
      <c r="B10299" s="51"/>
      <c r="D10299" s="30"/>
      <c r="E10299" s="25"/>
    </row>
    <row r="10300" spans="1:5" x14ac:dyDescent="0.15">
      <c r="A10300" s="3"/>
      <c r="B10300" s="51"/>
      <c r="D10300" s="30"/>
      <c r="E10300" s="25"/>
    </row>
    <row r="10301" spans="1:5" x14ac:dyDescent="0.15">
      <c r="A10301" s="3"/>
      <c r="B10301" s="51"/>
      <c r="D10301" s="30"/>
      <c r="E10301" s="25"/>
    </row>
    <row r="10302" spans="1:5" x14ac:dyDescent="0.15">
      <c r="A10302" s="3"/>
      <c r="B10302" s="51"/>
      <c r="D10302" s="30"/>
      <c r="E10302" s="25"/>
    </row>
    <row r="10303" spans="1:5" x14ac:dyDescent="0.15">
      <c r="A10303" s="3"/>
      <c r="B10303" s="51"/>
      <c r="D10303" s="30"/>
      <c r="E10303" s="25"/>
    </row>
    <row r="10304" spans="1:5" x14ac:dyDescent="0.15">
      <c r="A10304" s="3"/>
      <c r="B10304" s="51"/>
      <c r="D10304" s="30"/>
      <c r="E10304" s="25"/>
    </row>
    <row r="10305" spans="1:5" x14ac:dyDescent="0.15">
      <c r="A10305" s="3"/>
      <c r="B10305" s="51"/>
      <c r="D10305" s="30"/>
      <c r="E10305" s="25"/>
    </row>
    <row r="10306" spans="1:5" x14ac:dyDescent="0.15">
      <c r="A10306" s="3"/>
      <c r="B10306" s="51"/>
      <c r="D10306" s="30"/>
      <c r="E10306" s="25"/>
    </row>
    <row r="10307" spans="1:5" x14ac:dyDescent="0.15">
      <c r="A10307" s="3"/>
      <c r="B10307" s="51"/>
      <c r="D10307" s="30"/>
      <c r="E10307" s="25"/>
    </row>
    <row r="10308" spans="1:5" x14ac:dyDescent="0.15">
      <c r="A10308" s="3"/>
      <c r="B10308" s="51"/>
      <c r="D10308" s="30"/>
      <c r="E10308" s="25"/>
    </row>
    <row r="10309" spans="1:5" x14ac:dyDescent="0.15">
      <c r="A10309" s="3"/>
      <c r="B10309" s="51"/>
      <c r="D10309" s="30"/>
      <c r="E10309" s="25"/>
    </row>
    <row r="10310" spans="1:5" x14ac:dyDescent="0.15">
      <c r="A10310" s="3"/>
      <c r="B10310" s="51"/>
      <c r="D10310" s="30"/>
      <c r="E10310" s="25"/>
    </row>
    <row r="10311" spans="1:5" x14ac:dyDescent="0.15">
      <c r="A10311" s="3"/>
      <c r="B10311" s="51"/>
      <c r="D10311" s="30"/>
      <c r="E10311" s="25"/>
    </row>
    <row r="10312" spans="1:5" x14ac:dyDescent="0.15">
      <c r="A10312" s="3"/>
      <c r="B10312" s="51"/>
      <c r="D10312" s="30"/>
      <c r="E10312" s="25"/>
    </row>
    <row r="10313" spans="1:5" x14ac:dyDescent="0.15">
      <c r="A10313" s="3"/>
      <c r="B10313" s="51"/>
      <c r="D10313" s="30"/>
      <c r="E10313" s="25"/>
    </row>
    <row r="10314" spans="1:5" x14ac:dyDescent="0.15">
      <c r="A10314" s="3"/>
      <c r="B10314" s="51"/>
      <c r="D10314" s="30"/>
      <c r="E10314" s="25"/>
    </row>
    <row r="10315" spans="1:5" x14ac:dyDescent="0.15">
      <c r="A10315" s="3"/>
      <c r="B10315" s="51"/>
      <c r="D10315" s="30"/>
      <c r="E10315" s="25"/>
    </row>
    <row r="10316" spans="1:5" x14ac:dyDescent="0.15">
      <c r="A10316" s="3"/>
      <c r="B10316" s="51"/>
      <c r="D10316" s="30"/>
      <c r="E10316" s="25"/>
    </row>
    <row r="10317" spans="1:5" x14ac:dyDescent="0.15">
      <c r="A10317" s="3"/>
      <c r="B10317" s="51"/>
      <c r="D10317" s="30"/>
      <c r="E10317" s="25"/>
    </row>
    <row r="10318" spans="1:5" x14ac:dyDescent="0.15">
      <c r="A10318" s="3"/>
      <c r="B10318" s="51"/>
      <c r="D10318" s="30"/>
      <c r="E10318" s="25"/>
    </row>
    <row r="10319" spans="1:5" x14ac:dyDescent="0.15">
      <c r="A10319" s="3"/>
      <c r="B10319" s="51"/>
      <c r="D10319" s="30"/>
      <c r="E10319" s="25"/>
    </row>
    <row r="10320" spans="1:5" x14ac:dyDescent="0.15">
      <c r="A10320" s="3"/>
      <c r="B10320" s="51"/>
      <c r="D10320" s="30"/>
      <c r="E10320" s="25"/>
    </row>
    <row r="10321" spans="1:5" x14ac:dyDescent="0.15">
      <c r="A10321" s="3"/>
      <c r="B10321" s="51"/>
      <c r="D10321" s="30"/>
      <c r="E10321" s="25"/>
    </row>
    <row r="10322" spans="1:5" x14ac:dyDescent="0.15">
      <c r="A10322" s="3"/>
      <c r="B10322" s="51"/>
      <c r="D10322" s="30"/>
      <c r="E10322" s="25"/>
    </row>
    <row r="10323" spans="1:5" x14ac:dyDescent="0.15">
      <c r="A10323" s="3"/>
      <c r="B10323" s="51"/>
      <c r="D10323" s="30"/>
      <c r="E10323" s="25"/>
    </row>
    <row r="10324" spans="1:5" x14ac:dyDescent="0.15">
      <c r="A10324" s="3"/>
      <c r="B10324" s="51"/>
      <c r="D10324" s="30"/>
      <c r="E10324" s="25"/>
    </row>
    <row r="10325" spans="1:5" x14ac:dyDescent="0.15">
      <c r="A10325" s="3"/>
      <c r="B10325" s="51"/>
      <c r="D10325" s="30"/>
      <c r="E10325" s="25"/>
    </row>
    <row r="10326" spans="1:5" x14ac:dyDescent="0.15">
      <c r="A10326" s="3"/>
      <c r="B10326" s="51"/>
      <c r="D10326" s="30"/>
      <c r="E10326" s="25"/>
    </row>
    <row r="10327" spans="1:5" x14ac:dyDescent="0.15">
      <c r="A10327" s="3"/>
      <c r="B10327" s="51"/>
      <c r="D10327" s="30"/>
      <c r="E10327" s="25"/>
    </row>
    <row r="10328" spans="1:5" x14ac:dyDescent="0.15">
      <c r="A10328" s="3"/>
      <c r="B10328" s="51"/>
      <c r="D10328" s="30"/>
      <c r="E10328" s="25"/>
    </row>
    <row r="10329" spans="1:5" x14ac:dyDescent="0.15">
      <c r="A10329" s="3"/>
      <c r="B10329" s="51"/>
      <c r="D10329" s="30"/>
      <c r="E10329" s="25"/>
    </row>
    <row r="10330" spans="1:5" x14ac:dyDescent="0.15">
      <c r="A10330" s="3"/>
      <c r="B10330" s="51"/>
      <c r="D10330" s="30"/>
      <c r="E10330" s="25"/>
    </row>
    <row r="10331" spans="1:5" x14ac:dyDescent="0.15">
      <c r="A10331" s="3"/>
      <c r="B10331" s="51"/>
      <c r="D10331" s="30"/>
      <c r="E10331" s="25"/>
    </row>
    <row r="10332" spans="1:5" x14ac:dyDescent="0.15">
      <c r="A10332" s="3"/>
      <c r="B10332" s="51"/>
      <c r="D10332" s="30"/>
      <c r="E10332" s="25"/>
    </row>
    <row r="10333" spans="1:5" x14ac:dyDescent="0.15">
      <c r="A10333" s="3"/>
      <c r="B10333" s="51"/>
      <c r="D10333" s="30"/>
      <c r="E10333" s="25"/>
    </row>
    <row r="10334" spans="1:5" x14ac:dyDescent="0.15">
      <c r="A10334" s="3"/>
      <c r="B10334" s="51"/>
      <c r="D10334" s="30"/>
      <c r="E10334" s="25"/>
    </row>
    <row r="10335" spans="1:5" x14ac:dyDescent="0.15">
      <c r="A10335" s="3"/>
      <c r="B10335" s="51"/>
      <c r="D10335" s="30"/>
      <c r="E10335" s="25"/>
    </row>
    <row r="10336" spans="1:5" x14ac:dyDescent="0.15">
      <c r="A10336" s="3"/>
      <c r="B10336" s="51"/>
      <c r="D10336" s="30"/>
      <c r="E10336" s="25"/>
    </row>
    <row r="10337" spans="1:5" x14ac:dyDescent="0.15">
      <c r="A10337" s="3"/>
      <c r="B10337" s="51"/>
      <c r="D10337" s="30"/>
      <c r="E10337" s="25"/>
    </row>
    <row r="10338" spans="1:5" x14ac:dyDescent="0.15">
      <c r="A10338" s="3"/>
      <c r="B10338" s="51"/>
      <c r="D10338" s="30"/>
      <c r="E10338" s="25"/>
    </row>
    <row r="10339" spans="1:5" x14ac:dyDescent="0.15">
      <c r="A10339" s="3"/>
      <c r="B10339" s="51"/>
      <c r="D10339" s="30"/>
      <c r="E10339" s="25"/>
    </row>
    <row r="10340" spans="1:5" x14ac:dyDescent="0.15">
      <c r="A10340" s="3"/>
      <c r="B10340" s="51"/>
      <c r="D10340" s="30"/>
      <c r="E10340" s="25"/>
    </row>
    <row r="10341" spans="1:5" x14ac:dyDescent="0.15">
      <c r="A10341" s="3"/>
      <c r="B10341" s="51"/>
      <c r="D10341" s="30"/>
      <c r="E10341" s="25"/>
    </row>
    <row r="10342" spans="1:5" x14ac:dyDescent="0.15">
      <c r="A10342" s="3"/>
      <c r="B10342" s="51"/>
      <c r="D10342" s="30"/>
      <c r="E10342" s="25"/>
    </row>
    <row r="10343" spans="1:5" x14ac:dyDescent="0.15">
      <c r="A10343" s="3"/>
      <c r="B10343" s="51"/>
      <c r="D10343" s="30"/>
      <c r="E10343" s="25"/>
    </row>
    <row r="10344" spans="1:5" x14ac:dyDescent="0.15">
      <c r="A10344" s="3"/>
      <c r="B10344" s="51"/>
      <c r="D10344" s="30"/>
      <c r="E10344" s="25"/>
    </row>
    <row r="10345" spans="1:5" x14ac:dyDescent="0.15">
      <c r="A10345" s="3"/>
      <c r="B10345" s="51"/>
      <c r="D10345" s="30"/>
      <c r="E10345" s="25"/>
    </row>
    <row r="10346" spans="1:5" x14ac:dyDescent="0.15">
      <c r="A10346" s="3"/>
      <c r="B10346" s="51"/>
      <c r="D10346" s="30"/>
      <c r="E10346" s="25"/>
    </row>
    <row r="10347" spans="1:5" x14ac:dyDescent="0.15">
      <c r="A10347" s="3"/>
      <c r="B10347" s="51"/>
      <c r="D10347" s="30"/>
      <c r="E10347" s="25"/>
    </row>
    <row r="10348" spans="1:5" x14ac:dyDescent="0.15">
      <c r="A10348" s="3"/>
      <c r="B10348" s="51"/>
      <c r="D10348" s="30"/>
      <c r="E10348" s="25"/>
    </row>
    <row r="10349" spans="1:5" x14ac:dyDescent="0.15">
      <c r="A10349" s="3"/>
      <c r="B10349" s="51"/>
      <c r="D10349" s="30"/>
      <c r="E10349" s="25"/>
    </row>
    <row r="10350" spans="1:5" x14ac:dyDescent="0.15">
      <c r="A10350" s="3"/>
      <c r="B10350" s="51"/>
      <c r="D10350" s="30"/>
      <c r="E10350" s="25"/>
    </row>
    <row r="10351" spans="1:5" x14ac:dyDescent="0.15">
      <c r="A10351" s="3"/>
      <c r="B10351" s="51"/>
      <c r="D10351" s="30"/>
      <c r="E10351" s="25"/>
    </row>
    <row r="10352" spans="1:5" x14ac:dyDescent="0.15">
      <c r="A10352" s="3"/>
      <c r="B10352" s="51"/>
      <c r="D10352" s="30"/>
      <c r="E10352" s="25"/>
    </row>
    <row r="10353" spans="1:5" x14ac:dyDescent="0.15">
      <c r="A10353" s="3"/>
      <c r="B10353" s="51"/>
      <c r="D10353" s="30"/>
      <c r="E10353" s="25"/>
    </row>
    <row r="10354" spans="1:5" x14ac:dyDescent="0.15">
      <c r="A10354" s="3"/>
      <c r="B10354" s="51"/>
      <c r="D10354" s="30"/>
      <c r="E10354" s="25"/>
    </row>
    <row r="10355" spans="1:5" x14ac:dyDescent="0.15">
      <c r="A10355" s="3"/>
      <c r="B10355" s="51"/>
      <c r="D10355" s="30"/>
      <c r="E10355" s="25"/>
    </row>
    <row r="10356" spans="1:5" x14ac:dyDescent="0.15">
      <c r="A10356" s="3"/>
      <c r="B10356" s="51"/>
      <c r="D10356" s="30"/>
      <c r="E10356" s="25"/>
    </row>
    <row r="10357" spans="1:5" x14ac:dyDescent="0.15">
      <c r="A10357" s="3"/>
      <c r="B10357" s="51"/>
      <c r="D10357" s="30"/>
      <c r="E10357" s="25"/>
    </row>
    <row r="10358" spans="1:5" x14ac:dyDescent="0.15">
      <c r="A10358" s="3"/>
      <c r="B10358" s="51"/>
      <c r="D10358" s="30"/>
      <c r="E10358" s="25"/>
    </row>
    <row r="10359" spans="1:5" x14ac:dyDescent="0.15">
      <c r="A10359" s="3"/>
      <c r="B10359" s="51"/>
      <c r="D10359" s="30"/>
      <c r="E10359" s="25"/>
    </row>
    <row r="10360" spans="1:5" x14ac:dyDescent="0.15">
      <c r="A10360" s="3"/>
      <c r="B10360" s="51"/>
      <c r="D10360" s="30"/>
      <c r="E10360" s="25"/>
    </row>
    <row r="10361" spans="1:5" x14ac:dyDescent="0.15">
      <c r="A10361" s="3"/>
      <c r="B10361" s="51"/>
      <c r="D10361" s="30"/>
      <c r="E10361" s="25"/>
    </row>
    <row r="10362" spans="1:5" x14ac:dyDescent="0.15">
      <c r="A10362" s="3"/>
      <c r="B10362" s="51"/>
      <c r="D10362" s="30"/>
      <c r="E10362" s="25"/>
    </row>
    <row r="10363" spans="1:5" x14ac:dyDescent="0.15">
      <c r="A10363" s="3"/>
      <c r="B10363" s="51"/>
      <c r="D10363" s="30"/>
      <c r="E10363" s="25"/>
    </row>
    <row r="10364" spans="1:5" x14ac:dyDescent="0.15">
      <c r="A10364" s="3"/>
      <c r="B10364" s="51"/>
      <c r="D10364" s="30"/>
      <c r="E10364" s="25"/>
    </row>
    <row r="10365" spans="1:5" x14ac:dyDescent="0.15">
      <c r="A10365" s="3"/>
      <c r="B10365" s="51"/>
      <c r="D10365" s="30"/>
      <c r="E10365" s="25"/>
    </row>
    <row r="10366" spans="1:5" x14ac:dyDescent="0.15">
      <c r="A10366" s="3"/>
      <c r="B10366" s="51"/>
      <c r="D10366" s="30"/>
      <c r="E10366" s="25"/>
    </row>
    <row r="10367" spans="1:5" x14ac:dyDescent="0.15">
      <c r="A10367" s="3"/>
      <c r="B10367" s="51"/>
      <c r="D10367" s="30"/>
      <c r="E10367" s="25"/>
    </row>
    <row r="10368" spans="1:5" x14ac:dyDescent="0.15">
      <c r="A10368" s="3"/>
      <c r="B10368" s="51"/>
      <c r="D10368" s="30"/>
      <c r="E10368" s="25"/>
    </row>
    <row r="10369" spans="1:5" x14ac:dyDescent="0.15">
      <c r="A10369" s="3"/>
      <c r="B10369" s="51"/>
      <c r="D10369" s="30"/>
      <c r="E10369" s="25"/>
    </row>
    <row r="10370" spans="1:5" x14ac:dyDescent="0.15">
      <c r="A10370" s="3"/>
      <c r="B10370" s="51"/>
      <c r="D10370" s="30"/>
      <c r="E10370" s="25"/>
    </row>
    <row r="10371" spans="1:5" x14ac:dyDescent="0.15">
      <c r="A10371" s="3"/>
      <c r="B10371" s="51"/>
      <c r="D10371" s="30"/>
      <c r="E10371" s="25"/>
    </row>
    <row r="10372" spans="1:5" x14ac:dyDescent="0.15">
      <c r="A10372" s="3"/>
      <c r="B10372" s="51"/>
      <c r="D10372" s="30"/>
      <c r="E10372" s="25"/>
    </row>
    <row r="10373" spans="1:5" x14ac:dyDescent="0.15">
      <c r="A10373" s="3"/>
      <c r="B10373" s="51"/>
      <c r="D10373" s="30"/>
      <c r="E10373" s="25"/>
    </row>
    <row r="10374" spans="1:5" x14ac:dyDescent="0.15">
      <c r="A10374" s="3"/>
      <c r="B10374" s="51"/>
      <c r="D10374" s="30"/>
      <c r="E10374" s="25"/>
    </row>
    <row r="10375" spans="1:5" x14ac:dyDescent="0.15">
      <c r="A10375" s="3"/>
      <c r="B10375" s="51"/>
      <c r="D10375" s="30"/>
      <c r="E10375" s="25"/>
    </row>
    <row r="10376" spans="1:5" x14ac:dyDescent="0.15">
      <c r="A10376" s="3"/>
      <c r="B10376" s="51"/>
      <c r="D10376" s="30"/>
      <c r="E10376" s="25"/>
    </row>
    <row r="10377" spans="1:5" x14ac:dyDescent="0.15">
      <c r="A10377" s="3"/>
      <c r="B10377" s="51"/>
      <c r="D10377" s="30"/>
      <c r="E10377" s="25"/>
    </row>
    <row r="10378" spans="1:5" x14ac:dyDescent="0.15">
      <c r="A10378" s="3"/>
      <c r="B10378" s="51"/>
      <c r="D10378" s="30"/>
      <c r="E10378" s="25"/>
    </row>
    <row r="10379" spans="1:5" x14ac:dyDescent="0.15">
      <c r="A10379" s="3"/>
      <c r="B10379" s="51"/>
      <c r="D10379" s="30"/>
      <c r="E10379" s="25"/>
    </row>
    <row r="10380" spans="1:5" x14ac:dyDescent="0.15">
      <c r="A10380" s="3"/>
      <c r="B10380" s="51"/>
      <c r="D10380" s="30"/>
      <c r="E10380" s="25"/>
    </row>
    <row r="10381" spans="1:5" x14ac:dyDescent="0.15">
      <c r="A10381" s="3"/>
      <c r="B10381" s="51"/>
      <c r="D10381" s="30"/>
      <c r="E10381" s="25"/>
    </row>
    <row r="10382" spans="1:5" x14ac:dyDescent="0.15">
      <c r="A10382" s="3"/>
      <c r="B10382" s="51"/>
      <c r="D10382" s="30"/>
      <c r="E10382" s="25"/>
    </row>
    <row r="10383" spans="1:5" x14ac:dyDescent="0.15">
      <c r="A10383" s="3"/>
      <c r="B10383" s="51"/>
      <c r="D10383" s="30"/>
      <c r="E10383" s="25"/>
    </row>
    <row r="10384" spans="1:5" x14ac:dyDescent="0.15">
      <c r="A10384" s="3"/>
      <c r="B10384" s="51"/>
      <c r="D10384" s="30"/>
      <c r="E10384" s="25"/>
    </row>
    <row r="10385" spans="1:5" x14ac:dyDescent="0.15">
      <c r="A10385" s="3"/>
      <c r="B10385" s="51"/>
      <c r="D10385" s="30"/>
      <c r="E10385" s="25"/>
    </row>
    <row r="10386" spans="1:5" x14ac:dyDescent="0.15">
      <c r="A10386" s="3"/>
      <c r="B10386" s="51"/>
      <c r="D10386" s="30"/>
      <c r="E10386" s="25"/>
    </row>
    <row r="10387" spans="1:5" x14ac:dyDescent="0.15">
      <c r="A10387" s="3"/>
      <c r="B10387" s="51"/>
      <c r="D10387" s="30"/>
      <c r="E10387" s="25"/>
    </row>
    <row r="10388" spans="1:5" x14ac:dyDescent="0.15">
      <c r="A10388" s="3"/>
      <c r="B10388" s="51"/>
      <c r="D10388" s="30"/>
      <c r="E10388" s="25"/>
    </row>
    <row r="10389" spans="1:5" x14ac:dyDescent="0.15">
      <c r="A10389" s="3"/>
      <c r="B10389" s="51"/>
      <c r="D10389" s="30"/>
      <c r="E10389" s="25"/>
    </row>
    <row r="10390" spans="1:5" x14ac:dyDescent="0.15">
      <c r="A10390" s="3"/>
      <c r="B10390" s="51"/>
      <c r="D10390" s="30"/>
      <c r="E10390" s="25"/>
    </row>
    <row r="10391" spans="1:5" x14ac:dyDescent="0.15">
      <c r="A10391" s="3"/>
      <c r="B10391" s="51"/>
      <c r="D10391" s="30"/>
      <c r="E10391" s="25"/>
    </row>
    <row r="10392" spans="1:5" x14ac:dyDescent="0.15">
      <c r="A10392" s="3"/>
      <c r="B10392" s="51"/>
      <c r="D10392" s="30"/>
      <c r="E10392" s="25"/>
    </row>
    <row r="10393" spans="1:5" x14ac:dyDescent="0.15">
      <c r="A10393" s="3"/>
      <c r="B10393" s="51"/>
      <c r="D10393" s="30"/>
      <c r="E10393" s="25"/>
    </row>
    <row r="10394" spans="1:5" x14ac:dyDescent="0.15">
      <c r="A10394" s="3"/>
      <c r="B10394" s="51"/>
      <c r="D10394" s="30"/>
      <c r="E10394" s="25"/>
    </row>
    <row r="10395" spans="1:5" x14ac:dyDescent="0.15">
      <c r="A10395" s="3"/>
      <c r="B10395" s="51"/>
      <c r="D10395" s="30"/>
      <c r="E10395" s="25"/>
    </row>
    <row r="10396" spans="1:5" x14ac:dyDescent="0.15">
      <c r="A10396" s="3"/>
      <c r="B10396" s="51"/>
      <c r="D10396" s="30"/>
      <c r="E10396" s="25"/>
    </row>
    <row r="10397" spans="1:5" x14ac:dyDescent="0.15">
      <c r="A10397" s="3"/>
      <c r="B10397" s="51"/>
      <c r="D10397" s="30"/>
      <c r="E10397" s="25"/>
    </row>
    <row r="10398" spans="1:5" x14ac:dyDescent="0.15">
      <c r="A10398" s="3"/>
      <c r="B10398" s="51"/>
      <c r="D10398" s="30"/>
      <c r="E10398" s="25"/>
    </row>
    <row r="10399" spans="1:5" x14ac:dyDescent="0.15">
      <c r="A10399" s="3"/>
      <c r="B10399" s="51"/>
      <c r="D10399" s="30"/>
      <c r="E10399" s="25"/>
    </row>
    <row r="10400" spans="1:5" x14ac:dyDescent="0.15">
      <c r="A10400" s="3"/>
      <c r="B10400" s="51"/>
      <c r="D10400" s="30"/>
      <c r="E10400" s="25"/>
    </row>
    <row r="10401" spans="1:5" x14ac:dyDescent="0.15">
      <c r="A10401" s="3"/>
      <c r="B10401" s="51"/>
      <c r="D10401" s="30"/>
      <c r="E10401" s="25"/>
    </row>
    <row r="10402" spans="1:5" x14ac:dyDescent="0.15">
      <c r="A10402" s="3"/>
      <c r="B10402" s="51"/>
      <c r="D10402" s="30"/>
      <c r="E10402" s="25"/>
    </row>
    <row r="10403" spans="1:5" x14ac:dyDescent="0.15">
      <c r="A10403" s="3"/>
      <c r="B10403" s="51"/>
      <c r="D10403" s="30"/>
      <c r="E10403" s="25"/>
    </row>
    <row r="10404" spans="1:5" x14ac:dyDescent="0.15">
      <c r="A10404" s="3"/>
      <c r="B10404" s="51"/>
      <c r="D10404" s="30"/>
      <c r="E10404" s="25"/>
    </row>
    <row r="10405" spans="1:5" x14ac:dyDescent="0.15">
      <c r="A10405" s="3"/>
      <c r="B10405" s="51"/>
      <c r="D10405" s="30"/>
      <c r="E10405" s="25"/>
    </row>
    <row r="10406" spans="1:5" x14ac:dyDescent="0.15">
      <c r="A10406" s="3"/>
      <c r="B10406" s="51"/>
      <c r="D10406" s="30"/>
      <c r="E10406" s="25"/>
    </row>
    <row r="10407" spans="1:5" x14ac:dyDescent="0.15">
      <c r="A10407" s="3"/>
      <c r="B10407" s="51"/>
      <c r="D10407" s="30"/>
      <c r="E10407" s="25"/>
    </row>
    <row r="10408" spans="1:5" x14ac:dyDescent="0.15">
      <c r="A10408" s="3"/>
      <c r="B10408" s="51"/>
      <c r="D10408" s="30"/>
      <c r="E10408" s="25"/>
    </row>
    <row r="10409" spans="1:5" x14ac:dyDescent="0.15">
      <c r="A10409" s="3"/>
      <c r="B10409" s="51"/>
      <c r="D10409" s="30"/>
      <c r="E10409" s="25"/>
    </row>
    <row r="10410" spans="1:5" x14ac:dyDescent="0.15">
      <c r="A10410" s="3"/>
      <c r="B10410" s="51"/>
      <c r="D10410" s="30"/>
      <c r="E10410" s="25"/>
    </row>
    <row r="10411" spans="1:5" x14ac:dyDescent="0.15">
      <c r="A10411" s="3"/>
      <c r="B10411" s="51"/>
      <c r="D10411" s="30"/>
      <c r="E10411" s="25"/>
    </row>
    <row r="10412" spans="1:5" x14ac:dyDescent="0.15">
      <c r="A10412" s="3"/>
      <c r="B10412" s="51"/>
      <c r="D10412" s="30"/>
      <c r="E10412" s="25"/>
    </row>
    <row r="10413" spans="1:5" x14ac:dyDescent="0.15">
      <c r="A10413" s="3"/>
      <c r="B10413" s="51"/>
      <c r="D10413" s="30"/>
      <c r="E10413" s="25"/>
    </row>
    <row r="10414" spans="1:5" x14ac:dyDescent="0.15">
      <c r="A10414" s="3"/>
      <c r="B10414" s="51"/>
      <c r="D10414" s="30"/>
      <c r="E10414" s="25"/>
    </row>
    <row r="10415" spans="1:5" x14ac:dyDescent="0.15">
      <c r="A10415" s="3"/>
      <c r="B10415" s="51"/>
      <c r="D10415" s="30"/>
      <c r="E10415" s="25"/>
    </row>
    <row r="10416" spans="1:5" x14ac:dyDescent="0.15">
      <c r="A10416" s="3"/>
      <c r="B10416" s="51"/>
      <c r="D10416" s="30"/>
      <c r="E10416" s="25"/>
    </row>
    <row r="10417" spans="1:5" x14ac:dyDescent="0.15">
      <c r="A10417" s="3"/>
      <c r="B10417" s="51"/>
      <c r="D10417" s="30"/>
      <c r="E10417" s="25"/>
    </row>
    <row r="10418" spans="1:5" x14ac:dyDescent="0.15">
      <c r="A10418" s="3"/>
      <c r="B10418" s="51"/>
      <c r="D10418" s="30"/>
      <c r="E10418" s="25"/>
    </row>
    <row r="10419" spans="1:5" x14ac:dyDescent="0.15">
      <c r="A10419" s="3"/>
      <c r="B10419" s="51"/>
      <c r="D10419" s="30"/>
      <c r="E10419" s="25"/>
    </row>
    <row r="10420" spans="1:5" x14ac:dyDescent="0.15">
      <c r="A10420" s="3"/>
      <c r="B10420" s="51"/>
      <c r="D10420" s="30"/>
      <c r="E10420" s="25"/>
    </row>
    <row r="10421" spans="1:5" x14ac:dyDescent="0.15">
      <c r="A10421" s="3"/>
      <c r="B10421" s="51"/>
      <c r="D10421" s="30"/>
      <c r="E10421" s="25"/>
    </row>
    <row r="10422" spans="1:5" x14ac:dyDescent="0.15">
      <c r="A10422" s="3"/>
      <c r="B10422" s="51"/>
      <c r="D10422" s="30"/>
      <c r="E10422" s="25"/>
    </row>
    <row r="10423" spans="1:5" x14ac:dyDescent="0.15">
      <c r="A10423" s="3"/>
      <c r="B10423" s="51"/>
      <c r="D10423" s="30"/>
      <c r="E10423" s="25"/>
    </row>
    <row r="10424" spans="1:5" x14ac:dyDescent="0.15">
      <c r="A10424" s="3"/>
      <c r="B10424" s="51"/>
      <c r="D10424" s="30"/>
      <c r="E10424" s="25"/>
    </row>
    <row r="10425" spans="1:5" x14ac:dyDescent="0.15">
      <c r="A10425" s="3"/>
      <c r="B10425" s="51"/>
      <c r="D10425" s="30"/>
      <c r="E10425" s="25"/>
    </row>
    <row r="10426" spans="1:5" x14ac:dyDescent="0.15">
      <c r="A10426" s="3"/>
      <c r="B10426" s="51"/>
      <c r="D10426" s="30"/>
      <c r="E10426" s="25"/>
    </row>
    <row r="10427" spans="1:5" x14ac:dyDescent="0.15">
      <c r="A10427" s="3"/>
      <c r="B10427" s="51"/>
      <c r="D10427" s="30"/>
      <c r="E10427" s="25"/>
    </row>
    <row r="10428" spans="1:5" x14ac:dyDescent="0.15">
      <c r="A10428" s="3"/>
      <c r="B10428" s="51"/>
      <c r="D10428" s="30"/>
      <c r="E10428" s="25"/>
    </row>
    <row r="10429" spans="1:5" x14ac:dyDescent="0.15">
      <c r="A10429" s="3"/>
      <c r="B10429" s="51"/>
      <c r="D10429" s="30"/>
      <c r="E10429" s="25"/>
    </row>
    <row r="10430" spans="1:5" x14ac:dyDescent="0.15">
      <c r="A10430" s="3"/>
      <c r="B10430" s="51"/>
      <c r="D10430" s="30"/>
      <c r="E10430" s="25"/>
    </row>
    <row r="10431" spans="1:5" x14ac:dyDescent="0.15">
      <c r="A10431" s="3"/>
      <c r="B10431" s="51"/>
      <c r="D10431" s="30"/>
      <c r="E10431" s="25"/>
    </row>
    <row r="10432" spans="1:5" x14ac:dyDescent="0.15">
      <c r="A10432" s="3"/>
      <c r="B10432" s="51"/>
      <c r="D10432" s="30"/>
      <c r="E10432" s="25"/>
    </row>
    <row r="10433" spans="1:5" x14ac:dyDescent="0.15">
      <c r="A10433" s="3"/>
      <c r="B10433" s="51"/>
      <c r="D10433" s="30"/>
      <c r="E10433" s="25"/>
    </row>
    <row r="10434" spans="1:5" x14ac:dyDescent="0.15">
      <c r="A10434" s="3"/>
      <c r="B10434" s="51"/>
      <c r="D10434" s="30"/>
      <c r="E10434" s="25"/>
    </row>
    <row r="10435" spans="1:5" x14ac:dyDescent="0.15">
      <c r="A10435" s="3"/>
      <c r="B10435" s="51"/>
      <c r="D10435" s="30"/>
      <c r="E10435" s="25"/>
    </row>
    <row r="10436" spans="1:5" x14ac:dyDescent="0.15">
      <c r="A10436" s="3"/>
      <c r="B10436" s="51"/>
      <c r="D10436" s="30"/>
      <c r="E10436" s="25"/>
    </row>
    <row r="10437" spans="1:5" x14ac:dyDescent="0.15">
      <c r="A10437" s="3"/>
      <c r="B10437" s="51"/>
      <c r="D10437" s="30"/>
      <c r="E10437" s="25"/>
    </row>
    <row r="10438" spans="1:5" x14ac:dyDescent="0.15">
      <c r="A10438" s="3"/>
      <c r="B10438" s="51"/>
      <c r="D10438" s="30"/>
      <c r="E10438" s="25"/>
    </row>
    <row r="10439" spans="1:5" x14ac:dyDescent="0.15">
      <c r="A10439" s="3"/>
      <c r="B10439" s="51"/>
      <c r="D10439" s="30"/>
      <c r="E10439" s="25"/>
    </row>
    <row r="10440" spans="1:5" x14ac:dyDescent="0.15">
      <c r="A10440" s="3"/>
      <c r="B10440" s="51"/>
      <c r="D10440" s="30"/>
      <c r="E10440" s="25"/>
    </row>
    <row r="10441" spans="1:5" x14ac:dyDescent="0.15">
      <c r="A10441" s="3"/>
      <c r="B10441" s="51"/>
      <c r="D10441" s="30"/>
      <c r="E10441" s="25"/>
    </row>
    <row r="10442" spans="1:5" x14ac:dyDescent="0.15">
      <c r="A10442" s="3"/>
      <c r="B10442" s="51"/>
      <c r="D10442" s="30"/>
      <c r="E10442" s="25"/>
    </row>
    <row r="10443" spans="1:5" x14ac:dyDescent="0.15">
      <c r="A10443" s="3"/>
      <c r="B10443" s="51"/>
      <c r="D10443" s="30"/>
      <c r="E10443" s="25"/>
    </row>
    <row r="10444" spans="1:5" x14ac:dyDescent="0.15">
      <c r="A10444" s="3"/>
      <c r="B10444" s="51"/>
      <c r="D10444" s="30"/>
      <c r="E10444" s="25"/>
    </row>
    <row r="10445" spans="1:5" x14ac:dyDescent="0.15">
      <c r="A10445" s="3"/>
      <c r="B10445" s="51"/>
      <c r="D10445" s="30"/>
      <c r="E10445" s="25"/>
    </row>
    <row r="10446" spans="1:5" x14ac:dyDescent="0.15">
      <c r="A10446" s="3"/>
      <c r="B10446" s="51"/>
      <c r="D10446" s="30"/>
      <c r="E10446" s="25"/>
    </row>
    <row r="10447" spans="1:5" x14ac:dyDescent="0.15">
      <c r="A10447" s="3"/>
      <c r="B10447" s="51"/>
      <c r="D10447" s="30"/>
      <c r="E10447" s="25"/>
    </row>
    <row r="10448" spans="1:5" x14ac:dyDescent="0.15">
      <c r="A10448" s="3"/>
      <c r="B10448" s="51"/>
      <c r="D10448" s="30"/>
      <c r="E10448" s="25"/>
    </row>
    <row r="10449" spans="1:5" x14ac:dyDescent="0.15">
      <c r="A10449" s="3"/>
      <c r="B10449" s="51"/>
      <c r="D10449" s="30"/>
      <c r="E10449" s="25"/>
    </row>
    <row r="10450" spans="1:5" x14ac:dyDescent="0.15">
      <c r="A10450" s="3"/>
      <c r="B10450" s="51"/>
      <c r="D10450" s="30"/>
      <c r="E10450" s="25"/>
    </row>
    <row r="10451" spans="1:5" x14ac:dyDescent="0.15">
      <c r="A10451" s="3"/>
      <c r="B10451" s="51"/>
      <c r="D10451" s="30"/>
      <c r="E10451" s="25"/>
    </row>
    <row r="10452" spans="1:5" x14ac:dyDescent="0.15">
      <c r="A10452" s="3"/>
      <c r="B10452" s="51"/>
      <c r="D10452" s="30"/>
      <c r="E10452" s="25"/>
    </row>
    <row r="10453" spans="1:5" x14ac:dyDescent="0.15">
      <c r="A10453" s="3"/>
      <c r="B10453" s="51"/>
      <c r="D10453" s="30"/>
      <c r="E10453" s="25"/>
    </row>
    <row r="10454" spans="1:5" x14ac:dyDescent="0.15">
      <c r="A10454" s="3"/>
      <c r="B10454" s="51"/>
      <c r="D10454" s="30"/>
      <c r="E10454" s="25"/>
    </row>
    <row r="10455" spans="1:5" x14ac:dyDescent="0.15">
      <c r="A10455" s="3"/>
      <c r="B10455" s="51"/>
      <c r="D10455" s="30"/>
      <c r="E10455" s="25"/>
    </row>
    <row r="10456" spans="1:5" x14ac:dyDescent="0.15">
      <c r="A10456" s="3"/>
      <c r="B10456" s="51"/>
      <c r="D10456" s="30"/>
      <c r="E10456" s="25"/>
    </row>
    <row r="10457" spans="1:5" x14ac:dyDescent="0.15">
      <c r="A10457" s="3"/>
      <c r="B10457" s="51"/>
      <c r="D10457" s="30"/>
      <c r="E10457" s="25"/>
    </row>
    <row r="10458" spans="1:5" x14ac:dyDescent="0.15">
      <c r="A10458" s="3"/>
      <c r="B10458" s="51"/>
      <c r="D10458" s="30"/>
      <c r="E10458" s="25"/>
    </row>
    <row r="10459" spans="1:5" x14ac:dyDescent="0.15">
      <c r="A10459" s="3"/>
      <c r="B10459" s="51"/>
      <c r="D10459" s="30"/>
      <c r="E10459" s="25"/>
    </row>
    <row r="10460" spans="1:5" x14ac:dyDescent="0.15">
      <c r="A10460" s="3"/>
      <c r="B10460" s="51"/>
      <c r="D10460" s="30"/>
      <c r="E10460" s="25"/>
    </row>
    <row r="10461" spans="1:5" x14ac:dyDescent="0.15">
      <c r="A10461" s="3"/>
      <c r="B10461" s="51"/>
      <c r="D10461" s="30"/>
      <c r="E10461" s="25"/>
    </row>
    <row r="10462" spans="1:5" x14ac:dyDescent="0.15">
      <c r="A10462" s="3"/>
      <c r="B10462" s="51"/>
      <c r="D10462" s="30"/>
      <c r="E10462" s="25"/>
    </row>
    <row r="10463" spans="1:5" x14ac:dyDescent="0.15">
      <c r="A10463" s="3"/>
      <c r="B10463" s="51"/>
      <c r="D10463" s="30"/>
      <c r="E10463" s="25"/>
    </row>
    <row r="10464" spans="1:5" x14ac:dyDescent="0.15">
      <c r="A10464" s="3"/>
      <c r="B10464" s="51"/>
      <c r="D10464" s="30"/>
      <c r="E10464" s="25"/>
    </row>
    <row r="10465" spans="1:5" x14ac:dyDescent="0.15">
      <c r="A10465" s="3"/>
      <c r="B10465" s="51"/>
      <c r="D10465" s="30"/>
      <c r="E10465" s="25"/>
    </row>
    <row r="10466" spans="1:5" x14ac:dyDescent="0.15">
      <c r="A10466" s="3"/>
      <c r="B10466" s="51"/>
      <c r="D10466" s="30"/>
      <c r="E10466" s="25"/>
    </row>
    <row r="10467" spans="1:5" x14ac:dyDescent="0.15">
      <c r="A10467" s="3"/>
      <c r="B10467" s="51"/>
      <c r="D10467" s="30"/>
      <c r="E10467" s="25"/>
    </row>
    <row r="10468" spans="1:5" x14ac:dyDescent="0.15">
      <c r="A10468" s="3"/>
      <c r="B10468" s="51"/>
      <c r="D10468" s="30"/>
      <c r="E10468" s="25"/>
    </row>
    <row r="10469" spans="1:5" x14ac:dyDescent="0.15">
      <c r="A10469" s="3"/>
      <c r="B10469" s="51"/>
      <c r="D10469" s="30"/>
      <c r="E10469" s="25"/>
    </row>
    <row r="10470" spans="1:5" x14ac:dyDescent="0.15">
      <c r="A10470" s="3"/>
      <c r="B10470" s="51"/>
      <c r="D10470" s="30"/>
      <c r="E10470" s="25"/>
    </row>
    <row r="10471" spans="1:5" x14ac:dyDescent="0.15">
      <c r="A10471" s="3"/>
      <c r="B10471" s="51"/>
      <c r="D10471" s="30"/>
      <c r="E10471" s="25"/>
    </row>
    <row r="10472" spans="1:5" x14ac:dyDescent="0.15">
      <c r="A10472" s="3"/>
      <c r="B10472" s="51"/>
      <c r="D10472" s="30"/>
      <c r="E10472" s="25"/>
    </row>
    <row r="10473" spans="1:5" x14ac:dyDescent="0.15">
      <c r="A10473" s="3"/>
      <c r="B10473" s="51"/>
      <c r="D10473" s="30"/>
      <c r="E10473" s="25"/>
    </row>
    <row r="10474" spans="1:5" x14ac:dyDescent="0.15">
      <c r="A10474" s="3"/>
      <c r="B10474" s="51"/>
      <c r="D10474" s="30"/>
      <c r="E10474" s="25"/>
    </row>
    <row r="10475" spans="1:5" x14ac:dyDescent="0.15">
      <c r="A10475" s="3"/>
      <c r="B10475" s="51"/>
      <c r="D10475" s="30"/>
      <c r="E10475" s="25"/>
    </row>
    <row r="10476" spans="1:5" x14ac:dyDescent="0.15">
      <c r="A10476" s="3"/>
      <c r="B10476" s="51"/>
      <c r="D10476" s="30"/>
      <c r="E10476" s="25"/>
    </row>
    <row r="10477" spans="1:5" x14ac:dyDescent="0.15">
      <c r="A10477" s="3"/>
      <c r="B10477" s="51"/>
      <c r="D10477" s="30"/>
      <c r="E10477" s="25"/>
    </row>
    <row r="10478" spans="1:5" x14ac:dyDescent="0.15">
      <c r="A10478" s="3"/>
      <c r="B10478" s="51"/>
      <c r="D10478" s="30"/>
      <c r="E10478" s="25"/>
    </row>
    <row r="10479" spans="1:5" x14ac:dyDescent="0.15">
      <c r="A10479" s="3"/>
      <c r="B10479" s="51"/>
      <c r="D10479" s="30"/>
      <c r="E10479" s="25"/>
    </row>
    <row r="10480" spans="1:5" x14ac:dyDescent="0.15">
      <c r="A10480" s="3"/>
      <c r="B10480" s="51"/>
      <c r="D10480" s="30"/>
      <c r="E10480" s="25"/>
    </row>
    <row r="10481" spans="1:5" x14ac:dyDescent="0.15">
      <c r="A10481" s="3"/>
      <c r="B10481" s="51"/>
      <c r="D10481" s="30"/>
      <c r="E10481" s="25"/>
    </row>
    <row r="10482" spans="1:5" x14ac:dyDescent="0.15">
      <c r="A10482" s="3"/>
      <c r="B10482" s="51"/>
      <c r="D10482" s="30"/>
      <c r="E10482" s="25"/>
    </row>
    <row r="10483" spans="1:5" x14ac:dyDescent="0.15">
      <c r="A10483" s="3"/>
      <c r="B10483" s="51"/>
      <c r="D10483" s="30"/>
      <c r="E10483" s="25"/>
    </row>
    <row r="10484" spans="1:5" x14ac:dyDescent="0.15">
      <c r="A10484" s="3"/>
      <c r="B10484" s="51"/>
      <c r="D10484" s="30"/>
      <c r="E10484" s="25"/>
    </row>
    <row r="10485" spans="1:5" x14ac:dyDescent="0.15">
      <c r="A10485" s="3"/>
      <c r="B10485" s="51"/>
      <c r="D10485" s="30"/>
      <c r="E10485" s="25"/>
    </row>
    <row r="10486" spans="1:5" x14ac:dyDescent="0.15">
      <c r="A10486" s="3"/>
      <c r="B10486" s="51"/>
      <c r="D10486" s="30"/>
      <c r="E10486" s="25"/>
    </row>
    <row r="10487" spans="1:5" x14ac:dyDescent="0.15">
      <c r="A10487" s="3"/>
      <c r="B10487" s="51"/>
      <c r="D10487" s="30"/>
      <c r="E10487" s="25"/>
    </row>
    <row r="10488" spans="1:5" x14ac:dyDescent="0.15">
      <c r="A10488" s="3"/>
      <c r="B10488" s="51"/>
      <c r="D10488" s="30"/>
      <c r="E10488" s="25"/>
    </row>
    <row r="10489" spans="1:5" x14ac:dyDescent="0.15">
      <c r="A10489" s="3"/>
      <c r="B10489" s="51"/>
      <c r="D10489" s="30"/>
      <c r="E10489" s="25"/>
    </row>
    <row r="10490" spans="1:5" x14ac:dyDescent="0.15">
      <c r="A10490" s="3"/>
      <c r="B10490" s="51"/>
      <c r="D10490" s="30"/>
      <c r="E10490" s="25"/>
    </row>
    <row r="10491" spans="1:5" x14ac:dyDescent="0.15">
      <c r="A10491" s="3"/>
      <c r="B10491" s="51"/>
      <c r="D10491" s="30"/>
      <c r="E10491" s="25"/>
    </row>
    <row r="10492" spans="1:5" x14ac:dyDescent="0.15">
      <c r="A10492" s="3"/>
      <c r="B10492" s="51"/>
      <c r="D10492" s="30"/>
      <c r="E10492" s="25"/>
    </row>
    <row r="10493" spans="1:5" x14ac:dyDescent="0.15">
      <c r="A10493" s="3"/>
      <c r="B10493" s="51"/>
      <c r="D10493" s="30"/>
      <c r="E10493" s="25"/>
    </row>
    <row r="10494" spans="1:5" x14ac:dyDescent="0.15">
      <c r="A10494" s="3"/>
      <c r="B10494" s="51"/>
      <c r="D10494" s="30"/>
      <c r="E10494" s="25"/>
    </row>
    <row r="10495" spans="1:5" x14ac:dyDescent="0.15">
      <c r="A10495" s="3"/>
      <c r="B10495" s="51"/>
      <c r="D10495" s="30"/>
      <c r="E10495" s="25"/>
    </row>
    <row r="10496" spans="1:5" x14ac:dyDescent="0.15">
      <c r="A10496" s="3"/>
      <c r="B10496" s="51"/>
      <c r="D10496" s="30"/>
      <c r="E10496" s="25"/>
    </row>
    <row r="10497" spans="1:5" x14ac:dyDescent="0.15">
      <c r="A10497" s="3"/>
      <c r="B10497" s="51"/>
      <c r="D10497" s="30"/>
      <c r="E10497" s="25"/>
    </row>
    <row r="10498" spans="1:5" x14ac:dyDescent="0.15">
      <c r="A10498" s="3"/>
      <c r="B10498" s="51"/>
      <c r="D10498" s="30"/>
      <c r="E10498" s="25"/>
    </row>
    <row r="10499" spans="1:5" x14ac:dyDescent="0.15">
      <c r="A10499" s="3"/>
      <c r="B10499" s="51"/>
      <c r="D10499" s="30"/>
      <c r="E10499" s="25"/>
    </row>
    <row r="10500" spans="1:5" x14ac:dyDescent="0.15">
      <c r="A10500" s="3"/>
      <c r="B10500" s="51"/>
      <c r="D10500" s="30"/>
      <c r="E10500" s="25"/>
    </row>
    <row r="10501" spans="1:5" x14ac:dyDescent="0.15">
      <c r="A10501" s="3"/>
      <c r="B10501" s="51"/>
      <c r="D10501" s="30"/>
      <c r="E10501" s="25"/>
    </row>
    <row r="10502" spans="1:5" x14ac:dyDescent="0.15">
      <c r="A10502" s="3"/>
      <c r="B10502" s="51"/>
      <c r="D10502" s="30"/>
      <c r="E10502" s="25"/>
    </row>
    <row r="10503" spans="1:5" x14ac:dyDescent="0.15">
      <c r="A10503" s="3"/>
      <c r="B10503" s="51"/>
      <c r="D10503" s="30"/>
      <c r="E10503" s="25"/>
    </row>
    <row r="10504" spans="1:5" x14ac:dyDescent="0.15">
      <c r="A10504" s="3"/>
      <c r="B10504" s="51"/>
      <c r="D10504" s="30"/>
      <c r="E10504" s="25"/>
    </row>
    <row r="10505" spans="1:5" x14ac:dyDescent="0.15">
      <c r="A10505" s="3"/>
      <c r="B10505" s="51"/>
      <c r="D10505" s="30"/>
      <c r="E10505" s="25"/>
    </row>
    <row r="10506" spans="1:5" x14ac:dyDescent="0.15">
      <c r="A10506" s="3"/>
      <c r="B10506" s="51"/>
      <c r="D10506" s="30"/>
      <c r="E10506" s="25"/>
    </row>
    <row r="10507" spans="1:5" x14ac:dyDescent="0.15">
      <c r="A10507" s="3"/>
      <c r="B10507" s="51"/>
      <c r="D10507" s="30"/>
      <c r="E10507" s="25"/>
    </row>
    <row r="10508" spans="1:5" x14ac:dyDescent="0.15">
      <c r="A10508" s="3"/>
      <c r="B10508" s="51"/>
      <c r="D10508" s="30"/>
      <c r="E10508" s="25"/>
    </row>
    <row r="10509" spans="1:5" x14ac:dyDescent="0.15">
      <c r="A10509" s="3"/>
      <c r="B10509" s="51"/>
      <c r="D10509" s="30"/>
      <c r="E10509" s="25"/>
    </row>
    <row r="10510" spans="1:5" x14ac:dyDescent="0.15">
      <c r="A10510" s="3"/>
      <c r="B10510" s="51"/>
      <c r="D10510" s="30"/>
      <c r="E10510" s="25"/>
    </row>
    <row r="10511" spans="1:5" x14ac:dyDescent="0.15">
      <c r="A10511" s="3"/>
      <c r="B10511" s="51"/>
      <c r="D10511" s="30"/>
      <c r="E10511" s="25"/>
    </row>
    <row r="10512" spans="1:5" x14ac:dyDescent="0.15">
      <c r="A10512" s="3"/>
      <c r="B10512" s="51"/>
      <c r="D10512" s="30"/>
      <c r="E10512" s="25"/>
    </row>
    <row r="10513" spans="1:5" x14ac:dyDescent="0.15">
      <c r="A10513" s="3"/>
      <c r="B10513" s="51"/>
      <c r="D10513" s="30"/>
      <c r="E10513" s="25"/>
    </row>
    <row r="10514" spans="1:5" x14ac:dyDescent="0.15">
      <c r="A10514" s="3"/>
      <c r="B10514" s="51"/>
      <c r="D10514" s="30"/>
      <c r="E10514" s="25"/>
    </row>
    <row r="10515" spans="1:5" x14ac:dyDescent="0.15">
      <c r="A10515" s="3"/>
      <c r="B10515" s="51"/>
      <c r="D10515" s="30"/>
      <c r="E10515" s="25"/>
    </row>
    <row r="10516" spans="1:5" x14ac:dyDescent="0.15">
      <c r="A10516" s="3"/>
      <c r="B10516" s="51"/>
      <c r="D10516" s="30"/>
      <c r="E10516" s="25"/>
    </row>
    <row r="10517" spans="1:5" x14ac:dyDescent="0.15">
      <c r="A10517" s="3"/>
      <c r="B10517" s="51"/>
      <c r="D10517" s="30"/>
      <c r="E10517" s="25"/>
    </row>
    <row r="10518" spans="1:5" x14ac:dyDescent="0.15">
      <c r="A10518" s="3"/>
      <c r="B10518" s="51"/>
      <c r="D10518" s="30"/>
      <c r="E10518" s="25"/>
    </row>
    <row r="10519" spans="1:5" x14ac:dyDescent="0.15">
      <c r="A10519" s="3"/>
      <c r="B10519" s="51"/>
      <c r="D10519" s="30"/>
      <c r="E10519" s="25"/>
    </row>
    <row r="10520" spans="1:5" x14ac:dyDescent="0.15">
      <c r="A10520" s="3"/>
      <c r="B10520" s="51"/>
      <c r="D10520" s="30"/>
      <c r="E10520" s="25"/>
    </row>
    <row r="10521" spans="1:5" x14ac:dyDescent="0.15">
      <c r="A10521" s="3"/>
      <c r="B10521" s="51"/>
      <c r="D10521" s="30"/>
      <c r="E10521" s="25"/>
    </row>
    <row r="10522" spans="1:5" x14ac:dyDescent="0.15">
      <c r="A10522" s="3"/>
      <c r="B10522" s="51"/>
      <c r="D10522" s="30"/>
      <c r="E10522" s="25"/>
    </row>
    <row r="10523" spans="1:5" x14ac:dyDescent="0.15">
      <c r="A10523" s="3"/>
      <c r="B10523" s="51"/>
      <c r="D10523" s="30"/>
      <c r="E10523" s="25"/>
    </row>
    <row r="10524" spans="1:5" x14ac:dyDescent="0.15">
      <c r="A10524" s="3"/>
      <c r="B10524" s="51"/>
      <c r="D10524" s="30"/>
      <c r="E10524" s="25"/>
    </row>
    <row r="10525" spans="1:5" x14ac:dyDescent="0.15">
      <c r="A10525" s="3"/>
      <c r="B10525" s="51"/>
      <c r="D10525" s="30"/>
      <c r="E10525" s="25"/>
    </row>
    <row r="10526" spans="1:5" x14ac:dyDescent="0.15">
      <c r="A10526" s="3"/>
      <c r="B10526" s="51"/>
      <c r="D10526" s="30"/>
      <c r="E10526" s="25"/>
    </row>
    <row r="10527" spans="1:5" x14ac:dyDescent="0.15">
      <c r="A10527" s="3"/>
      <c r="B10527" s="51"/>
      <c r="D10527" s="30"/>
      <c r="E10527" s="25"/>
    </row>
    <row r="10528" spans="1:5" x14ac:dyDescent="0.15">
      <c r="A10528" s="3"/>
      <c r="B10528" s="51"/>
      <c r="D10528" s="30"/>
      <c r="E10528" s="25"/>
    </row>
    <row r="10529" spans="1:5" x14ac:dyDescent="0.15">
      <c r="A10529" s="3"/>
      <c r="B10529" s="51"/>
      <c r="D10529" s="30"/>
      <c r="E10529" s="25"/>
    </row>
    <row r="10530" spans="1:5" x14ac:dyDescent="0.15">
      <c r="A10530" s="3"/>
      <c r="B10530" s="51"/>
      <c r="D10530" s="30"/>
      <c r="E10530" s="25"/>
    </row>
    <row r="10531" spans="1:5" x14ac:dyDescent="0.15">
      <c r="A10531" s="3"/>
      <c r="B10531" s="51"/>
      <c r="D10531" s="30"/>
      <c r="E10531" s="25"/>
    </row>
    <row r="10532" spans="1:5" x14ac:dyDescent="0.15">
      <c r="A10532" s="3"/>
      <c r="B10532" s="51"/>
      <c r="D10532" s="30"/>
      <c r="E10532" s="25"/>
    </row>
    <row r="10533" spans="1:5" x14ac:dyDescent="0.15">
      <c r="A10533" s="3"/>
      <c r="B10533" s="51"/>
      <c r="D10533" s="30"/>
      <c r="E10533" s="25"/>
    </row>
    <row r="10534" spans="1:5" x14ac:dyDescent="0.15">
      <c r="A10534" s="3"/>
      <c r="B10534" s="51"/>
      <c r="D10534" s="30"/>
      <c r="E10534" s="25"/>
    </row>
    <row r="10535" spans="1:5" x14ac:dyDescent="0.15">
      <c r="A10535" s="3"/>
      <c r="B10535" s="51"/>
      <c r="D10535" s="30"/>
      <c r="E10535" s="25"/>
    </row>
    <row r="10536" spans="1:5" x14ac:dyDescent="0.15">
      <c r="A10536" s="3"/>
      <c r="B10536" s="51"/>
      <c r="D10536" s="30"/>
      <c r="E10536" s="25"/>
    </row>
    <row r="10537" spans="1:5" x14ac:dyDescent="0.15">
      <c r="A10537" s="3"/>
      <c r="B10537" s="51"/>
      <c r="D10537" s="30"/>
      <c r="E10537" s="25"/>
    </row>
    <row r="10538" spans="1:5" x14ac:dyDescent="0.15">
      <c r="A10538" s="3"/>
      <c r="B10538" s="51"/>
      <c r="D10538" s="30"/>
      <c r="E10538" s="25"/>
    </row>
    <row r="10539" spans="1:5" x14ac:dyDescent="0.15">
      <c r="A10539" s="3"/>
      <c r="B10539" s="51"/>
      <c r="D10539" s="30"/>
      <c r="E10539" s="25"/>
    </row>
    <row r="10540" spans="1:5" x14ac:dyDescent="0.15">
      <c r="A10540" s="3"/>
      <c r="B10540" s="51"/>
      <c r="D10540" s="30"/>
      <c r="E10540" s="25"/>
    </row>
    <row r="10541" spans="1:5" x14ac:dyDescent="0.15">
      <c r="A10541" s="3"/>
      <c r="B10541" s="51"/>
      <c r="D10541" s="30"/>
      <c r="E10541" s="25"/>
    </row>
    <row r="10542" spans="1:5" x14ac:dyDescent="0.15">
      <c r="A10542" s="3"/>
      <c r="B10542" s="51"/>
      <c r="D10542" s="30"/>
      <c r="E10542" s="25"/>
    </row>
    <row r="10543" spans="1:5" x14ac:dyDescent="0.15">
      <c r="A10543" s="3"/>
      <c r="B10543" s="51"/>
      <c r="D10543" s="30"/>
      <c r="E10543" s="25"/>
    </row>
    <row r="10544" spans="1:5" x14ac:dyDescent="0.15">
      <c r="A10544" s="3"/>
      <c r="B10544" s="51"/>
      <c r="D10544" s="30"/>
      <c r="E10544" s="25"/>
    </row>
    <row r="10545" spans="1:5" x14ac:dyDescent="0.15">
      <c r="A10545" s="3"/>
      <c r="B10545" s="51"/>
      <c r="D10545" s="30"/>
      <c r="E10545" s="25"/>
    </row>
    <row r="10546" spans="1:5" x14ac:dyDescent="0.15">
      <c r="A10546" s="3"/>
      <c r="B10546" s="51"/>
      <c r="D10546" s="30"/>
      <c r="E10546" s="25"/>
    </row>
    <row r="10547" spans="1:5" x14ac:dyDescent="0.15">
      <c r="A10547" s="3"/>
      <c r="B10547" s="51"/>
      <c r="D10547" s="30"/>
      <c r="E10547" s="25"/>
    </row>
    <row r="10548" spans="1:5" x14ac:dyDescent="0.15">
      <c r="A10548" s="3"/>
      <c r="B10548" s="51"/>
      <c r="D10548" s="30"/>
      <c r="E10548" s="25"/>
    </row>
    <row r="10549" spans="1:5" x14ac:dyDescent="0.15">
      <c r="A10549" s="3"/>
      <c r="B10549" s="51"/>
      <c r="D10549" s="30"/>
      <c r="E10549" s="25"/>
    </row>
    <row r="10550" spans="1:5" x14ac:dyDescent="0.15">
      <c r="A10550" s="3"/>
      <c r="B10550" s="51"/>
      <c r="D10550" s="30"/>
      <c r="E10550" s="25"/>
    </row>
    <row r="10551" spans="1:5" x14ac:dyDescent="0.15">
      <c r="A10551" s="3"/>
      <c r="B10551" s="51"/>
      <c r="D10551" s="30"/>
      <c r="E10551" s="25"/>
    </row>
    <row r="10552" spans="1:5" x14ac:dyDescent="0.15">
      <c r="A10552" s="3"/>
      <c r="B10552" s="51"/>
      <c r="D10552" s="30"/>
      <c r="E10552" s="25"/>
    </row>
    <row r="10553" spans="1:5" x14ac:dyDescent="0.15">
      <c r="A10553" s="3"/>
      <c r="B10553" s="51"/>
      <c r="D10553" s="30"/>
      <c r="E10553" s="25"/>
    </row>
    <row r="10554" spans="1:5" x14ac:dyDescent="0.15">
      <c r="A10554" s="3"/>
      <c r="B10554" s="51"/>
      <c r="D10554" s="30"/>
      <c r="E10554" s="25"/>
    </row>
    <row r="10555" spans="1:5" x14ac:dyDescent="0.15">
      <c r="A10555" s="3"/>
      <c r="B10555" s="51"/>
      <c r="D10555" s="30"/>
      <c r="E10555" s="25"/>
    </row>
    <row r="10556" spans="1:5" x14ac:dyDescent="0.15">
      <c r="A10556" s="3"/>
      <c r="B10556" s="51"/>
      <c r="D10556" s="30"/>
      <c r="E10556" s="25"/>
    </row>
    <row r="10557" spans="1:5" x14ac:dyDescent="0.15">
      <c r="A10557" s="3"/>
      <c r="B10557" s="51"/>
      <c r="D10557" s="30"/>
      <c r="E10557" s="25"/>
    </row>
    <row r="10558" spans="1:5" x14ac:dyDescent="0.15">
      <c r="A10558" s="3"/>
      <c r="B10558" s="51"/>
      <c r="D10558" s="30"/>
      <c r="E10558" s="25"/>
    </row>
    <row r="10559" spans="1:5" x14ac:dyDescent="0.15">
      <c r="A10559" s="3"/>
      <c r="B10559" s="51"/>
      <c r="D10559" s="30"/>
      <c r="E10559" s="25"/>
    </row>
    <row r="10560" spans="1:5" x14ac:dyDescent="0.15">
      <c r="A10560" s="3"/>
      <c r="B10560" s="51"/>
      <c r="D10560" s="30"/>
      <c r="E10560" s="25"/>
    </row>
    <row r="10561" spans="1:5" x14ac:dyDescent="0.15">
      <c r="A10561" s="3"/>
      <c r="B10561" s="51"/>
      <c r="D10561" s="30"/>
      <c r="E10561" s="25"/>
    </row>
    <row r="10562" spans="1:5" x14ac:dyDescent="0.15">
      <c r="A10562" s="3"/>
      <c r="B10562" s="51"/>
      <c r="D10562" s="30"/>
      <c r="E10562" s="25"/>
    </row>
    <row r="10563" spans="1:5" x14ac:dyDescent="0.15">
      <c r="A10563" s="3"/>
      <c r="B10563" s="51"/>
      <c r="D10563" s="30"/>
      <c r="E10563" s="25"/>
    </row>
    <row r="10564" spans="1:5" x14ac:dyDescent="0.15">
      <c r="A10564" s="3"/>
      <c r="B10564" s="51"/>
      <c r="D10564" s="30"/>
      <c r="E10564" s="25"/>
    </row>
    <row r="10565" spans="1:5" x14ac:dyDescent="0.15">
      <c r="A10565" s="3"/>
      <c r="B10565" s="51"/>
      <c r="D10565" s="30"/>
      <c r="E10565" s="25"/>
    </row>
    <row r="10566" spans="1:5" x14ac:dyDescent="0.15">
      <c r="A10566" s="3"/>
      <c r="B10566" s="51"/>
      <c r="D10566" s="30"/>
      <c r="E10566" s="25"/>
    </row>
    <row r="10567" spans="1:5" x14ac:dyDescent="0.15">
      <c r="A10567" s="3"/>
      <c r="B10567" s="51"/>
      <c r="D10567" s="30"/>
      <c r="E10567" s="25"/>
    </row>
    <row r="10568" spans="1:5" x14ac:dyDescent="0.15">
      <c r="A10568" s="3"/>
      <c r="B10568" s="51"/>
      <c r="D10568" s="30"/>
      <c r="E10568" s="25"/>
    </row>
    <row r="10569" spans="1:5" x14ac:dyDescent="0.15">
      <c r="A10569" s="3"/>
      <c r="B10569" s="51"/>
      <c r="D10569" s="30"/>
      <c r="E10569" s="25"/>
    </row>
    <row r="10570" spans="1:5" x14ac:dyDescent="0.15">
      <c r="A10570" s="3"/>
      <c r="B10570" s="51"/>
      <c r="D10570" s="30"/>
      <c r="E10570" s="25"/>
    </row>
    <row r="10571" spans="1:5" x14ac:dyDescent="0.15">
      <c r="A10571" s="3"/>
      <c r="B10571" s="51"/>
      <c r="D10571" s="30"/>
      <c r="E10571" s="25"/>
    </row>
    <row r="10572" spans="1:5" x14ac:dyDescent="0.15">
      <c r="A10572" s="3"/>
      <c r="B10572" s="51"/>
      <c r="D10572" s="30"/>
      <c r="E10572" s="25"/>
    </row>
    <row r="10573" spans="1:5" x14ac:dyDescent="0.15">
      <c r="A10573" s="3"/>
      <c r="B10573" s="51"/>
      <c r="D10573" s="30"/>
      <c r="E10573" s="25"/>
    </row>
    <row r="10574" spans="1:5" x14ac:dyDescent="0.15">
      <c r="A10574" s="3"/>
      <c r="B10574" s="51"/>
      <c r="D10574" s="30"/>
      <c r="E10574" s="25"/>
    </row>
    <row r="10575" spans="1:5" x14ac:dyDescent="0.15">
      <c r="A10575" s="3"/>
      <c r="B10575" s="51"/>
      <c r="D10575" s="30"/>
      <c r="E10575" s="25"/>
    </row>
    <row r="10576" spans="1:5" x14ac:dyDescent="0.15">
      <c r="A10576" s="3"/>
      <c r="B10576" s="51"/>
      <c r="D10576" s="30"/>
      <c r="E10576" s="25"/>
    </row>
    <row r="10577" spans="1:5" x14ac:dyDescent="0.15">
      <c r="A10577" s="3"/>
      <c r="B10577" s="51"/>
      <c r="D10577" s="30"/>
      <c r="E10577" s="25"/>
    </row>
    <row r="10578" spans="1:5" x14ac:dyDescent="0.15">
      <c r="A10578" s="3"/>
      <c r="B10578" s="51"/>
      <c r="D10578" s="30"/>
      <c r="E10578" s="25"/>
    </row>
    <row r="10579" spans="1:5" x14ac:dyDescent="0.15">
      <c r="A10579" s="3"/>
      <c r="B10579" s="51"/>
      <c r="D10579" s="30"/>
      <c r="E10579" s="25"/>
    </row>
    <row r="10580" spans="1:5" x14ac:dyDescent="0.15">
      <c r="A10580" s="3"/>
      <c r="B10580" s="51"/>
      <c r="D10580" s="30"/>
      <c r="E10580" s="25"/>
    </row>
    <row r="10581" spans="1:5" x14ac:dyDescent="0.15">
      <c r="A10581" s="3"/>
      <c r="B10581" s="51"/>
      <c r="D10581" s="30"/>
      <c r="E10581" s="25"/>
    </row>
    <row r="10582" spans="1:5" x14ac:dyDescent="0.15">
      <c r="A10582" s="3"/>
      <c r="B10582" s="51"/>
      <c r="D10582" s="30"/>
      <c r="E10582" s="25"/>
    </row>
    <row r="10583" spans="1:5" x14ac:dyDescent="0.15">
      <c r="A10583" s="3"/>
      <c r="B10583" s="51"/>
      <c r="D10583" s="30"/>
      <c r="E10583" s="25"/>
    </row>
    <row r="10584" spans="1:5" x14ac:dyDescent="0.15">
      <c r="A10584" s="3"/>
      <c r="B10584" s="51"/>
      <c r="D10584" s="30"/>
      <c r="E10584" s="25"/>
    </row>
    <row r="10585" spans="1:5" x14ac:dyDescent="0.15">
      <c r="A10585" s="3"/>
      <c r="B10585" s="51"/>
      <c r="D10585" s="30"/>
      <c r="E10585" s="25"/>
    </row>
    <row r="10586" spans="1:5" x14ac:dyDescent="0.15">
      <c r="A10586" s="3"/>
      <c r="B10586" s="51"/>
      <c r="D10586" s="30"/>
      <c r="E10586" s="25"/>
    </row>
    <row r="10587" spans="1:5" x14ac:dyDescent="0.15">
      <c r="A10587" s="3"/>
      <c r="B10587" s="51"/>
      <c r="D10587" s="30"/>
      <c r="E10587" s="25"/>
    </row>
    <row r="10588" spans="1:5" x14ac:dyDescent="0.15">
      <c r="A10588" s="3"/>
      <c r="B10588" s="51"/>
      <c r="D10588" s="30"/>
      <c r="E10588" s="25"/>
    </row>
    <row r="10589" spans="1:5" x14ac:dyDescent="0.15">
      <c r="A10589" s="3"/>
      <c r="B10589" s="51"/>
      <c r="D10589" s="30"/>
      <c r="E10589" s="25"/>
    </row>
    <row r="10590" spans="1:5" x14ac:dyDescent="0.15">
      <c r="A10590" s="3"/>
      <c r="B10590" s="51"/>
      <c r="D10590" s="30"/>
      <c r="E10590" s="25"/>
    </row>
    <row r="10591" spans="1:5" x14ac:dyDescent="0.15">
      <c r="A10591" s="3"/>
      <c r="B10591" s="51"/>
      <c r="D10591" s="30"/>
      <c r="E10591" s="25"/>
    </row>
    <row r="10592" spans="1:5" x14ac:dyDescent="0.15">
      <c r="A10592" s="3"/>
      <c r="B10592" s="51"/>
      <c r="D10592" s="30"/>
      <c r="E10592" s="25"/>
    </row>
    <row r="10593" spans="1:5" x14ac:dyDescent="0.15">
      <c r="A10593" s="3"/>
      <c r="B10593" s="51"/>
      <c r="D10593" s="30"/>
      <c r="E10593" s="25"/>
    </row>
    <row r="10594" spans="1:5" x14ac:dyDescent="0.15">
      <c r="A10594" s="3"/>
      <c r="B10594" s="51"/>
      <c r="D10594" s="30"/>
      <c r="E10594" s="25"/>
    </row>
    <row r="10595" spans="1:5" x14ac:dyDescent="0.15">
      <c r="A10595" s="3"/>
      <c r="B10595" s="51"/>
      <c r="D10595" s="30"/>
      <c r="E10595" s="25"/>
    </row>
    <row r="10596" spans="1:5" x14ac:dyDescent="0.15">
      <c r="A10596" s="3"/>
      <c r="B10596" s="51"/>
      <c r="D10596" s="30"/>
      <c r="E10596" s="25"/>
    </row>
    <row r="10597" spans="1:5" x14ac:dyDescent="0.15">
      <c r="A10597" s="3"/>
      <c r="B10597" s="51"/>
      <c r="D10597" s="30"/>
      <c r="E10597" s="25"/>
    </row>
    <row r="10598" spans="1:5" x14ac:dyDescent="0.15">
      <c r="A10598" s="3"/>
      <c r="B10598" s="51"/>
      <c r="D10598" s="30"/>
      <c r="E10598" s="25"/>
    </row>
    <row r="10599" spans="1:5" x14ac:dyDescent="0.15">
      <c r="A10599" s="3"/>
      <c r="B10599" s="51"/>
      <c r="D10599" s="30"/>
      <c r="E10599" s="25"/>
    </row>
    <row r="10600" spans="1:5" x14ac:dyDescent="0.15">
      <c r="A10600" s="3"/>
      <c r="B10600" s="51"/>
      <c r="D10600" s="30"/>
      <c r="E10600" s="25"/>
    </row>
    <row r="10601" spans="1:5" x14ac:dyDescent="0.15">
      <c r="A10601" s="3"/>
      <c r="B10601" s="51"/>
      <c r="D10601" s="30"/>
      <c r="E10601" s="25"/>
    </row>
    <row r="10602" spans="1:5" x14ac:dyDescent="0.15">
      <c r="A10602" s="3"/>
      <c r="B10602" s="51"/>
      <c r="D10602" s="30"/>
      <c r="E10602" s="25"/>
    </row>
    <row r="10603" spans="1:5" x14ac:dyDescent="0.15">
      <c r="A10603" s="3"/>
      <c r="B10603" s="51"/>
      <c r="D10603" s="30"/>
      <c r="E10603" s="25"/>
    </row>
    <row r="10604" spans="1:5" x14ac:dyDescent="0.15">
      <c r="A10604" s="3"/>
      <c r="B10604" s="51"/>
      <c r="D10604" s="30"/>
      <c r="E10604" s="25"/>
    </row>
    <row r="10605" spans="1:5" x14ac:dyDescent="0.15">
      <c r="A10605" s="3"/>
      <c r="B10605" s="51"/>
      <c r="D10605" s="30"/>
      <c r="E10605" s="25"/>
    </row>
    <row r="10606" spans="1:5" x14ac:dyDescent="0.15">
      <c r="A10606" s="3"/>
      <c r="B10606" s="51"/>
      <c r="D10606" s="30"/>
      <c r="E10606" s="25"/>
    </row>
    <row r="10607" spans="1:5" x14ac:dyDescent="0.15">
      <c r="A10607" s="3"/>
      <c r="B10607" s="51"/>
      <c r="D10607" s="30"/>
      <c r="E10607" s="25"/>
    </row>
    <row r="10608" spans="1:5" x14ac:dyDescent="0.15">
      <c r="A10608" s="3"/>
      <c r="B10608" s="51"/>
      <c r="D10608" s="30"/>
      <c r="E10608" s="25"/>
    </row>
    <row r="10609" spans="1:5" x14ac:dyDescent="0.15">
      <c r="A10609" s="3"/>
      <c r="B10609" s="51"/>
      <c r="D10609" s="30"/>
      <c r="E10609" s="25"/>
    </row>
    <row r="10610" spans="1:5" x14ac:dyDescent="0.15">
      <c r="A10610" s="3"/>
      <c r="B10610" s="51"/>
      <c r="D10610" s="30"/>
      <c r="E10610" s="25"/>
    </row>
    <row r="10611" spans="1:5" x14ac:dyDescent="0.15">
      <c r="A10611" s="3"/>
      <c r="B10611" s="51"/>
      <c r="D10611" s="30"/>
      <c r="E10611" s="25"/>
    </row>
    <row r="10612" spans="1:5" x14ac:dyDescent="0.15">
      <c r="A10612" s="3"/>
      <c r="B10612" s="51"/>
      <c r="D10612" s="30"/>
      <c r="E10612" s="25"/>
    </row>
    <row r="10613" spans="1:5" x14ac:dyDescent="0.15">
      <c r="A10613" s="3"/>
      <c r="B10613" s="51"/>
      <c r="D10613" s="30"/>
      <c r="E10613" s="25"/>
    </row>
    <row r="10614" spans="1:5" x14ac:dyDescent="0.15">
      <c r="A10614" s="3"/>
      <c r="B10614" s="51"/>
      <c r="D10614" s="30"/>
      <c r="E10614" s="25"/>
    </row>
    <row r="10615" spans="1:5" x14ac:dyDescent="0.15">
      <c r="A10615" s="3"/>
      <c r="B10615" s="51"/>
      <c r="D10615" s="30"/>
      <c r="E10615" s="25"/>
    </row>
    <row r="10616" spans="1:5" x14ac:dyDescent="0.15">
      <c r="A10616" s="3"/>
      <c r="B10616" s="51"/>
      <c r="D10616" s="30"/>
      <c r="E10616" s="25"/>
    </row>
    <row r="10617" spans="1:5" x14ac:dyDescent="0.15">
      <c r="A10617" s="3"/>
      <c r="B10617" s="51"/>
      <c r="D10617" s="30"/>
      <c r="E10617" s="25"/>
    </row>
    <row r="10618" spans="1:5" x14ac:dyDescent="0.15">
      <c r="A10618" s="3"/>
      <c r="B10618" s="51"/>
      <c r="D10618" s="30"/>
      <c r="E10618" s="25"/>
    </row>
    <row r="10619" spans="1:5" x14ac:dyDescent="0.15">
      <c r="A10619" s="3"/>
      <c r="B10619" s="51"/>
      <c r="D10619" s="30"/>
      <c r="E10619" s="25"/>
    </row>
    <row r="10620" spans="1:5" x14ac:dyDescent="0.15">
      <c r="A10620" s="3"/>
      <c r="B10620" s="51"/>
      <c r="D10620" s="30"/>
      <c r="E10620" s="25"/>
    </row>
    <row r="10621" spans="1:5" x14ac:dyDescent="0.15">
      <c r="A10621" s="3"/>
      <c r="B10621" s="51"/>
      <c r="D10621" s="30"/>
      <c r="E10621" s="25"/>
    </row>
    <row r="10622" spans="1:5" x14ac:dyDescent="0.15">
      <c r="A10622" s="3"/>
      <c r="B10622" s="51"/>
      <c r="D10622" s="30"/>
      <c r="E10622" s="25"/>
    </row>
    <row r="10623" spans="1:5" x14ac:dyDescent="0.15">
      <c r="A10623" s="3"/>
      <c r="B10623" s="51"/>
      <c r="D10623" s="30"/>
      <c r="E10623" s="25"/>
    </row>
    <row r="10624" spans="1:5" x14ac:dyDescent="0.15">
      <c r="A10624" s="3"/>
      <c r="B10624" s="51"/>
      <c r="D10624" s="30"/>
      <c r="E10624" s="25"/>
    </row>
    <row r="10625" spans="1:5" x14ac:dyDescent="0.15">
      <c r="A10625" s="3"/>
      <c r="B10625" s="51"/>
      <c r="D10625" s="30"/>
      <c r="E10625" s="25"/>
    </row>
    <row r="10626" spans="1:5" x14ac:dyDescent="0.15">
      <c r="A10626" s="3"/>
      <c r="B10626" s="51"/>
      <c r="D10626" s="30"/>
      <c r="E10626" s="25"/>
    </row>
    <row r="10627" spans="1:5" x14ac:dyDescent="0.15">
      <c r="A10627" s="3"/>
      <c r="B10627" s="51"/>
      <c r="D10627" s="30"/>
      <c r="E10627" s="25"/>
    </row>
    <row r="10628" spans="1:5" x14ac:dyDescent="0.15">
      <c r="A10628" s="3"/>
      <c r="B10628" s="51"/>
      <c r="D10628" s="30"/>
      <c r="E10628" s="25"/>
    </row>
    <row r="10629" spans="1:5" x14ac:dyDescent="0.15">
      <c r="A10629" s="3"/>
      <c r="B10629" s="51"/>
      <c r="D10629" s="30"/>
      <c r="E10629" s="25"/>
    </row>
    <row r="10630" spans="1:5" x14ac:dyDescent="0.15">
      <c r="A10630" s="3"/>
      <c r="B10630" s="51"/>
      <c r="D10630" s="30"/>
      <c r="E10630" s="25"/>
    </row>
    <row r="10631" spans="1:5" x14ac:dyDescent="0.15">
      <c r="A10631" s="3"/>
      <c r="B10631" s="51"/>
      <c r="D10631" s="30"/>
      <c r="E10631" s="25"/>
    </row>
    <row r="10632" spans="1:5" x14ac:dyDescent="0.15">
      <c r="A10632" s="3"/>
      <c r="B10632" s="51"/>
      <c r="D10632" s="30"/>
      <c r="E10632" s="25"/>
    </row>
    <row r="10633" spans="1:5" x14ac:dyDescent="0.15">
      <c r="A10633" s="3"/>
      <c r="B10633" s="51"/>
      <c r="D10633" s="30"/>
      <c r="E10633" s="25"/>
    </row>
    <row r="10634" spans="1:5" x14ac:dyDescent="0.15">
      <c r="A10634" s="3"/>
      <c r="B10634" s="51"/>
      <c r="D10634" s="30"/>
      <c r="E10634" s="25"/>
    </row>
    <row r="10635" spans="1:5" x14ac:dyDescent="0.15">
      <c r="A10635" s="3"/>
      <c r="B10635" s="51"/>
      <c r="D10635" s="30"/>
      <c r="E10635" s="25"/>
    </row>
    <row r="10636" spans="1:5" x14ac:dyDescent="0.15">
      <c r="A10636" s="3"/>
      <c r="B10636" s="51"/>
      <c r="D10636" s="30"/>
      <c r="E10636" s="25"/>
    </row>
    <row r="10637" spans="1:5" x14ac:dyDescent="0.15">
      <c r="A10637" s="3"/>
      <c r="B10637" s="51"/>
      <c r="D10637" s="30"/>
      <c r="E10637" s="25"/>
    </row>
    <row r="10638" spans="1:5" x14ac:dyDescent="0.15">
      <c r="A10638" s="3"/>
      <c r="B10638" s="51"/>
      <c r="D10638" s="30"/>
      <c r="E10638" s="25"/>
    </row>
    <row r="10639" spans="1:5" x14ac:dyDescent="0.15">
      <c r="A10639" s="3"/>
      <c r="B10639" s="51"/>
      <c r="D10639" s="30"/>
      <c r="E10639" s="25"/>
    </row>
    <row r="10640" spans="1:5" x14ac:dyDescent="0.15">
      <c r="A10640" s="3"/>
      <c r="B10640" s="51"/>
      <c r="D10640" s="30"/>
      <c r="E10640" s="25"/>
    </row>
    <row r="10641" spans="1:5" x14ac:dyDescent="0.15">
      <c r="A10641" s="3"/>
      <c r="B10641" s="51"/>
      <c r="D10641" s="30"/>
      <c r="E10641" s="25"/>
    </row>
    <row r="10642" spans="1:5" x14ac:dyDescent="0.15">
      <c r="A10642" s="3"/>
      <c r="B10642" s="51"/>
      <c r="D10642" s="30"/>
      <c r="E10642" s="25"/>
    </row>
    <row r="10643" spans="1:5" x14ac:dyDescent="0.15">
      <c r="A10643" s="3"/>
      <c r="B10643" s="51"/>
      <c r="D10643" s="30"/>
      <c r="E10643" s="25"/>
    </row>
    <row r="10644" spans="1:5" x14ac:dyDescent="0.15">
      <c r="A10644" s="3"/>
      <c r="B10644" s="51"/>
      <c r="D10644" s="30"/>
      <c r="E10644" s="25"/>
    </row>
    <row r="10645" spans="1:5" x14ac:dyDescent="0.15">
      <c r="A10645" s="3"/>
      <c r="B10645" s="51"/>
      <c r="D10645" s="30"/>
      <c r="E10645" s="25"/>
    </row>
    <row r="10646" spans="1:5" x14ac:dyDescent="0.15">
      <c r="A10646" s="3"/>
      <c r="B10646" s="51"/>
      <c r="D10646" s="30"/>
      <c r="E10646" s="25"/>
    </row>
    <row r="10647" spans="1:5" x14ac:dyDescent="0.15">
      <c r="A10647" s="3"/>
      <c r="B10647" s="51"/>
      <c r="D10647" s="30"/>
      <c r="E10647" s="25"/>
    </row>
    <row r="10648" spans="1:5" x14ac:dyDescent="0.15">
      <c r="A10648" s="3"/>
      <c r="B10648" s="51"/>
      <c r="D10648" s="30"/>
      <c r="E10648" s="25"/>
    </row>
    <row r="10649" spans="1:5" x14ac:dyDescent="0.15">
      <c r="A10649" s="3"/>
      <c r="B10649" s="51"/>
      <c r="D10649" s="30"/>
      <c r="E10649" s="25"/>
    </row>
    <row r="10650" spans="1:5" x14ac:dyDescent="0.15">
      <c r="A10650" s="3"/>
      <c r="B10650" s="51"/>
      <c r="D10650" s="30"/>
      <c r="E10650" s="25"/>
    </row>
    <row r="10651" spans="1:5" x14ac:dyDescent="0.15">
      <c r="A10651" s="3"/>
      <c r="B10651" s="51"/>
      <c r="D10651" s="30"/>
      <c r="E10651" s="25"/>
    </row>
    <row r="10652" spans="1:5" x14ac:dyDescent="0.15">
      <c r="A10652" s="3"/>
      <c r="B10652" s="51"/>
      <c r="D10652" s="30"/>
      <c r="E10652" s="25"/>
    </row>
    <row r="10653" spans="1:5" x14ac:dyDescent="0.15">
      <c r="A10653" s="3"/>
      <c r="B10653" s="51"/>
      <c r="D10653" s="30"/>
      <c r="E10653" s="25"/>
    </row>
    <row r="10654" spans="1:5" x14ac:dyDescent="0.15">
      <c r="A10654" s="3"/>
      <c r="B10654" s="51"/>
      <c r="D10654" s="30"/>
      <c r="E10654" s="25"/>
    </row>
    <row r="10655" spans="1:5" x14ac:dyDescent="0.15">
      <c r="A10655" s="3"/>
      <c r="B10655" s="51"/>
      <c r="D10655" s="30"/>
      <c r="E10655" s="25"/>
    </row>
    <row r="10656" spans="1:5" x14ac:dyDescent="0.15">
      <c r="A10656" s="3"/>
      <c r="B10656" s="51"/>
      <c r="D10656" s="30"/>
      <c r="E10656" s="25"/>
    </row>
    <row r="10657" spans="1:5" x14ac:dyDescent="0.15">
      <c r="A10657" s="3"/>
      <c r="B10657" s="51"/>
      <c r="D10657" s="30"/>
      <c r="E10657" s="25"/>
    </row>
    <row r="10658" spans="1:5" x14ac:dyDescent="0.15">
      <c r="A10658" s="3"/>
      <c r="B10658" s="51"/>
      <c r="D10658" s="30"/>
      <c r="E10658" s="25"/>
    </row>
    <row r="10659" spans="1:5" x14ac:dyDescent="0.15">
      <c r="A10659" s="3"/>
      <c r="B10659" s="51"/>
      <c r="D10659" s="30"/>
      <c r="E10659" s="25"/>
    </row>
    <row r="10660" spans="1:5" x14ac:dyDescent="0.15">
      <c r="A10660" s="3"/>
      <c r="B10660" s="51"/>
      <c r="D10660" s="30"/>
      <c r="E10660" s="25"/>
    </row>
    <row r="10661" spans="1:5" x14ac:dyDescent="0.15">
      <c r="A10661" s="3"/>
      <c r="B10661" s="51"/>
      <c r="D10661" s="30"/>
      <c r="E10661" s="25"/>
    </row>
    <row r="10662" spans="1:5" x14ac:dyDescent="0.15">
      <c r="A10662" s="3"/>
      <c r="B10662" s="51"/>
      <c r="D10662" s="30"/>
      <c r="E10662" s="25"/>
    </row>
    <row r="10663" spans="1:5" x14ac:dyDescent="0.15">
      <c r="A10663" s="3"/>
      <c r="B10663" s="51"/>
      <c r="D10663" s="30"/>
      <c r="E10663" s="25"/>
    </row>
    <row r="10664" spans="1:5" x14ac:dyDescent="0.15">
      <c r="A10664" s="3"/>
      <c r="B10664" s="51"/>
      <c r="D10664" s="30"/>
      <c r="E10664" s="25"/>
    </row>
    <row r="10665" spans="1:5" x14ac:dyDescent="0.15">
      <c r="A10665" s="3"/>
      <c r="B10665" s="51"/>
      <c r="D10665" s="30"/>
      <c r="E10665" s="25"/>
    </row>
    <row r="10666" spans="1:5" x14ac:dyDescent="0.15">
      <c r="A10666" s="3"/>
      <c r="B10666" s="51"/>
      <c r="D10666" s="30"/>
      <c r="E10666" s="25"/>
    </row>
    <row r="10667" spans="1:5" x14ac:dyDescent="0.15">
      <c r="A10667" s="3"/>
      <c r="B10667" s="51"/>
      <c r="D10667" s="30"/>
      <c r="E10667" s="25"/>
    </row>
    <row r="10668" spans="1:5" x14ac:dyDescent="0.15">
      <c r="A10668" s="3"/>
      <c r="B10668" s="51"/>
      <c r="D10668" s="30"/>
      <c r="E10668" s="25"/>
    </row>
    <row r="10669" spans="1:5" x14ac:dyDescent="0.15">
      <c r="A10669" s="3"/>
      <c r="B10669" s="51"/>
      <c r="D10669" s="30"/>
      <c r="E10669" s="25"/>
    </row>
    <row r="10670" spans="1:5" x14ac:dyDescent="0.15">
      <c r="A10670" s="3"/>
      <c r="B10670" s="51"/>
      <c r="D10670" s="30"/>
      <c r="E10670" s="25"/>
    </row>
    <row r="10671" spans="1:5" x14ac:dyDescent="0.15">
      <c r="A10671" s="3"/>
      <c r="B10671" s="51"/>
      <c r="D10671" s="30"/>
      <c r="E10671" s="25"/>
    </row>
    <row r="10672" spans="1:5" x14ac:dyDescent="0.15">
      <c r="A10672" s="3"/>
      <c r="B10672" s="51"/>
      <c r="D10672" s="30"/>
      <c r="E10672" s="25"/>
    </row>
    <row r="10673" spans="1:5" x14ac:dyDescent="0.15">
      <c r="A10673" s="3"/>
      <c r="B10673" s="51"/>
      <c r="D10673" s="30"/>
      <c r="E10673" s="25"/>
    </row>
    <row r="10674" spans="1:5" x14ac:dyDescent="0.15">
      <c r="A10674" s="3"/>
      <c r="B10674" s="51"/>
      <c r="D10674" s="30"/>
      <c r="E10674" s="25"/>
    </row>
    <row r="10675" spans="1:5" x14ac:dyDescent="0.15">
      <c r="A10675" s="3"/>
      <c r="B10675" s="51"/>
      <c r="D10675" s="30"/>
      <c r="E10675" s="25"/>
    </row>
    <row r="10676" spans="1:5" x14ac:dyDescent="0.15">
      <c r="A10676" s="3"/>
      <c r="B10676" s="51"/>
      <c r="D10676" s="30"/>
      <c r="E10676" s="25"/>
    </row>
    <row r="10677" spans="1:5" x14ac:dyDescent="0.15">
      <c r="A10677" s="3"/>
      <c r="B10677" s="51"/>
      <c r="D10677" s="30"/>
      <c r="E10677" s="25"/>
    </row>
    <row r="10678" spans="1:5" x14ac:dyDescent="0.15">
      <c r="A10678" s="3"/>
      <c r="B10678" s="51"/>
      <c r="D10678" s="30"/>
      <c r="E10678" s="25"/>
    </row>
    <row r="10679" spans="1:5" x14ac:dyDescent="0.15">
      <c r="A10679" s="3"/>
      <c r="B10679" s="51"/>
      <c r="D10679" s="30"/>
      <c r="E10679" s="25"/>
    </row>
    <row r="10680" spans="1:5" x14ac:dyDescent="0.15">
      <c r="A10680" s="3"/>
      <c r="B10680" s="51"/>
      <c r="D10680" s="30"/>
      <c r="E10680" s="25"/>
    </row>
    <row r="10681" spans="1:5" x14ac:dyDescent="0.15">
      <c r="A10681" s="3"/>
      <c r="B10681" s="51"/>
      <c r="D10681" s="30"/>
      <c r="E10681" s="25"/>
    </row>
    <row r="10682" spans="1:5" x14ac:dyDescent="0.15">
      <c r="A10682" s="3"/>
      <c r="B10682" s="51"/>
      <c r="D10682" s="30"/>
      <c r="E10682" s="25"/>
    </row>
    <row r="10683" spans="1:5" x14ac:dyDescent="0.15">
      <c r="A10683" s="3"/>
      <c r="B10683" s="51"/>
      <c r="D10683" s="30"/>
      <c r="E10683" s="25"/>
    </row>
    <row r="10684" spans="1:5" x14ac:dyDescent="0.15">
      <c r="A10684" s="3"/>
      <c r="B10684" s="51"/>
      <c r="D10684" s="30"/>
      <c r="E10684" s="25"/>
    </row>
    <row r="10685" spans="1:5" x14ac:dyDescent="0.15">
      <c r="A10685" s="3"/>
      <c r="B10685" s="51"/>
      <c r="D10685" s="30"/>
      <c r="E10685" s="25"/>
    </row>
    <row r="10686" spans="1:5" x14ac:dyDescent="0.15">
      <c r="A10686" s="3"/>
      <c r="B10686" s="51"/>
      <c r="D10686" s="30"/>
      <c r="E10686" s="25"/>
    </row>
    <row r="10687" spans="1:5" x14ac:dyDescent="0.15">
      <c r="A10687" s="3"/>
      <c r="B10687" s="51"/>
      <c r="D10687" s="30"/>
      <c r="E10687" s="25"/>
    </row>
    <row r="10688" spans="1:5" x14ac:dyDescent="0.15">
      <c r="A10688" s="3"/>
      <c r="B10688" s="51"/>
      <c r="D10688" s="30"/>
      <c r="E10688" s="25"/>
    </row>
    <row r="10689" spans="1:5" x14ac:dyDescent="0.15">
      <c r="A10689" s="3"/>
      <c r="B10689" s="51"/>
      <c r="D10689" s="30"/>
      <c r="E10689" s="25"/>
    </row>
    <row r="10690" spans="1:5" x14ac:dyDescent="0.15">
      <c r="A10690" s="3"/>
      <c r="B10690" s="51"/>
      <c r="D10690" s="30"/>
      <c r="E10690" s="25"/>
    </row>
    <row r="10691" spans="1:5" x14ac:dyDescent="0.15">
      <c r="A10691" s="3"/>
      <c r="B10691" s="51"/>
      <c r="D10691" s="30"/>
      <c r="E10691" s="25"/>
    </row>
    <row r="10692" spans="1:5" x14ac:dyDescent="0.15">
      <c r="A10692" s="3"/>
      <c r="B10692" s="51"/>
      <c r="D10692" s="30"/>
      <c r="E10692" s="25"/>
    </row>
    <row r="10693" spans="1:5" x14ac:dyDescent="0.15">
      <c r="A10693" s="3"/>
      <c r="B10693" s="51"/>
      <c r="D10693" s="30"/>
      <c r="E10693" s="25"/>
    </row>
    <row r="10694" spans="1:5" x14ac:dyDescent="0.15">
      <c r="A10694" s="3"/>
      <c r="B10694" s="51"/>
      <c r="D10694" s="30"/>
      <c r="E10694" s="25"/>
    </row>
    <row r="10695" spans="1:5" x14ac:dyDescent="0.15">
      <c r="A10695" s="3"/>
      <c r="B10695" s="51"/>
      <c r="D10695" s="30"/>
      <c r="E10695" s="25"/>
    </row>
    <row r="10696" spans="1:5" x14ac:dyDescent="0.15">
      <c r="A10696" s="3"/>
      <c r="B10696" s="51"/>
      <c r="D10696" s="30"/>
      <c r="E10696" s="25"/>
    </row>
    <row r="10697" spans="1:5" x14ac:dyDescent="0.15">
      <c r="A10697" s="3"/>
      <c r="B10697" s="51"/>
      <c r="D10697" s="30"/>
      <c r="E10697" s="25"/>
    </row>
    <row r="10698" spans="1:5" x14ac:dyDescent="0.15">
      <c r="A10698" s="3"/>
      <c r="B10698" s="51"/>
      <c r="D10698" s="30"/>
      <c r="E10698" s="25"/>
    </row>
    <row r="10699" spans="1:5" x14ac:dyDescent="0.15">
      <c r="A10699" s="3"/>
      <c r="B10699" s="51"/>
      <c r="D10699" s="30"/>
      <c r="E10699" s="25"/>
    </row>
    <row r="10700" spans="1:5" x14ac:dyDescent="0.15">
      <c r="A10700" s="3"/>
      <c r="B10700" s="51"/>
      <c r="D10700" s="30"/>
      <c r="E10700" s="25"/>
    </row>
    <row r="10701" spans="1:5" x14ac:dyDescent="0.15">
      <c r="A10701" s="3"/>
      <c r="B10701" s="51"/>
      <c r="D10701" s="30"/>
      <c r="E10701" s="25"/>
    </row>
    <row r="10702" spans="1:5" x14ac:dyDescent="0.15">
      <c r="A10702" s="3"/>
      <c r="B10702" s="51"/>
      <c r="D10702" s="30"/>
      <c r="E10702" s="25"/>
    </row>
    <row r="10703" spans="1:5" x14ac:dyDescent="0.15">
      <c r="A10703" s="3"/>
      <c r="B10703" s="51"/>
      <c r="D10703" s="30"/>
      <c r="E10703" s="25"/>
    </row>
    <row r="10704" spans="1:5" x14ac:dyDescent="0.15">
      <c r="A10704" s="3"/>
      <c r="B10704" s="51"/>
      <c r="D10704" s="30"/>
      <c r="E10704" s="25"/>
    </row>
    <row r="10705" spans="1:5" x14ac:dyDescent="0.15">
      <c r="A10705" s="3"/>
      <c r="B10705" s="51"/>
      <c r="D10705" s="30"/>
      <c r="E10705" s="25"/>
    </row>
    <row r="10706" spans="1:5" x14ac:dyDescent="0.15">
      <c r="A10706" s="3"/>
      <c r="B10706" s="51"/>
      <c r="D10706" s="30"/>
      <c r="E10706" s="25"/>
    </row>
    <row r="10707" spans="1:5" x14ac:dyDescent="0.15">
      <c r="A10707" s="3"/>
      <c r="B10707" s="51"/>
      <c r="D10707" s="30"/>
      <c r="E10707" s="25"/>
    </row>
    <row r="10708" spans="1:5" x14ac:dyDescent="0.15">
      <c r="A10708" s="3"/>
      <c r="B10708" s="51"/>
      <c r="D10708" s="30"/>
      <c r="E10708" s="25"/>
    </row>
    <row r="10709" spans="1:5" x14ac:dyDescent="0.15">
      <c r="A10709" s="3"/>
      <c r="B10709" s="51"/>
      <c r="D10709" s="30"/>
      <c r="E10709" s="25"/>
    </row>
    <row r="10710" spans="1:5" x14ac:dyDescent="0.15">
      <c r="A10710" s="3"/>
      <c r="B10710" s="51"/>
      <c r="D10710" s="30"/>
      <c r="E10710" s="25"/>
    </row>
    <row r="10711" spans="1:5" x14ac:dyDescent="0.15">
      <c r="A10711" s="3"/>
      <c r="B10711" s="51"/>
      <c r="D10711" s="30"/>
      <c r="E10711" s="25"/>
    </row>
    <row r="10712" spans="1:5" x14ac:dyDescent="0.15">
      <c r="A10712" s="3"/>
      <c r="B10712" s="51"/>
      <c r="D10712" s="30"/>
      <c r="E10712" s="25"/>
    </row>
    <row r="10713" spans="1:5" x14ac:dyDescent="0.15">
      <c r="A10713" s="3"/>
      <c r="B10713" s="51"/>
      <c r="D10713" s="30"/>
      <c r="E10713" s="25"/>
    </row>
    <row r="10714" spans="1:5" x14ac:dyDescent="0.15">
      <c r="A10714" s="3"/>
      <c r="B10714" s="51"/>
      <c r="D10714" s="30"/>
      <c r="E10714" s="25"/>
    </row>
    <row r="10715" spans="1:5" x14ac:dyDescent="0.15">
      <c r="A10715" s="3"/>
      <c r="B10715" s="51"/>
      <c r="D10715" s="30"/>
      <c r="E10715" s="25"/>
    </row>
    <row r="10716" spans="1:5" x14ac:dyDescent="0.15">
      <c r="A10716" s="3"/>
      <c r="B10716" s="51"/>
      <c r="D10716" s="30"/>
      <c r="E10716" s="25"/>
    </row>
    <row r="10717" spans="1:5" x14ac:dyDescent="0.15">
      <c r="A10717" s="3"/>
      <c r="B10717" s="51"/>
      <c r="D10717" s="30"/>
      <c r="E10717" s="25"/>
    </row>
    <row r="10718" spans="1:5" x14ac:dyDescent="0.15">
      <c r="A10718" s="3"/>
      <c r="B10718" s="51"/>
      <c r="D10718" s="30"/>
      <c r="E10718" s="25"/>
    </row>
    <row r="10719" spans="1:5" x14ac:dyDescent="0.15">
      <c r="A10719" s="3"/>
      <c r="B10719" s="51"/>
      <c r="D10719" s="30"/>
      <c r="E10719" s="25"/>
    </row>
    <row r="10720" spans="1:5" x14ac:dyDescent="0.15">
      <c r="A10720" s="3"/>
      <c r="B10720" s="51"/>
      <c r="D10720" s="30"/>
      <c r="E10720" s="25"/>
    </row>
    <row r="10721" spans="1:5" x14ac:dyDescent="0.15">
      <c r="A10721" s="3"/>
      <c r="B10721" s="51"/>
      <c r="D10721" s="30"/>
      <c r="E10721" s="25"/>
    </row>
    <row r="10722" spans="1:5" x14ac:dyDescent="0.15">
      <c r="A10722" s="3"/>
      <c r="B10722" s="51"/>
      <c r="D10722" s="30"/>
      <c r="E10722" s="25"/>
    </row>
    <row r="10723" spans="1:5" x14ac:dyDescent="0.15">
      <c r="A10723" s="3"/>
      <c r="B10723" s="51"/>
      <c r="D10723" s="30"/>
      <c r="E10723" s="25"/>
    </row>
    <row r="10724" spans="1:5" x14ac:dyDescent="0.15">
      <c r="A10724" s="3"/>
      <c r="B10724" s="51"/>
      <c r="D10724" s="30"/>
      <c r="E10724" s="25"/>
    </row>
    <row r="10725" spans="1:5" x14ac:dyDescent="0.15">
      <c r="A10725" s="3"/>
      <c r="B10725" s="51"/>
      <c r="D10725" s="30"/>
      <c r="E10725" s="25"/>
    </row>
    <row r="10726" spans="1:5" x14ac:dyDescent="0.15">
      <c r="A10726" s="3"/>
      <c r="B10726" s="51"/>
      <c r="D10726" s="30"/>
      <c r="E10726" s="25"/>
    </row>
    <row r="10727" spans="1:5" x14ac:dyDescent="0.15">
      <c r="A10727" s="3"/>
      <c r="B10727" s="51"/>
      <c r="D10727" s="30"/>
      <c r="E10727" s="25"/>
    </row>
    <row r="10728" spans="1:5" x14ac:dyDescent="0.15">
      <c r="A10728" s="3"/>
      <c r="B10728" s="51"/>
      <c r="D10728" s="30"/>
      <c r="E10728" s="25"/>
    </row>
    <row r="10729" spans="1:5" x14ac:dyDescent="0.15">
      <c r="A10729" s="3"/>
      <c r="B10729" s="51"/>
      <c r="D10729" s="30"/>
      <c r="E10729" s="25"/>
    </row>
    <row r="10730" spans="1:5" x14ac:dyDescent="0.15">
      <c r="A10730" s="3"/>
      <c r="B10730" s="51"/>
      <c r="D10730" s="30"/>
      <c r="E10730" s="25"/>
    </row>
    <row r="10731" spans="1:5" x14ac:dyDescent="0.15">
      <c r="A10731" s="3"/>
      <c r="B10731" s="51"/>
      <c r="D10731" s="30"/>
      <c r="E10731" s="25"/>
    </row>
    <row r="10732" spans="1:5" x14ac:dyDescent="0.15">
      <c r="A10732" s="3"/>
      <c r="B10732" s="51"/>
      <c r="D10732" s="30"/>
      <c r="E10732" s="25"/>
    </row>
    <row r="10733" spans="1:5" x14ac:dyDescent="0.15">
      <c r="A10733" s="3"/>
      <c r="B10733" s="51"/>
      <c r="D10733" s="30"/>
      <c r="E10733" s="25"/>
    </row>
    <row r="10734" spans="1:5" x14ac:dyDescent="0.15">
      <c r="A10734" s="3"/>
      <c r="B10734" s="51"/>
      <c r="D10734" s="30"/>
      <c r="E10734" s="25"/>
    </row>
    <row r="10735" spans="1:5" x14ac:dyDescent="0.15">
      <c r="A10735" s="3"/>
      <c r="B10735" s="51"/>
      <c r="D10735" s="30"/>
      <c r="E10735" s="25"/>
    </row>
    <row r="10736" spans="1:5" x14ac:dyDescent="0.15">
      <c r="A10736" s="3"/>
      <c r="B10736" s="51"/>
      <c r="D10736" s="30"/>
      <c r="E10736" s="25"/>
    </row>
    <row r="10737" spans="1:5" x14ac:dyDescent="0.15">
      <c r="A10737" s="3"/>
      <c r="B10737" s="51"/>
      <c r="D10737" s="30"/>
      <c r="E10737" s="25"/>
    </row>
    <row r="10738" spans="1:5" x14ac:dyDescent="0.15">
      <c r="A10738" s="3"/>
      <c r="B10738" s="51"/>
      <c r="D10738" s="30"/>
      <c r="E10738" s="25"/>
    </row>
    <row r="10739" spans="1:5" x14ac:dyDescent="0.15">
      <c r="A10739" s="3"/>
      <c r="B10739" s="51"/>
      <c r="D10739" s="30"/>
      <c r="E10739" s="25"/>
    </row>
    <row r="10740" spans="1:5" x14ac:dyDescent="0.15">
      <c r="A10740" s="3"/>
      <c r="B10740" s="51"/>
      <c r="D10740" s="30"/>
      <c r="E10740" s="25"/>
    </row>
    <row r="10741" spans="1:5" x14ac:dyDescent="0.15">
      <c r="A10741" s="3"/>
      <c r="B10741" s="51"/>
      <c r="D10741" s="30"/>
      <c r="E10741" s="25"/>
    </row>
    <row r="10742" spans="1:5" x14ac:dyDescent="0.15">
      <c r="A10742" s="3"/>
      <c r="B10742" s="51"/>
      <c r="D10742" s="30"/>
      <c r="E10742" s="25"/>
    </row>
    <row r="10743" spans="1:5" x14ac:dyDescent="0.15">
      <c r="A10743" s="3"/>
      <c r="B10743" s="51"/>
      <c r="D10743" s="30"/>
      <c r="E10743" s="25"/>
    </row>
    <row r="10744" spans="1:5" x14ac:dyDescent="0.15">
      <c r="A10744" s="3"/>
      <c r="B10744" s="51"/>
      <c r="D10744" s="30"/>
      <c r="E10744" s="25"/>
    </row>
    <row r="10745" spans="1:5" x14ac:dyDescent="0.15">
      <c r="A10745" s="3"/>
      <c r="B10745" s="51"/>
      <c r="D10745" s="30"/>
      <c r="E10745" s="25"/>
    </row>
    <row r="10746" spans="1:5" x14ac:dyDescent="0.15">
      <c r="A10746" s="3"/>
      <c r="B10746" s="51"/>
      <c r="D10746" s="30"/>
      <c r="E10746" s="25"/>
    </row>
    <row r="10747" spans="1:5" x14ac:dyDescent="0.15">
      <c r="A10747" s="3"/>
      <c r="B10747" s="51"/>
      <c r="D10747" s="30"/>
      <c r="E10747" s="25"/>
    </row>
    <row r="10748" spans="1:5" x14ac:dyDescent="0.15">
      <c r="A10748" s="3"/>
      <c r="B10748" s="51"/>
      <c r="D10748" s="30"/>
      <c r="E10748" s="25"/>
    </row>
    <row r="10749" spans="1:5" x14ac:dyDescent="0.15">
      <c r="A10749" s="3"/>
      <c r="B10749" s="51"/>
      <c r="D10749" s="30"/>
      <c r="E10749" s="25"/>
    </row>
    <row r="10750" spans="1:5" x14ac:dyDescent="0.15">
      <c r="A10750" s="3"/>
      <c r="B10750" s="51"/>
      <c r="D10750" s="30"/>
      <c r="E10750" s="25"/>
    </row>
    <row r="10751" spans="1:5" x14ac:dyDescent="0.15">
      <c r="A10751" s="3"/>
      <c r="B10751" s="51"/>
      <c r="D10751" s="30"/>
      <c r="E10751" s="25"/>
    </row>
    <row r="10752" spans="1:5" x14ac:dyDescent="0.15">
      <c r="A10752" s="3"/>
      <c r="B10752" s="51"/>
      <c r="D10752" s="30"/>
      <c r="E10752" s="25"/>
    </row>
    <row r="10753" spans="1:5" x14ac:dyDescent="0.15">
      <c r="A10753" s="3"/>
      <c r="B10753" s="51"/>
      <c r="D10753" s="30"/>
      <c r="E10753" s="25"/>
    </row>
    <row r="10754" spans="1:5" x14ac:dyDescent="0.15">
      <c r="A10754" s="3"/>
      <c r="B10754" s="51"/>
      <c r="D10754" s="30"/>
      <c r="E10754" s="25"/>
    </row>
    <row r="10755" spans="1:5" x14ac:dyDescent="0.15">
      <c r="A10755" s="3"/>
      <c r="B10755" s="51"/>
      <c r="D10755" s="30"/>
      <c r="E10755" s="25"/>
    </row>
    <row r="10756" spans="1:5" x14ac:dyDescent="0.15">
      <c r="A10756" s="3"/>
      <c r="B10756" s="51"/>
      <c r="D10756" s="30"/>
      <c r="E10756" s="25"/>
    </row>
    <row r="10757" spans="1:5" x14ac:dyDescent="0.15">
      <c r="A10757" s="3"/>
      <c r="B10757" s="51"/>
      <c r="D10757" s="30"/>
      <c r="E10757" s="25"/>
    </row>
    <row r="10758" spans="1:5" x14ac:dyDescent="0.15">
      <c r="A10758" s="3"/>
      <c r="B10758" s="51"/>
      <c r="D10758" s="30"/>
      <c r="E10758" s="25"/>
    </row>
    <row r="10759" spans="1:5" x14ac:dyDescent="0.15">
      <c r="A10759" s="3"/>
      <c r="B10759" s="51"/>
      <c r="D10759" s="30"/>
      <c r="E10759" s="25"/>
    </row>
    <row r="10760" spans="1:5" x14ac:dyDescent="0.15">
      <c r="A10760" s="3"/>
      <c r="B10760" s="51"/>
      <c r="D10760" s="30"/>
      <c r="E10760" s="25"/>
    </row>
    <row r="10761" spans="1:5" x14ac:dyDescent="0.15">
      <c r="A10761" s="3"/>
      <c r="B10761" s="51"/>
      <c r="D10761" s="30"/>
      <c r="E10761" s="25"/>
    </row>
    <row r="10762" spans="1:5" x14ac:dyDescent="0.15">
      <c r="A10762" s="3"/>
      <c r="B10762" s="51"/>
      <c r="D10762" s="30"/>
      <c r="E10762" s="25"/>
    </row>
    <row r="10763" spans="1:5" x14ac:dyDescent="0.15">
      <c r="A10763" s="3"/>
      <c r="B10763" s="51"/>
      <c r="D10763" s="30"/>
      <c r="E10763" s="25"/>
    </row>
    <row r="10764" spans="1:5" x14ac:dyDescent="0.15">
      <c r="A10764" s="3"/>
      <c r="B10764" s="51"/>
      <c r="D10764" s="30"/>
      <c r="E10764" s="25"/>
    </row>
    <row r="10765" spans="1:5" x14ac:dyDescent="0.15">
      <c r="A10765" s="3"/>
      <c r="B10765" s="51"/>
      <c r="D10765" s="30"/>
      <c r="E10765" s="25"/>
    </row>
    <row r="10766" spans="1:5" x14ac:dyDescent="0.15">
      <c r="A10766" s="3"/>
      <c r="B10766" s="51"/>
      <c r="D10766" s="30"/>
      <c r="E10766" s="25"/>
    </row>
    <row r="10767" spans="1:5" x14ac:dyDescent="0.15">
      <c r="A10767" s="3"/>
      <c r="B10767" s="51"/>
      <c r="D10767" s="30"/>
      <c r="E10767" s="25"/>
    </row>
    <row r="10768" spans="1:5" x14ac:dyDescent="0.15">
      <c r="A10768" s="3"/>
      <c r="B10768" s="51"/>
      <c r="D10768" s="30"/>
      <c r="E10768" s="25"/>
    </row>
    <row r="10769" spans="1:5" x14ac:dyDescent="0.15">
      <c r="A10769" s="3"/>
      <c r="B10769" s="51"/>
      <c r="D10769" s="30"/>
      <c r="E10769" s="25"/>
    </row>
    <row r="10770" spans="1:5" x14ac:dyDescent="0.15">
      <c r="A10770" s="3"/>
      <c r="B10770" s="51"/>
      <c r="D10770" s="30"/>
      <c r="E10770" s="25"/>
    </row>
    <row r="10771" spans="1:5" x14ac:dyDescent="0.15">
      <c r="A10771" s="3"/>
      <c r="B10771" s="51"/>
      <c r="D10771" s="30"/>
      <c r="E10771" s="25"/>
    </row>
    <row r="10772" spans="1:5" x14ac:dyDescent="0.15">
      <c r="A10772" s="3"/>
      <c r="B10772" s="51"/>
      <c r="D10772" s="30"/>
      <c r="E10772" s="25"/>
    </row>
    <row r="10773" spans="1:5" x14ac:dyDescent="0.15">
      <c r="A10773" s="3"/>
      <c r="B10773" s="51"/>
      <c r="D10773" s="30"/>
      <c r="E10773" s="25"/>
    </row>
    <row r="10774" spans="1:5" x14ac:dyDescent="0.15">
      <c r="A10774" s="3"/>
      <c r="B10774" s="51"/>
      <c r="D10774" s="30"/>
      <c r="E10774" s="25"/>
    </row>
    <row r="10775" spans="1:5" x14ac:dyDescent="0.15">
      <c r="A10775" s="3"/>
      <c r="B10775" s="51"/>
      <c r="D10775" s="30"/>
      <c r="E10775" s="25"/>
    </row>
    <row r="10776" spans="1:5" x14ac:dyDescent="0.15">
      <c r="A10776" s="3"/>
      <c r="B10776" s="51"/>
      <c r="D10776" s="30"/>
      <c r="E10776" s="25"/>
    </row>
    <row r="10777" spans="1:5" x14ac:dyDescent="0.15">
      <c r="A10777" s="3"/>
      <c r="B10777" s="51"/>
      <c r="D10777" s="30"/>
      <c r="E10777" s="25"/>
    </row>
    <row r="10778" spans="1:5" x14ac:dyDescent="0.15">
      <c r="A10778" s="3"/>
      <c r="B10778" s="51"/>
      <c r="D10778" s="30"/>
      <c r="E10778" s="25"/>
    </row>
    <row r="10779" spans="1:5" x14ac:dyDescent="0.15">
      <c r="A10779" s="3"/>
      <c r="B10779" s="51"/>
      <c r="D10779" s="30"/>
      <c r="E10779" s="25"/>
    </row>
    <row r="10780" spans="1:5" x14ac:dyDescent="0.15">
      <c r="A10780" s="3"/>
      <c r="B10780" s="51"/>
      <c r="D10780" s="30"/>
      <c r="E10780" s="25"/>
    </row>
    <row r="10781" spans="1:5" x14ac:dyDescent="0.15">
      <c r="A10781" s="3"/>
      <c r="B10781" s="51"/>
      <c r="D10781" s="30"/>
      <c r="E10781" s="25"/>
    </row>
    <row r="10782" spans="1:5" x14ac:dyDescent="0.15">
      <c r="A10782" s="3"/>
      <c r="B10782" s="51"/>
      <c r="D10782" s="30"/>
      <c r="E10782" s="25"/>
    </row>
    <row r="10783" spans="1:5" x14ac:dyDescent="0.15">
      <c r="A10783" s="3"/>
      <c r="B10783" s="51"/>
      <c r="D10783" s="30"/>
      <c r="E10783" s="25"/>
    </row>
    <row r="10784" spans="1:5" x14ac:dyDescent="0.15">
      <c r="A10784" s="3"/>
      <c r="B10784" s="51"/>
      <c r="D10784" s="30"/>
      <c r="E10784" s="25"/>
    </row>
    <row r="10785" spans="1:5" x14ac:dyDescent="0.15">
      <c r="A10785" s="3"/>
      <c r="B10785" s="51"/>
      <c r="D10785" s="30"/>
      <c r="E10785" s="25"/>
    </row>
    <row r="10786" spans="1:5" x14ac:dyDescent="0.15">
      <c r="A10786" s="3"/>
      <c r="B10786" s="51"/>
      <c r="D10786" s="30"/>
      <c r="E10786" s="25"/>
    </row>
    <row r="10787" spans="1:5" x14ac:dyDescent="0.15">
      <c r="A10787" s="3"/>
      <c r="B10787" s="51"/>
      <c r="D10787" s="30"/>
      <c r="E10787" s="25"/>
    </row>
    <row r="10788" spans="1:5" x14ac:dyDescent="0.15">
      <c r="A10788" s="3"/>
      <c r="B10788" s="51"/>
      <c r="D10788" s="30"/>
      <c r="E10788" s="25"/>
    </row>
    <row r="10789" spans="1:5" x14ac:dyDescent="0.15">
      <c r="A10789" s="3"/>
      <c r="B10789" s="51"/>
      <c r="D10789" s="30"/>
      <c r="E10789" s="25"/>
    </row>
    <row r="10790" spans="1:5" x14ac:dyDescent="0.15">
      <c r="A10790" s="3"/>
      <c r="B10790" s="51"/>
      <c r="D10790" s="30"/>
      <c r="E10790" s="25"/>
    </row>
    <row r="10791" spans="1:5" x14ac:dyDescent="0.15">
      <c r="A10791" s="3"/>
      <c r="B10791" s="51"/>
      <c r="D10791" s="30"/>
      <c r="E10791" s="25"/>
    </row>
    <row r="10792" spans="1:5" x14ac:dyDescent="0.15">
      <c r="A10792" s="3"/>
      <c r="B10792" s="51"/>
      <c r="D10792" s="30"/>
      <c r="E10792" s="25"/>
    </row>
    <row r="10793" spans="1:5" x14ac:dyDescent="0.15">
      <c r="A10793" s="3"/>
      <c r="B10793" s="51"/>
      <c r="D10793" s="30"/>
      <c r="E10793" s="25"/>
    </row>
    <row r="10794" spans="1:5" x14ac:dyDescent="0.15">
      <c r="A10794" s="3"/>
      <c r="B10794" s="51"/>
      <c r="D10794" s="30"/>
      <c r="E10794" s="25"/>
    </row>
    <row r="10795" spans="1:5" x14ac:dyDescent="0.15">
      <c r="A10795" s="3"/>
      <c r="B10795" s="51"/>
      <c r="D10795" s="30"/>
      <c r="E10795" s="25"/>
    </row>
    <row r="10796" spans="1:5" x14ac:dyDescent="0.15">
      <c r="A10796" s="3"/>
      <c r="B10796" s="51"/>
      <c r="D10796" s="30"/>
      <c r="E10796" s="25"/>
    </row>
    <row r="10797" spans="1:5" x14ac:dyDescent="0.15">
      <c r="A10797" s="3"/>
      <c r="B10797" s="51"/>
      <c r="D10797" s="30"/>
      <c r="E10797" s="25"/>
    </row>
    <row r="10798" spans="1:5" x14ac:dyDescent="0.15">
      <c r="A10798" s="3"/>
      <c r="B10798" s="51"/>
      <c r="D10798" s="30"/>
      <c r="E10798" s="25"/>
    </row>
    <row r="10799" spans="1:5" x14ac:dyDescent="0.15">
      <c r="A10799" s="3"/>
      <c r="B10799" s="51"/>
      <c r="D10799" s="30"/>
      <c r="E10799" s="25"/>
    </row>
    <row r="10800" spans="1:5" x14ac:dyDescent="0.15">
      <c r="A10800" s="3"/>
      <c r="B10800" s="51"/>
      <c r="D10800" s="30"/>
      <c r="E10800" s="25"/>
    </row>
    <row r="10801" spans="1:5" x14ac:dyDescent="0.15">
      <c r="A10801" s="3"/>
      <c r="B10801" s="51"/>
      <c r="D10801" s="30"/>
      <c r="E10801" s="25"/>
    </row>
    <row r="10802" spans="1:5" x14ac:dyDescent="0.15">
      <c r="A10802" s="3"/>
      <c r="B10802" s="51"/>
      <c r="D10802" s="30"/>
      <c r="E10802" s="25"/>
    </row>
    <row r="10803" spans="1:5" x14ac:dyDescent="0.15">
      <c r="A10803" s="3"/>
      <c r="B10803" s="51"/>
      <c r="D10803" s="30"/>
      <c r="E10803" s="25"/>
    </row>
    <row r="10804" spans="1:5" x14ac:dyDescent="0.15">
      <c r="A10804" s="3"/>
      <c r="B10804" s="51"/>
      <c r="D10804" s="30"/>
      <c r="E10804" s="25"/>
    </row>
    <row r="10805" spans="1:5" x14ac:dyDescent="0.15">
      <c r="A10805" s="3"/>
      <c r="B10805" s="51"/>
      <c r="D10805" s="30"/>
      <c r="E10805" s="25"/>
    </row>
    <row r="10806" spans="1:5" x14ac:dyDescent="0.15">
      <c r="A10806" s="3"/>
      <c r="B10806" s="51"/>
      <c r="D10806" s="30"/>
      <c r="E10806" s="25"/>
    </row>
    <row r="10807" spans="1:5" x14ac:dyDescent="0.15">
      <c r="A10807" s="3"/>
      <c r="B10807" s="51"/>
      <c r="D10807" s="30"/>
      <c r="E10807" s="25"/>
    </row>
    <row r="10808" spans="1:5" x14ac:dyDescent="0.15">
      <c r="A10808" s="3"/>
      <c r="B10808" s="51"/>
      <c r="D10808" s="30"/>
      <c r="E10808" s="25"/>
    </row>
    <row r="10809" spans="1:5" x14ac:dyDescent="0.15">
      <c r="A10809" s="3"/>
      <c r="B10809" s="51"/>
      <c r="D10809" s="30"/>
      <c r="E10809" s="25"/>
    </row>
    <row r="10810" spans="1:5" x14ac:dyDescent="0.15">
      <c r="A10810" s="3"/>
      <c r="B10810" s="51"/>
      <c r="D10810" s="30"/>
      <c r="E10810" s="25"/>
    </row>
    <row r="10811" spans="1:5" x14ac:dyDescent="0.15">
      <c r="A10811" s="3"/>
      <c r="B10811" s="51"/>
      <c r="D10811" s="30"/>
      <c r="E10811" s="25"/>
    </row>
    <row r="10812" spans="1:5" x14ac:dyDescent="0.15">
      <c r="A10812" s="3"/>
      <c r="B10812" s="51"/>
      <c r="D10812" s="30"/>
      <c r="E10812" s="25"/>
    </row>
    <row r="10813" spans="1:5" x14ac:dyDescent="0.15">
      <c r="A10813" s="3"/>
      <c r="B10813" s="51"/>
      <c r="D10813" s="30"/>
      <c r="E10813" s="25"/>
    </row>
    <row r="10814" spans="1:5" x14ac:dyDescent="0.15">
      <c r="A10814" s="3"/>
      <c r="B10814" s="51"/>
      <c r="D10814" s="30"/>
      <c r="E10814" s="25"/>
    </row>
    <row r="10815" spans="1:5" x14ac:dyDescent="0.15">
      <c r="A10815" s="3"/>
      <c r="B10815" s="51"/>
      <c r="D10815" s="30"/>
      <c r="E10815" s="25"/>
    </row>
    <row r="10816" spans="1:5" x14ac:dyDescent="0.15">
      <c r="A10816" s="3"/>
      <c r="B10816" s="51"/>
      <c r="D10816" s="30"/>
      <c r="E10816" s="25"/>
    </row>
    <row r="10817" spans="1:5" x14ac:dyDescent="0.15">
      <c r="A10817" s="3"/>
      <c r="B10817" s="51"/>
      <c r="D10817" s="30"/>
      <c r="E10817" s="25"/>
    </row>
    <row r="10818" spans="1:5" x14ac:dyDescent="0.15">
      <c r="A10818" s="3"/>
      <c r="B10818" s="51"/>
      <c r="D10818" s="30"/>
      <c r="E10818" s="25"/>
    </row>
    <row r="10819" spans="1:5" x14ac:dyDescent="0.15">
      <c r="A10819" s="3"/>
      <c r="B10819" s="51"/>
      <c r="D10819" s="30"/>
      <c r="E10819" s="25"/>
    </row>
    <row r="10820" spans="1:5" x14ac:dyDescent="0.15">
      <c r="A10820" s="3"/>
      <c r="B10820" s="51"/>
      <c r="D10820" s="30"/>
      <c r="E10820" s="25"/>
    </row>
    <row r="10821" spans="1:5" x14ac:dyDescent="0.15">
      <c r="A10821" s="3"/>
      <c r="B10821" s="51"/>
      <c r="D10821" s="30"/>
      <c r="E10821" s="25"/>
    </row>
    <row r="10822" spans="1:5" x14ac:dyDescent="0.15">
      <c r="A10822" s="3"/>
      <c r="B10822" s="51"/>
      <c r="D10822" s="30"/>
      <c r="E10822" s="25"/>
    </row>
    <row r="10823" spans="1:5" x14ac:dyDescent="0.15">
      <c r="A10823" s="3"/>
      <c r="B10823" s="51"/>
      <c r="D10823" s="30"/>
      <c r="E10823" s="25"/>
    </row>
    <row r="10824" spans="1:5" x14ac:dyDescent="0.15">
      <c r="A10824" s="3"/>
      <c r="B10824" s="51"/>
      <c r="D10824" s="30"/>
      <c r="E10824" s="25"/>
    </row>
    <row r="10825" spans="1:5" x14ac:dyDescent="0.15">
      <c r="A10825" s="3"/>
      <c r="B10825" s="51"/>
      <c r="D10825" s="30"/>
      <c r="E10825" s="25"/>
    </row>
    <row r="10826" spans="1:5" x14ac:dyDescent="0.15">
      <c r="A10826" s="3"/>
      <c r="B10826" s="51"/>
      <c r="D10826" s="30"/>
      <c r="E10826" s="25"/>
    </row>
    <row r="10827" spans="1:5" x14ac:dyDescent="0.15">
      <c r="A10827" s="3"/>
      <c r="B10827" s="51"/>
      <c r="D10827" s="30"/>
      <c r="E10827" s="25"/>
    </row>
    <row r="10828" spans="1:5" x14ac:dyDescent="0.15">
      <c r="A10828" s="3"/>
      <c r="B10828" s="51"/>
      <c r="D10828" s="30"/>
      <c r="E10828" s="25"/>
    </row>
    <row r="10829" spans="1:5" x14ac:dyDescent="0.15">
      <c r="A10829" s="3"/>
      <c r="B10829" s="51"/>
      <c r="D10829" s="30"/>
      <c r="E10829" s="25"/>
    </row>
    <row r="10830" spans="1:5" x14ac:dyDescent="0.15">
      <c r="A10830" s="3"/>
      <c r="B10830" s="51"/>
      <c r="D10830" s="30"/>
      <c r="E10830" s="25"/>
    </row>
    <row r="10831" spans="1:5" x14ac:dyDescent="0.15">
      <c r="A10831" s="3"/>
      <c r="B10831" s="51"/>
      <c r="D10831" s="30"/>
      <c r="E10831" s="25"/>
    </row>
    <row r="10832" spans="1:5" x14ac:dyDescent="0.15">
      <c r="A10832" s="3"/>
      <c r="B10832" s="51"/>
      <c r="D10832" s="30"/>
      <c r="E10832" s="25"/>
    </row>
    <row r="10833" spans="1:5" x14ac:dyDescent="0.15">
      <c r="A10833" s="3"/>
      <c r="B10833" s="51"/>
      <c r="D10833" s="30"/>
      <c r="E10833" s="25"/>
    </row>
    <row r="10834" spans="1:5" x14ac:dyDescent="0.15">
      <c r="A10834" s="3"/>
      <c r="B10834" s="51"/>
      <c r="D10834" s="30"/>
      <c r="E10834" s="25"/>
    </row>
    <row r="10835" spans="1:5" x14ac:dyDescent="0.15">
      <c r="A10835" s="3"/>
      <c r="B10835" s="51"/>
      <c r="D10835" s="30"/>
      <c r="E10835" s="25"/>
    </row>
    <row r="10836" spans="1:5" x14ac:dyDescent="0.15">
      <c r="A10836" s="3"/>
      <c r="B10836" s="51"/>
      <c r="D10836" s="30"/>
      <c r="E10836" s="25"/>
    </row>
    <row r="10837" spans="1:5" x14ac:dyDescent="0.15">
      <c r="A10837" s="3"/>
      <c r="B10837" s="51"/>
      <c r="D10837" s="30"/>
      <c r="E10837" s="25"/>
    </row>
    <row r="10838" spans="1:5" x14ac:dyDescent="0.15">
      <c r="A10838" s="3"/>
      <c r="B10838" s="51"/>
      <c r="D10838" s="30"/>
      <c r="E10838" s="25"/>
    </row>
    <row r="10839" spans="1:5" x14ac:dyDescent="0.15">
      <c r="A10839" s="3"/>
      <c r="B10839" s="51"/>
      <c r="D10839" s="30"/>
      <c r="E10839" s="25"/>
    </row>
    <row r="10840" spans="1:5" x14ac:dyDescent="0.15">
      <c r="A10840" s="3"/>
      <c r="B10840" s="51"/>
      <c r="D10840" s="30"/>
      <c r="E10840" s="25"/>
    </row>
    <row r="10841" spans="1:5" x14ac:dyDescent="0.15">
      <c r="A10841" s="3"/>
      <c r="B10841" s="51"/>
      <c r="D10841" s="30"/>
      <c r="E10841" s="25"/>
    </row>
    <row r="10842" spans="1:5" x14ac:dyDescent="0.15">
      <c r="A10842" s="3"/>
      <c r="B10842" s="51"/>
      <c r="D10842" s="30"/>
      <c r="E10842" s="25"/>
    </row>
    <row r="10843" spans="1:5" x14ac:dyDescent="0.15">
      <c r="A10843" s="3"/>
      <c r="B10843" s="51"/>
      <c r="D10843" s="30"/>
      <c r="E10843" s="25"/>
    </row>
    <row r="10844" spans="1:5" x14ac:dyDescent="0.15">
      <c r="A10844" s="3"/>
      <c r="B10844" s="51"/>
      <c r="D10844" s="30"/>
      <c r="E10844" s="25"/>
    </row>
    <row r="10845" spans="1:5" x14ac:dyDescent="0.15">
      <c r="A10845" s="3"/>
      <c r="B10845" s="51"/>
      <c r="D10845" s="30"/>
      <c r="E10845" s="25"/>
    </row>
    <row r="10846" spans="1:5" x14ac:dyDescent="0.15">
      <c r="A10846" s="3"/>
      <c r="B10846" s="51"/>
      <c r="D10846" s="30"/>
      <c r="E10846" s="25"/>
    </row>
    <row r="10847" spans="1:5" x14ac:dyDescent="0.15">
      <c r="A10847" s="3"/>
      <c r="B10847" s="51"/>
      <c r="D10847" s="30"/>
      <c r="E10847" s="25"/>
    </row>
    <row r="10848" spans="1:5" x14ac:dyDescent="0.15">
      <c r="A10848" s="3"/>
      <c r="B10848" s="51"/>
      <c r="D10848" s="30"/>
      <c r="E10848" s="25"/>
    </row>
    <row r="10849" spans="1:5" x14ac:dyDescent="0.15">
      <c r="A10849" s="3"/>
      <c r="B10849" s="51"/>
      <c r="D10849" s="30"/>
      <c r="E10849" s="25"/>
    </row>
    <row r="10850" spans="1:5" x14ac:dyDescent="0.15">
      <c r="A10850" s="3"/>
      <c r="B10850" s="51"/>
      <c r="D10850" s="30"/>
      <c r="E10850" s="25"/>
    </row>
    <row r="10851" spans="1:5" x14ac:dyDescent="0.15">
      <c r="A10851" s="3"/>
      <c r="B10851" s="51"/>
      <c r="D10851" s="30"/>
      <c r="E10851" s="25"/>
    </row>
    <row r="10852" spans="1:5" x14ac:dyDescent="0.15">
      <c r="A10852" s="3"/>
      <c r="B10852" s="51"/>
      <c r="D10852" s="30"/>
      <c r="E10852" s="25"/>
    </row>
    <row r="10853" spans="1:5" x14ac:dyDescent="0.15">
      <c r="A10853" s="3"/>
      <c r="B10853" s="51"/>
      <c r="D10853" s="30"/>
      <c r="E10853" s="25"/>
    </row>
    <row r="10854" spans="1:5" x14ac:dyDescent="0.15">
      <c r="A10854" s="3"/>
      <c r="B10854" s="51"/>
      <c r="D10854" s="30"/>
      <c r="E10854" s="25"/>
    </row>
    <row r="10855" spans="1:5" x14ac:dyDescent="0.15">
      <c r="A10855" s="3"/>
      <c r="B10855" s="51"/>
      <c r="D10855" s="30"/>
      <c r="E10855" s="25"/>
    </row>
    <row r="10856" spans="1:5" x14ac:dyDescent="0.15">
      <c r="A10856" s="3"/>
      <c r="B10856" s="51"/>
      <c r="D10856" s="30"/>
      <c r="E10856" s="25"/>
    </row>
    <row r="10857" spans="1:5" x14ac:dyDescent="0.15">
      <c r="A10857" s="3"/>
      <c r="B10857" s="51"/>
      <c r="D10857" s="30"/>
      <c r="E10857" s="25"/>
    </row>
    <row r="10858" spans="1:5" x14ac:dyDescent="0.15">
      <c r="A10858" s="3"/>
      <c r="B10858" s="51"/>
      <c r="D10858" s="30"/>
      <c r="E10858" s="25"/>
    </row>
    <row r="10859" spans="1:5" x14ac:dyDescent="0.15">
      <c r="A10859" s="3"/>
      <c r="B10859" s="51"/>
      <c r="D10859" s="30"/>
      <c r="E10859" s="25"/>
    </row>
    <row r="10860" spans="1:5" x14ac:dyDescent="0.15">
      <c r="A10860" s="3"/>
      <c r="B10860" s="51"/>
      <c r="D10860" s="30"/>
      <c r="E10860" s="25"/>
    </row>
    <row r="10861" spans="1:5" x14ac:dyDescent="0.15">
      <c r="A10861" s="3"/>
      <c r="B10861" s="51"/>
      <c r="D10861" s="30"/>
      <c r="E10861" s="25"/>
    </row>
    <row r="10862" spans="1:5" x14ac:dyDescent="0.15">
      <c r="A10862" s="3"/>
      <c r="B10862" s="51"/>
      <c r="D10862" s="30"/>
      <c r="E10862" s="25"/>
    </row>
    <row r="10863" spans="1:5" x14ac:dyDescent="0.15">
      <c r="A10863" s="3"/>
      <c r="B10863" s="51"/>
      <c r="D10863" s="30"/>
      <c r="E10863" s="25"/>
    </row>
    <row r="10864" spans="1:5" x14ac:dyDescent="0.15">
      <c r="A10864" s="3"/>
      <c r="B10864" s="51"/>
      <c r="D10864" s="30"/>
      <c r="E10864" s="25"/>
    </row>
    <row r="10865" spans="1:5" x14ac:dyDescent="0.15">
      <c r="A10865" s="3"/>
      <c r="B10865" s="51"/>
      <c r="D10865" s="30"/>
      <c r="E10865" s="25"/>
    </row>
    <row r="10866" spans="1:5" x14ac:dyDescent="0.15">
      <c r="A10866" s="3"/>
      <c r="B10866" s="51"/>
      <c r="D10866" s="30"/>
      <c r="E10866" s="25"/>
    </row>
    <row r="10867" spans="1:5" x14ac:dyDescent="0.15">
      <c r="A10867" s="3"/>
      <c r="B10867" s="51"/>
      <c r="D10867" s="30"/>
      <c r="E10867" s="25"/>
    </row>
    <row r="10868" spans="1:5" x14ac:dyDescent="0.15">
      <c r="A10868" s="3"/>
      <c r="B10868" s="51"/>
      <c r="D10868" s="30"/>
      <c r="E10868" s="25"/>
    </row>
    <row r="10869" spans="1:5" x14ac:dyDescent="0.15">
      <c r="A10869" s="3"/>
      <c r="B10869" s="51"/>
      <c r="D10869" s="30"/>
      <c r="E10869" s="25"/>
    </row>
    <row r="10870" spans="1:5" x14ac:dyDescent="0.15">
      <c r="A10870" s="3"/>
      <c r="B10870" s="51"/>
      <c r="D10870" s="30"/>
      <c r="E10870" s="25"/>
    </row>
    <row r="10871" spans="1:5" x14ac:dyDescent="0.15">
      <c r="A10871" s="3"/>
      <c r="B10871" s="51"/>
      <c r="D10871" s="30"/>
      <c r="E10871" s="25"/>
    </row>
    <row r="10872" spans="1:5" x14ac:dyDescent="0.15">
      <c r="A10872" s="3"/>
      <c r="B10872" s="51"/>
      <c r="D10872" s="30"/>
      <c r="E10872" s="25"/>
    </row>
    <row r="10873" spans="1:5" x14ac:dyDescent="0.15">
      <c r="A10873" s="3"/>
      <c r="B10873" s="51"/>
      <c r="D10873" s="30"/>
      <c r="E10873" s="25"/>
    </row>
    <row r="10874" spans="1:5" x14ac:dyDescent="0.15">
      <c r="A10874" s="3"/>
      <c r="B10874" s="51"/>
      <c r="D10874" s="30"/>
      <c r="E10874" s="25"/>
    </row>
    <row r="10875" spans="1:5" x14ac:dyDescent="0.15">
      <c r="A10875" s="3"/>
      <c r="B10875" s="51"/>
      <c r="D10875" s="30"/>
      <c r="E10875" s="25"/>
    </row>
    <row r="10876" spans="1:5" x14ac:dyDescent="0.15">
      <c r="A10876" s="3"/>
      <c r="B10876" s="51"/>
      <c r="D10876" s="30"/>
      <c r="E10876" s="25"/>
    </row>
    <row r="10877" spans="1:5" x14ac:dyDescent="0.15">
      <c r="A10877" s="3"/>
      <c r="B10877" s="51"/>
      <c r="D10877" s="30"/>
      <c r="E10877" s="25"/>
    </row>
    <row r="10878" spans="1:5" x14ac:dyDescent="0.15">
      <c r="A10878" s="3"/>
      <c r="B10878" s="51"/>
      <c r="D10878" s="30"/>
      <c r="E10878" s="25"/>
    </row>
    <row r="10879" spans="1:5" x14ac:dyDescent="0.15">
      <c r="A10879" s="3"/>
      <c r="B10879" s="51"/>
      <c r="D10879" s="30"/>
      <c r="E10879" s="25"/>
    </row>
    <row r="10880" spans="1:5" x14ac:dyDescent="0.15">
      <c r="A10880" s="3"/>
      <c r="B10880" s="51"/>
      <c r="D10880" s="30"/>
      <c r="E10880" s="25"/>
    </row>
    <row r="10881" spans="1:5" x14ac:dyDescent="0.15">
      <c r="A10881" s="3"/>
      <c r="B10881" s="51"/>
      <c r="D10881" s="30"/>
      <c r="E10881" s="25"/>
    </row>
    <row r="10882" spans="1:5" x14ac:dyDescent="0.15">
      <c r="A10882" s="3"/>
      <c r="B10882" s="51"/>
      <c r="D10882" s="30"/>
      <c r="E10882" s="25"/>
    </row>
    <row r="10883" spans="1:5" x14ac:dyDescent="0.15">
      <c r="A10883" s="3"/>
      <c r="B10883" s="51"/>
      <c r="D10883" s="30"/>
      <c r="E10883" s="25"/>
    </row>
    <row r="10884" spans="1:5" x14ac:dyDescent="0.15">
      <c r="A10884" s="3"/>
      <c r="B10884" s="51"/>
      <c r="D10884" s="30"/>
      <c r="E10884" s="25"/>
    </row>
    <row r="10885" spans="1:5" x14ac:dyDescent="0.15">
      <c r="A10885" s="3"/>
      <c r="B10885" s="51"/>
      <c r="D10885" s="30"/>
      <c r="E10885" s="25"/>
    </row>
    <row r="10886" spans="1:5" x14ac:dyDescent="0.15">
      <c r="A10886" s="3"/>
      <c r="B10886" s="51"/>
      <c r="D10886" s="30"/>
      <c r="E10886" s="25"/>
    </row>
    <row r="10887" spans="1:5" x14ac:dyDescent="0.15">
      <c r="A10887" s="3"/>
      <c r="B10887" s="51"/>
      <c r="D10887" s="30"/>
      <c r="E10887" s="25"/>
    </row>
    <row r="10888" spans="1:5" x14ac:dyDescent="0.15">
      <c r="A10888" s="3"/>
      <c r="B10888" s="51"/>
      <c r="D10888" s="30"/>
      <c r="E10888" s="25"/>
    </row>
    <row r="10889" spans="1:5" x14ac:dyDescent="0.15">
      <c r="A10889" s="3"/>
      <c r="B10889" s="51"/>
      <c r="D10889" s="30"/>
      <c r="E10889" s="25"/>
    </row>
    <row r="10890" spans="1:5" x14ac:dyDescent="0.15">
      <c r="A10890" s="3"/>
      <c r="B10890" s="51"/>
      <c r="D10890" s="30"/>
      <c r="E10890" s="25"/>
    </row>
    <row r="10891" spans="1:5" x14ac:dyDescent="0.15">
      <c r="A10891" s="3"/>
      <c r="B10891" s="51"/>
      <c r="D10891" s="30"/>
      <c r="E10891" s="25"/>
    </row>
    <row r="10892" spans="1:5" x14ac:dyDescent="0.15">
      <c r="A10892" s="3"/>
      <c r="B10892" s="51"/>
      <c r="D10892" s="30"/>
      <c r="E10892" s="25"/>
    </row>
    <row r="10893" spans="1:5" x14ac:dyDescent="0.15">
      <c r="A10893" s="3"/>
      <c r="B10893" s="51"/>
      <c r="D10893" s="30"/>
      <c r="E10893" s="25"/>
    </row>
    <row r="10894" spans="1:5" x14ac:dyDescent="0.15">
      <c r="A10894" s="3"/>
      <c r="B10894" s="51"/>
      <c r="D10894" s="30"/>
      <c r="E10894" s="25"/>
    </row>
    <row r="10895" spans="1:5" x14ac:dyDescent="0.15">
      <c r="A10895" s="3"/>
      <c r="B10895" s="51"/>
      <c r="D10895" s="30"/>
      <c r="E10895" s="25"/>
    </row>
    <row r="10896" spans="1:5" x14ac:dyDescent="0.15">
      <c r="A10896" s="3"/>
      <c r="B10896" s="51"/>
      <c r="D10896" s="30"/>
      <c r="E10896" s="25"/>
    </row>
    <row r="10897" spans="1:5" x14ac:dyDescent="0.15">
      <c r="A10897" s="3"/>
      <c r="B10897" s="51"/>
      <c r="D10897" s="30"/>
      <c r="E10897" s="25"/>
    </row>
    <row r="10898" spans="1:5" x14ac:dyDescent="0.15">
      <c r="A10898" s="3"/>
      <c r="B10898" s="51"/>
      <c r="D10898" s="30"/>
      <c r="E10898" s="25"/>
    </row>
    <row r="10899" spans="1:5" x14ac:dyDescent="0.15">
      <c r="A10899" s="3"/>
      <c r="B10899" s="51"/>
      <c r="D10899" s="30"/>
      <c r="E10899" s="25"/>
    </row>
    <row r="10900" spans="1:5" x14ac:dyDescent="0.15">
      <c r="A10900" s="3"/>
      <c r="B10900" s="51"/>
      <c r="D10900" s="30"/>
      <c r="E10900" s="25"/>
    </row>
    <row r="10901" spans="1:5" x14ac:dyDescent="0.15">
      <c r="A10901" s="3"/>
      <c r="B10901" s="51"/>
      <c r="D10901" s="30"/>
      <c r="E10901" s="25"/>
    </row>
    <row r="10902" spans="1:5" x14ac:dyDescent="0.15">
      <c r="A10902" s="3"/>
      <c r="B10902" s="51"/>
      <c r="D10902" s="30"/>
      <c r="E10902" s="25"/>
    </row>
    <row r="10903" spans="1:5" x14ac:dyDescent="0.15">
      <c r="A10903" s="3"/>
      <c r="B10903" s="51"/>
      <c r="D10903" s="30"/>
      <c r="E10903" s="25"/>
    </row>
    <row r="10904" spans="1:5" x14ac:dyDescent="0.15">
      <c r="A10904" s="3"/>
      <c r="B10904" s="51"/>
      <c r="D10904" s="30"/>
      <c r="E10904" s="25"/>
    </row>
    <row r="10905" spans="1:5" x14ac:dyDescent="0.15">
      <c r="A10905" s="3"/>
      <c r="B10905" s="51"/>
      <c r="D10905" s="30"/>
      <c r="E10905" s="25"/>
    </row>
    <row r="10906" spans="1:5" x14ac:dyDescent="0.15">
      <c r="A10906" s="3"/>
      <c r="B10906" s="51"/>
      <c r="D10906" s="30"/>
      <c r="E10906" s="25"/>
    </row>
    <row r="10907" spans="1:5" x14ac:dyDescent="0.15">
      <c r="A10907" s="3"/>
      <c r="B10907" s="51"/>
      <c r="D10907" s="30"/>
      <c r="E10907" s="25"/>
    </row>
    <row r="10908" spans="1:5" x14ac:dyDescent="0.15">
      <c r="A10908" s="3"/>
      <c r="B10908" s="51"/>
      <c r="D10908" s="30"/>
      <c r="E10908" s="25"/>
    </row>
    <row r="10909" spans="1:5" x14ac:dyDescent="0.15">
      <c r="A10909" s="3"/>
      <c r="B10909" s="51"/>
      <c r="D10909" s="30"/>
      <c r="E10909" s="25"/>
    </row>
    <row r="10910" spans="1:5" x14ac:dyDescent="0.15">
      <c r="A10910" s="3"/>
      <c r="B10910" s="51"/>
      <c r="D10910" s="30"/>
      <c r="E10910" s="25"/>
    </row>
    <row r="10911" spans="1:5" x14ac:dyDescent="0.15">
      <c r="A10911" s="3"/>
      <c r="B10911" s="51"/>
      <c r="D10911" s="30"/>
      <c r="E10911" s="25"/>
    </row>
    <row r="10912" spans="1:5" x14ac:dyDescent="0.15">
      <c r="A10912" s="3"/>
      <c r="B10912" s="51"/>
      <c r="D10912" s="30"/>
      <c r="E10912" s="25"/>
    </row>
    <row r="10913" spans="1:5" x14ac:dyDescent="0.15">
      <c r="A10913" s="3"/>
      <c r="B10913" s="51"/>
      <c r="D10913" s="30"/>
      <c r="E10913" s="25"/>
    </row>
    <row r="10914" spans="1:5" x14ac:dyDescent="0.15">
      <c r="A10914" s="3"/>
      <c r="B10914" s="51"/>
      <c r="D10914" s="30"/>
      <c r="E10914" s="25"/>
    </row>
    <row r="10915" spans="1:5" x14ac:dyDescent="0.15">
      <c r="A10915" s="3"/>
      <c r="B10915" s="51"/>
      <c r="D10915" s="30"/>
      <c r="E10915" s="25"/>
    </row>
    <row r="10916" spans="1:5" x14ac:dyDescent="0.15">
      <c r="A10916" s="3"/>
      <c r="B10916" s="51"/>
      <c r="D10916" s="30"/>
      <c r="E10916" s="25"/>
    </row>
    <row r="10917" spans="1:5" x14ac:dyDescent="0.15">
      <c r="A10917" s="3"/>
      <c r="B10917" s="51"/>
      <c r="D10917" s="30"/>
      <c r="E10917" s="25"/>
    </row>
    <row r="10918" spans="1:5" x14ac:dyDescent="0.15">
      <c r="A10918" s="3"/>
      <c r="B10918" s="51"/>
      <c r="D10918" s="30"/>
      <c r="E10918" s="25"/>
    </row>
    <row r="10919" spans="1:5" x14ac:dyDescent="0.15">
      <c r="A10919" s="3"/>
      <c r="B10919" s="51"/>
      <c r="D10919" s="30"/>
      <c r="E10919" s="25"/>
    </row>
    <row r="10920" spans="1:5" x14ac:dyDescent="0.15">
      <c r="A10920" s="3"/>
      <c r="B10920" s="51"/>
      <c r="D10920" s="30"/>
      <c r="E10920" s="25"/>
    </row>
    <row r="10921" spans="1:5" x14ac:dyDescent="0.15">
      <c r="A10921" s="3"/>
      <c r="B10921" s="51"/>
      <c r="D10921" s="30"/>
      <c r="E10921" s="25"/>
    </row>
    <row r="10922" spans="1:5" x14ac:dyDescent="0.15">
      <c r="A10922" s="3"/>
      <c r="B10922" s="51"/>
      <c r="D10922" s="30"/>
      <c r="E10922" s="25"/>
    </row>
    <row r="10923" spans="1:5" x14ac:dyDescent="0.15">
      <c r="A10923" s="3"/>
      <c r="B10923" s="51"/>
      <c r="D10923" s="30"/>
      <c r="E10923" s="25"/>
    </row>
    <row r="10924" spans="1:5" x14ac:dyDescent="0.15">
      <c r="A10924" s="3"/>
      <c r="B10924" s="51"/>
      <c r="D10924" s="30"/>
      <c r="E10924" s="25"/>
    </row>
    <row r="10925" spans="1:5" x14ac:dyDescent="0.15">
      <c r="A10925" s="3"/>
      <c r="B10925" s="51"/>
      <c r="D10925" s="30"/>
      <c r="E10925" s="25"/>
    </row>
    <row r="10926" spans="1:5" x14ac:dyDescent="0.15">
      <c r="A10926" s="3"/>
      <c r="B10926" s="51"/>
      <c r="D10926" s="30"/>
      <c r="E10926" s="25"/>
    </row>
    <row r="10927" spans="1:5" x14ac:dyDescent="0.15">
      <c r="A10927" s="3"/>
      <c r="B10927" s="51"/>
      <c r="D10927" s="30"/>
      <c r="E10927" s="25"/>
    </row>
    <row r="10928" spans="1:5" x14ac:dyDescent="0.15">
      <c r="A10928" s="3"/>
      <c r="B10928" s="51"/>
      <c r="D10928" s="30"/>
      <c r="E10928" s="25"/>
    </row>
    <row r="10929" spans="1:5" x14ac:dyDescent="0.15">
      <c r="A10929" s="3"/>
      <c r="B10929" s="51"/>
      <c r="D10929" s="30"/>
      <c r="E10929" s="25"/>
    </row>
    <row r="10930" spans="1:5" x14ac:dyDescent="0.15">
      <c r="A10930" s="3"/>
      <c r="B10930" s="51"/>
      <c r="D10930" s="30"/>
      <c r="E10930" s="25"/>
    </row>
    <row r="10931" spans="1:5" x14ac:dyDescent="0.15">
      <c r="A10931" s="3"/>
      <c r="B10931" s="51"/>
      <c r="D10931" s="30"/>
      <c r="E10931" s="25"/>
    </row>
    <row r="10932" spans="1:5" x14ac:dyDescent="0.15">
      <c r="A10932" s="3"/>
      <c r="B10932" s="51"/>
      <c r="D10932" s="30"/>
      <c r="E10932" s="25"/>
    </row>
    <row r="10933" spans="1:5" x14ac:dyDescent="0.15">
      <c r="A10933" s="3"/>
      <c r="B10933" s="51"/>
      <c r="D10933" s="30"/>
      <c r="E10933" s="25"/>
    </row>
    <row r="10934" spans="1:5" x14ac:dyDescent="0.15">
      <c r="A10934" s="3"/>
      <c r="B10934" s="51"/>
      <c r="D10934" s="30"/>
      <c r="E10934" s="25"/>
    </row>
    <row r="10935" spans="1:5" x14ac:dyDescent="0.15">
      <c r="A10935" s="3"/>
      <c r="B10935" s="51"/>
      <c r="D10935" s="30"/>
      <c r="E10935" s="25"/>
    </row>
    <row r="10936" spans="1:5" x14ac:dyDescent="0.15">
      <c r="A10936" s="3"/>
      <c r="B10936" s="51"/>
      <c r="D10936" s="30"/>
      <c r="E10936" s="25"/>
    </row>
    <row r="10937" spans="1:5" x14ac:dyDescent="0.15">
      <c r="A10937" s="3"/>
      <c r="B10937" s="51"/>
      <c r="D10937" s="30"/>
      <c r="E10937" s="25"/>
    </row>
    <row r="10938" spans="1:5" x14ac:dyDescent="0.15">
      <c r="A10938" s="3"/>
      <c r="B10938" s="51"/>
      <c r="D10938" s="30"/>
      <c r="E10938" s="25"/>
    </row>
    <row r="10939" spans="1:5" x14ac:dyDescent="0.15">
      <c r="A10939" s="3"/>
      <c r="B10939" s="51"/>
      <c r="D10939" s="30"/>
      <c r="E10939" s="25"/>
    </row>
    <row r="10940" spans="1:5" x14ac:dyDescent="0.15">
      <c r="A10940" s="3"/>
      <c r="B10940" s="51"/>
      <c r="D10940" s="30"/>
      <c r="E10940" s="25"/>
    </row>
    <row r="10941" spans="1:5" x14ac:dyDescent="0.15">
      <c r="A10941" s="3"/>
      <c r="B10941" s="51"/>
      <c r="D10941" s="30"/>
      <c r="E10941" s="25"/>
    </row>
    <row r="10942" spans="1:5" x14ac:dyDescent="0.15">
      <c r="A10942" s="3"/>
      <c r="B10942" s="51"/>
      <c r="D10942" s="30"/>
      <c r="E10942" s="25"/>
    </row>
    <row r="10943" spans="1:5" x14ac:dyDescent="0.15">
      <c r="A10943" s="3"/>
      <c r="B10943" s="51"/>
      <c r="D10943" s="30"/>
      <c r="E10943" s="25"/>
    </row>
    <row r="10944" spans="1:5" x14ac:dyDescent="0.15">
      <c r="A10944" s="3"/>
      <c r="B10944" s="51"/>
      <c r="D10944" s="30"/>
      <c r="E10944" s="25"/>
    </row>
    <row r="10945" spans="1:5" x14ac:dyDescent="0.15">
      <c r="A10945" s="3"/>
      <c r="B10945" s="51"/>
      <c r="D10945" s="30"/>
      <c r="E10945" s="25"/>
    </row>
    <row r="10946" spans="1:5" x14ac:dyDescent="0.15">
      <c r="A10946" s="3"/>
      <c r="B10946" s="51"/>
      <c r="D10946" s="30"/>
      <c r="E10946" s="25"/>
    </row>
    <row r="10947" spans="1:5" x14ac:dyDescent="0.15">
      <c r="A10947" s="3"/>
      <c r="B10947" s="51"/>
      <c r="D10947" s="30"/>
      <c r="E10947" s="25"/>
    </row>
    <row r="10948" spans="1:5" x14ac:dyDescent="0.15">
      <c r="A10948" s="3"/>
      <c r="B10948" s="51"/>
      <c r="D10948" s="30"/>
      <c r="E10948" s="25"/>
    </row>
    <row r="10949" spans="1:5" x14ac:dyDescent="0.15">
      <c r="A10949" s="3"/>
      <c r="B10949" s="51"/>
      <c r="D10949" s="30"/>
      <c r="E10949" s="25"/>
    </row>
    <row r="10950" spans="1:5" x14ac:dyDescent="0.15">
      <c r="A10950" s="3"/>
      <c r="B10950" s="51"/>
      <c r="D10950" s="30"/>
      <c r="E10950" s="25"/>
    </row>
    <row r="10951" spans="1:5" x14ac:dyDescent="0.15">
      <c r="A10951" s="3"/>
      <c r="B10951" s="51"/>
      <c r="D10951" s="30"/>
      <c r="E10951" s="25"/>
    </row>
    <row r="10952" spans="1:5" x14ac:dyDescent="0.15">
      <c r="A10952" s="3"/>
      <c r="B10952" s="51"/>
      <c r="D10952" s="30"/>
      <c r="E10952" s="25"/>
    </row>
    <row r="10953" spans="1:5" x14ac:dyDescent="0.15">
      <c r="A10953" s="3"/>
      <c r="B10953" s="51"/>
      <c r="D10953" s="30"/>
      <c r="E10953" s="25"/>
    </row>
    <row r="10954" spans="1:5" x14ac:dyDescent="0.15">
      <c r="A10954" s="3"/>
      <c r="B10954" s="51"/>
      <c r="D10954" s="30"/>
      <c r="E10954" s="25"/>
    </row>
    <row r="10955" spans="1:5" x14ac:dyDescent="0.15">
      <c r="A10955" s="3"/>
      <c r="B10955" s="51"/>
      <c r="D10955" s="30"/>
      <c r="E10955" s="25"/>
    </row>
    <row r="10956" spans="1:5" x14ac:dyDescent="0.15">
      <c r="A10956" s="3"/>
      <c r="B10956" s="51"/>
      <c r="D10956" s="30"/>
      <c r="E10956" s="25"/>
    </row>
    <row r="10957" spans="1:5" x14ac:dyDescent="0.15">
      <c r="A10957" s="3"/>
      <c r="B10957" s="51"/>
      <c r="D10957" s="30"/>
      <c r="E10957" s="25"/>
    </row>
    <row r="10958" spans="1:5" x14ac:dyDescent="0.15">
      <c r="A10958" s="3"/>
      <c r="B10958" s="51"/>
      <c r="D10958" s="30"/>
      <c r="E10958" s="25"/>
    </row>
    <row r="10959" spans="1:5" x14ac:dyDescent="0.15">
      <c r="A10959" s="3"/>
      <c r="B10959" s="51"/>
      <c r="D10959" s="30"/>
      <c r="E10959" s="25"/>
    </row>
    <row r="10960" spans="1:5" x14ac:dyDescent="0.15">
      <c r="A10960" s="3"/>
      <c r="B10960" s="51"/>
      <c r="D10960" s="30"/>
      <c r="E10960" s="25"/>
    </row>
    <row r="10961" spans="1:5" x14ac:dyDescent="0.15">
      <c r="A10961" s="3"/>
      <c r="B10961" s="51"/>
      <c r="D10961" s="30"/>
      <c r="E10961" s="25"/>
    </row>
    <row r="10962" spans="1:5" x14ac:dyDescent="0.15">
      <c r="A10962" s="3"/>
      <c r="B10962" s="51"/>
      <c r="D10962" s="30"/>
      <c r="E10962" s="25"/>
    </row>
    <row r="10963" spans="1:5" x14ac:dyDescent="0.15">
      <c r="A10963" s="3"/>
      <c r="B10963" s="51"/>
      <c r="D10963" s="30"/>
      <c r="E10963" s="25"/>
    </row>
    <row r="10964" spans="1:5" x14ac:dyDescent="0.15">
      <c r="A10964" s="3"/>
      <c r="B10964" s="51"/>
      <c r="D10964" s="30"/>
      <c r="E10964" s="25"/>
    </row>
    <row r="10965" spans="1:5" x14ac:dyDescent="0.15">
      <c r="A10965" s="3"/>
      <c r="B10965" s="51"/>
      <c r="D10965" s="30"/>
      <c r="E10965" s="25"/>
    </row>
    <row r="10966" spans="1:5" x14ac:dyDescent="0.15">
      <c r="A10966" s="3"/>
      <c r="B10966" s="51"/>
      <c r="D10966" s="30"/>
      <c r="E10966" s="25"/>
    </row>
    <row r="10967" spans="1:5" x14ac:dyDescent="0.15">
      <c r="A10967" s="3"/>
      <c r="B10967" s="51"/>
      <c r="D10967" s="30"/>
      <c r="E10967" s="25"/>
    </row>
    <row r="10968" spans="1:5" x14ac:dyDescent="0.15">
      <c r="A10968" s="3"/>
      <c r="B10968" s="51"/>
      <c r="D10968" s="30"/>
      <c r="E10968" s="25"/>
    </row>
    <row r="10969" spans="1:5" x14ac:dyDescent="0.15">
      <c r="A10969" s="3"/>
      <c r="B10969" s="51"/>
      <c r="D10969" s="30"/>
      <c r="E10969" s="25"/>
    </row>
    <row r="10970" spans="1:5" x14ac:dyDescent="0.15">
      <c r="A10970" s="3"/>
      <c r="B10970" s="51"/>
      <c r="D10970" s="30"/>
      <c r="E10970" s="25"/>
    </row>
    <row r="10971" spans="1:5" x14ac:dyDescent="0.15">
      <c r="A10971" s="3"/>
      <c r="B10971" s="51"/>
      <c r="D10971" s="30"/>
      <c r="E10971" s="25"/>
    </row>
    <row r="10972" spans="1:5" x14ac:dyDescent="0.15">
      <c r="A10972" s="3"/>
      <c r="B10972" s="51"/>
      <c r="D10972" s="30"/>
      <c r="E10972" s="25"/>
    </row>
    <row r="10973" spans="1:5" x14ac:dyDescent="0.15">
      <c r="A10973" s="3"/>
      <c r="B10973" s="51"/>
      <c r="D10973" s="30"/>
      <c r="E10973" s="25"/>
    </row>
    <row r="10974" spans="1:5" x14ac:dyDescent="0.15">
      <c r="A10974" s="3"/>
      <c r="B10974" s="51"/>
      <c r="D10974" s="30"/>
      <c r="E10974" s="25"/>
    </row>
    <row r="10975" spans="1:5" x14ac:dyDescent="0.15">
      <c r="A10975" s="3"/>
      <c r="B10975" s="51"/>
      <c r="D10975" s="30"/>
      <c r="E10975" s="25"/>
    </row>
    <row r="10976" spans="1:5" x14ac:dyDescent="0.15">
      <c r="A10976" s="3"/>
      <c r="B10976" s="51"/>
      <c r="D10976" s="30"/>
      <c r="E10976" s="25"/>
    </row>
    <row r="10977" spans="1:5" x14ac:dyDescent="0.15">
      <c r="A10977" s="3"/>
      <c r="B10977" s="51"/>
      <c r="D10977" s="30"/>
      <c r="E10977" s="25"/>
    </row>
    <row r="10978" spans="1:5" x14ac:dyDescent="0.15">
      <c r="A10978" s="3"/>
      <c r="B10978" s="51"/>
      <c r="D10978" s="30"/>
      <c r="E10978" s="25"/>
    </row>
    <row r="10979" spans="1:5" x14ac:dyDescent="0.15">
      <c r="A10979" s="3"/>
      <c r="B10979" s="51"/>
      <c r="D10979" s="30"/>
      <c r="E10979" s="25"/>
    </row>
    <row r="10980" spans="1:5" x14ac:dyDescent="0.15">
      <c r="A10980" s="3"/>
      <c r="B10980" s="51"/>
      <c r="D10980" s="30"/>
      <c r="E10980" s="25"/>
    </row>
    <row r="10981" spans="1:5" x14ac:dyDescent="0.15">
      <c r="A10981" s="3"/>
      <c r="B10981" s="51"/>
      <c r="D10981" s="30"/>
      <c r="E10981" s="25"/>
    </row>
    <row r="10982" spans="1:5" x14ac:dyDescent="0.15">
      <c r="A10982" s="3"/>
      <c r="B10982" s="51"/>
      <c r="D10982" s="30"/>
      <c r="E10982" s="25"/>
    </row>
    <row r="10983" spans="1:5" x14ac:dyDescent="0.15">
      <c r="A10983" s="3"/>
      <c r="B10983" s="51"/>
      <c r="D10983" s="30"/>
      <c r="E10983" s="25"/>
    </row>
    <row r="10984" spans="1:5" x14ac:dyDescent="0.15">
      <c r="A10984" s="3"/>
      <c r="B10984" s="51"/>
      <c r="D10984" s="30"/>
      <c r="E10984" s="25"/>
    </row>
    <row r="10985" spans="1:5" x14ac:dyDescent="0.15">
      <c r="A10985" s="3"/>
      <c r="B10985" s="51"/>
      <c r="D10985" s="30"/>
      <c r="E10985" s="25"/>
    </row>
    <row r="10986" spans="1:5" x14ac:dyDescent="0.15">
      <c r="A10986" s="3"/>
      <c r="B10986" s="51"/>
      <c r="D10986" s="30"/>
      <c r="E10986" s="25"/>
    </row>
    <row r="10987" spans="1:5" x14ac:dyDescent="0.15">
      <c r="A10987" s="3"/>
      <c r="B10987" s="51"/>
      <c r="D10987" s="30"/>
      <c r="E10987" s="25"/>
    </row>
    <row r="10988" spans="1:5" x14ac:dyDescent="0.15">
      <c r="A10988" s="3"/>
      <c r="B10988" s="51"/>
      <c r="D10988" s="30"/>
      <c r="E10988" s="25"/>
    </row>
    <row r="10989" spans="1:5" x14ac:dyDescent="0.15">
      <c r="A10989" s="3"/>
      <c r="B10989" s="51"/>
      <c r="D10989" s="30"/>
      <c r="E10989" s="25"/>
    </row>
    <row r="10990" spans="1:5" x14ac:dyDescent="0.15">
      <c r="A10990" s="3"/>
      <c r="B10990" s="51"/>
      <c r="D10990" s="30"/>
      <c r="E10990" s="25"/>
    </row>
    <row r="10991" spans="1:5" x14ac:dyDescent="0.15">
      <c r="A10991" s="3"/>
      <c r="B10991" s="51"/>
      <c r="D10991" s="30"/>
      <c r="E10991" s="25"/>
    </row>
    <row r="10992" spans="1:5" x14ac:dyDescent="0.15">
      <c r="A10992" s="3"/>
      <c r="B10992" s="51"/>
      <c r="D10992" s="30"/>
      <c r="E10992" s="25"/>
    </row>
    <row r="10993" spans="1:5" x14ac:dyDescent="0.15">
      <c r="A10993" s="3"/>
      <c r="B10993" s="51"/>
      <c r="D10993" s="30"/>
      <c r="E10993" s="25"/>
    </row>
    <row r="10994" spans="1:5" x14ac:dyDescent="0.15">
      <c r="A10994" s="3"/>
      <c r="B10994" s="51"/>
      <c r="D10994" s="30"/>
      <c r="E10994" s="25"/>
    </row>
    <row r="10995" spans="1:5" x14ac:dyDescent="0.15">
      <c r="A10995" s="3"/>
      <c r="B10995" s="51"/>
      <c r="D10995" s="30"/>
      <c r="E10995" s="25"/>
    </row>
    <row r="10996" spans="1:5" x14ac:dyDescent="0.15">
      <c r="A10996" s="3"/>
      <c r="B10996" s="51"/>
      <c r="D10996" s="30"/>
      <c r="E10996" s="25"/>
    </row>
    <row r="10997" spans="1:5" x14ac:dyDescent="0.15">
      <c r="A10997" s="3"/>
      <c r="B10997" s="51"/>
      <c r="D10997" s="30"/>
      <c r="E10997" s="25"/>
    </row>
    <row r="10998" spans="1:5" x14ac:dyDescent="0.15">
      <c r="A10998" s="3"/>
      <c r="B10998" s="51"/>
      <c r="D10998" s="30"/>
      <c r="E10998" s="25"/>
    </row>
    <row r="10999" spans="1:5" x14ac:dyDescent="0.15">
      <c r="A10999" s="3"/>
      <c r="B10999" s="51"/>
      <c r="D10999" s="30"/>
      <c r="E10999" s="25"/>
    </row>
    <row r="11000" spans="1:5" x14ac:dyDescent="0.15">
      <c r="A11000" s="3"/>
      <c r="B11000" s="51"/>
      <c r="D11000" s="30"/>
      <c r="E11000" s="25"/>
    </row>
    <row r="11001" spans="1:5" x14ac:dyDescent="0.15">
      <c r="A11001" s="3"/>
      <c r="B11001" s="51"/>
      <c r="D11001" s="30"/>
      <c r="E11001" s="25"/>
    </row>
    <row r="11002" spans="1:5" x14ac:dyDescent="0.15">
      <c r="A11002" s="3"/>
      <c r="B11002" s="51"/>
      <c r="D11002" s="30"/>
      <c r="E11002" s="25"/>
    </row>
    <row r="11003" spans="1:5" x14ac:dyDescent="0.15">
      <c r="A11003" s="3"/>
      <c r="B11003" s="51"/>
      <c r="D11003" s="30"/>
      <c r="E11003" s="25"/>
    </row>
    <row r="11004" spans="1:5" x14ac:dyDescent="0.15">
      <c r="A11004" s="3"/>
      <c r="B11004" s="51"/>
      <c r="D11004" s="30"/>
      <c r="E11004" s="25"/>
    </row>
    <row r="11005" spans="1:5" x14ac:dyDescent="0.15">
      <c r="A11005" s="3"/>
      <c r="B11005" s="51"/>
      <c r="D11005" s="30"/>
      <c r="E11005" s="25"/>
    </row>
    <row r="11006" spans="1:5" x14ac:dyDescent="0.15">
      <c r="A11006" s="3"/>
      <c r="B11006" s="51"/>
      <c r="D11006" s="30"/>
      <c r="E11006" s="25"/>
    </row>
    <row r="11007" spans="1:5" x14ac:dyDescent="0.15">
      <c r="A11007" s="3"/>
      <c r="B11007" s="51"/>
      <c r="D11007" s="30"/>
      <c r="E11007" s="25"/>
    </row>
    <row r="11008" spans="1:5" x14ac:dyDescent="0.15">
      <c r="A11008" s="3"/>
      <c r="B11008" s="51"/>
      <c r="D11008" s="30"/>
      <c r="E11008" s="25"/>
    </row>
    <row r="11009" spans="1:5" x14ac:dyDescent="0.15">
      <c r="A11009" s="3"/>
      <c r="B11009" s="51"/>
      <c r="D11009" s="30"/>
      <c r="E11009" s="25"/>
    </row>
    <row r="11010" spans="1:5" x14ac:dyDescent="0.15">
      <c r="A11010" s="3"/>
      <c r="B11010" s="51"/>
      <c r="D11010" s="30"/>
      <c r="E11010" s="25"/>
    </row>
    <row r="11011" spans="1:5" x14ac:dyDescent="0.15">
      <c r="A11011" s="3"/>
      <c r="B11011" s="51"/>
      <c r="D11011" s="30"/>
      <c r="E11011" s="25"/>
    </row>
    <row r="11012" spans="1:5" x14ac:dyDescent="0.15">
      <c r="A11012" s="3"/>
      <c r="B11012" s="51"/>
      <c r="D11012" s="30"/>
      <c r="E11012" s="25"/>
    </row>
    <row r="11013" spans="1:5" x14ac:dyDescent="0.15">
      <c r="A11013" s="3"/>
      <c r="B11013" s="51"/>
      <c r="D11013" s="30"/>
      <c r="E11013" s="25"/>
    </row>
    <row r="11014" spans="1:5" x14ac:dyDescent="0.15">
      <c r="A11014" s="3"/>
      <c r="B11014" s="51"/>
      <c r="D11014" s="30"/>
      <c r="E11014" s="25"/>
    </row>
    <row r="11015" spans="1:5" x14ac:dyDescent="0.15">
      <c r="A11015" s="3"/>
      <c r="B11015" s="51"/>
      <c r="D11015" s="30"/>
      <c r="E11015" s="25"/>
    </row>
    <row r="11016" spans="1:5" x14ac:dyDescent="0.15">
      <c r="A11016" s="3"/>
      <c r="B11016" s="51"/>
      <c r="D11016" s="30"/>
      <c r="E11016" s="25"/>
    </row>
    <row r="11017" spans="1:5" x14ac:dyDescent="0.15">
      <c r="A11017" s="3"/>
      <c r="B11017" s="51"/>
      <c r="D11017" s="30"/>
      <c r="E11017" s="25"/>
    </row>
    <row r="11018" spans="1:5" x14ac:dyDescent="0.15">
      <c r="A11018" s="3"/>
      <c r="B11018" s="51"/>
      <c r="D11018" s="30"/>
      <c r="E11018" s="25"/>
    </row>
    <row r="11019" spans="1:5" x14ac:dyDescent="0.15">
      <c r="A11019" s="3"/>
      <c r="B11019" s="51"/>
      <c r="D11019" s="30"/>
      <c r="E11019" s="25"/>
    </row>
    <row r="11020" spans="1:5" x14ac:dyDescent="0.15">
      <c r="A11020" s="3"/>
      <c r="B11020" s="51"/>
      <c r="D11020" s="30"/>
      <c r="E11020" s="25"/>
    </row>
    <row r="11021" spans="1:5" x14ac:dyDescent="0.15">
      <c r="A11021" s="3"/>
      <c r="B11021" s="51"/>
      <c r="D11021" s="30"/>
      <c r="E11021" s="25"/>
    </row>
    <row r="11022" spans="1:5" x14ac:dyDescent="0.15">
      <c r="A11022" s="3"/>
      <c r="B11022" s="51"/>
      <c r="D11022" s="30"/>
      <c r="E11022" s="25"/>
    </row>
    <row r="11023" spans="1:5" x14ac:dyDescent="0.15">
      <c r="A11023" s="3"/>
      <c r="B11023" s="51"/>
      <c r="D11023" s="30"/>
      <c r="E11023" s="25"/>
    </row>
    <row r="11024" spans="1:5" x14ac:dyDescent="0.15">
      <c r="A11024" s="3"/>
      <c r="B11024" s="51"/>
      <c r="D11024" s="30"/>
      <c r="E11024" s="25"/>
    </row>
    <row r="11025" spans="1:5" x14ac:dyDescent="0.15">
      <c r="A11025" s="3"/>
      <c r="B11025" s="51"/>
      <c r="D11025" s="30"/>
      <c r="E11025" s="25"/>
    </row>
    <row r="11026" spans="1:5" x14ac:dyDescent="0.15">
      <c r="A11026" s="3"/>
      <c r="B11026" s="51"/>
      <c r="D11026" s="30"/>
      <c r="E11026" s="25"/>
    </row>
    <row r="11027" spans="1:5" x14ac:dyDescent="0.15">
      <c r="A11027" s="3"/>
      <c r="B11027" s="51"/>
      <c r="D11027" s="30"/>
      <c r="E11027" s="25"/>
    </row>
    <row r="11028" spans="1:5" x14ac:dyDescent="0.15">
      <c r="A11028" s="3"/>
      <c r="B11028" s="51"/>
      <c r="D11028" s="30"/>
      <c r="E11028" s="25"/>
    </row>
    <row r="11029" spans="1:5" x14ac:dyDescent="0.15">
      <c r="A11029" s="3"/>
      <c r="B11029" s="51"/>
      <c r="D11029" s="30"/>
      <c r="E11029" s="25"/>
    </row>
    <row r="11030" spans="1:5" x14ac:dyDescent="0.15">
      <c r="A11030" s="3"/>
      <c r="B11030" s="51"/>
      <c r="D11030" s="30"/>
      <c r="E11030" s="25"/>
    </row>
    <row r="11031" spans="1:5" x14ac:dyDescent="0.15">
      <c r="A11031" s="3"/>
      <c r="B11031" s="51"/>
      <c r="D11031" s="30"/>
      <c r="E11031" s="25"/>
    </row>
    <row r="11032" spans="1:5" x14ac:dyDescent="0.15">
      <c r="A11032" s="3"/>
      <c r="B11032" s="51"/>
      <c r="D11032" s="30"/>
      <c r="E11032" s="25"/>
    </row>
    <row r="11033" spans="1:5" x14ac:dyDescent="0.15">
      <c r="A11033" s="3"/>
      <c r="B11033" s="51"/>
      <c r="D11033" s="30"/>
      <c r="E11033" s="25"/>
    </row>
    <row r="11034" spans="1:5" x14ac:dyDescent="0.15">
      <c r="A11034" s="3"/>
      <c r="B11034" s="51"/>
      <c r="D11034" s="30"/>
      <c r="E11034" s="25"/>
    </row>
    <row r="11035" spans="1:5" x14ac:dyDescent="0.15">
      <c r="A11035" s="3"/>
      <c r="B11035" s="51"/>
      <c r="D11035" s="30"/>
      <c r="E11035" s="25"/>
    </row>
    <row r="11036" spans="1:5" x14ac:dyDescent="0.15">
      <c r="A11036" s="3"/>
      <c r="B11036" s="51"/>
      <c r="D11036" s="30"/>
      <c r="E11036" s="25"/>
    </row>
    <row r="11037" spans="1:5" x14ac:dyDescent="0.15">
      <c r="A11037" s="3"/>
      <c r="B11037" s="51"/>
      <c r="D11037" s="30"/>
      <c r="E11037" s="25"/>
    </row>
    <row r="11038" spans="1:5" x14ac:dyDescent="0.15">
      <c r="A11038" s="3"/>
      <c r="B11038" s="51"/>
      <c r="D11038" s="30"/>
      <c r="E11038" s="25"/>
    </row>
    <row r="11039" spans="1:5" x14ac:dyDescent="0.15">
      <c r="A11039" s="3"/>
      <c r="B11039" s="51"/>
      <c r="D11039" s="30"/>
      <c r="E11039" s="25"/>
    </row>
    <row r="11040" spans="1:5" x14ac:dyDescent="0.15">
      <c r="A11040" s="3"/>
      <c r="B11040" s="51"/>
      <c r="D11040" s="30"/>
      <c r="E11040" s="25"/>
    </row>
    <row r="11041" spans="1:5" x14ac:dyDescent="0.15">
      <c r="A11041" s="3"/>
      <c r="B11041" s="51"/>
      <c r="D11041" s="30"/>
      <c r="E11041" s="25"/>
    </row>
    <row r="11042" spans="1:5" x14ac:dyDescent="0.15">
      <c r="A11042" s="3"/>
      <c r="B11042" s="51"/>
      <c r="D11042" s="30"/>
      <c r="E11042" s="25"/>
    </row>
    <row r="11043" spans="1:5" x14ac:dyDescent="0.15">
      <c r="A11043" s="3"/>
      <c r="B11043" s="51"/>
      <c r="D11043" s="30"/>
      <c r="E11043" s="25"/>
    </row>
    <row r="11044" spans="1:5" x14ac:dyDescent="0.15">
      <c r="A11044" s="3"/>
      <c r="B11044" s="51"/>
      <c r="D11044" s="30"/>
      <c r="E11044" s="25"/>
    </row>
    <row r="11045" spans="1:5" x14ac:dyDescent="0.15">
      <c r="A11045" s="3"/>
      <c r="B11045" s="51"/>
      <c r="D11045" s="30"/>
      <c r="E11045" s="25"/>
    </row>
    <row r="11046" spans="1:5" x14ac:dyDescent="0.15">
      <c r="A11046" s="3"/>
      <c r="B11046" s="51"/>
      <c r="D11046" s="30"/>
      <c r="E11046" s="25"/>
    </row>
    <row r="11047" spans="1:5" x14ac:dyDescent="0.15">
      <c r="A11047" s="3"/>
      <c r="B11047" s="51"/>
      <c r="D11047" s="30"/>
      <c r="E11047" s="25"/>
    </row>
    <row r="11048" spans="1:5" x14ac:dyDescent="0.15">
      <c r="A11048" s="3"/>
      <c r="B11048" s="51"/>
      <c r="D11048" s="30"/>
      <c r="E11048" s="25"/>
    </row>
    <row r="11049" spans="1:5" x14ac:dyDescent="0.15">
      <c r="A11049" s="3"/>
      <c r="B11049" s="51"/>
      <c r="D11049" s="30"/>
      <c r="E11049" s="25"/>
    </row>
    <row r="11050" spans="1:5" x14ac:dyDescent="0.15">
      <c r="A11050" s="3"/>
      <c r="B11050" s="51"/>
      <c r="D11050" s="30"/>
      <c r="E11050" s="25"/>
    </row>
    <row r="11051" spans="1:5" x14ac:dyDescent="0.15">
      <c r="A11051" s="3"/>
      <c r="B11051" s="51"/>
      <c r="D11051" s="30"/>
      <c r="E11051" s="25"/>
    </row>
    <row r="11052" spans="1:5" x14ac:dyDescent="0.15">
      <c r="A11052" s="3"/>
      <c r="B11052" s="51"/>
      <c r="D11052" s="30"/>
      <c r="E11052" s="25"/>
    </row>
    <row r="11053" spans="1:5" x14ac:dyDescent="0.15">
      <c r="A11053" s="3"/>
      <c r="B11053" s="51"/>
      <c r="D11053" s="30"/>
      <c r="E11053" s="25"/>
    </row>
    <row r="11054" spans="1:5" x14ac:dyDescent="0.15">
      <c r="A11054" s="3"/>
      <c r="B11054" s="51"/>
      <c r="D11054" s="30"/>
      <c r="E11054" s="25"/>
    </row>
    <row r="11055" spans="1:5" x14ac:dyDescent="0.15">
      <c r="A11055" s="3"/>
      <c r="B11055" s="51"/>
      <c r="D11055" s="30"/>
      <c r="E11055" s="25"/>
    </row>
    <row r="11056" spans="1:5" x14ac:dyDescent="0.15">
      <c r="A11056" s="3"/>
      <c r="B11056" s="51"/>
      <c r="D11056" s="30"/>
      <c r="E11056" s="25"/>
    </row>
    <row r="11057" spans="1:5" x14ac:dyDescent="0.15">
      <c r="A11057" s="3"/>
      <c r="B11057" s="51"/>
      <c r="D11057" s="30"/>
      <c r="E11057" s="25"/>
    </row>
    <row r="11058" spans="1:5" x14ac:dyDescent="0.15">
      <c r="A11058" s="3"/>
      <c r="B11058" s="51"/>
      <c r="D11058" s="30"/>
      <c r="E11058" s="25"/>
    </row>
    <row r="11059" spans="1:5" x14ac:dyDescent="0.15">
      <c r="A11059" s="3"/>
      <c r="B11059" s="51"/>
      <c r="D11059" s="30"/>
      <c r="E11059" s="25"/>
    </row>
    <row r="11060" spans="1:5" x14ac:dyDescent="0.15">
      <c r="A11060" s="3"/>
      <c r="B11060" s="51"/>
      <c r="D11060" s="30"/>
      <c r="E11060" s="25"/>
    </row>
    <row r="11061" spans="1:5" x14ac:dyDescent="0.15">
      <c r="A11061" s="3"/>
      <c r="B11061" s="51"/>
      <c r="D11061" s="30"/>
      <c r="E11061" s="25"/>
    </row>
    <row r="11062" spans="1:5" x14ac:dyDescent="0.15">
      <c r="A11062" s="3"/>
      <c r="B11062" s="51"/>
      <c r="D11062" s="30"/>
      <c r="E11062" s="25"/>
    </row>
    <row r="11063" spans="1:5" x14ac:dyDescent="0.15">
      <c r="A11063" s="3"/>
      <c r="B11063" s="51"/>
      <c r="D11063" s="30"/>
      <c r="E11063" s="25"/>
    </row>
    <row r="11064" spans="1:5" x14ac:dyDescent="0.15">
      <c r="A11064" s="3"/>
      <c r="B11064" s="51"/>
      <c r="D11064" s="30"/>
      <c r="E11064" s="25"/>
    </row>
    <row r="11065" spans="1:5" x14ac:dyDescent="0.15">
      <c r="A11065" s="3"/>
      <c r="B11065" s="51"/>
      <c r="D11065" s="30"/>
      <c r="E11065" s="25"/>
    </row>
    <row r="11066" spans="1:5" x14ac:dyDescent="0.15">
      <c r="A11066" s="3"/>
      <c r="B11066" s="51"/>
      <c r="D11066" s="30"/>
      <c r="E11066" s="25"/>
    </row>
    <row r="11067" spans="1:5" x14ac:dyDescent="0.15">
      <c r="A11067" s="3"/>
      <c r="B11067" s="51"/>
      <c r="D11067" s="30"/>
      <c r="E11067" s="25"/>
    </row>
    <row r="11068" spans="1:5" x14ac:dyDescent="0.15">
      <c r="A11068" s="3"/>
      <c r="B11068" s="51"/>
      <c r="D11068" s="30"/>
      <c r="E11068" s="25"/>
    </row>
    <row r="11069" spans="1:5" x14ac:dyDescent="0.15">
      <c r="A11069" s="3"/>
      <c r="B11069" s="51"/>
      <c r="D11069" s="30"/>
      <c r="E11069" s="25"/>
    </row>
    <row r="11070" spans="1:5" x14ac:dyDescent="0.15">
      <c r="A11070" s="3"/>
      <c r="B11070" s="51"/>
      <c r="D11070" s="30"/>
      <c r="E11070" s="25"/>
    </row>
    <row r="11071" spans="1:5" x14ac:dyDescent="0.15">
      <c r="A11071" s="3"/>
      <c r="B11071" s="51"/>
      <c r="D11071" s="30"/>
      <c r="E11071" s="25"/>
    </row>
    <row r="11072" spans="1:5" x14ac:dyDescent="0.15">
      <c r="A11072" s="3"/>
      <c r="B11072" s="51"/>
      <c r="D11072" s="30"/>
      <c r="E11072" s="25"/>
    </row>
    <row r="11073" spans="1:5" x14ac:dyDescent="0.15">
      <c r="A11073" s="3"/>
      <c r="B11073" s="51"/>
      <c r="D11073" s="30"/>
      <c r="E11073" s="25"/>
    </row>
    <row r="11074" spans="1:5" x14ac:dyDescent="0.15">
      <c r="A11074" s="3"/>
      <c r="B11074" s="51"/>
      <c r="D11074" s="30"/>
      <c r="E11074" s="25"/>
    </row>
    <row r="11075" spans="1:5" x14ac:dyDescent="0.15">
      <c r="A11075" s="3"/>
      <c r="B11075" s="51"/>
      <c r="D11075" s="30"/>
      <c r="E11075" s="25"/>
    </row>
    <row r="11076" spans="1:5" x14ac:dyDescent="0.15">
      <c r="A11076" s="3"/>
      <c r="B11076" s="51"/>
      <c r="D11076" s="30"/>
      <c r="E11076" s="25"/>
    </row>
    <row r="11077" spans="1:5" x14ac:dyDescent="0.15">
      <c r="A11077" s="3"/>
      <c r="B11077" s="51"/>
      <c r="D11077" s="30"/>
      <c r="E11077" s="25"/>
    </row>
    <row r="11078" spans="1:5" x14ac:dyDescent="0.15">
      <c r="A11078" s="3"/>
      <c r="B11078" s="51"/>
      <c r="D11078" s="30"/>
      <c r="E11078" s="25"/>
    </row>
    <row r="11079" spans="1:5" x14ac:dyDescent="0.15">
      <c r="A11079" s="3"/>
      <c r="B11079" s="51"/>
      <c r="D11079" s="30"/>
      <c r="E11079" s="25"/>
    </row>
    <row r="11080" spans="1:5" x14ac:dyDescent="0.15">
      <c r="A11080" s="3"/>
      <c r="B11080" s="51"/>
      <c r="D11080" s="30"/>
      <c r="E11080" s="25"/>
    </row>
    <row r="11081" spans="1:5" x14ac:dyDescent="0.15">
      <c r="A11081" s="3"/>
      <c r="B11081" s="51"/>
      <c r="D11081" s="30"/>
      <c r="E11081" s="25"/>
    </row>
    <row r="11082" spans="1:5" x14ac:dyDescent="0.15">
      <c r="A11082" s="3"/>
      <c r="B11082" s="51"/>
      <c r="D11082" s="30"/>
      <c r="E11082" s="25"/>
    </row>
    <row r="11083" spans="1:5" x14ac:dyDescent="0.15">
      <c r="A11083" s="3"/>
      <c r="B11083" s="51"/>
      <c r="D11083" s="30"/>
      <c r="E11083" s="25"/>
    </row>
    <row r="11084" spans="1:5" x14ac:dyDescent="0.15">
      <c r="A11084" s="3"/>
      <c r="B11084" s="51"/>
      <c r="D11084" s="30"/>
      <c r="E11084" s="25"/>
    </row>
    <row r="11085" spans="1:5" x14ac:dyDescent="0.15">
      <c r="A11085" s="3"/>
      <c r="B11085" s="51"/>
      <c r="D11085" s="30"/>
      <c r="E11085" s="25"/>
    </row>
    <row r="11086" spans="1:5" x14ac:dyDescent="0.15">
      <c r="A11086" s="3"/>
      <c r="B11086" s="51"/>
      <c r="D11086" s="30"/>
      <c r="E11086" s="25"/>
    </row>
    <row r="11087" spans="1:5" x14ac:dyDescent="0.15">
      <c r="A11087" s="3"/>
      <c r="B11087" s="51"/>
      <c r="D11087" s="30"/>
      <c r="E11087" s="25"/>
    </row>
    <row r="11088" spans="1:5" x14ac:dyDescent="0.15">
      <c r="A11088" s="3"/>
      <c r="B11088" s="51"/>
      <c r="D11088" s="30"/>
      <c r="E11088" s="25"/>
    </row>
    <row r="11089" spans="1:5" x14ac:dyDescent="0.15">
      <c r="A11089" s="3"/>
      <c r="B11089" s="51"/>
      <c r="D11089" s="30"/>
      <c r="E11089" s="25"/>
    </row>
    <row r="11090" spans="1:5" x14ac:dyDescent="0.15">
      <c r="A11090" s="3"/>
      <c r="B11090" s="51"/>
      <c r="D11090" s="30"/>
      <c r="E11090" s="25"/>
    </row>
    <row r="11091" spans="1:5" x14ac:dyDescent="0.15">
      <c r="A11091" s="3"/>
      <c r="B11091" s="51"/>
      <c r="D11091" s="30"/>
      <c r="E11091" s="25"/>
    </row>
    <row r="11092" spans="1:5" x14ac:dyDescent="0.15">
      <c r="A11092" s="3"/>
      <c r="B11092" s="51"/>
      <c r="D11092" s="30"/>
      <c r="E11092" s="25"/>
    </row>
    <row r="11093" spans="1:5" x14ac:dyDescent="0.15">
      <c r="A11093" s="3"/>
      <c r="B11093" s="51"/>
      <c r="D11093" s="30"/>
      <c r="E11093" s="25"/>
    </row>
    <row r="11094" spans="1:5" x14ac:dyDescent="0.15">
      <c r="A11094" s="3"/>
      <c r="B11094" s="51"/>
      <c r="D11094" s="30"/>
      <c r="E11094" s="25"/>
    </row>
    <row r="11095" spans="1:5" x14ac:dyDescent="0.15">
      <c r="A11095" s="3"/>
      <c r="B11095" s="51"/>
      <c r="D11095" s="30"/>
      <c r="E11095" s="25"/>
    </row>
    <row r="11096" spans="1:5" x14ac:dyDescent="0.15">
      <c r="A11096" s="3"/>
      <c r="B11096" s="51"/>
      <c r="D11096" s="30"/>
      <c r="E11096" s="25"/>
    </row>
    <row r="11097" spans="1:5" x14ac:dyDescent="0.15">
      <c r="A11097" s="3"/>
      <c r="B11097" s="51"/>
      <c r="D11097" s="30"/>
      <c r="E11097" s="25"/>
    </row>
    <row r="11098" spans="1:5" x14ac:dyDescent="0.15">
      <c r="A11098" s="3"/>
      <c r="B11098" s="51"/>
      <c r="D11098" s="30"/>
      <c r="E11098" s="25"/>
    </row>
    <row r="11099" spans="1:5" x14ac:dyDescent="0.15">
      <c r="A11099" s="3"/>
      <c r="B11099" s="51"/>
      <c r="D11099" s="30"/>
      <c r="E11099" s="25"/>
    </row>
    <row r="11100" spans="1:5" x14ac:dyDescent="0.15">
      <c r="A11100" s="3"/>
      <c r="B11100" s="51"/>
      <c r="D11100" s="30"/>
      <c r="E11100" s="25"/>
    </row>
    <row r="11101" spans="1:5" x14ac:dyDescent="0.15">
      <c r="A11101" s="3"/>
      <c r="B11101" s="51"/>
      <c r="D11101" s="30"/>
      <c r="E11101" s="25"/>
    </row>
    <row r="11102" spans="1:5" x14ac:dyDescent="0.15">
      <c r="A11102" s="3"/>
      <c r="B11102" s="51"/>
      <c r="D11102" s="30"/>
      <c r="E11102" s="25"/>
    </row>
    <row r="11103" spans="1:5" x14ac:dyDescent="0.15">
      <c r="A11103" s="3"/>
      <c r="B11103" s="51"/>
      <c r="D11103" s="30"/>
      <c r="E11103" s="25"/>
    </row>
    <row r="11104" spans="1:5" x14ac:dyDescent="0.15">
      <c r="A11104" s="3"/>
      <c r="B11104" s="51"/>
      <c r="D11104" s="30"/>
      <c r="E11104" s="25"/>
    </row>
    <row r="11105" spans="1:5" x14ac:dyDescent="0.15">
      <c r="A11105" s="3"/>
      <c r="B11105" s="51"/>
      <c r="D11105" s="30"/>
      <c r="E11105" s="25"/>
    </row>
    <row r="11106" spans="1:5" x14ac:dyDescent="0.15">
      <c r="A11106" s="3"/>
      <c r="B11106" s="51"/>
      <c r="D11106" s="30"/>
      <c r="E11106" s="25"/>
    </row>
    <row r="11107" spans="1:5" x14ac:dyDescent="0.15">
      <c r="A11107" s="3"/>
      <c r="B11107" s="51"/>
      <c r="D11107" s="30"/>
      <c r="E11107" s="25"/>
    </row>
    <row r="11108" spans="1:5" x14ac:dyDescent="0.15">
      <c r="A11108" s="3"/>
      <c r="B11108" s="51"/>
      <c r="D11108" s="30"/>
      <c r="E11108" s="25"/>
    </row>
    <row r="11109" spans="1:5" x14ac:dyDescent="0.15">
      <c r="A11109" s="3"/>
      <c r="B11109" s="51"/>
      <c r="D11109" s="30"/>
      <c r="E11109" s="25"/>
    </row>
    <row r="11110" spans="1:5" x14ac:dyDescent="0.15">
      <c r="A11110" s="3"/>
      <c r="B11110" s="51"/>
      <c r="D11110" s="30"/>
      <c r="E11110" s="25"/>
    </row>
    <row r="11111" spans="1:5" x14ac:dyDescent="0.15">
      <c r="A11111" s="3"/>
      <c r="B11111" s="51"/>
      <c r="D11111" s="30"/>
      <c r="E11111" s="25"/>
    </row>
    <row r="11112" spans="1:5" x14ac:dyDescent="0.15">
      <c r="A11112" s="3"/>
      <c r="B11112" s="51"/>
      <c r="D11112" s="30"/>
      <c r="E11112" s="25"/>
    </row>
    <row r="11113" spans="1:5" x14ac:dyDescent="0.15">
      <c r="A11113" s="3"/>
      <c r="B11113" s="51"/>
      <c r="D11113" s="30"/>
      <c r="E11113" s="25"/>
    </row>
    <row r="11114" spans="1:5" x14ac:dyDescent="0.15">
      <c r="A11114" s="3"/>
      <c r="B11114" s="51"/>
      <c r="D11114" s="30"/>
      <c r="E11114" s="25"/>
    </row>
    <row r="11115" spans="1:5" x14ac:dyDescent="0.15">
      <c r="A11115" s="3"/>
      <c r="B11115" s="51"/>
      <c r="D11115" s="30"/>
      <c r="E11115" s="25"/>
    </row>
    <row r="11116" spans="1:5" x14ac:dyDescent="0.15">
      <c r="A11116" s="3"/>
      <c r="B11116" s="51"/>
      <c r="D11116" s="30"/>
      <c r="E11116" s="25"/>
    </row>
    <row r="11117" spans="1:5" x14ac:dyDescent="0.15">
      <c r="A11117" s="3"/>
      <c r="B11117" s="51"/>
      <c r="D11117" s="30"/>
      <c r="E11117" s="25"/>
    </row>
    <row r="11118" spans="1:5" x14ac:dyDescent="0.15">
      <c r="A11118" s="3"/>
      <c r="B11118" s="51"/>
      <c r="D11118" s="30"/>
      <c r="E11118" s="25"/>
    </row>
    <row r="11119" spans="1:5" x14ac:dyDescent="0.15">
      <c r="A11119" s="3"/>
      <c r="B11119" s="51"/>
      <c r="D11119" s="30"/>
      <c r="E11119" s="25"/>
    </row>
    <row r="11120" spans="1:5" x14ac:dyDescent="0.15">
      <c r="A11120" s="3"/>
      <c r="B11120" s="51"/>
      <c r="D11120" s="30"/>
      <c r="E11120" s="25"/>
    </row>
    <row r="11121" spans="1:5" x14ac:dyDescent="0.15">
      <c r="A11121" s="3"/>
      <c r="B11121" s="51"/>
      <c r="D11121" s="30"/>
      <c r="E11121" s="25"/>
    </row>
    <row r="11122" spans="1:5" x14ac:dyDescent="0.15">
      <c r="A11122" s="3"/>
      <c r="B11122" s="51"/>
      <c r="D11122" s="30"/>
      <c r="E11122" s="25"/>
    </row>
    <row r="11123" spans="1:5" x14ac:dyDescent="0.15">
      <c r="A11123" s="3"/>
      <c r="B11123" s="51"/>
      <c r="D11123" s="30"/>
      <c r="E11123" s="25"/>
    </row>
    <row r="11124" spans="1:5" x14ac:dyDescent="0.15">
      <c r="A11124" s="3"/>
      <c r="B11124" s="51"/>
      <c r="D11124" s="30"/>
      <c r="E11124" s="25"/>
    </row>
    <row r="11125" spans="1:5" x14ac:dyDescent="0.15">
      <c r="A11125" s="3"/>
      <c r="B11125" s="51"/>
      <c r="D11125" s="30"/>
      <c r="E11125" s="25"/>
    </row>
    <row r="11126" spans="1:5" x14ac:dyDescent="0.15">
      <c r="A11126" s="3"/>
      <c r="B11126" s="51"/>
      <c r="D11126" s="30"/>
      <c r="E11126" s="25"/>
    </row>
    <row r="11127" spans="1:5" x14ac:dyDescent="0.15">
      <c r="A11127" s="3"/>
      <c r="B11127" s="51"/>
      <c r="D11127" s="30"/>
      <c r="E11127" s="25"/>
    </row>
    <row r="11128" spans="1:5" x14ac:dyDescent="0.15">
      <c r="A11128" s="3"/>
      <c r="B11128" s="51"/>
      <c r="D11128" s="30"/>
      <c r="E11128" s="25"/>
    </row>
    <row r="11129" spans="1:5" x14ac:dyDescent="0.15">
      <c r="A11129" s="3"/>
      <c r="B11129" s="51"/>
      <c r="D11129" s="30"/>
      <c r="E11129" s="25"/>
    </row>
    <row r="11130" spans="1:5" x14ac:dyDescent="0.15">
      <c r="A11130" s="3"/>
      <c r="B11130" s="51"/>
      <c r="D11130" s="30"/>
      <c r="E11130" s="25"/>
    </row>
    <row r="11131" spans="1:5" x14ac:dyDescent="0.15">
      <c r="A11131" s="3"/>
      <c r="B11131" s="51"/>
      <c r="D11131" s="30"/>
      <c r="E11131" s="25"/>
    </row>
    <row r="11132" spans="1:5" x14ac:dyDescent="0.15">
      <c r="A11132" s="3"/>
      <c r="B11132" s="51"/>
      <c r="D11132" s="30"/>
      <c r="E11132" s="25"/>
    </row>
    <row r="11133" spans="1:5" x14ac:dyDescent="0.15">
      <c r="A11133" s="3"/>
      <c r="B11133" s="51"/>
      <c r="D11133" s="30"/>
      <c r="E11133" s="25"/>
    </row>
    <row r="11134" spans="1:5" x14ac:dyDescent="0.15">
      <c r="A11134" s="3"/>
      <c r="B11134" s="51"/>
      <c r="D11134" s="30"/>
      <c r="E11134" s="25"/>
    </row>
    <row r="11135" spans="1:5" x14ac:dyDescent="0.15">
      <c r="A11135" s="3"/>
      <c r="B11135" s="51"/>
      <c r="D11135" s="30"/>
      <c r="E11135" s="25"/>
    </row>
    <row r="11136" spans="1:5" x14ac:dyDescent="0.15">
      <c r="A11136" s="3"/>
      <c r="B11136" s="51"/>
      <c r="D11136" s="30"/>
      <c r="E11136" s="25"/>
    </row>
    <row r="11137" spans="1:5" x14ac:dyDescent="0.15">
      <c r="A11137" s="3"/>
      <c r="B11137" s="51"/>
      <c r="D11137" s="30"/>
      <c r="E11137" s="25"/>
    </row>
    <row r="11138" spans="1:5" x14ac:dyDescent="0.15">
      <c r="A11138" s="3"/>
      <c r="B11138" s="51"/>
      <c r="D11138" s="30"/>
      <c r="E11138" s="25"/>
    </row>
    <row r="11139" spans="1:5" x14ac:dyDescent="0.15">
      <c r="A11139" s="3"/>
      <c r="B11139" s="51"/>
      <c r="D11139" s="30"/>
      <c r="E11139" s="25"/>
    </row>
    <row r="11140" spans="1:5" x14ac:dyDescent="0.15">
      <c r="A11140" s="3"/>
      <c r="B11140" s="51"/>
      <c r="D11140" s="30"/>
      <c r="E11140" s="25"/>
    </row>
    <row r="11141" spans="1:5" x14ac:dyDescent="0.15">
      <c r="A11141" s="3"/>
      <c r="B11141" s="51"/>
      <c r="D11141" s="30"/>
      <c r="E11141" s="25"/>
    </row>
    <row r="11142" spans="1:5" x14ac:dyDescent="0.15">
      <c r="A11142" s="3"/>
      <c r="B11142" s="51"/>
      <c r="D11142" s="30"/>
      <c r="E11142" s="25"/>
    </row>
    <row r="11143" spans="1:5" x14ac:dyDescent="0.15">
      <c r="A11143" s="3"/>
      <c r="B11143" s="51"/>
      <c r="D11143" s="30"/>
      <c r="E11143" s="25"/>
    </row>
    <row r="11144" spans="1:5" x14ac:dyDescent="0.15">
      <c r="A11144" s="3"/>
      <c r="B11144" s="51"/>
      <c r="D11144" s="30"/>
      <c r="E11144" s="25"/>
    </row>
    <row r="11145" spans="1:5" x14ac:dyDescent="0.15">
      <c r="A11145" s="3"/>
      <c r="B11145" s="51"/>
      <c r="D11145" s="30"/>
      <c r="E11145" s="25"/>
    </row>
    <row r="11146" spans="1:5" x14ac:dyDescent="0.15">
      <c r="A11146" s="3"/>
      <c r="B11146" s="51"/>
      <c r="D11146" s="30"/>
      <c r="E11146" s="25"/>
    </row>
    <row r="11147" spans="1:5" x14ac:dyDescent="0.15">
      <c r="A11147" s="3"/>
      <c r="B11147" s="51"/>
      <c r="D11147" s="30"/>
      <c r="E11147" s="25"/>
    </row>
    <row r="11148" spans="1:5" x14ac:dyDescent="0.15">
      <c r="A11148" s="3"/>
      <c r="B11148" s="51"/>
      <c r="D11148" s="30"/>
      <c r="E11148" s="25"/>
    </row>
    <row r="11149" spans="1:5" x14ac:dyDescent="0.15">
      <c r="A11149" s="3"/>
      <c r="B11149" s="51"/>
      <c r="D11149" s="30"/>
      <c r="E11149" s="25"/>
    </row>
    <row r="11150" spans="1:5" x14ac:dyDescent="0.15">
      <c r="A11150" s="3"/>
      <c r="B11150" s="51"/>
      <c r="D11150" s="30"/>
      <c r="E11150" s="25"/>
    </row>
    <row r="11151" spans="1:5" x14ac:dyDescent="0.15">
      <c r="A11151" s="3"/>
      <c r="B11151" s="51"/>
      <c r="D11151" s="30"/>
      <c r="E11151" s="25"/>
    </row>
    <row r="11152" spans="1:5" x14ac:dyDescent="0.15">
      <c r="A11152" s="3"/>
      <c r="B11152" s="51"/>
      <c r="D11152" s="30"/>
      <c r="E11152" s="25"/>
    </row>
    <row r="11153" spans="1:5" x14ac:dyDescent="0.15">
      <c r="A11153" s="3"/>
      <c r="B11153" s="51"/>
      <c r="D11153" s="30"/>
      <c r="E11153" s="25"/>
    </row>
    <row r="11154" spans="1:5" x14ac:dyDescent="0.15">
      <c r="A11154" s="3"/>
      <c r="B11154" s="51"/>
      <c r="D11154" s="30"/>
      <c r="E11154" s="25"/>
    </row>
    <row r="11155" spans="1:5" x14ac:dyDescent="0.15">
      <c r="A11155" s="3"/>
      <c r="B11155" s="51"/>
      <c r="D11155" s="30"/>
      <c r="E11155" s="25"/>
    </row>
    <row r="11156" spans="1:5" x14ac:dyDescent="0.15">
      <c r="A11156" s="3"/>
      <c r="B11156" s="51"/>
      <c r="D11156" s="30"/>
      <c r="E11156" s="25"/>
    </row>
    <row r="11157" spans="1:5" x14ac:dyDescent="0.15">
      <c r="A11157" s="3"/>
      <c r="B11157" s="51"/>
      <c r="D11157" s="30"/>
      <c r="E11157" s="25"/>
    </row>
    <row r="11158" spans="1:5" x14ac:dyDescent="0.15">
      <c r="A11158" s="3"/>
      <c r="B11158" s="51"/>
      <c r="D11158" s="30"/>
      <c r="E11158" s="25"/>
    </row>
    <row r="11159" spans="1:5" x14ac:dyDescent="0.15">
      <c r="A11159" s="3"/>
      <c r="B11159" s="51"/>
      <c r="D11159" s="30"/>
      <c r="E11159" s="25"/>
    </row>
    <row r="11160" spans="1:5" x14ac:dyDescent="0.15">
      <c r="A11160" s="3"/>
      <c r="B11160" s="51"/>
      <c r="D11160" s="30"/>
      <c r="E11160" s="25"/>
    </row>
    <row r="11161" spans="1:5" x14ac:dyDescent="0.15">
      <c r="A11161" s="3"/>
      <c r="B11161" s="51"/>
      <c r="D11161" s="30"/>
      <c r="E11161" s="25"/>
    </row>
    <row r="11162" spans="1:5" x14ac:dyDescent="0.15">
      <c r="A11162" s="3"/>
      <c r="B11162" s="51"/>
      <c r="D11162" s="30"/>
      <c r="E11162" s="25"/>
    </row>
    <row r="11163" spans="1:5" x14ac:dyDescent="0.15">
      <c r="A11163" s="3"/>
      <c r="B11163" s="51"/>
      <c r="D11163" s="30"/>
      <c r="E11163" s="25"/>
    </row>
    <row r="11164" spans="1:5" x14ac:dyDescent="0.15">
      <c r="A11164" s="3"/>
      <c r="B11164" s="51"/>
      <c r="D11164" s="30"/>
      <c r="E11164" s="25"/>
    </row>
    <row r="11165" spans="1:5" x14ac:dyDescent="0.15">
      <c r="A11165" s="3"/>
      <c r="B11165" s="51"/>
      <c r="D11165" s="30"/>
      <c r="E11165" s="25"/>
    </row>
    <row r="11166" spans="1:5" x14ac:dyDescent="0.15">
      <c r="A11166" s="3"/>
      <c r="B11166" s="51"/>
      <c r="D11166" s="30"/>
      <c r="E11166" s="25"/>
    </row>
    <row r="11167" spans="1:5" x14ac:dyDescent="0.15">
      <c r="A11167" s="3"/>
      <c r="B11167" s="51"/>
      <c r="D11167" s="30"/>
      <c r="E11167" s="25"/>
    </row>
    <row r="11168" spans="1:5" x14ac:dyDescent="0.15">
      <c r="A11168" s="3"/>
      <c r="B11168" s="51"/>
      <c r="D11168" s="30"/>
      <c r="E11168" s="25"/>
    </row>
    <row r="11169" spans="1:5" x14ac:dyDescent="0.15">
      <c r="A11169" s="3"/>
      <c r="B11169" s="51"/>
      <c r="D11169" s="30"/>
      <c r="E11169" s="25"/>
    </row>
    <row r="11170" spans="1:5" x14ac:dyDescent="0.15">
      <c r="A11170" s="3"/>
      <c r="B11170" s="51"/>
      <c r="D11170" s="30"/>
      <c r="E11170" s="25"/>
    </row>
    <row r="11171" spans="1:5" x14ac:dyDescent="0.15">
      <c r="A11171" s="3"/>
      <c r="B11171" s="51"/>
      <c r="D11171" s="30"/>
      <c r="E11171" s="25"/>
    </row>
    <row r="11172" spans="1:5" x14ac:dyDescent="0.15">
      <c r="A11172" s="3"/>
      <c r="B11172" s="51"/>
      <c r="D11172" s="30"/>
      <c r="E11172" s="25"/>
    </row>
    <row r="11173" spans="1:5" x14ac:dyDescent="0.15">
      <c r="A11173" s="3"/>
      <c r="B11173" s="51"/>
      <c r="D11173" s="30"/>
      <c r="E11173" s="25"/>
    </row>
    <row r="11174" spans="1:5" x14ac:dyDescent="0.15">
      <c r="A11174" s="3"/>
      <c r="B11174" s="51"/>
      <c r="D11174" s="30"/>
      <c r="E11174" s="25"/>
    </row>
    <row r="11175" spans="1:5" x14ac:dyDescent="0.15">
      <c r="A11175" s="3"/>
      <c r="B11175" s="51"/>
      <c r="D11175" s="30"/>
      <c r="E11175" s="25"/>
    </row>
    <row r="11176" spans="1:5" x14ac:dyDescent="0.15">
      <c r="A11176" s="3"/>
      <c r="B11176" s="51"/>
      <c r="D11176" s="30"/>
      <c r="E11176" s="25"/>
    </row>
    <row r="11177" spans="1:5" x14ac:dyDescent="0.15">
      <c r="A11177" s="3"/>
      <c r="B11177" s="51"/>
      <c r="D11177" s="30"/>
      <c r="E11177" s="25"/>
    </row>
    <row r="11178" spans="1:5" x14ac:dyDescent="0.15">
      <c r="A11178" s="3"/>
      <c r="B11178" s="51"/>
      <c r="D11178" s="30"/>
      <c r="E11178" s="25"/>
    </row>
    <row r="11179" spans="1:5" x14ac:dyDescent="0.15">
      <c r="A11179" s="3"/>
      <c r="B11179" s="51"/>
      <c r="D11179" s="30"/>
      <c r="E11179" s="25"/>
    </row>
    <row r="11180" spans="1:5" x14ac:dyDescent="0.15">
      <c r="A11180" s="3"/>
      <c r="B11180" s="51"/>
      <c r="D11180" s="30"/>
      <c r="E11180" s="25"/>
    </row>
    <row r="11181" spans="1:5" x14ac:dyDescent="0.15">
      <c r="A11181" s="3"/>
      <c r="B11181" s="51"/>
      <c r="D11181" s="30"/>
      <c r="E11181" s="25"/>
    </row>
    <row r="11182" spans="1:5" x14ac:dyDescent="0.15">
      <c r="A11182" s="3"/>
      <c r="B11182" s="51"/>
      <c r="D11182" s="30"/>
      <c r="E11182" s="25"/>
    </row>
    <row r="11183" spans="1:5" x14ac:dyDescent="0.15">
      <c r="A11183" s="3"/>
      <c r="B11183" s="51"/>
      <c r="D11183" s="30"/>
      <c r="E11183" s="25"/>
    </row>
    <row r="11184" spans="1:5" x14ac:dyDescent="0.15">
      <c r="A11184" s="3"/>
      <c r="B11184" s="51"/>
      <c r="D11184" s="30"/>
      <c r="E11184" s="25"/>
    </row>
    <row r="11185" spans="1:5" x14ac:dyDescent="0.15">
      <c r="A11185" s="3"/>
      <c r="B11185" s="51"/>
      <c r="D11185" s="30"/>
      <c r="E11185" s="25"/>
    </row>
    <row r="11186" spans="1:5" x14ac:dyDescent="0.15">
      <c r="A11186" s="3"/>
      <c r="B11186" s="51"/>
      <c r="D11186" s="30"/>
      <c r="E11186" s="25"/>
    </row>
    <row r="11187" spans="1:5" x14ac:dyDescent="0.15">
      <c r="A11187" s="3"/>
      <c r="B11187" s="51"/>
      <c r="D11187" s="30"/>
      <c r="E11187" s="25"/>
    </row>
    <row r="11188" spans="1:5" x14ac:dyDescent="0.15">
      <c r="A11188" s="3"/>
      <c r="B11188" s="51"/>
      <c r="D11188" s="30"/>
      <c r="E11188" s="25"/>
    </row>
    <row r="11189" spans="1:5" x14ac:dyDescent="0.15">
      <c r="A11189" s="3"/>
      <c r="B11189" s="51"/>
      <c r="D11189" s="30"/>
      <c r="E11189" s="25"/>
    </row>
    <row r="11190" spans="1:5" x14ac:dyDescent="0.15">
      <c r="A11190" s="3"/>
      <c r="B11190" s="51"/>
      <c r="D11190" s="30"/>
      <c r="E11190" s="25"/>
    </row>
    <row r="11191" spans="1:5" x14ac:dyDescent="0.15">
      <c r="A11191" s="3"/>
      <c r="B11191" s="51"/>
      <c r="D11191" s="30"/>
      <c r="E11191" s="25"/>
    </row>
    <row r="11192" spans="1:5" x14ac:dyDescent="0.15">
      <c r="A11192" s="3"/>
      <c r="B11192" s="51"/>
      <c r="D11192" s="30"/>
      <c r="E11192" s="25"/>
    </row>
    <row r="11193" spans="1:5" x14ac:dyDescent="0.15">
      <c r="A11193" s="3"/>
      <c r="B11193" s="51"/>
      <c r="D11193" s="30"/>
      <c r="E11193" s="25"/>
    </row>
    <row r="11194" spans="1:5" x14ac:dyDescent="0.15">
      <c r="A11194" s="3"/>
      <c r="B11194" s="51"/>
      <c r="D11194" s="30"/>
      <c r="E11194" s="25"/>
    </row>
    <row r="11195" spans="1:5" x14ac:dyDescent="0.15">
      <c r="A11195" s="3"/>
      <c r="B11195" s="51"/>
      <c r="D11195" s="30"/>
      <c r="E11195" s="25"/>
    </row>
    <row r="11196" spans="1:5" x14ac:dyDescent="0.15">
      <c r="A11196" s="3"/>
      <c r="B11196" s="51"/>
      <c r="D11196" s="30"/>
      <c r="E11196" s="25"/>
    </row>
    <row r="11197" spans="1:5" x14ac:dyDescent="0.15">
      <c r="A11197" s="3"/>
      <c r="B11197" s="51"/>
      <c r="D11197" s="30"/>
      <c r="E11197" s="25"/>
    </row>
    <row r="11198" spans="1:5" x14ac:dyDescent="0.15">
      <c r="A11198" s="3"/>
      <c r="B11198" s="51"/>
      <c r="D11198" s="30"/>
      <c r="E11198" s="25"/>
    </row>
    <row r="11199" spans="1:5" x14ac:dyDescent="0.15">
      <c r="A11199" s="3"/>
      <c r="B11199" s="51"/>
      <c r="D11199" s="30"/>
      <c r="E11199" s="25"/>
    </row>
    <row r="11200" spans="1:5" x14ac:dyDescent="0.15">
      <c r="A11200" s="3"/>
      <c r="B11200" s="51"/>
      <c r="D11200" s="30"/>
      <c r="E11200" s="25"/>
    </row>
    <row r="11201" spans="1:5" x14ac:dyDescent="0.15">
      <c r="A11201" s="3"/>
      <c r="B11201" s="51"/>
      <c r="D11201" s="30"/>
      <c r="E11201" s="25"/>
    </row>
    <row r="11202" spans="1:5" x14ac:dyDescent="0.15">
      <c r="A11202" s="3"/>
      <c r="B11202" s="51"/>
      <c r="D11202" s="30"/>
      <c r="E11202" s="25"/>
    </row>
    <row r="11203" spans="1:5" x14ac:dyDescent="0.15">
      <c r="A11203" s="3"/>
      <c r="B11203" s="51"/>
      <c r="D11203" s="30"/>
      <c r="E11203" s="25"/>
    </row>
    <row r="11204" spans="1:5" x14ac:dyDescent="0.15">
      <c r="A11204" s="3"/>
      <c r="B11204" s="51"/>
      <c r="D11204" s="30"/>
      <c r="E11204" s="25"/>
    </row>
    <row r="11205" spans="1:5" x14ac:dyDescent="0.15">
      <c r="A11205" s="3"/>
      <c r="B11205" s="51"/>
      <c r="D11205" s="30"/>
      <c r="E11205" s="25"/>
    </row>
    <row r="11206" spans="1:5" x14ac:dyDescent="0.15">
      <c r="A11206" s="3"/>
      <c r="B11206" s="51"/>
      <c r="D11206" s="30"/>
      <c r="E11206" s="25"/>
    </row>
    <row r="11207" spans="1:5" x14ac:dyDescent="0.15">
      <c r="A11207" s="3"/>
      <c r="B11207" s="51"/>
      <c r="D11207" s="30"/>
      <c r="E11207" s="25"/>
    </row>
    <row r="11208" spans="1:5" x14ac:dyDescent="0.15">
      <c r="A11208" s="3"/>
      <c r="B11208" s="51"/>
      <c r="D11208" s="30"/>
      <c r="E11208" s="25"/>
    </row>
    <row r="11209" spans="1:5" x14ac:dyDescent="0.15">
      <c r="A11209" s="3"/>
      <c r="B11209" s="51"/>
      <c r="D11209" s="30"/>
      <c r="E11209" s="25"/>
    </row>
    <row r="11210" spans="1:5" x14ac:dyDescent="0.15">
      <c r="A11210" s="3"/>
      <c r="B11210" s="51"/>
      <c r="D11210" s="30"/>
      <c r="E11210" s="25"/>
    </row>
    <row r="11211" spans="1:5" x14ac:dyDescent="0.15">
      <c r="A11211" s="3"/>
      <c r="B11211" s="51"/>
      <c r="D11211" s="30"/>
      <c r="E11211" s="25"/>
    </row>
    <row r="11212" spans="1:5" x14ac:dyDescent="0.15">
      <c r="A11212" s="3"/>
      <c r="B11212" s="51"/>
      <c r="D11212" s="30"/>
      <c r="E11212" s="25"/>
    </row>
    <row r="11213" spans="1:5" x14ac:dyDescent="0.15">
      <c r="A11213" s="3"/>
      <c r="B11213" s="51"/>
      <c r="D11213" s="30"/>
      <c r="E11213" s="25"/>
    </row>
    <row r="11214" spans="1:5" x14ac:dyDescent="0.15">
      <c r="A11214" s="3"/>
      <c r="B11214" s="51"/>
      <c r="D11214" s="30"/>
      <c r="E11214" s="25"/>
    </row>
    <row r="11215" spans="1:5" x14ac:dyDescent="0.15">
      <c r="A11215" s="3"/>
      <c r="B11215" s="51"/>
      <c r="D11215" s="30"/>
      <c r="E11215" s="25"/>
    </row>
    <row r="11216" spans="1:5" x14ac:dyDescent="0.15">
      <c r="A11216" s="3"/>
      <c r="B11216" s="51"/>
      <c r="D11216" s="30"/>
      <c r="E11216" s="25"/>
    </row>
    <row r="11217" spans="1:5" x14ac:dyDescent="0.15">
      <c r="A11217" s="3"/>
      <c r="B11217" s="51"/>
      <c r="D11217" s="30"/>
      <c r="E11217" s="25"/>
    </row>
    <row r="11218" spans="1:5" x14ac:dyDescent="0.15">
      <c r="A11218" s="3"/>
      <c r="B11218" s="51"/>
      <c r="D11218" s="30"/>
      <c r="E11218" s="25"/>
    </row>
    <row r="11219" spans="1:5" x14ac:dyDescent="0.15">
      <c r="A11219" s="3"/>
      <c r="B11219" s="51"/>
      <c r="D11219" s="30"/>
      <c r="E11219" s="25"/>
    </row>
    <row r="11220" spans="1:5" x14ac:dyDescent="0.15">
      <c r="A11220" s="3"/>
      <c r="B11220" s="51"/>
      <c r="D11220" s="30"/>
      <c r="E11220" s="25"/>
    </row>
    <row r="11221" spans="1:5" x14ac:dyDescent="0.15">
      <c r="A11221" s="3"/>
      <c r="B11221" s="51"/>
      <c r="D11221" s="30"/>
      <c r="E11221" s="25"/>
    </row>
    <row r="11222" spans="1:5" x14ac:dyDescent="0.15">
      <c r="A11222" s="3"/>
      <c r="B11222" s="51"/>
      <c r="D11222" s="30"/>
      <c r="E11222" s="25"/>
    </row>
    <row r="11223" spans="1:5" x14ac:dyDescent="0.15">
      <c r="A11223" s="3"/>
      <c r="B11223" s="51"/>
      <c r="D11223" s="30"/>
      <c r="E11223" s="25"/>
    </row>
    <row r="11224" spans="1:5" x14ac:dyDescent="0.15">
      <c r="A11224" s="3"/>
      <c r="B11224" s="51"/>
      <c r="D11224" s="30"/>
      <c r="E11224" s="25"/>
    </row>
    <row r="11225" spans="1:5" x14ac:dyDescent="0.15">
      <c r="A11225" s="3"/>
      <c r="B11225" s="51"/>
      <c r="D11225" s="30"/>
      <c r="E11225" s="25"/>
    </row>
    <row r="11226" spans="1:5" x14ac:dyDescent="0.15">
      <c r="A11226" s="3"/>
      <c r="B11226" s="51"/>
      <c r="D11226" s="30"/>
      <c r="E11226" s="25"/>
    </row>
    <row r="11227" spans="1:5" x14ac:dyDescent="0.15">
      <c r="A11227" s="3"/>
      <c r="B11227" s="51"/>
      <c r="D11227" s="30"/>
      <c r="E11227" s="25"/>
    </row>
    <row r="11228" spans="1:5" x14ac:dyDescent="0.15">
      <c r="A11228" s="3"/>
      <c r="B11228" s="51"/>
      <c r="D11228" s="30"/>
      <c r="E11228" s="25"/>
    </row>
    <row r="11229" spans="1:5" x14ac:dyDescent="0.15">
      <c r="A11229" s="3"/>
      <c r="B11229" s="51"/>
      <c r="D11229" s="30"/>
      <c r="E11229" s="25"/>
    </row>
    <row r="11230" spans="1:5" x14ac:dyDescent="0.15">
      <c r="A11230" s="3"/>
      <c r="B11230" s="51"/>
      <c r="D11230" s="30"/>
      <c r="E11230" s="25"/>
    </row>
    <row r="11231" spans="1:5" x14ac:dyDescent="0.15">
      <c r="A11231" s="3"/>
      <c r="B11231" s="51"/>
      <c r="D11231" s="30"/>
      <c r="E11231" s="25"/>
    </row>
    <row r="11232" spans="1:5" x14ac:dyDescent="0.15">
      <c r="A11232" s="3"/>
      <c r="B11232" s="51"/>
      <c r="D11232" s="30"/>
      <c r="E11232" s="25"/>
    </row>
    <row r="11233" spans="1:5" x14ac:dyDescent="0.15">
      <c r="A11233" s="3"/>
      <c r="B11233" s="51"/>
      <c r="D11233" s="30"/>
      <c r="E11233" s="25"/>
    </row>
    <row r="11234" spans="1:5" x14ac:dyDescent="0.15">
      <c r="A11234" s="3"/>
      <c r="B11234" s="51"/>
      <c r="D11234" s="30"/>
      <c r="E11234" s="25"/>
    </row>
    <row r="11235" spans="1:5" x14ac:dyDescent="0.15">
      <c r="A11235" s="3"/>
      <c r="B11235" s="51"/>
      <c r="D11235" s="30"/>
      <c r="E11235" s="25"/>
    </row>
    <row r="11236" spans="1:5" x14ac:dyDescent="0.15">
      <c r="A11236" s="3"/>
      <c r="B11236" s="51"/>
      <c r="D11236" s="30"/>
      <c r="E11236" s="25"/>
    </row>
    <row r="11237" spans="1:5" x14ac:dyDescent="0.15">
      <c r="A11237" s="3"/>
      <c r="B11237" s="51"/>
      <c r="D11237" s="30"/>
      <c r="E11237" s="25"/>
    </row>
    <row r="11238" spans="1:5" x14ac:dyDescent="0.15">
      <c r="A11238" s="3"/>
      <c r="B11238" s="51"/>
      <c r="D11238" s="30"/>
      <c r="E11238" s="25"/>
    </row>
    <row r="11239" spans="1:5" x14ac:dyDescent="0.15">
      <c r="A11239" s="3"/>
      <c r="B11239" s="51"/>
      <c r="D11239" s="30"/>
      <c r="E11239" s="25"/>
    </row>
    <row r="11240" spans="1:5" x14ac:dyDescent="0.15">
      <c r="A11240" s="3"/>
      <c r="B11240" s="51"/>
      <c r="D11240" s="30"/>
      <c r="E11240" s="25"/>
    </row>
    <row r="11241" spans="1:5" x14ac:dyDescent="0.15">
      <c r="A11241" s="3"/>
      <c r="B11241" s="51"/>
      <c r="D11241" s="30"/>
      <c r="E11241" s="25"/>
    </row>
    <row r="11242" spans="1:5" x14ac:dyDescent="0.15">
      <c r="A11242" s="3"/>
      <c r="B11242" s="51"/>
      <c r="D11242" s="30"/>
      <c r="E11242" s="25"/>
    </row>
    <row r="11243" spans="1:5" x14ac:dyDescent="0.15">
      <c r="A11243" s="3"/>
      <c r="B11243" s="51"/>
      <c r="D11243" s="30"/>
      <c r="E11243" s="25"/>
    </row>
    <row r="11244" spans="1:5" x14ac:dyDescent="0.15">
      <c r="A11244" s="3"/>
      <c r="B11244" s="51"/>
      <c r="D11244" s="30"/>
      <c r="E11244" s="25"/>
    </row>
    <row r="11245" spans="1:5" x14ac:dyDescent="0.15">
      <c r="A11245" s="3"/>
      <c r="B11245" s="51"/>
      <c r="D11245" s="30"/>
      <c r="E11245" s="25"/>
    </row>
    <row r="11246" spans="1:5" x14ac:dyDescent="0.15">
      <c r="A11246" s="3"/>
      <c r="B11246" s="51"/>
      <c r="D11246" s="30"/>
      <c r="E11246" s="25"/>
    </row>
    <row r="11247" spans="1:5" x14ac:dyDescent="0.15">
      <c r="A11247" s="3"/>
      <c r="B11247" s="51"/>
      <c r="D11247" s="30"/>
      <c r="E11247" s="25"/>
    </row>
    <row r="11248" spans="1:5" x14ac:dyDescent="0.15">
      <c r="A11248" s="3"/>
      <c r="B11248" s="51"/>
      <c r="D11248" s="30"/>
      <c r="E11248" s="25"/>
    </row>
    <row r="11249" spans="1:5" x14ac:dyDescent="0.15">
      <c r="A11249" s="3"/>
      <c r="B11249" s="51"/>
      <c r="D11249" s="30"/>
      <c r="E11249" s="25"/>
    </row>
    <row r="11250" spans="1:5" x14ac:dyDescent="0.15">
      <c r="A11250" s="3"/>
      <c r="B11250" s="51"/>
      <c r="D11250" s="30"/>
      <c r="E11250" s="25"/>
    </row>
    <row r="11251" spans="1:5" x14ac:dyDescent="0.15">
      <c r="A11251" s="3"/>
      <c r="B11251" s="51"/>
      <c r="D11251" s="30"/>
      <c r="E11251" s="25"/>
    </row>
    <row r="11252" spans="1:5" x14ac:dyDescent="0.15">
      <c r="A11252" s="3"/>
      <c r="B11252" s="51"/>
      <c r="D11252" s="30"/>
      <c r="E11252" s="25"/>
    </row>
    <row r="11253" spans="1:5" x14ac:dyDescent="0.15">
      <c r="A11253" s="3"/>
      <c r="B11253" s="51"/>
      <c r="D11253" s="30"/>
      <c r="E11253" s="25"/>
    </row>
    <row r="11254" spans="1:5" x14ac:dyDescent="0.15">
      <c r="A11254" s="3"/>
      <c r="B11254" s="51"/>
      <c r="D11254" s="30"/>
      <c r="E11254" s="25"/>
    </row>
    <row r="11255" spans="1:5" x14ac:dyDescent="0.15">
      <c r="A11255" s="3"/>
      <c r="B11255" s="51"/>
      <c r="D11255" s="30"/>
      <c r="E11255" s="25"/>
    </row>
    <row r="11256" spans="1:5" x14ac:dyDescent="0.15">
      <c r="A11256" s="3"/>
      <c r="B11256" s="51"/>
      <c r="D11256" s="30"/>
      <c r="E11256" s="25"/>
    </row>
    <row r="11257" spans="1:5" x14ac:dyDescent="0.15">
      <c r="A11257" s="3"/>
      <c r="B11257" s="51"/>
      <c r="D11257" s="30"/>
      <c r="E11257" s="25"/>
    </row>
    <row r="11258" spans="1:5" x14ac:dyDescent="0.15">
      <c r="A11258" s="3"/>
      <c r="B11258" s="51"/>
      <c r="D11258" s="30"/>
      <c r="E11258" s="25"/>
    </row>
    <row r="11259" spans="1:5" x14ac:dyDescent="0.15">
      <c r="A11259" s="3"/>
      <c r="B11259" s="51"/>
      <c r="D11259" s="30"/>
      <c r="E11259" s="25"/>
    </row>
    <row r="11260" spans="1:5" x14ac:dyDescent="0.15">
      <c r="A11260" s="3"/>
      <c r="B11260" s="51"/>
      <c r="D11260" s="30"/>
      <c r="E11260" s="25"/>
    </row>
    <row r="11261" spans="1:5" x14ac:dyDescent="0.15">
      <c r="A11261" s="3"/>
      <c r="B11261" s="51"/>
      <c r="D11261" s="30"/>
      <c r="E11261" s="25"/>
    </row>
    <row r="11262" spans="1:5" x14ac:dyDescent="0.15">
      <c r="A11262" s="3"/>
      <c r="B11262" s="51"/>
      <c r="D11262" s="30"/>
      <c r="E11262" s="25"/>
    </row>
    <row r="11263" spans="1:5" x14ac:dyDescent="0.15">
      <c r="A11263" s="3"/>
      <c r="B11263" s="51"/>
      <c r="D11263" s="30"/>
      <c r="E11263" s="25"/>
    </row>
    <row r="11264" spans="1:5" x14ac:dyDescent="0.15">
      <c r="A11264" s="3"/>
      <c r="B11264" s="51"/>
      <c r="D11264" s="30"/>
      <c r="E11264" s="25"/>
    </row>
    <row r="11265" spans="1:5" x14ac:dyDescent="0.15">
      <c r="A11265" s="3"/>
      <c r="B11265" s="51"/>
      <c r="D11265" s="30"/>
      <c r="E11265" s="25"/>
    </row>
    <row r="11266" spans="1:5" x14ac:dyDescent="0.15">
      <c r="A11266" s="3"/>
      <c r="B11266" s="51"/>
      <c r="D11266" s="30"/>
      <c r="E11266" s="25"/>
    </row>
    <row r="11267" spans="1:5" x14ac:dyDescent="0.15">
      <c r="A11267" s="3"/>
      <c r="B11267" s="51"/>
      <c r="D11267" s="30"/>
      <c r="E11267" s="25"/>
    </row>
    <row r="11268" spans="1:5" x14ac:dyDescent="0.15">
      <c r="A11268" s="3"/>
      <c r="B11268" s="51"/>
      <c r="D11268" s="30"/>
      <c r="E11268" s="25"/>
    </row>
    <row r="11269" spans="1:5" x14ac:dyDescent="0.15">
      <c r="A11269" s="3"/>
      <c r="B11269" s="51"/>
      <c r="D11269" s="30"/>
      <c r="E11269" s="25"/>
    </row>
    <row r="11270" spans="1:5" x14ac:dyDescent="0.15">
      <c r="A11270" s="3"/>
      <c r="B11270" s="51"/>
      <c r="D11270" s="30"/>
      <c r="E11270" s="25"/>
    </row>
    <row r="11271" spans="1:5" x14ac:dyDescent="0.15">
      <c r="A11271" s="3"/>
      <c r="B11271" s="51"/>
      <c r="D11271" s="30"/>
      <c r="E11271" s="25"/>
    </row>
    <row r="11272" spans="1:5" x14ac:dyDescent="0.15">
      <c r="A11272" s="3"/>
      <c r="B11272" s="51"/>
      <c r="D11272" s="30"/>
      <c r="E11272" s="25"/>
    </row>
    <row r="11273" spans="1:5" x14ac:dyDescent="0.15">
      <c r="A11273" s="3"/>
      <c r="B11273" s="51"/>
      <c r="D11273" s="30"/>
      <c r="E11273" s="25"/>
    </row>
    <row r="11274" spans="1:5" x14ac:dyDescent="0.15">
      <c r="A11274" s="3"/>
      <c r="B11274" s="51"/>
      <c r="D11274" s="30"/>
      <c r="E11274" s="25"/>
    </row>
    <row r="11275" spans="1:5" x14ac:dyDescent="0.15">
      <c r="A11275" s="3"/>
      <c r="B11275" s="51"/>
      <c r="D11275" s="30"/>
      <c r="E11275" s="25"/>
    </row>
    <row r="11276" spans="1:5" x14ac:dyDescent="0.15">
      <c r="A11276" s="3"/>
      <c r="B11276" s="51"/>
      <c r="D11276" s="30"/>
      <c r="E11276" s="25"/>
    </row>
    <row r="11277" spans="1:5" x14ac:dyDescent="0.15">
      <c r="A11277" s="3"/>
      <c r="B11277" s="51"/>
      <c r="D11277" s="30"/>
      <c r="E11277" s="25"/>
    </row>
    <row r="11278" spans="1:5" x14ac:dyDescent="0.15">
      <c r="A11278" s="3"/>
      <c r="B11278" s="51"/>
      <c r="D11278" s="30"/>
      <c r="E11278" s="25"/>
    </row>
    <row r="11279" spans="1:5" x14ac:dyDescent="0.15">
      <c r="A11279" s="3"/>
      <c r="B11279" s="51"/>
      <c r="D11279" s="30"/>
      <c r="E11279" s="25"/>
    </row>
    <row r="11280" spans="1:5" x14ac:dyDescent="0.15">
      <c r="A11280" s="3"/>
      <c r="B11280" s="51"/>
      <c r="D11280" s="30"/>
      <c r="E11280" s="25"/>
    </row>
    <row r="11281" spans="1:5" x14ac:dyDescent="0.15">
      <c r="A11281" s="3"/>
      <c r="B11281" s="51"/>
      <c r="D11281" s="30"/>
      <c r="E11281" s="25"/>
    </row>
    <row r="11282" spans="1:5" x14ac:dyDescent="0.15">
      <c r="A11282" s="3"/>
      <c r="B11282" s="51"/>
      <c r="D11282" s="30"/>
      <c r="E11282" s="25"/>
    </row>
    <row r="11283" spans="1:5" x14ac:dyDescent="0.15">
      <c r="A11283" s="3"/>
      <c r="B11283" s="51"/>
      <c r="D11283" s="30"/>
      <c r="E11283" s="25"/>
    </row>
    <row r="11284" spans="1:5" x14ac:dyDescent="0.15">
      <c r="A11284" s="3"/>
      <c r="B11284" s="51"/>
      <c r="D11284" s="30"/>
      <c r="E11284" s="25"/>
    </row>
    <row r="11285" spans="1:5" x14ac:dyDescent="0.15">
      <c r="A11285" s="3"/>
      <c r="B11285" s="51"/>
      <c r="D11285" s="30"/>
      <c r="E11285" s="25"/>
    </row>
    <row r="11286" spans="1:5" x14ac:dyDescent="0.15">
      <c r="A11286" s="3"/>
      <c r="B11286" s="51"/>
      <c r="D11286" s="30"/>
      <c r="E11286" s="25"/>
    </row>
    <row r="11287" spans="1:5" x14ac:dyDescent="0.15">
      <c r="A11287" s="3"/>
      <c r="B11287" s="51"/>
      <c r="D11287" s="30"/>
      <c r="E11287" s="25"/>
    </row>
    <row r="11288" spans="1:5" x14ac:dyDescent="0.15">
      <c r="A11288" s="3"/>
      <c r="B11288" s="51"/>
      <c r="D11288" s="30"/>
      <c r="E11288" s="25"/>
    </row>
    <row r="11289" spans="1:5" x14ac:dyDescent="0.15">
      <c r="A11289" s="3"/>
      <c r="B11289" s="51"/>
      <c r="D11289" s="30"/>
      <c r="E11289" s="25"/>
    </row>
    <row r="11290" spans="1:5" x14ac:dyDescent="0.15">
      <c r="A11290" s="3"/>
      <c r="B11290" s="51"/>
      <c r="D11290" s="30"/>
      <c r="E11290" s="25"/>
    </row>
    <row r="11291" spans="1:5" x14ac:dyDescent="0.15">
      <c r="A11291" s="3"/>
      <c r="B11291" s="51"/>
      <c r="D11291" s="30"/>
      <c r="E11291" s="25"/>
    </row>
    <row r="11292" spans="1:5" x14ac:dyDescent="0.15">
      <c r="A11292" s="3"/>
      <c r="B11292" s="51"/>
      <c r="D11292" s="30"/>
      <c r="E11292" s="25"/>
    </row>
    <row r="11293" spans="1:5" x14ac:dyDescent="0.15">
      <c r="A11293" s="3"/>
      <c r="B11293" s="51"/>
      <c r="D11293" s="30"/>
      <c r="E11293" s="25"/>
    </row>
    <row r="11294" spans="1:5" x14ac:dyDescent="0.15">
      <c r="A11294" s="3"/>
      <c r="B11294" s="51"/>
      <c r="D11294" s="30"/>
      <c r="E11294" s="25"/>
    </row>
    <row r="11295" spans="1:5" x14ac:dyDescent="0.15">
      <c r="A11295" s="3"/>
      <c r="B11295" s="51"/>
      <c r="D11295" s="30"/>
      <c r="E11295" s="25"/>
    </row>
    <row r="11296" spans="1:5" x14ac:dyDescent="0.15">
      <c r="A11296" s="3"/>
      <c r="B11296" s="51"/>
      <c r="D11296" s="30"/>
      <c r="E11296" s="25"/>
    </row>
    <row r="11297" spans="1:5" x14ac:dyDescent="0.15">
      <c r="A11297" s="3"/>
      <c r="B11297" s="51"/>
      <c r="D11297" s="30"/>
      <c r="E11297" s="25"/>
    </row>
    <row r="11298" spans="1:5" x14ac:dyDescent="0.15">
      <c r="A11298" s="3"/>
      <c r="B11298" s="51"/>
      <c r="D11298" s="30"/>
      <c r="E11298" s="25"/>
    </row>
    <row r="11299" spans="1:5" x14ac:dyDescent="0.15">
      <c r="A11299" s="3"/>
      <c r="B11299" s="51"/>
      <c r="D11299" s="30"/>
      <c r="E11299" s="25"/>
    </row>
    <row r="11300" spans="1:5" x14ac:dyDescent="0.15">
      <c r="A11300" s="3"/>
      <c r="B11300" s="51"/>
      <c r="D11300" s="30"/>
      <c r="E11300" s="25"/>
    </row>
    <row r="11301" spans="1:5" x14ac:dyDescent="0.15">
      <c r="A11301" s="3"/>
      <c r="B11301" s="51"/>
      <c r="D11301" s="30"/>
      <c r="E11301" s="25"/>
    </row>
    <row r="11302" spans="1:5" x14ac:dyDescent="0.15">
      <c r="A11302" s="3"/>
      <c r="B11302" s="51"/>
      <c r="D11302" s="30"/>
      <c r="E11302" s="25"/>
    </row>
    <row r="11303" spans="1:5" x14ac:dyDescent="0.15">
      <c r="A11303" s="3"/>
      <c r="B11303" s="51"/>
      <c r="D11303" s="30"/>
      <c r="E11303" s="25"/>
    </row>
    <row r="11304" spans="1:5" x14ac:dyDescent="0.15">
      <c r="A11304" s="3"/>
      <c r="B11304" s="51"/>
      <c r="D11304" s="30"/>
      <c r="E11304" s="25"/>
    </row>
    <row r="11305" spans="1:5" x14ac:dyDescent="0.15">
      <c r="A11305" s="3"/>
      <c r="B11305" s="51"/>
      <c r="D11305" s="30"/>
      <c r="E11305" s="25"/>
    </row>
    <row r="11306" spans="1:5" x14ac:dyDescent="0.15">
      <c r="A11306" s="3"/>
      <c r="B11306" s="51"/>
      <c r="D11306" s="30"/>
      <c r="E11306" s="25"/>
    </row>
    <row r="11307" spans="1:5" x14ac:dyDescent="0.15">
      <c r="A11307" s="3"/>
      <c r="B11307" s="51"/>
      <c r="D11307" s="30"/>
      <c r="E11307" s="25"/>
    </row>
    <row r="11308" spans="1:5" x14ac:dyDescent="0.15">
      <c r="A11308" s="3"/>
      <c r="B11308" s="51"/>
      <c r="D11308" s="30"/>
      <c r="E11308" s="25"/>
    </row>
    <row r="11309" spans="1:5" x14ac:dyDescent="0.15">
      <c r="A11309" s="3"/>
      <c r="B11309" s="51"/>
      <c r="D11309" s="30"/>
      <c r="E11309" s="25"/>
    </row>
    <row r="11310" spans="1:5" x14ac:dyDescent="0.15">
      <c r="A11310" s="3"/>
      <c r="B11310" s="51"/>
      <c r="D11310" s="30"/>
      <c r="E11310" s="25"/>
    </row>
    <row r="11311" spans="1:5" x14ac:dyDescent="0.15">
      <c r="A11311" s="3"/>
      <c r="B11311" s="51"/>
      <c r="D11311" s="30"/>
      <c r="E11311" s="25"/>
    </row>
    <row r="11312" spans="1:5" x14ac:dyDescent="0.15">
      <c r="A11312" s="3"/>
      <c r="B11312" s="51"/>
      <c r="D11312" s="30"/>
      <c r="E11312" s="25"/>
    </row>
    <row r="11313" spans="1:5" x14ac:dyDescent="0.15">
      <c r="A11313" s="3"/>
      <c r="B11313" s="51"/>
      <c r="D11313" s="30"/>
      <c r="E11313" s="25"/>
    </row>
    <row r="11314" spans="1:5" x14ac:dyDescent="0.15">
      <c r="A11314" s="3"/>
      <c r="B11314" s="51"/>
      <c r="D11314" s="30"/>
      <c r="E11314" s="25"/>
    </row>
    <row r="11315" spans="1:5" x14ac:dyDescent="0.15">
      <c r="A11315" s="3"/>
      <c r="B11315" s="51"/>
      <c r="D11315" s="30"/>
      <c r="E11315" s="25"/>
    </row>
    <row r="11316" spans="1:5" x14ac:dyDescent="0.15">
      <c r="A11316" s="3"/>
      <c r="B11316" s="51"/>
      <c r="D11316" s="30"/>
      <c r="E11316" s="25"/>
    </row>
    <row r="11317" spans="1:5" x14ac:dyDescent="0.15">
      <c r="A11317" s="3"/>
      <c r="B11317" s="51"/>
      <c r="D11317" s="30"/>
      <c r="E11317" s="25"/>
    </row>
    <row r="11318" spans="1:5" x14ac:dyDescent="0.15">
      <c r="A11318" s="3"/>
      <c r="B11318" s="51"/>
      <c r="D11318" s="30"/>
      <c r="E11318" s="25"/>
    </row>
    <row r="11319" spans="1:5" x14ac:dyDescent="0.15">
      <c r="A11319" s="3"/>
      <c r="B11319" s="51"/>
      <c r="D11319" s="30"/>
      <c r="E11319" s="25"/>
    </row>
    <row r="11320" spans="1:5" x14ac:dyDescent="0.15">
      <c r="A11320" s="3"/>
      <c r="B11320" s="51"/>
      <c r="D11320" s="30"/>
      <c r="E11320" s="25"/>
    </row>
    <row r="11321" spans="1:5" x14ac:dyDescent="0.15">
      <c r="A11321" s="3"/>
      <c r="B11321" s="51"/>
      <c r="D11321" s="30"/>
      <c r="E11321" s="25"/>
    </row>
    <row r="11322" spans="1:5" x14ac:dyDescent="0.15">
      <c r="A11322" s="3"/>
      <c r="B11322" s="51"/>
      <c r="D11322" s="30"/>
      <c r="E11322" s="25"/>
    </row>
    <row r="11323" spans="1:5" x14ac:dyDescent="0.15">
      <c r="A11323" s="3"/>
      <c r="B11323" s="51"/>
      <c r="D11323" s="30"/>
      <c r="E11323" s="25"/>
    </row>
    <row r="11324" spans="1:5" x14ac:dyDescent="0.15">
      <c r="A11324" s="3"/>
      <c r="B11324" s="51"/>
      <c r="D11324" s="30"/>
      <c r="E11324" s="25"/>
    </row>
    <row r="11325" spans="1:5" x14ac:dyDescent="0.15">
      <c r="A11325" s="3"/>
      <c r="B11325" s="51"/>
      <c r="D11325" s="30"/>
      <c r="E11325" s="25"/>
    </row>
    <row r="11326" spans="1:5" x14ac:dyDescent="0.15">
      <c r="A11326" s="3"/>
      <c r="B11326" s="51"/>
      <c r="D11326" s="30"/>
      <c r="E11326" s="25"/>
    </row>
    <row r="11327" spans="1:5" x14ac:dyDescent="0.15">
      <c r="A11327" s="3"/>
      <c r="B11327" s="51"/>
      <c r="D11327" s="30"/>
      <c r="E11327" s="25"/>
    </row>
    <row r="11328" spans="1:5" x14ac:dyDescent="0.15">
      <c r="A11328" s="3"/>
      <c r="B11328" s="51"/>
      <c r="D11328" s="30"/>
      <c r="E11328" s="25"/>
    </row>
    <row r="11329" spans="1:5" x14ac:dyDescent="0.15">
      <c r="A11329" s="3"/>
      <c r="B11329" s="51"/>
      <c r="D11329" s="30"/>
      <c r="E11329" s="25"/>
    </row>
    <row r="11330" spans="1:5" x14ac:dyDescent="0.15">
      <c r="A11330" s="3"/>
      <c r="B11330" s="51"/>
      <c r="D11330" s="30"/>
      <c r="E11330" s="25"/>
    </row>
    <row r="11331" spans="1:5" x14ac:dyDescent="0.15">
      <c r="A11331" s="3"/>
      <c r="B11331" s="51"/>
      <c r="D11331" s="30"/>
      <c r="E11331" s="25"/>
    </row>
    <row r="11332" spans="1:5" x14ac:dyDescent="0.15">
      <c r="A11332" s="3"/>
      <c r="B11332" s="51"/>
      <c r="D11332" s="30"/>
      <c r="E11332" s="25"/>
    </row>
    <row r="11333" spans="1:5" x14ac:dyDescent="0.15">
      <c r="A11333" s="3"/>
      <c r="B11333" s="51"/>
      <c r="D11333" s="30"/>
      <c r="E11333" s="25"/>
    </row>
    <row r="11334" spans="1:5" x14ac:dyDescent="0.15">
      <c r="A11334" s="3"/>
      <c r="B11334" s="51"/>
      <c r="D11334" s="30"/>
      <c r="E11334" s="25"/>
    </row>
    <row r="11335" spans="1:5" x14ac:dyDescent="0.15">
      <c r="A11335" s="3"/>
      <c r="B11335" s="51"/>
      <c r="D11335" s="30"/>
      <c r="E11335" s="25"/>
    </row>
    <row r="11336" spans="1:5" x14ac:dyDescent="0.15">
      <c r="A11336" s="3"/>
      <c r="B11336" s="51"/>
      <c r="D11336" s="30"/>
      <c r="E11336" s="25"/>
    </row>
    <row r="11337" spans="1:5" x14ac:dyDescent="0.15">
      <c r="A11337" s="3"/>
      <c r="B11337" s="51"/>
      <c r="D11337" s="30"/>
      <c r="E11337" s="25"/>
    </row>
    <row r="11338" spans="1:5" x14ac:dyDescent="0.15">
      <c r="A11338" s="3"/>
      <c r="B11338" s="51"/>
      <c r="D11338" s="30"/>
      <c r="E11338" s="25"/>
    </row>
    <row r="11339" spans="1:5" x14ac:dyDescent="0.15">
      <c r="A11339" s="3"/>
      <c r="B11339" s="51"/>
      <c r="D11339" s="30"/>
      <c r="E11339" s="25"/>
    </row>
    <row r="11340" spans="1:5" x14ac:dyDescent="0.15">
      <c r="A11340" s="3"/>
      <c r="B11340" s="51"/>
      <c r="D11340" s="30"/>
      <c r="E11340" s="25"/>
    </row>
    <row r="11341" spans="1:5" x14ac:dyDescent="0.15">
      <c r="A11341" s="3"/>
      <c r="B11341" s="51"/>
      <c r="D11341" s="30"/>
      <c r="E11341" s="25"/>
    </row>
    <row r="11342" spans="1:5" x14ac:dyDescent="0.15">
      <c r="A11342" s="3"/>
      <c r="B11342" s="51"/>
      <c r="D11342" s="30"/>
      <c r="E11342" s="25"/>
    </row>
    <row r="11343" spans="1:5" x14ac:dyDescent="0.15">
      <c r="A11343" s="3"/>
      <c r="B11343" s="51"/>
      <c r="D11343" s="30"/>
      <c r="E11343" s="25"/>
    </row>
    <row r="11344" spans="1:5" x14ac:dyDescent="0.15">
      <c r="A11344" s="3"/>
      <c r="B11344" s="51"/>
      <c r="D11344" s="30"/>
      <c r="E11344" s="25"/>
    </row>
    <row r="11345" spans="1:5" x14ac:dyDescent="0.15">
      <c r="A11345" s="3"/>
      <c r="B11345" s="51"/>
      <c r="D11345" s="30"/>
      <c r="E11345" s="25"/>
    </row>
    <row r="11346" spans="1:5" x14ac:dyDescent="0.15">
      <c r="A11346" s="3"/>
      <c r="B11346" s="51"/>
      <c r="D11346" s="30"/>
      <c r="E11346" s="25"/>
    </row>
    <row r="11347" spans="1:5" x14ac:dyDescent="0.15">
      <c r="A11347" s="3"/>
      <c r="B11347" s="51"/>
      <c r="D11347" s="30"/>
      <c r="E11347" s="25"/>
    </row>
    <row r="11348" spans="1:5" x14ac:dyDescent="0.15">
      <c r="A11348" s="3"/>
      <c r="B11348" s="51"/>
      <c r="D11348" s="30"/>
      <c r="E11348" s="25"/>
    </row>
    <row r="11349" spans="1:5" x14ac:dyDescent="0.15">
      <c r="A11349" s="3"/>
      <c r="B11349" s="51"/>
      <c r="D11349" s="30"/>
      <c r="E11349" s="25"/>
    </row>
    <row r="11350" spans="1:5" x14ac:dyDescent="0.15">
      <c r="A11350" s="3"/>
      <c r="B11350" s="51"/>
      <c r="D11350" s="30"/>
      <c r="E11350" s="25"/>
    </row>
    <row r="11351" spans="1:5" x14ac:dyDescent="0.15">
      <c r="A11351" s="3"/>
      <c r="B11351" s="51"/>
      <c r="D11351" s="30"/>
      <c r="E11351" s="25"/>
    </row>
    <row r="11352" spans="1:5" x14ac:dyDescent="0.15">
      <c r="A11352" s="3"/>
      <c r="B11352" s="51"/>
      <c r="D11352" s="30"/>
      <c r="E11352" s="25"/>
    </row>
    <row r="11353" spans="1:5" x14ac:dyDescent="0.15">
      <c r="A11353" s="3"/>
      <c r="B11353" s="51"/>
      <c r="D11353" s="30"/>
      <c r="E11353" s="25"/>
    </row>
    <row r="11354" spans="1:5" x14ac:dyDescent="0.15">
      <c r="A11354" s="3"/>
      <c r="B11354" s="51"/>
      <c r="D11354" s="30"/>
      <c r="E11354" s="25"/>
    </row>
    <row r="11355" spans="1:5" x14ac:dyDescent="0.15">
      <c r="A11355" s="3"/>
      <c r="B11355" s="51"/>
      <c r="D11355" s="30"/>
      <c r="E11355" s="25"/>
    </row>
    <row r="11356" spans="1:5" x14ac:dyDescent="0.15">
      <c r="A11356" s="3"/>
      <c r="B11356" s="51"/>
      <c r="D11356" s="30"/>
      <c r="E11356" s="25"/>
    </row>
    <row r="11357" spans="1:5" x14ac:dyDescent="0.15">
      <c r="A11357" s="3"/>
      <c r="B11357" s="51"/>
      <c r="D11357" s="30"/>
      <c r="E11357" s="25"/>
    </row>
    <row r="11358" spans="1:5" x14ac:dyDescent="0.15">
      <c r="A11358" s="3"/>
      <c r="B11358" s="51"/>
      <c r="D11358" s="30"/>
      <c r="E11358" s="25"/>
    </row>
    <row r="11359" spans="1:5" x14ac:dyDescent="0.15">
      <c r="A11359" s="3"/>
      <c r="B11359" s="51"/>
      <c r="D11359" s="30"/>
      <c r="E11359" s="25"/>
    </row>
    <row r="11360" spans="1:5" x14ac:dyDescent="0.15">
      <c r="A11360" s="3"/>
      <c r="B11360" s="51"/>
      <c r="D11360" s="30"/>
      <c r="E11360" s="25"/>
    </row>
    <row r="11361" spans="1:5" x14ac:dyDescent="0.15">
      <c r="A11361" s="3"/>
      <c r="B11361" s="51"/>
      <c r="D11361" s="30"/>
      <c r="E11361" s="25"/>
    </row>
    <row r="11362" spans="1:5" x14ac:dyDescent="0.15">
      <c r="A11362" s="3"/>
      <c r="B11362" s="51"/>
      <c r="D11362" s="30"/>
      <c r="E11362" s="25"/>
    </row>
    <row r="11363" spans="1:5" x14ac:dyDescent="0.15">
      <c r="A11363" s="3"/>
      <c r="B11363" s="51"/>
      <c r="D11363" s="30"/>
      <c r="E11363" s="25"/>
    </row>
    <row r="11364" spans="1:5" x14ac:dyDescent="0.15">
      <c r="A11364" s="3"/>
      <c r="B11364" s="51"/>
      <c r="D11364" s="30"/>
      <c r="E11364" s="25"/>
    </row>
    <row r="11365" spans="1:5" x14ac:dyDescent="0.15">
      <c r="A11365" s="3"/>
      <c r="B11365" s="51"/>
      <c r="D11365" s="30"/>
      <c r="E11365" s="25"/>
    </row>
    <row r="11366" spans="1:5" x14ac:dyDescent="0.15">
      <c r="A11366" s="3"/>
      <c r="B11366" s="51"/>
      <c r="D11366" s="30"/>
      <c r="E11366" s="25"/>
    </row>
    <row r="11367" spans="1:5" x14ac:dyDescent="0.15">
      <c r="A11367" s="3"/>
      <c r="B11367" s="51"/>
      <c r="D11367" s="30"/>
      <c r="E11367" s="25"/>
    </row>
    <row r="11368" spans="1:5" x14ac:dyDescent="0.15">
      <c r="A11368" s="3"/>
      <c r="B11368" s="51"/>
      <c r="D11368" s="30"/>
      <c r="E11368" s="25"/>
    </row>
    <row r="11369" spans="1:5" x14ac:dyDescent="0.15">
      <c r="A11369" s="3"/>
      <c r="B11369" s="51"/>
      <c r="D11369" s="30"/>
      <c r="E11369" s="25"/>
    </row>
    <row r="11370" spans="1:5" x14ac:dyDescent="0.15">
      <c r="A11370" s="3"/>
      <c r="B11370" s="51"/>
      <c r="D11370" s="30"/>
      <c r="E11370" s="25"/>
    </row>
    <row r="11371" spans="1:5" x14ac:dyDescent="0.15">
      <c r="A11371" s="3"/>
      <c r="B11371" s="51"/>
      <c r="D11371" s="30"/>
      <c r="E11371" s="25"/>
    </row>
    <row r="11372" spans="1:5" x14ac:dyDescent="0.15">
      <c r="A11372" s="3"/>
      <c r="B11372" s="51"/>
      <c r="D11372" s="30"/>
      <c r="E11372" s="25"/>
    </row>
    <row r="11373" spans="1:5" x14ac:dyDescent="0.15">
      <c r="A11373" s="3"/>
      <c r="B11373" s="51"/>
      <c r="D11373" s="30"/>
      <c r="E11373" s="25"/>
    </row>
    <row r="11374" spans="1:5" x14ac:dyDescent="0.15">
      <c r="A11374" s="3"/>
      <c r="B11374" s="51"/>
      <c r="D11374" s="30"/>
      <c r="E11374" s="25"/>
    </row>
    <row r="11375" spans="1:5" x14ac:dyDescent="0.15">
      <c r="A11375" s="3"/>
      <c r="B11375" s="51"/>
      <c r="D11375" s="30"/>
      <c r="E11375" s="25"/>
    </row>
    <row r="11376" spans="1:5" x14ac:dyDescent="0.15">
      <c r="A11376" s="3"/>
      <c r="B11376" s="51"/>
      <c r="D11376" s="30"/>
      <c r="E11376" s="25"/>
    </row>
    <row r="11377" spans="1:5" x14ac:dyDescent="0.15">
      <c r="A11377" s="3"/>
      <c r="B11377" s="51"/>
      <c r="D11377" s="30"/>
      <c r="E11377" s="25"/>
    </row>
    <row r="11378" spans="1:5" x14ac:dyDescent="0.15">
      <c r="A11378" s="3"/>
      <c r="B11378" s="51"/>
      <c r="D11378" s="30"/>
      <c r="E11378" s="25"/>
    </row>
    <row r="11379" spans="1:5" x14ac:dyDescent="0.15">
      <c r="A11379" s="3"/>
      <c r="B11379" s="51"/>
      <c r="D11379" s="30"/>
      <c r="E11379" s="25"/>
    </row>
    <row r="11380" spans="1:5" x14ac:dyDescent="0.15">
      <c r="A11380" s="3"/>
      <c r="B11380" s="51"/>
      <c r="D11380" s="30"/>
      <c r="E11380" s="25"/>
    </row>
    <row r="11381" spans="1:5" x14ac:dyDescent="0.15">
      <c r="A11381" s="3"/>
      <c r="B11381" s="51"/>
      <c r="D11381" s="30"/>
      <c r="E11381" s="25"/>
    </row>
    <row r="11382" spans="1:5" x14ac:dyDescent="0.15">
      <c r="A11382" s="3"/>
      <c r="B11382" s="51"/>
      <c r="D11382" s="30"/>
      <c r="E11382" s="25"/>
    </row>
    <row r="11383" spans="1:5" x14ac:dyDescent="0.15">
      <c r="A11383" s="3"/>
      <c r="B11383" s="51"/>
      <c r="D11383" s="30"/>
      <c r="E11383" s="25"/>
    </row>
    <row r="11384" spans="1:5" x14ac:dyDescent="0.15">
      <c r="A11384" s="3"/>
      <c r="B11384" s="51"/>
      <c r="D11384" s="30"/>
      <c r="E11384" s="25"/>
    </row>
    <row r="11385" spans="1:5" x14ac:dyDescent="0.15">
      <c r="A11385" s="3"/>
      <c r="B11385" s="51"/>
      <c r="D11385" s="30"/>
      <c r="E11385" s="25"/>
    </row>
    <row r="11386" spans="1:5" x14ac:dyDescent="0.15">
      <c r="A11386" s="3"/>
      <c r="B11386" s="51"/>
      <c r="D11386" s="30"/>
      <c r="E11386" s="25"/>
    </row>
    <row r="11387" spans="1:5" x14ac:dyDescent="0.15">
      <c r="A11387" s="3"/>
      <c r="B11387" s="51"/>
      <c r="D11387" s="30"/>
      <c r="E11387" s="25"/>
    </row>
    <row r="11388" spans="1:5" x14ac:dyDescent="0.15">
      <c r="A11388" s="3"/>
      <c r="B11388" s="51"/>
      <c r="D11388" s="30"/>
      <c r="E11388" s="25"/>
    </row>
    <row r="11389" spans="1:5" x14ac:dyDescent="0.15">
      <c r="A11389" s="3"/>
      <c r="B11389" s="51"/>
      <c r="D11389" s="30"/>
      <c r="E11389" s="25"/>
    </row>
    <row r="11390" spans="1:5" x14ac:dyDescent="0.15">
      <c r="A11390" s="3"/>
      <c r="B11390" s="51"/>
      <c r="D11390" s="30"/>
      <c r="E11390" s="25"/>
    </row>
    <row r="11391" spans="1:5" x14ac:dyDescent="0.15">
      <c r="A11391" s="3"/>
      <c r="B11391" s="51"/>
      <c r="D11391" s="30"/>
      <c r="E11391" s="25"/>
    </row>
    <row r="11392" spans="1:5" x14ac:dyDescent="0.15">
      <c r="A11392" s="3"/>
      <c r="B11392" s="51"/>
      <c r="D11392" s="30"/>
      <c r="E11392" s="25"/>
    </row>
    <row r="11393" spans="1:5" x14ac:dyDescent="0.15">
      <c r="A11393" s="3"/>
      <c r="B11393" s="51"/>
      <c r="D11393" s="30"/>
      <c r="E11393" s="25"/>
    </row>
    <row r="11394" spans="1:5" x14ac:dyDescent="0.15">
      <c r="A11394" s="3"/>
      <c r="B11394" s="51"/>
      <c r="D11394" s="30"/>
      <c r="E11394" s="25"/>
    </row>
    <row r="11395" spans="1:5" x14ac:dyDescent="0.15">
      <c r="A11395" s="3"/>
      <c r="B11395" s="51"/>
      <c r="D11395" s="30"/>
      <c r="E11395" s="25"/>
    </row>
    <row r="11396" spans="1:5" x14ac:dyDescent="0.15">
      <c r="A11396" s="3"/>
      <c r="B11396" s="51"/>
      <c r="D11396" s="30"/>
      <c r="E11396" s="25"/>
    </row>
    <row r="11397" spans="1:5" x14ac:dyDescent="0.15">
      <c r="A11397" s="3"/>
      <c r="B11397" s="51"/>
      <c r="D11397" s="30"/>
      <c r="E11397" s="25"/>
    </row>
    <row r="11398" spans="1:5" x14ac:dyDescent="0.15">
      <c r="A11398" s="3"/>
      <c r="B11398" s="51"/>
      <c r="D11398" s="30"/>
      <c r="E11398" s="25"/>
    </row>
    <row r="11399" spans="1:5" x14ac:dyDescent="0.15">
      <c r="A11399" s="3"/>
      <c r="B11399" s="51"/>
      <c r="D11399" s="30"/>
      <c r="E11399" s="25"/>
    </row>
    <row r="11400" spans="1:5" x14ac:dyDescent="0.15">
      <c r="A11400" s="3"/>
      <c r="B11400" s="51"/>
      <c r="D11400" s="30"/>
      <c r="E11400" s="25"/>
    </row>
    <row r="11401" spans="1:5" x14ac:dyDescent="0.15">
      <c r="A11401" s="3"/>
      <c r="B11401" s="51"/>
      <c r="D11401" s="30"/>
      <c r="E11401" s="25"/>
    </row>
    <row r="11402" spans="1:5" x14ac:dyDescent="0.15">
      <c r="A11402" s="3"/>
      <c r="B11402" s="51"/>
      <c r="D11402" s="30"/>
      <c r="E11402" s="25"/>
    </row>
    <row r="11403" spans="1:5" x14ac:dyDescent="0.15">
      <c r="A11403" s="3"/>
      <c r="B11403" s="51"/>
      <c r="D11403" s="30"/>
      <c r="E11403" s="25"/>
    </row>
    <row r="11404" spans="1:5" x14ac:dyDescent="0.15">
      <c r="A11404" s="3"/>
      <c r="B11404" s="51"/>
      <c r="D11404" s="30"/>
      <c r="E11404" s="25"/>
    </row>
    <row r="11405" spans="1:5" x14ac:dyDescent="0.15">
      <c r="A11405" s="3"/>
      <c r="B11405" s="51"/>
      <c r="D11405" s="30"/>
      <c r="E11405" s="25"/>
    </row>
    <row r="11406" spans="1:5" x14ac:dyDescent="0.15">
      <c r="A11406" s="3"/>
      <c r="B11406" s="51"/>
      <c r="D11406" s="30"/>
      <c r="E11406" s="25"/>
    </row>
    <row r="11407" spans="1:5" x14ac:dyDescent="0.15">
      <c r="A11407" s="3"/>
      <c r="B11407" s="51"/>
      <c r="D11407" s="30"/>
      <c r="E11407" s="25"/>
    </row>
    <row r="11408" spans="1:5" x14ac:dyDescent="0.15">
      <c r="A11408" s="3"/>
      <c r="B11408" s="51"/>
      <c r="D11408" s="30"/>
      <c r="E11408" s="25"/>
    </row>
    <row r="11409" spans="1:5" x14ac:dyDescent="0.15">
      <c r="A11409" s="3"/>
      <c r="B11409" s="51"/>
      <c r="D11409" s="30"/>
      <c r="E11409" s="25"/>
    </row>
    <row r="11410" spans="1:5" x14ac:dyDescent="0.15">
      <c r="A11410" s="3"/>
      <c r="B11410" s="51"/>
      <c r="D11410" s="30"/>
      <c r="E11410" s="25"/>
    </row>
    <row r="11411" spans="1:5" x14ac:dyDescent="0.15">
      <c r="A11411" s="3"/>
      <c r="B11411" s="51"/>
      <c r="D11411" s="30"/>
      <c r="E11411" s="25"/>
    </row>
    <row r="11412" spans="1:5" x14ac:dyDescent="0.15">
      <c r="A11412" s="3"/>
      <c r="B11412" s="51"/>
      <c r="D11412" s="30"/>
      <c r="E11412" s="25"/>
    </row>
    <row r="11413" spans="1:5" x14ac:dyDescent="0.15">
      <c r="A11413" s="3"/>
      <c r="B11413" s="51"/>
      <c r="D11413" s="30"/>
      <c r="E11413" s="25"/>
    </row>
    <row r="11414" spans="1:5" x14ac:dyDescent="0.15">
      <c r="A11414" s="3"/>
      <c r="B11414" s="51"/>
      <c r="D11414" s="30"/>
      <c r="E11414" s="25"/>
    </row>
    <row r="11415" spans="1:5" x14ac:dyDescent="0.15">
      <c r="A11415" s="3"/>
      <c r="B11415" s="51"/>
      <c r="D11415" s="30"/>
      <c r="E11415" s="25"/>
    </row>
    <row r="11416" spans="1:5" x14ac:dyDescent="0.15">
      <c r="A11416" s="3"/>
      <c r="B11416" s="51"/>
      <c r="D11416" s="30"/>
      <c r="E11416" s="25"/>
    </row>
    <row r="11417" spans="1:5" x14ac:dyDescent="0.15">
      <c r="A11417" s="3"/>
      <c r="B11417" s="51"/>
      <c r="D11417" s="30"/>
      <c r="E11417" s="25"/>
    </row>
    <row r="11418" spans="1:5" x14ac:dyDescent="0.15">
      <c r="A11418" s="3"/>
      <c r="B11418" s="51"/>
      <c r="D11418" s="30"/>
      <c r="E11418" s="25"/>
    </row>
    <row r="11419" spans="1:5" x14ac:dyDescent="0.15">
      <c r="A11419" s="3"/>
      <c r="B11419" s="51"/>
      <c r="D11419" s="30"/>
      <c r="E11419" s="25"/>
    </row>
    <row r="11420" spans="1:5" x14ac:dyDescent="0.15">
      <c r="A11420" s="3"/>
      <c r="B11420" s="51"/>
      <c r="D11420" s="30"/>
      <c r="E11420" s="25"/>
    </row>
    <row r="11421" spans="1:5" x14ac:dyDescent="0.15">
      <c r="A11421" s="3"/>
      <c r="B11421" s="51"/>
      <c r="D11421" s="30"/>
      <c r="E11421" s="25"/>
    </row>
    <row r="11422" spans="1:5" x14ac:dyDescent="0.15">
      <c r="A11422" s="3"/>
      <c r="B11422" s="51"/>
      <c r="D11422" s="30"/>
      <c r="E11422" s="25"/>
    </row>
    <row r="11423" spans="1:5" x14ac:dyDescent="0.15">
      <c r="A11423" s="3"/>
      <c r="B11423" s="51"/>
      <c r="D11423" s="30"/>
      <c r="E11423" s="25"/>
    </row>
    <row r="11424" spans="1:5" x14ac:dyDescent="0.15">
      <c r="A11424" s="3"/>
      <c r="B11424" s="51"/>
      <c r="D11424" s="30"/>
      <c r="E11424" s="25"/>
    </row>
    <row r="11425" spans="1:5" x14ac:dyDescent="0.15">
      <c r="A11425" s="3"/>
      <c r="B11425" s="51"/>
      <c r="D11425" s="30"/>
      <c r="E11425" s="25"/>
    </row>
    <row r="11426" spans="1:5" x14ac:dyDescent="0.15">
      <c r="A11426" s="3"/>
      <c r="B11426" s="51"/>
      <c r="D11426" s="30"/>
      <c r="E11426" s="25"/>
    </row>
    <row r="11427" spans="1:5" x14ac:dyDescent="0.15">
      <c r="A11427" s="3"/>
      <c r="B11427" s="51"/>
      <c r="D11427" s="30"/>
      <c r="E11427" s="25"/>
    </row>
    <row r="11428" spans="1:5" x14ac:dyDescent="0.15">
      <c r="A11428" s="3"/>
      <c r="B11428" s="51"/>
      <c r="D11428" s="30"/>
      <c r="E11428" s="25"/>
    </row>
    <row r="11429" spans="1:5" x14ac:dyDescent="0.15">
      <c r="A11429" s="3"/>
      <c r="B11429" s="51"/>
      <c r="D11429" s="30"/>
      <c r="E11429" s="25"/>
    </row>
    <row r="11430" spans="1:5" x14ac:dyDescent="0.15">
      <c r="A11430" s="3"/>
      <c r="B11430" s="51"/>
      <c r="D11430" s="30"/>
      <c r="E11430" s="25"/>
    </row>
    <row r="11431" spans="1:5" x14ac:dyDescent="0.15">
      <c r="A11431" s="3"/>
      <c r="B11431" s="51"/>
      <c r="D11431" s="30"/>
      <c r="E11431" s="25"/>
    </row>
    <row r="11432" spans="1:5" x14ac:dyDescent="0.15">
      <c r="A11432" s="3"/>
      <c r="B11432" s="51"/>
      <c r="D11432" s="30"/>
      <c r="E11432" s="25"/>
    </row>
    <row r="11433" spans="1:5" x14ac:dyDescent="0.15">
      <c r="A11433" s="3"/>
      <c r="B11433" s="51"/>
      <c r="D11433" s="30"/>
      <c r="E11433" s="25"/>
    </row>
    <row r="11434" spans="1:5" x14ac:dyDescent="0.15">
      <c r="A11434" s="3"/>
      <c r="B11434" s="51"/>
      <c r="D11434" s="30"/>
      <c r="E11434" s="25"/>
    </row>
    <row r="11435" spans="1:5" x14ac:dyDescent="0.15">
      <c r="A11435" s="3"/>
      <c r="B11435" s="51"/>
      <c r="D11435" s="30"/>
      <c r="E11435" s="25"/>
    </row>
    <row r="11436" spans="1:5" x14ac:dyDescent="0.15">
      <c r="A11436" s="3"/>
      <c r="B11436" s="51"/>
      <c r="D11436" s="30"/>
      <c r="E11436" s="25"/>
    </row>
    <row r="11437" spans="1:5" x14ac:dyDescent="0.15">
      <c r="A11437" s="3"/>
      <c r="B11437" s="51"/>
      <c r="D11437" s="30"/>
      <c r="E11437" s="25"/>
    </row>
    <row r="11438" spans="1:5" x14ac:dyDescent="0.15">
      <c r="A11438" s="3"/>
      <c r="B11438" s="51"/>
      <c r="D11438" s="30"/>
      <c r="E11438" s="25"/>
    </row>
    <row r="11439" spans="1:5" x14ac:dyDescent="0.15">
      <c r="A11439" s="3"/>
      <c r="B11439" s="51"/>
      <c r="D11439" s="30"/>
      <c r="E11439" s="25"/>
    </row>
    <row r="11440" spans="1:5" x14ac:dyDescent="0.15">
      <c r="A11440" s="3"/>
      <c r="B11440" s="51"/>
      <c r="D11440" s="30"/>
      <c r="E11440" s="25"/>
    </row>
    <row r="11441" spans="1:5" x14ac:dyDescent="0.15">
      <c r="A11441" s="3"/>
      <c r="B11441" s="51"/>
      <c r="D11441" s="30"/>
      <c r="E11441" s="25"/>
    </row>
    <row r="11442" spans="1:5" x14ac:dyDescent="0.15">
      <c r="A11442" s="3"/>
      <c r="B11442" s="51"/>
      <c r="D11442" s="30"/>
      <c r="E11442" s="25"/>
    </row>
    <row r="11443" spans="1:5" x14ac:dyDescent="0.15">
      <c r="A11443" s="3"/>
      <c r="B11443" s="51"/>
      <c r="D11443" s="30"/>
      <c r="E11443" s="25"/>
    </row>
    <row r="11444" spans="1:5" x14ac:dyDescent="0.15">
      <c r="A11444" s="3"/>
      <c r="B11444" s="51"/>
      <c r="D11444" s="30"/>
      <c r="E11444" s="25"/>
    </row>
    <row r="11445" spans="1:5" x14ac:dyDescent="0.15">
      <c r="A11445" s="3"/>
      <c r="B11445" s="51"/>
      <c r="D11445" s="30"/>
      <c r="E11445" s="25"/>
    </row>
    <row r="11446" spans="1:5" x14ac:dyDescent="0.15">
      <c r="A11446" s="3"/>
      <c r="B11446" s="51"/>
      <c r="D11446" s="30"/>
      <c r="E11446" s="25"/>
    </row>
    <row r="11447" spans="1:5" x14ac:dyDescent="0.15">
      <c r="A11447" s="3"/>
      <c r="B11447" s="51"/>
      <c r="D11447" s="30"/>
      <c r="E11447" s="25"/>
    </row>
    <row r="11448" spans="1:5" x14ac:dyDescent="0.15">
      <c r="A11448" s="3"/>
      <c r="B11448" s="51"/>
      <c r="D11448" s="30"/>
      <c r="E11448" s="25"/>
    </row>
    <row r="11449" spans="1:5" x14ac:dyDescent="0.15">
      <c r="A11449" s="3"/>
      <c r="B11449" s="51"/>
      <c r="D11449" s="30"/>
      <c r="E11449" s="25"/>
    </row>
    <row r="11450" spans="1:5" x14ac:dyDescent="0.15">
      <c r="A11450" s="3"/>
      <c r="B11450" s="51"/>
      <c r="D11450" s="30"/>
      <c r="E11450" s="25"/>
    </row>
    <row r="11451" spans="1:5" x14ac:dyDescent="0.15">
      <c r="A11451" s="3"/>
      <c r="B11451" s="51"/>
      <c r="D11451" s="30"/>
      <c r="E11451" s="25"/>
    </row>
    <row r="11452" spans="1:5" x14ac:dyDescent="0.15">
      <c r="A11452" s="3"/>
      <c r="B11452" s="51"/>
      <c r="D11452" s="30"/>
      <c r="E11452" s="25"/>
    </row>
    <row r="11453" spans="1:5" x14ac:dyDescent="0.15">
      <c r="A11453" s="3"/>
      <c r="B11453" s="51"/>
      <c r="D11453" s="30"/>
      <c r="E11453" s="25"/>
    </row>
    <row r="11454" spans="1:5" x14ac:dyDescent="0.15">
      <c r="A11454" s="3"/>
      <c r="B11454" s="51"/>
      <c r="D11454" s="30"/>
      <c r="E11454" s="25"/>
    </row>
    <row r="11455" spans="1:5" x14ac:dyDescent="0.15">
      <c r="A11455" s="3"/>
      <c r="B11455" s="51"/>
      <c r="D11455" s="30"/>
      <c r="E11455" s="25"/>
    </row>
    <row r="11456" spans="1:5" x14ac:dyDescent="0.15">
      <c r="A11456" s="3"/>
      <c r="B11456" s="51"/>
      <c r="D11456" s="30"/>
      <c r="E11456" s="25"/>
    </row>
    <row r="11457" spans="1:5" x14ac:dyDescent="0.15">
      <c r="A11457" s="3"/>
      <c r="B11457" s="51"/>
      <c r="D11457" s="30"/>
      <c r="E11457" s="25"/>
    </row>
    <row r="11458" spans="1:5" x14ac:dyDescent="0.15">
      <c r="A11458" s="3"/>
      <c r="B11458" s="51"/>
      <c r="D11458" s="30"/>
      <c r="E11458" s="25"/>
    </row>
    <row r="11459" spans="1:5" x14ac:dyDescent="0.15">
      <c r="A11459" s="3"/>
      <c r="B11459" s="51"/>
      <c r="D11459" s="30"/>
      <c r="E11459" s="25"/>
    </row>
    <row r="11460" spans="1:5" x14ac:dyDescent="0.15">
      <c r="A11460" s="3"/>
      <c r="B11460" s="51"/>
      <c r="D11460" s="30"/>
      <c r="E11460" s="25"/>
    </row>
    <row r="11461" spans="1:5" x14ac:dyDescent="0.15">
      <c r="A11461" s="3"/>
      <c r="B11461" s="51"/>
      <c r="D11461" s="30"/>
      <c r="E11461" s="25"/>
    </row>
    <row r="11462" spans="1:5" x14ac:dyDescent="0.15">
      <c r="A11462" s="3"/>
      <c r="B11462" s="51"/>
      <c r="D11462" s="30"/>
      <c r="E11462" s="25"/>
    </row>
    <row r="11463" spans="1:5" x14ac:dyDescent="0.15">
      <c r="A11463" s="3"/>
      <c r="B11463" s="51"/>
      <c r="D11463" s="30"/>
      <c r="E11463" s="25"/>
    </row>
    <row r="11464" spans="1:5" x14ac:dyDescent="0.15">
      <c r="A11464" s="3"/>
      <c r="B11464" s="51"/>
      <c r="D11464" s="30"/>
      <c r="E11464" s="25"/>
    </row>
    <row r="11465" spans="1:5" x14ac:dyDescent="0.15">
      <c r="A11465" s="3"/>
      <c r="B11465" s="51"/>
      <c r="D11465" s="30"/>
      <c r="E11465" s="25"/>
    </row>
    <row r="11466" spans="1:5" x14ac:dyDescent="0.15">
      <c r="A11466" s="3"/>
      <c r="B11466" s="51"/>
      <c r="D11466" s="30"/>
      <c r="E11466" s="25"/>
    </row>
    <row r="11467" spans="1:5" x14ac:dyDescent="0.15">
      <c r="A11467" s="3"/>
      <c r="B11467" s="51"/>
      <c r="D11467" s="30"/>
      <c r="E11467" s="25"/>
    </row>
    <row r="11468" spans="1:5" x14ac:dyDescent="0.15">
      <c r="A11468" s="3"/>
      <c r="B11468" s="51"/>
      <c r="D11468" s="30"/>
      <c r="E11468" s="25"/>
    </row>
    <row r="11469" spans="1:5" x14ac:dyDescent="0.15">
      <c r="A11469" s="3"/>
      <c r="B11469" s="51"/>
      <c r="D11469" s="30"/>
      <c r="E11469" s="25"/>
    </row>
    <row r="11470" spans="1:5" x14ac:dyDescent="0.15">
      <c r="A11470" s="3"/>
      <c r="B11470" s="51"/>
      <c r="D11470" s="30"/>
      <c r="E11470" s="25"/>
    </row>
    <row r="11471" spans="1:5" x14ac:dyDescent="0.15">
      <c r="A11471" s="3"/>
      <c r="B11471" s="51"/>
      <c r="D11471" s="30"/>
      <c r="E11471" s="25"/>
    </row>
    <row r="11472" spans="1:5" x14ac:dyDescent="0.15">
      <c r="A11472" s="3"/>
      <c r="B11472" s="51"/>
      <c r="D11472" s="30"/>
      <c r="E11472" s="25"/>
    </row>
    <row r="11473" spans="1:5" x14ac:dyDescent="0.15">
      <c r="A11473" s="3"/>
      <c r="B11473" s="51"/>
      <c r="D11473" s="30"/>
      <c r="E11473" s="25"/>
    </row>
    <row r="11474" spans="1:5" x14ac:dyDescent="0.15">
      <c r="A11474" s="3"/>
      <c r="B11474" s="51"/>
      <c r="D11474" s="30"/>
      <c r="E11474" s="25"/>
    </row>
    <row r="11475" spans="1:5" x14ac:dyDescent="0.15">
      <c r="A11475" s="3"/>
      <c r="B11475" s="51"/>
      <c r="D11475" s="30"/>
      <c r="E11475" s="25"/>
    </row>
    <row r="11476" spans="1:5" x14ac:dyDescent="0.15">
      <c r="A11476" s="3"/>
      <c r="B11476" s="51"/>
      <c r="D11476" s="30"/>
      <c r="E11476" s="25"/>
    </row>
    <row r="11477" spans="1:5" x14ac:dyDescent="0.15">
      <c r="A11477" s="3"/>
      <c r="B11477" s="51"/>
      <c r="D11477" s="30"/>
      <c r="E11477" s="25"/>
    </row>
    <row r="11478" spans="1:5" x14ac:dyDescent="0.15">
      <c r="A11478" s="3"/>
      <c r="B11478" s="51"/>
      <c r="D11478" s="30"/>
      <c r="E11478" s="25"/>
    </row>
    <row r="11479" spans="1:5" x14ac:dyDescent="0.15">
      <c r="A11479" s="3"/>
      <c r="B11479" s="51"/>
      <c r="D11479" s="30"/>
      <c r="E11479" s="25"/>
    </row>
    <row r="11480" spans="1:5" x14ac:dyDescent="0.15">
      <c r="A11480" s="3"/>
      <c r="B11480" s="51"/>
      <c r="D11480" s="30"/>
      <c r="E11480" s="25"/>
    </row>
    <row r="11481" spans="1:5" x14ac:dyDescent="0.15">
      <c r="A11481" s="3"/>
      <c r="B11481" s="51"/>
      <c r="D11481" s="30"/>
      <c r="E11481" s="25"/>
    </row>
    <row r="11482" spans="1:5" x14ac:dyDescent="0.15">
      <c r="A11482" s="3"/>
      <c r="B11482" s="51"/>
      <c r="D11482" s="30"/>
      <c r="E11482" s="25"/>
    </row>
    <row r="11483" spans="1:5" x14ac:dyDescent="0.15">
      <c r="A11483" s="3"/>
      <c r="B11483" s="51"/>
      <c r="D11483" s="30"/>
      <c r="E11483" s="25"/>
    </row>
    <row r="11484" spans="1:5" x14ac:dyDescent="0.15">
      <c r="A11484" s="3"/>
      <c r="B11484" s="51"/>
      <c r="D11484" s="30"/>
      <c r="E11484" s="25"/>
    </row>
    <row r="11485" spans="1:5" x14ac:dyDescent="0.15">
      <c r="A11485" s="3"/>
      <c r="B11485" s="51"/>
      <c r="D11485" s="30"/>
      <c r="E11485" s="25"/>
    </row>
    <row r="11486" spans="1:5" x14ac:dyDescent="0.15">
      <c r="A11486" s="3"/>
      <c r="B11486" s="51"/>
      <c r="D11486" s="30"/>
      <c r="E11486" s="25"/>
    </row>
    <row r="11487" spans="1:5" x14ac:dyDescent="0.15">
      <c r="A11487" s="3"/>
      <c r="B11487" s="51"/>
      <c r="D11487" s="30"/>
      <c r="E11487" s="25"/>
    </row>
    <row r="11488" spans="1:5" x14ac:dyDescent="0.15">
      <c r="A11488" s="3"/>
      <c r="B11488" s="51"/>
      <c r="D11488" s="30"/>
      <c r="E11488" s="25"/>
    </row>
    <row r="11489" spans="1:5" x14ac:dyDescent="0.15">
      <c r="A11489" s="3"/>
      <c r="B11489" s="51"/>
      <c r="D11489" s="30"/>
      <c r="E11489" s="25"/>
    </row>
    <row r="11490" spans="1:5" x14ac:dyDescent="0.15">
      <c r="A11490" s="3"/>
      <c r="B11490" s="51"/>
      <c r="D11490" s="30"/>
      <c r="E11490" s="25"/>
    </row>
    <row r="11491" spans="1:5" x14ac:dyDescent="0.15">
      <c r="A11491" s="3"/>
      <c r="B11491" s="51"/>
      <c r="D11491" s="30"/>
      <c r="E11491" s="25"/>
    </row>
    <row r="11492" spans="1:5" x14ac:dyDescent="0.15">
      <c r="A11492" s="3"/>
      <c r="B11492" s="51"/>
      <c r="D11492" s="30"/>
      <c r="E11492" s="25"/>
    </row>
    <row r="11493" spans="1:5" x14ac:dyDescent="0.15">
      <c r="A11493" s="3"/>
      <c r="B11493" s="51"/>
      <c r="D11493" s="30"/>
      <c r="E11493" s="25"/>
    </row>
    <row r="11494" spans="1:5" x14ac:dyDescent="0.15">
      <c r="A11494" s="3"/>
      <c r="B11494" s="51"/>
      <c r="D11494" s="30"/>
      <c r="E11494" s="25"/>
    </row>
    <row r="11495" spans="1:5" x14ac:dyDescent="0.15">
      <c r="A11495" s="3"/>
      <c r="B11495" s="51"/>
      <c r="D11495" s="30"/>
      <c r="E11495" s="25"/>
    </row>
    <row r="11496" spans="1:5" x14ac:dyDescent="0.15">
      <c r="A11496" s="3"/>
      <c r="B11496" s="51"/>
      <c r="D11496" s="30"/>
      <c r="E11496" s="25"/>
    </row>
    <row r="11497" spans="1:5" x14ac:dyDescent="0.15">
      <c r="A11497" s="3"/>
      <c r="B11497" s="51"/>
      <c r="D11497" s="30"/>
      <c r="E11497" s="25"/>
    </row>
    <row r="11498" spans="1:5" x14ac:dyDescent="0.15">
      <c r="A11498" s="3"/>
      <c r="B11498" s="51"/>
      <c r="D11498" s="30"/>
      <c r="E11498" s="25"/>
    </row>
    <row r="11499" spans="1:5" x14ac:dyDescent="0.15">
      <c r="A11499" s="3"/>
      <c r="B11499" s="51"/>
      <c r="D11499" s="30"/>
      <c r="E11499" s="25"/>
    </row>
    <row r="11500" spans="1:5" x14ac:dyDescent="0.15">
      <c r="A11500" s="3"/>
      <c r="B11500" s="51"/>
      <c r="D11500" s="30"/>
      <c r="E11500" s="25"/>
    </row>
    <row r="11501" spans="1:5" x14ac:dyDescent="0.15">
      <c r="A11501" s="3"/>
      <c r="B11501" s="51"/>
      <c r="D11501" s="30"/>
      <c r="E11501" s="25"/>
    </row>
    <row r="11502" spans="1:5" x14ac:dyDescent="0.15">
      <c r="A11502" s="3"/>
      <c r="B11502" s="51"/>
      <c r="D11502" s="30"/>
      <c r="E11502" s="25"/>
    </row>
    <row r="11503" spans="1:5" x14ac:dyDescent="0.15">
      <c r="A11503" s="3"/>
      <c r="B11503" s="51"/>
      <c r="D11503" s="30"/>
      <c r="E11503" s="25"/>
    </row>
    <row r="11504" spans="1:5" x14ac:dyDescent="0.15">
      <c r="A11504" s="3"/>
      <c r="B11504" s="51"/>
      <c r="D11504" s="30"/>
      <c r="E11504" s="25"/>
    </row>
    <row r="11505" spans="1:5" x14ac:dyDescent="0.15">
      <c r="A11505" s="3"/>
      <c r="B11505" s="51"/>
      <c r="D11505" s="30"/>
      <c r="E11505" s="25"/>
    </row>
    <row r="11506" spans="1:5" x14ac:dyDescent="0.15">
      <c r="A11506" s="3"/>
      <c r="B11506" s="51"/>
      <c r="D11506" s="30"/>
      <c r="E11506" s="25"/>
    </row>
    <row r="11507" spans="1:5" x14ac:dyDescent="0.15">
      <c r="A11507" s="3"/>
      <c r="B11507" s="51"/>
      <c r="D11507" s="30"/>
      <c r="E11507" s="25"/>
    </row>
    <row r="11508" spans="1:5" x14ac:dyDescent="0.15">
      <c r="A11508" s="3"/>
      <c r="B11508" s="51"/>
      <c r="D11508" s="30"/>
      <c r="E11508" s="25"/>
    </row>
    <row r="11509" spans="1:5" x14ac:dyDescent="0.15">
      <c r="A11509" s="3"/>
      <c r="B11509" s="51"/>
      <c r="D11509" s="30"/>
      <c r="E11509" s="25"/>
    </row>
    <row r="11510" spans="1:5" x14ac:dyDescent="0.15">
      <c r="A11510" s="3"/>
      <c r="B11510" s="51"/>
      <c r="D11510" s="30"/>
      <c r="E11510" s="25"/>
    </row>
    <row r="11511" spans="1:5" x14ac:dyDescent="0.15">
      <c r="A11511" s="3"/>
      <c r="B11511" s="51"/>
      <c r="D11511" s="30"/>
      <c r="E11511" s="25"/>
    </row>
    <row r="11512" spans="1:5" x14ac:dyDescent="0.15">
      <c r="A11512" s="3"/>
      <c r="B11512" s="51"/>
      <c r="D11512" s="30"/>
      <c r="E11512" s="25"/>
    </row>
    <row r="11513" spans="1:5" x14ac:dyDescent="0.15">
      <c r="A11513" s="3"/>
      <c r="B11513" s="51"/>
      <c r="D11513" s="30"/>
      <c r="E11513" s="25"/>
    </row>
    <row r="11514" spans="1:5" x14ac:dyDescent="0.15">
      <c r="A11514" s="3"/>
      <c r="B11514" s="51"/>
      <c r="D11514" s="30"/>
      <c r="E11514" s="25"/>
    </row>
    <row r="11515" spans="1:5" x14ac:dyDescent="0.15">
      <c r="A11515" s="3"/>
      <c r="B11515" s="51"/>
      <c r="D11515" s="30"/>
      <c r="E11515" s="25"/>
    </row>
    <row r="11516" spans="1:5" x14ac:dyDescent="0.15">
      <c r="A11516" s="3"/>
      <c r="B11516" s="51"/>
      <c r="D11516" s="30"/>
      <c r="E11516" s="25"/>
    </row>
    <row r="11517" spans="1:5" x14ac:dyDescent="0.15">
      <c r="A11517" s="3"/>
      <c r="B11517" s="51"/>
      <c r="D11517" s="30"/>
      <c r="E11517" s="25"/>
    </row>
    <row r="11518" spans="1:5" x14ac:dyDescent="0.15">
      <c r="A11518" s="3"/>
      <c r="B11518" s="51"/>
      <c r="D11518" s="30"/>
      <c r="E11518" s="25"/>
    </row>
    <row r="11519" spans="1:5" x14ac:dyDescent="0.15">
      <c r="A11519" s="3"/>
      <c r="B11519" s="51"/>
      <c r="D11519" s="30"/>
      <c r="E11519" s="25"/>
    </row>
    <row r="11520" spans="1:5" x14ac:dyDescent="0.15">
      <c r="A11520" s="3"/>
      <c r="B11520" s="51"/>
      <c r="D11520" s="30"/>
      <c r="E11520" s="25"/>
    </row>
    <row r="11521" spans="1:5" x14ac:dyDescent="0.15">
      <c r="A11521" s="3"/>
      <c r="B11521" s="51"/>
      <c r="D11521" s="30"/>
      <c r="E11521" s="25"/>
    </row>
    <row r="11522" spans="1:5" x14ac:dyDescent="0.15">
      <c r="A11522" s="3"/>
      <c r="B11522" s="51"/>
      <c r="D11522" s="30"/>
      <c r="E11522" s="25"/>
    </row>
    <row r="11523" spans="1:5" x14ac:dyDescent="0.15">
      <c r="A11523" s="3"/>
      <c r="B11523" s="51"/>
      <c r="D11523" s="30"/>
      <c r="E11523" s="25"/>
    </row>
    <row r="11524" spans="1:5" x14ac:dyDescent="0.15">
      <c r="A11524" s="3"/>
      <c r="B11524" s="51"/>
      <c r="D11524" s="30"/>
      <c r="E11524" s="25"/>
    </row>
    <row r="11525" spans="1:5" x14ac:dyDescent="0.15">
      <c r="A11525" s="3"/>
      <c r="B11525" s="51"/>
      <c r="D11525" s="30"/>
      <c r="E11525" s="25"/>
    </row>
    <row r="11526" spans="1:5" x14ac:dyDescent="0.15">
      <c r="A11526" s="3"/>
      <c r="B11526" s="51"/>
      <c r="D11526" s="30"/>
      <c r="E11526" s="25"/>
    </row>
    <row r="11527" spans="1:5" x14ac:dyDescent="0.15">
      <c r="A11527" s="3"/>
      <c r="B11527" s="51"/>
      <c r="D11527" s="30"/>
      <c r="E11527" s="25"/>
    </row>
    <row r="11528" spans="1:5" x14ac:dyDescent="0.15">
      <c r="A11528" s="3"/>
      <c r="B11528" s="51"/>
      <c r="D11528" s="30"/>
      <c r="E11528" s="25"/>
    </row>
    <row r="11529" spans="1:5" x14ac:dyDescent="0.15">
      <c r="A11529" s="3"/>
      <c r="B11529" s="51"/>
      <c r="D11529" s="30"/>
      <c r="E11529" s="25"/>
    </row>
    <row r="11530" spans="1:5" x14ac:dyDescent="0.15">
      <c r="A11530" s="3"/>
      <c r="B11530" s="51"/>
      <c r="D11530" s="30"/>
      <c r="E11530" s="25"/>
    </row>
    <row r="11531" spans="1:5" x14ac:dyDescent="0.15">
      <c r="A11531" s="3"/>
      <c r="B11531" s="51"/>
      <c r="D11531" s="30"/>
      <c r="E11531" s="25"/>
    </row>
    <row r="11532" spans="1:5" x14ac:dyDescent="0.15">
      <c r="A11532" s="3"/>
      <c r="B11532" s="51"/>
      <c r="D11532" s="30"/>
      <c r="E11532" s="25"/>
    </row>
    <row r="11533" spans="1:5" x14ac:dyDescent="0.15">
      <c r="A11533" s="3"/>
      <c r="B11533" s="51"/>
      <c r="D11533" s="30"/>
      <c r="E11533" s="25"/>
    </row>
    <row r="11534" spans="1:5" x14ac:dyDescent="0.15">
      <c r="A11534" s="3"/>
      <c r="B11534" s="51"/>
      <c r="D11534" s="30"/>
      <c r="E11534" s="25"/>
    </row>
    <row r="11535" spans="1:5" x14ac:dyDescent="0.15">
      <c r="A11535" s="3"/>
      <c r="B11535" s="51"/>
      <c r="D11535" s="30"/>
      <c r="E11535" s="25"/>
    </row>
    <row r="11536" spans="1:5" x14ac:dyDescent="0.15">
      <c r="A11536" s="3"/>
      <c r="B11536" s="51"/>
      <c r="D11536" s="30"/>
      <c r="E11536" s="25"/>
    </row>
    <row r="11537" spans="1:5" x14ac:dyDescent="0.15">
      <c r="A11537" s="3"/>
      <c r="B11537" s="51"/>
      <c r="D11537" s="30"/>
      <c r="E11537" s="25"/>
    </row>
    <row r="11538" spans="1:5" x14ac:dyDescent="0.15">
      <c r="A11538" s="3"/>
      <c r="B11538" s="51"/>
      <c r="D11538" s="30"/>
      <c r="E11538" s="25"/>
    </row>
    <row r="11539" spans="1:5" x14ac:dyDescent="0.15">
      <c r="A11539" s="3"/>
      <c r="B11539" s="51"/>
      <c r="D11539" s="30"/>
      <c r="E11539" s="25"/>
    </row>
    <row r="11540" spans="1:5" x14ac:dyDescent="0.15">
      <c r="A11540" s="3"/>
      <c r="B11540" s="51"/>
      <c r="D11540" s="30"/>
      <c r="E11540" s="25"/>
    </row>
    <row r="11541" spans="1:5" x14ac:dyDescent="0.15">
      <c r="A11541" s="3"/>
      <c r="B11541" s="51"/>
      <c r="D11541" s="30"/>
      <c r="E11541" s="25"/>
    </row>
    <row r="11542" spans="1:5" x14ac:dyDescent="0.15">
      <c r="A11542" s="3"/>
      <c r="B11542" s="51"/>
      <c r="D11542" s="30"/>
      <c r="E11542" s="25"/>
    </row>
    <row r="11543" spans="1:5" x14ac:dyDescent="0.15">
      <c r="A11543" s="3"/>
      <c r="B11543" s="51"/>
      <c r="D11543" s="30"/>
      <c r="E11543" s="25"/>
    </row>
    <row r="11544" spans="1:5" x14ac:dyDescent="0.15">
      <c r="A11544" s="3"/>
      <c r="B11544" s="51"/>
      <c r="D11544" s="30"/>
      <c r="E11544" s="25"/>
    </row>
    <row r="11545" spans="1:5" x14ac:dyDescent="0.15">
      <c r="A11545" s="3"/>
      <c r="B11545" s="51"/>
      <c r="D11545" s="30"/>
      <c r="E11545" s="25"/>
    </row>
    <row r="11546" spans="1:5" x14ac:dyDescent="0.15">
      <c r="A11546" s="3"/>
      <c r="B11546" s="51"/>
      <c r="D11546" s="30"/>
      <c r="E11546" s="25"/>
    </row>
    <row r="11547" spans="1:5" x14ac:dyDescent="0.15">
      <c r="A11547" s="3"/>
      <c r="B11547" s="51"/>
      <c r="D11547" s="30"/>
      <c r="E11547" s="25"/>
    </row>
    <row r="11548" spans="1:5" x14ac:dyDescent="0.15">
      <c r="A11548" s="3"/>
      <c r="B11548" s="51"/>
      <c r="D11548" s="30"/>
      <c r="E11548" s="25"/>
    </row>
    <row r="11549" spans="1:5" x14ac:dyDescent="0.15">
      <c r="A11549" s="3"/>
      <c r="B11549" s="51"/>
      <c r="D11549" s="30"/>
      <c r="E11549" s="25"/>
    </row>
    <row r="11550" spans="1:5" x14ac:dyDescent="0.15">
      <c r="A11550" s="3"/>
      <c r="B11550" s="51"/>
      <c r="D11550" s="30"/>
      <c r="E11550" s="25"/>
    </row>
    <row r="11551" spans="1:5" x14ac:dyDescent="0.15">
      <c r="A11551" s="3"/>
      <c r="B11551" s="51"/>
      <c r="D11551" s="30"/>
      <c r="E11551" s="25"/>
    </row>
    <row r="11552" spans="1:5" x14ac:dyDescent="0.15">
      <c r="A11552" s="3"/>
      <c r="B11552" s="51"/>
      <c r="D11552" s="30"/>
      <c r="E11552" s="25"/>
    </row>
    <row r="11553" spans="1:5" x14ac:dyDescent="0.15">
      <c r="A11553" s="3"/>
      <c r="B11553" s="51"/>
      <c r="D11553" s="30"/>
      <c r="E11553" s="25"/>
    </row>
    <row r="11554" spans="1:5" x14ac:dyDescent="0.15">
      <c r="A11554" s="3"/>
      <c r="B11554" s="51"/>
      <c r="D11554" s="30"/>
      <c r="E11554" s="25"/>
    </row>
    <row r="11555" spans="1:5" x14ac:dyDescent="0.15">
      <c r="A11555" s="3"/>
      <c r="B11555" s="51"/>
      <c r="D11555" s="30"/>
      <c r="E11555" s="25"/>
    </row>
    <row r="11556" spans="1:5" x14ac:dyDescent="0.15">
      <c r="A11556" s="3"/>
      <c r="B11556" s="51"/>
      <c r="D11556" s="30"/>
      <c r="E11556" s="25"/>
    </row>
    <row r="11557" spans="1:5" x14ac:dyDescent="0.15">
      <c r="A11557" s="3"/>
      <c r="B11557" s="51"/>
      <c r="D11557" s="30"/>
      <c r="E11557" s="25"/>
    </row>
    <row r="11558" spans="1:5" x14ac:dyDescent="0.15">
      <c r="A11558" s="3"/>
      <c r="B11558" s="51"/>
      <c r="D11558" s="30"/>
      <c r="E11558" s="25"/>
    </row>
    <row r="11559" spans="1:5" x14ac:dyDescent="0.15">
      <c r="A11559" s="3"/>
      <c r="B11559" s="51"/>
      <c r="D11559" s="30"/>
      <c r="E11559" s="25"/>
    </row>
    <row r="11560" spans="1:5" x14ac:dyDescent="0.15">
      <c r="A11560" s="3"/>
      <c r="B11560" s="51"/>
      <c r="D11560" s="30"/>
      <c r="E11560" s="25"/>
    </row>
    <row r="11561" spans="1:5" x14ac:dyDescent="0.15">
      <c r="A11561" s="3"/>
      <c r="B11561" s="51"/>
      <c r="D11561" s="30"/>
      <c r="E11561" s="25"/>
    </row>
    <row r="11562" spans="1:5" x14ac:dyDescent="0.15">
      <c r="A11562" s="3"/>
      <c r="B11562" s="51"/>
      <c r="D11562" s="30"/>
      <c r="E11562" s="25"/>
    </row>
    <row r="11563" spans="1:5" x14ac:dyDescent="0.15">
      <c r="A11563" s="3"/>
      <c r="B11563" s="51"/>
      <c r="D11563" s="30"/>
      <c r="E11563" s="25"/>
    </row>
    <row r="11564" spans="1:5" x14ac:dyDescent="0.15">
      <c r="A11564" s="3"/>
      <c r="B11564" s="51"/>
      <c r="D11564" s="30"/>
      <c r="E11564" s="25"/>
    </row>
    <row r="11565" spans="1:5" x14ac:dyDescent="0.15">
      <c r="A11565" s="3"/>
      <c r="B11565" s="51"/>
      <c r="D11565" s="30"/>
      <c r="E11565" s="25"/>
    </row>
    <row r="11566" spans="1:5" x14ac:dyDescent="0.15">
      <c r="A11566" s="3"/>
      <c r="B11566" s="51"/>
      <c r="D11566" s="30"/>
      <c r="E11566" s="25"/>
    </row>
    <row r="11567" spans="1:5" x14ac:dyDescent="0.15">
      <c r="A11567" s="3"/>
      <c r="B11567" s="51"/>
      <c r="D11567" s="30"/>
      <c r="E11567" s="25"/>
    </row>
    <row r="11568" spans="1:5" x14ac:dyDescent="0.15">
      <c r="A11568" s="3"/>
      <c r="B11568" s="51"/>
      <c r="D11568" s="30"/>
      <c r="E11568" s="25"/>
    </row>
    <row r="11569" spans="1:5" x14ac:dyDescent="0.15">
      <c r="A11569" s="3"/>
      <c r="B11569" s="51"/>
      <c r="D11569" s="30"/>
      <c r="E11569" s="25"/>
    </row>
    <row r="11570" spans="1:5" x14ac:dyDescent="0.15">
      <c r="A11570" s="3"/>
      <c r="B11570" s="51"/>
      <c r="D11570" s="30"/>
      <c r="E11570" s="25"/>
    </row>
    <row r="11571" spans="1:5" x14ac:dyDescent="0.15">
      <c r="A11571" s="3"/>
      <c r="B11571" s="51"/>
      <c r="D11571" s="30"/>
      <c r="E11571" s="25"/>
    </row>
    <row r="11572" spans="1:5" x14ac:dyDescent="0.15">
      <c r="A11572" s="3"/>
      <c r="B11572" s="51"/>
      <c r="D11572" s="30"/>
      <c r="E11572" s="25"/>
    </row>
    <row r="11573" spans="1:5" x14ac:dyDescent="0.15">
      <c r="A11573" s="3"/>
      <c r="B11573" s="51"/>
      <c r="D11573" s="30"/>
      <c r="E11573" s="25"/>
    </row>
    <row r="11574" spans="1:5" x14ac:dyDescent="0.15">
      <c r="A11574" s="3"/>
      <c r="B11574" s="51"/>
      <c r="D11574" s="30"/>
      <c r="E11574" s="25"/>
    </row>
    <row r="11575" spans="1:5" x14ac:dyDescent="0.15">
      <c r="A11575" s="3"/>
      <c r="B11575" s="51"/>
      <c r="D11575" s="30"/>
      <c r="E11575" s="25"/>
    </row>
    <row r="11576" spans="1:5" x14ac:dyDescent="0.15">
      <c r="A11576" s="3"/>
      <c r="B11576" s="51"/>
      <c r="D11576" s="30"/>
      <c r="E11576" s="25"/>
    </row>
    <row r="11577" spans="1:5" x14ac:dyDescent="0.15">
      <c r="A11577" s="3"/>
      <c r="B11577" s="51"/>
      <c r="D11577" s="30"/>
      <c r="E11577" s="25"/>
    </row>
    <row r="11578" spans="1:5" x14ac:dyDescent="0.15">
      <c r="A11578" s="3"/>
      <c r="B11578" s="51"/>
      <c r="D11578" s="30"/>
      <c r="E11578" s="25"/>
    </row>
    <row r="11579" spans="1:5" x14ac:dyDescent="0.15">
      <c r="A11579" s="3"/>
      <c r="B11579" s="51"/>
      <c r="D11579" s="30"/>
      <c r="E11579" s="25"/>
    </row>
    <row r="11580" spans="1:5" x14ac:dyDescent="0.15">
      <c r="A11580" s="3"/>
      <c r="B11580" s="51"/>
      <c r="D11580" s="30"/>
      <c r="E11580" s="25"/>
    </row>
    <row r="11581" spans="1:5" x14ac:dyDescent="0.15">
      <c r="A11581" s="3"/>
      <c r="B11581" s="51"/>
      <c r="D11581" s="30"/>
      <c r="E11581" s="25"/>
    </row>
    <row r="11582" spans="1:5" x14ac:dyDescent="0.15">
      <c r="A11582" s="3"/>
      <c r="B11582" s="51"/>
      <c r="D11582" s="30"/>
      <c r="E11582" s="25"/>
    </row>
    <row r="11583" spans="1:5" x14ac:dyDescent="0.15">
      <c r="A11583" s="3"/>
      <c r="B11583" s="51"/>
      <c r="D11583" s="30"/>
      <c r="E11583" s="25"/>
    </row>
    <row r="11584" spans="1:5" x14ac:dyDescent="0.15">
      <c r="A11584" s="3"/>
      <c r="B11584" s="51"/>
      <c r="D11584" s="30"/>
      <c r="E11584" s="25"/>
    </row>
    <row r="11585" spans="1:5" x14ac:dyDescent="0.15">
      <c r="A11585" s="3"/>
      <c r="B11585" s="51"/>
      <c r="D11585" s="30"/>
      <c r="E11585" s="25"/>
    </row>
    <row r="11586" spans="1:5" x14ac:dyDescent="0.15">
      <c r="A11586" s="3"/>
      <c r="B11586" s="51"/>
      <c r="D11586" s="30"/>
      <c r="E11586" s="25"/>
    </row>
    <row r="11587" spans="1:5" x14ac:dyDescent="0.15">
      <c r="A11587" s="3"/>
      <c r="B11587" s="51"/>
      <c r="D11587" s="30"/>
      <c r="E11587" s="25"/>
    </row>
    <row r="11588" spans="1:5" x14ac:dyDescent="0.15">
      <c r="A11588" s="3"/>
      <c r="B11588" s="51"/>
      <c r="D11588" s="30"/>
      <c r="E11588" s="25"/>
    </row>
    <row r="11589" spans="1:5" x14ac:dyDescent="0.15">
      <c r="A11589" s="3"/>
      <c r="B11589" s="51"/>
      <c r="D11589" s="30"/>
      <c r="E11589" s="25"/>
    </row>
    <row r="11590" spans="1:5" x14ac:dyDescent="0.15">
      <c r="A11590" s="3"/>
      <c r="B11590" s="51"/>
      <c r="D11590" s="30"/>
      <c r="E11590" s="25"/>
    </row>
    <row r="11591" spans="1:5" x14ac:dyDescent="0.15">
      <c r="A11591" s="3"/>
      <c r="B11591" s="51"/>
      <c r="D11591" s="30"/>
      <c r="E11591" s="25"/>
    </row>
    <row r="11592" spans="1:5" x14ac:dyDescent="0.15">
      <c r="A11592" s="3"/>
      <c r="B11592" s="51"/>
      <c r="D11592" s="30"/>
      <c r="E11592" s="25"/>
    </row>
    <row r="11593" spans="1:5" x14ac:dyDescent="0.15">
      <c r="A11593" s="3"/>
      <c r="B11593" s="51"/>
      <c r="D11593" s="30"/>
      <c r="E11593" s="25"/>
    </row>
    <row r="11594" spans="1:5" x14ac:dyDescent="0.15">
      <c r="A11594" s="3"/>
      <c r="B11594" s="51"/>
      <c r="D11594" s="30"/>
      <c r="E11594" s="25"/>
    </row>
    <row r="11595" spans="1:5" x14ac:dyDescent="0.15">
      <c r="A11595" s="3"/>
      <c r="B11595" s="51"/>
      <c r="D11595" s="30"/>
      <c r="E11595" s="25"/>
    </row>
    <row r="11596" spans="1:5" x14ac:dyDescent="0.15">
      <c r="A11596" s="3"/>
      <c r="B11596" s="51"/>
      <c r="D11596" s="30"/>
      <c r="E11596" s="25"/>
    </row>
    <row r="11597" spans="1:5" x14ac:dyDescent="0.15">
      <c r="A11597" s="3"/>
      <c r="B11597" s="51"/>
      <c r="D11597" s="30"/>
      <c r="E11597" s="25"/>
    </row>
    <row r="11598" spans="1:5" x14ac:dyDescent="0.15">
      <c r="A11598" s="3"/>
      <c r="B11598" s="51"/>
      <c r="D11598" s="30"/>
      <c r="E11598" s="25"/>
    </row>
    <row r="11599" spans="1:5" x14ac:dyDescent="0.15">
      <c r="A11599" s="3"/>
      <c r="B11599" s="51"/>
      <c r="D11599" s="30"/>
      <c r="E11599" s="25"/>
    </row>
    <row r="11600" spans="1:5" x14ac:dyDescent="0.15">
      <c r="A11600" s="3"/>
      <c r="B11600" s="51"/>
      <c r="D11600" s="30"/>
      <c r="E11600" s="25"/>
    </row>
    <row r="11601" spans="1:5" x14ac:dyDescent="0.15">
      <c r="A11601" s="3"/>
      <c r="B11601" s="51"/>
      <c r="D11601" s="30"/>
      <c r="E11601" s="25"/>
    </row>
    <row r="11602" spans="1:5" x14ac:dyDescent="0.15">
      <c r="A11602" s="3"/>
      <c r="B11602" s="51"/>
      <c r="D11602" s="30"/>
      <c r="E11602" s="25"/>
    </row>
    <row r="11603" spans="1:5" x14ac:dyDescent="0.15">
      <c r="A11603" s="3"/>
      <c r="B11603" s="51"/>
      <c r="D11603" s="30"/>
      <c r="E11603" s="25"/>
    </row>
    <row r="11604" spans="1:5" x14ac:dyDescent="0.15">
      <c r="A11604" s="3"/>
      <c r="B11604" s="51"/>
      <c r="D11604" s="30"/>
      <c r="E11604" s="25"/>
    </row>
    <row r="11605" spans="1:5" x14ac:dyDescent="0.15">
      <c r="A11605" s="3"/>
      <c r="B11605" s="51"/>
      <c r="D11605" s="30"/>
      <c r="E11605" s="25"/>
    </row>
    <row r="11606" spans="1:5" x14ac:dyDescent="0.15">
      <c r="A11606" s="3"/>
      <c r="B11606" s="51"/>
      <c r="D11606" s="30"/>
      <c r="E11606" s="25"/>
    </row>
    <row r="11607" spans="1:5" x14ac:dyDescent="0.15">
      <c r="A11607" s="3"/>
      <c r="B11607" s="51"/>
      <c r="D11607" s="30"/>
      <c r="E11607" s="25"/>
    </row>
    <row r="11608" spans="1:5" x14ac:dyDescent="0.15">
      <c r="A11608" s="3"/>
      <c r="B11608" s="51"/>
      <c r="D11608" s="30"/>
      <c r="E11608" s="25"/>
    </row>
    <row r="11609" spans="1:5" x14ac:dyDescent="0.15">
      <c r="A11609" s="3"/>
      <c r="B11609" s="51"/>
      <c r="D11609" s="30"/>
      <c r="E11609" s="25"/>
    </row>
    <row r="11610" spans="1:5" x14ac:dyDescent="0.15">
      <c r="A11610" s="3"/>
      <c r="B11610" s="51"/>
      <c r="D11610" s="30"/>
      <c r="E11610" s="25"/>
    </row>
    <row r="11611" spans="1:5" x14ac:dyDescent="0.15">
      <c r="A11611" s="3"/>
      <c r="B11611" s="51"/>
      <c r="D11611" s="30"/>
      <c r="E11611" s="25"/>
    </row>
    <row r="11612" spans="1:5" x14ac:dyDescent="0.15">
      <c r="A11612" s="3"/>
      <c r="B11612" s="51"/>
      <c r="D11612" s="30"/>
      <c r="E11612" s="25"/>
    </row>
    <row r="11613" spans="1:5" x14ac:dyDescent="0.15">
      <c r="A11613" s="3"/>
      <c r="B11613" s="51"/>
      <c r="D11613" s="30"/>
      <c r="E11613" s="25"/>
    </row>
    <row r="11614" spans="1:5" x14ac:dyDescent="0.15">
      <c r="A11614" s="3"/>
      <c r="B11614" s="51"/>
      <c r="D11614" s="30"/>
      <c r="E11614" s="25"/>
    </row>
    <row r="11615" spans="1:5" x14ac:dyDescent="0.15">
      <c r="A11615" s="3"/>
      <c r="B11615" s="51"/>
      <c r="D11615" s="30"/>
      <c r="E11615" s="25"/>
    </row>
    <row r="11616" spans="1:5" x14ac:dyDescent="0.15">
      <c r="A11616" s="3"/>
      <c r="B11616" s="51"/>
      <c r="D11616" s="30"/>
      <c r="E11616" s="25"/>
    </row>
    <row r="11617" spans="1:5" x14ac:dyDescent="0.15">
      <c r="A11617" s="3"/>
      <c r="B11617" s="51"/>
      <c r="D11617" s="30"/>
      <c r="E11617" s="25"/>
    </row>
    <row r="11618" spans="1:5" x14ac:dyDescent="0.15">
      <c r="A11618" s="3"/>
      <c r="B11618" s="51"/>
      <c r="D11618" s="30"/>
      <c r="E11618" s="25"/>
    </row>
    <row r="11619" spans="1:5" x14ac:dyDescent="0.15">
      <c r="A11619" s="3"/>
      <c r="B11619" s="51"/>
      <c r="D11619" s="30"/>
      <c r="E11619" s="25"/>
    </row>
    <row r="11620" spans="1:5" x14ac:dyDescent="0.15">
      <c r="A11620" s="3"/>
      <c r="B11620" s="51"/>
      <c r="D11620" s="30"/>
      <c r="E11620" s="25"/>
    </row>
    <row r="11621" spans="1:5" x14ac:dyDescent="0.15">
      <c r="A11621" s="3"/>
      <c r="B11621" s="51"/>
      <c r="D11621" s="30"/>
      <c r="E11621" s="25"/>
    </row>
    <row r="11622" spans="1:5" x14ac:dyDescent="0.15">
      <c r="A11622" s="3"/>
      <c r="B11622" s="51"/>
      <c r="D11622" s="30"/>
      <c r="E11622" s="25"/>
    </row>
    <row r="11623" spans="1:5" x14ac:dyDescent="0.15">
      <c r="A11623" s="3"/>
      <c r="B11623" s="51"/>
      <c r="D11623" s="30"/>
      <c r="E11623" s="25"/>
    </row>
    <row r="11624" spans="1:5" x14ac:dyDescent="0.15">
      <c r="A11624" s="3"/>
      <c r="B11624" s="51"/>
      <c r="D11624" s="30"/>
      <c r="E11624" s="25"/>
    </row>
    <row r="11625" spans="1:5" x14ac:dyDescent="0.15">
      <c r="A11625" s="3"/>
      <c r="B11625" s="51"/>
      <c r="D11625" s="30"/>
      <c r="E11625" s="25"/>
    </row>
    <row r="11626" spans="1:5" x14ac:dyDescent="0.15">
      <c r="A11626" s="3"/>
      <c r="B11626" s="51"/>
      <c r="D11626" s="30"/>
      <c r="E11626" s="25"/>
    </row>
    <row r="11627" spans="1:5" x14ac:dyDescent="0.15">
      <c r="A11627" s="3"/>
      <c r="B11627" s="51"/>
      <c r="D11627" s="30"/>
      <c r="E11627" s="25"/>
    </row>
    <row r="11628" spans="1:5" x14ac:dyDescent="0.15">
      <c r="A11628" s="3"/>
      <c r="B11628" s="51"/>
      <c r="D11628" s="30"/>
      <c r="E11628" s="25"/>
    </row>
    <row r="11629" spans="1:5" x14ac:dyDescent="0.15">
      <c r="A11629" s="3"/>
      <c r="B11629" s="51"/>
      <c r="D11629" s="30"/>
      <c r="E11629" s="25"/>
    </row>
    <row r="11630" spans="1:5" x14ac:dyDescent="0.15">
      <c r="A11630" s="3"/>
      <c r="B11630" s="51"/>
      <c r="D11630" s="30"/>
      <c r="E11630" s="25"/>
    </row>
    <row r="11631" spans="1:5" x14ac:dyDescent="0.15">
      <c r="A11631" s="3"/>
      <c r="B11631" s="51"/>
      <c r="D11631" s="30"/>
      <c r="E11631" s="25"/>
    </row>
    <row r="11632" spans="1:5" x14ac:dyDescent="0.15">
      <c r="A11632" s="3"/>
      <c r="B11632" s="51"/>
      <c r="D11632" s="30"/>
      <c r="E11632" s="25"/>
    </row>
    <row r="11633" spans="1:5" x14ac:dyDescent="0.15">
      <c r="A11633" s="3"/>
      <c r="B11633" s="51"/>
      <c r="D11633" s="30"/>
      <c r="E11633" s="25"/>
    </row>
    <row r="11634" spans="1:5" x14ac:dyDescent="0.15">
      <c r="A11634" s="3"/>
      <c r="B11634" s="51"/>
      <c r="D11634" s="30"/>
      <c r="E11634" s="25"/>
    </row>
    <row r="11635" spans="1:5" x14ac:dyDescent="0.15">
      <c r="A11635" s="3"/>
      <c r="B11635" s="51"/>
      <c r="D11635" s="30"/>
      <c r="E11635" s="25"/>
    </row>
    <row r="11636" spans="1:5" x14ac:dyDescent="0.15">
      <c r="A11636" s="3"/>
      <c r="B11636" s="51"/>
      <c r="D11636" s="30"/>
      <c r="E11636" s="25"/>
    </row>
    <row r="11637" spans="1:5" x14ac:dyDescent="0.15">
      <c r="A11637" s="3"/>
      <c r="B11637" s="51"/>
      <c r="D11637" s="30"/>
      <c r="E11637" s="25"/>
    </row>
    <row r="11638" spans="1:5" x14ac:dyDescent="0.15">
      <c r="A11638" s="3"/>
      <c r="B11638" s="51"/>
      <c r="D11638" s="30"/>
      <c r="E11638" s="25"/>
    </row>
    <row r="11639" spans="1:5" x14ac:dyDescent="0.15">
      <c r="A11639" s="3"/>
      <c r="B11639" s="51"/>
      <c r="D11639" s="30"/>
      <c r="E11639" s="25"/>
    </row>
    <row r="11640" spans="1:5" x14ac:dyDescent="0.15">
      <c r="A11640" s="3"/>
      <c r="B11640" s="51"/>
      <c r="D11640" s="30"/>
      <c r="E11640" s="25"/>
    </row>
    <row r="11641" spans="1:5" x14ac:dyDescent="0.15">
      <c r="A11641" s="3"/>
      <c r="B11641" s="51"/>
      <c r="D11641" s="30"/>
      <c r="E11641" s="25"/>
    </row>
    <row r="11642" spans="1:5" x14ac:dyDescent="0.15">
      <c r="A11642" s="3"/>
      <c r="B11642" s="51"/>
      <c r="D11642" s="30"/>
      <c r="E11642" s="25"/>
    </row>
    <row r="11643" spans="1:5" x14ac:dyDescent="0.15">
      <c r="A11643" s="3"/>
      <c r="B11643" s="51"/>
      <c r="D11643" s="30"/>
      <c r="E11643" s="25"/>
    </row>
    <row r="11644" spans="1:5" x14ac:dyDescent="0.15">
      <c r="A11644" s="3"/>
      <c r="B11644" s="51"/>
      <c r="D11644" s="30"/>
      <c r="E11644" s="25"/>
    </row>
    <row r="11645" spans="1:5" x14ac:dyDescent="0.15">
      <c r="A11645" s="3"/>
      <c r="B11645" s="51"/>
      <c r="D11645" s="30"/>
      <c r="E11645" s="25"/>
    </row>
    <row r="11646" spans="1:5" x14ac:dyDescent="0.15">
      <c r="A11646" s="3"/>
      <c r="B11646" s="51"/>
      <c r="D11646" s="30"/>
      <c r="E11646" s="25"/>
    </row>
    <row r="11647" spans="1:5" x14ac:dyDescent="0.15">
      <c r="A11647" s="3"/>
      <c r="B11647" s="51"/>
      <c r="D11647" s="30"/>
      <c r="E11647" s="25"/>
    </row>
    <row r="11648" spans="1:5" x14ac:dyDescent="0.15">
      <c r="A11648" s="3"/>
      <c r="B11648" s="51"/>
      <c r="D11648" s="30"/>
      <c r="E11648" s="25"/>
    </row>
    <row r="11649" spans="1:5" x14ac:dyDescent="0.15">
      <c r="A11649" s="3"/>
      <c r="B11649" s="51"/>
      <c r="D11649" s="30"/>
      <c r="E11649" s="25"/>
    </row>
    <row r="11650" spans="1:5" x14ac:dyDescent="0.15">
      <c r="A11650" s="3"/>
      <c r="B11650" s="51"/>
      <c r="D11650" s="30"/>
      <c r="E11650" s="25"/>
    </row>
    <row r="11651" spans="1:5" x14ac:dyDescent="0.15">
      <c r="A11651" s="3"/>
      <c r="B11651" s="51"/>
      <c r="D11651" s="30"/>
      <c r="E11651" s="25"/>
    </row>
    <row r="11652" spans="1:5" x14ac:dyDescent="0.15">
      <c r="A11652" s="3"/>
      <c r="B11652" s="51"/>
      <c r="D11652" s="30"/>
      <c r="E11652" s="25"/>
    </row>
    <row r="11653" spans="1:5" x14ac:dyDescent="0.15">
      <c r="A11653" s="3"/>
      <c r="B11653" s="51"/>
      <c r="D11653" s="30"/>
      <c r="E11653" s="25"/>
    </row>
    <row r="11654" spans="1:5" x14ac:dyDescent="0.15">
      <c r="A11654" s="3"/>
      <c r="B11654" s="51"/>
      <c r="D11654" s="30"/>
      <c r="E11654" s="25"/>
    </row>
    <row r="11655" spans="1:5" x14ac:dyDescent="0.15">
      <c r="A11655" s="3"/>
      <c r="B11655" s="51"/>
      <c r="D11655" s="30"/>
      <c r="E11655" s="25"/>
    </row>
    <row r="11656" spans="1:5" x14ac:dyDescent="0.15">
      <c r="A11656" s="3"/>
      <c r="B11656" s="51"/>
      <c r="D11656" s="30"/>
      <c r="E11656" s="25"/>
    </row>
    <row r="11657" spans="1:5" x14ac:dyDescent="0.15">
      <c r="A11657" s="3"/>
      <c r="B11657" s="51"/>
      <c r="D11657" s="30"/>
      <c r="E11657" s="25"/>
    </row>
    <row r="11658" spans="1:5" x14ac:dyDescent="0.15">
      <c r="A11658" s="3"/>
      <c r="B11658" s="51"/>
      <c r="D11658" s="30"/>
      <c r="E11658" s="25"/>
    </row>
    <row r="11659" spans="1:5" x14ac:dyDescent="0.15">
      <c r="A11659" s="3"/>
      <c r="B11659" s="51"/>
      <c r="D11659" s="30"/>
      <c r="E11659" s="25"/>
    </row>
    <row r="11660" spans="1:5" x14ac:dyDescent="0.15">
      <c r="A11660" s="3"/>
      <c r="B11660" s="51"/>
      <c r="D11660" s="30"/>
      <c r="E11660" s="25"/>
    </row>
    <row r="11661" spans="1:5" x14ac:dyDescent="0.15">
      <c r="A11661" s="3"/>
      <c r="B11661" s="51"/>
      <c r="D11661" s="30"/>
      <c r="E11661" s="25"/>
    </row>
    <row r="11662" spans="1:5" x14ac:dyDescent="0.15">
      <c r="A11662" s="3"/>
      <c r="B11662" s="51"/>
      <c r="D11662" s="30"/>
      <c r="E11662" s="25"/>
    </row>
    <row r="11663" spans="1:5" x14ac:dyDescent="0.15">
      <c r="A11663" s="3"/>
      <c r="B11663" s="51"/>
      <c r="D11663" s="30"/>
      <c r="E11663" s="25"/>
    </row>
    <row r="11664" spans="1:5" x14ac:dyDescent="0.15">
      <c r="A11664" s="3"/>
      <c r="B11664" s="51"/>
      <c r="D11664" s="30"/>
      <c r="E11664" s="25"/>
    </row>
    <row r="11665" spans="1:5" x14ac:dyDescent="0.15">
      <c r="A11665" s="3"/>
      <c r="B11665" s="51"/>
      <c r="D11665" s="30"/>
      <c r="E11665" s="25"/>
    </row>
    <row r="11666" spans="1:5" x14ac:dyDescent="0.15">
      <c r="A11666" s="3"/>
      <c r="B11666" s="51"/>
      <c r="D11666" s="30"/>
      <c r="E11666" s="25"/>
    </row>
    <row r="11667" spans="1:5" x14ac:dyDescent="0.15">
      <c r="A11667" s="3"/>
      <c r="B11667" s="51"/>
      <c r="D11667" s="30"/>
      <c r="E11667" s="25"/>
    </row>
    <row r="11668" spans="1:5" x14ac:dyDescent="0.15">
      <c r="A11668" s="3"/>
      <c r="B11668" s="51"/>
      <c r="D11668" s="30"/>
      <c r="E11668" s="25"/>
    </row>
    <row r="11669" spans="1:5" x14ac:dyDescent="0.15">
      <c r="A11669" s="3"/>
      <c r="B11669" s="51"/>
      <c r="D11669" s="30"/>
      <c r="E11669" s="25"/>
    </row>
    <row r="11670" spans="1:5" x14ac:dyDescent="0.15">
      <c r="A11670" s="3"/>
      <c r="B11670" s="51"/>
      <c r="D11670" s="30"/>
      <c r="E11670" s="25"/>
    </row>
    <row r="11671" spans="1:5" x14ac:dyDescent="0.15">
      <c r="A11671" s="3"/>
      <c r="B11671" s="51"/>
      <c r="D11671" s="30"/>
      <c r="E11671" s="25"/>
    </row>
    <row r="11672" spans="1:5" x14ac:dyDescent="0.15">
      <c r="A11672" s="3"/>
      <c r="B11672" s="51"/>
      <c r="D11672" s="30"/>
      <c r="E11672" s="25"/>
    </row>
    <row r="11673" spans="1:5" x14ac:dyDescent="0.15">
      <c r="A11673" s="3"/>
      <c r="B11673" s="51"/>
      <c r="D11673" s="30"/>
      <c r="E11673" s="25"/>
    </row>
    <row r="11674" spans="1:5" x14ac:dyDescent="0.15">
      <c r="A11674" s="3"/>
      <c r="B11674" s="51"/>
      <c r="D11674" s="30"/>
      <c r="E11674" s="25"/>
    </row>
    <row r="11675" spans="1:5" x14ac:dyDescent="0.15">
      <c r="A11675" s="3"/>
      <c r="B11675" s="51"/>
      <c r="D11675" s="30"/>
      <c r="E11675" s="25"/>
    </row>
    <row r="11676" spans="1:5" x14ac:dyDescent="0.15">
      <c r="A11676" s="3"/>
      <c r="B11676" s="51"/>
      <c r="D11676" s="30"/>
      <c r="E11676" s="25"/>
    </row>
    <row r="11677" spans="1:5" x14ac:dyDescent="0.15">
      <c r="A11677" s="3"/>
      <c r="B11677" s="51"/>
      <c r="D11677" s="30"/>
      <c r="E11677" s="25"/>
    </row>
    <row r="11678" spans="1:5" x14ac:dyDescent="0.15">
      <c r="A11678" s="3"/>
      <c r="B11678" s="51"/>
      <c r="D11678" s="30"/>
      <c r="E11678" s="25"/>
    </row>
    <row r="11679" spans="1:5" x14ac:dyDescent="0.15">
      <c r="A11679" s="3"/>
      <c r="B11679" s="51"/>
      <c r="D11679" s="30"/>
      <c r="E11679" s="25"/>
    </row>
    <row r="11680" spans="1:5" x14ac:dyDescent="0.15">
      <c r="A11680" s="3"/>
      <c r="B11680" s="51"/>
      <c r="D11680" s="30"/>
      <c r="E11680" s="25"/>
    </row>
    <row r="11681" spans="1:5" x14ac:dyDescent="0.15">
      <c r="A11681" s="3"/>
      <c r="B11681" s="51"/>
      <c r="D11681" s="30"/>
      <c r="E11681" s="25"/>
    </row>
    <row r="11682" spans="1:5" x14ac:dyDescent="0.15">
      <c r="A11682" s="3"/>
      <c r="B11682" s="51"/>
      <c r="D11682" s="30"/>
      <c r="E11682" s="25"/>
    </row>
    <row r="11683" spans="1:5" x14ac:dyDescent="0.15">
      <c r="A11683" s="3"/>
      <c r="B11683" s="51"/>
      <c r="D11683" s="30"/>
      <c r="E11683" s="25"/>
    </row>
    <row r="11684" spans="1:5" x14ac:dyDescent="0.15">
      <c r="A11684" s="3"/>
      <c r="B11684" s="51"/>
      <c r="D11684" s="30"/>
      <c r="E11684" s="25"/>
    </row>
    <row r="11685" spans="1:5" x14ac:dyDescent="0.15">
      <c r="A11685" s="3"/>
      <c r="B11685" s="51"/>
      <c r="D11685" s="30"/>
      <c r="E11685" s="25"/>
    </row>
    <row r="11686" spans="1:5" x14ac:dyDescent="0.15">
      <c r="A11686" s="3"/>
      <c r="B11686" s="51"/>
      <c r="D11686" s="30"/>
      <c r="E11686" s="25"/>
    </row>
    <row r="11687" spans="1:5" x14ac:dyDescent="0.15">
      <c r="A11687" s="3"/>
      <c r="B11687" s="51"/>
      <c r="D11687" s="30"/>
      <c r="E11687" s="25"/>
    </row>
    <row r="11688" spans="1:5" x14ac:dyDescent="0.15">
      <c r="A11688" s="3"/>
      <c r="B11688" s="51"/>
      <c r="D11688" s="30"/>
      <c r="E11688" s="25"/>
    </row>
    <row r="11689" spans="1:5" x14ac:dyDescent="0.15">
      <c r="A11689" s="3"/>
      <c r="B11689" s="51"/>
      <c r="D11689" s="30"/>
      <c r="E11689" s="25"/>
    </row>
    <row r="11690" spans="1:5" x14ac:dyDescent="0.15">
      <c r="A11690" s="3"/>
      <c r="B11690" s="51"/>
      <c r="D11690" s="30"/>
      <c r="E11690" s="25"/>
    </row>
    <row r="11691" spans="1:5" x14ac:dyDescent="0.15">
      <c r="A11691" s="3"/>
      <c r="B11691" s="51"/>
      <c r="D11691" s="30"/>
      <c r="E11691" s="25"/>
    </row>
    <row r="11692" spans="1:5" x14ac:dyDescent="0.15">
      <c r="A11692" s="3"/>
      <c r="B11692" s="51"/>
      <c r="D11692" s="30"/>
      <c r="E11692" s="25"/>
    </row>
    <row r="11693" spans="1:5" x14ac:dyDescent="0.15">
      <c r="A11693" s="3"/>
      <c r="B11693" s="51"/>
      <c r="D11693" s="30"/>
      <c r="E11693" s="25"/>
    </row>
    <row r="11694" spans="1:5" x14ac:dyDescent="0.15">
      <c r="A11694" s="3"/>
      <c r="B11694" s="51"/>
      <c r="D11694" s="30"/>
      <c r="E11694" s="25"/>
    </row>
    <row r="11695" spans="1:5" x14ac:dyDescent="0.15">
      <c r="A11695" s="3"/>
      <c r="B11695" s="51"/>
      <c r="D11695" s="30"/>
      <c r="E11695" s="25"/>
    </row>
    <row r="11696" spans="1:5" x14ac:dyDescent="0.15">
      <c r="A11696" s="3"/>
      <c r="B11696" s="51"/>
      <c r="D11696" s="30"/>
      <c r="E11696" s="25"/>
    </row>
    <row r="11697" spans="1:5" x14ac:dyDescent="0.15">
      <c r="A11697" s="3"/>
      <c r="B11697" s="51"/>
      <c r="D11697" s="30"/>
      <c r="E11697" s="25"/>
    </row>
    <row r="11698" spans="1:5" x14ac:dyDescent="0.15">
      <c r="A11698" s="3"/>
      <c r="B11698" s="51"/>
      <c r="D11698" s="30"/>
      <c r="E11698" s="25"/>
    </row>
    <row r="11699" spans="1:5" x14ac:dyDescent="0.15">
      <c r="A11699" s="3"/>
      <c r="B11699" s="51"/>
      <c r="D11699" s="30"/>
      <c r="E11699" s="25"/>
    </row>
    <row r="11700" spans="1:5" x14ac:dyDescent="0.15">
      <c r="A11700" s="3"/>
      <c r="B11700" s="51"/>
      <c r="D11700" s="30"/>
      <c r="E11700" s="25"/>
    </row>
    <row r="11701" spans="1:5" x14ac:dyDescent="0.15">
      <c r="A11701" s="3"/>
      <c r="B11701" s="51"/>
      <c r="D11701" s="30"/>
      <c r="E11701" s="25"/>
    </row>
    <row r="11702" spans="1:5" x14ac:dyDescent="0.15">
      <c r="A11702" s="3"/>
      <c r="B11702" s="51"/>
      <c r="D11702" s="30"/>
      <c r="E11702" s="25"/>
    </row>
    <row r="11703" spans="1:5" x14ac:dyDescent="0.15">
      <c r="A11703" s="3"/>
      <c r="B11703" s="51"/>
      <c r="D11703" s="30"/>
      <c r="E11703" s="25"/>
    </row>
    <row r="11704" spans="1:5" x14ac:dyDescent="0.15">
      <c r="A11704" s="3"/>
      <c r="B11704" s="51"/>
      <c r="D11704" s="30"/>
      <c r="E11704" s="25"/>
    </row>
    <row r="11705" spans="1:5" x14ac:dyDescent="0.15">
      <c r="A11705" s="3"/>
      <c r="B11705" s="51"/>
      <c r="D11705" s="30"/>
      <c r="E11705" s="25"/>
    </row>
    <row r="11706" spans="1:5" x14ac:dyDescent="0.15">
      <c r="A11706" s="3"/>
      <c r="B11706" s="51"/>
      <c r="D11706" s="30"/>
      <c r="E11706" s="25"/>
    </row>
    <row r="11707" spans="1:5" x14ac:dyDescent="0.15">
      <c r="A11707" s="3"/>
      <c r="B11707" s="51"/>
      <c r="D11707" s="30"/>
      <c r="E11707" s="25"/>
    </row>
    <row r="11708" spans="1:5" x14ac:dyDescent="0.15">
      <c r="A11708" s="3"/>
      <c r="B11708" s="51"/>
      <c r="D11708" s="30"/>
      <c r="E11708" s="25"/>
    </row>
    <row r="11709" spans="1:5" x14ac:dyDescent="0.15">
      <c r="A11709" s="3"/>
      <c r="B11709" s="51"/>
      <c r="D11709" s="30"/>
      <c r="E11709" s="25"/>
    </row>
    <row r="11710" spans="1:5" x14ac:dyDescent="0.15">
      <c r="A11710" s="3"/>
      <c r="B11710" s="51"/>
      <c r="D11710" s="30"/>
      <c r="E11710" s="25"/>
    </row>
    <row r="11711" spans="1:5" x14ac:dyDescent="0.15">
      <c r="A11711" s="3"/>
      <c r="B11711" s="51"/>
      <c r="D11711" s="30"/>
      <c r="E11711" s="25"/>
    </row>
    <row r="11712" spans="1:5" x14ac:dyDescent="0.15">
      <c r="A11712" s="3"/>
      <c r="B11712" s="51"/>
      <c r="D11712" s="30"/>
      <c r="E11712" s="25"/>
    </row>
    <row r="11713" spans="1:5" x14ac:dyDescent="0.15">
      <c r="A11713" s="3"/>
      <c r="B11713" s="51"/>
      <c r="D11713" s="30"/>
      <c r="E11713" s="25"/>
    </row>
    <row r="11714" spans="1:5" x14ac:dyDescent="0.15">
      <c r="A11714" s="3"/>
      <c r="B11714" s="51"/>
      <c r="D11714" s="30"/>
      <c r="E11714" s="25"/>
    </row>
    <row r="11715" spans="1:5" x14ac:dyDescent="0.15">
      <c r="A11715" s="3"/>
      <c r="B11715" s="51"/>
      <c r="D11715" s="30"/>
      <c r="E11715" s="25"/>
    </row>
    <row r="11716" spans="1:5" x14ac:dyDescent="0.15">
      <c r="A11716" s="3"/>
      <c r="B11716" s="51"/>
      <c r="D11716" s="30"/>
      <c r="E11716" s="25"/>
    </row>
    <row r="11717" spans="1:5" x14ac:dyDescent="0.15">
      <c r="A11717" s="3"/>
      <c r="B11717" s="51"/>
      <c r="D11717" s="30"/>
      <c r="E11717" s="25"/>
    </row>
    <row r="11718" spans="1:5" x14ac:dyDescent="0.15">
      <c r="A11718" s="3"/>
      <c r="B11718" s="51"/>
      <c r="D11718" s="30"/>
      <c r="E11718" s="25"/>
    </row>
    <row r="11719" spans="1:5" x14ac:dyDescent="0.15">
      <c r="A11719" s="3"/>
      <c r="B11719" s="51"/>
      <c r="D11719" s="30"/>
      <c r="E11719" s="25"/>
    </row>
    <row r="11720" spans="1:5" x14ac:dyDescent="0.15">
      <c r="A11720" s="3"/>
      <c r="B11720" s="51"/>
      <c r="D11720" s="30"/>
      <c r="E11720" s="25"/>
    </row>
    <row r="11721" spans="1:5" x14ac:dyDescent="0.15">
      <c r="A11721" s="3"/>
      <c r="B11721" s="51"/>
      <c r="D11721" s="30"/>
      <c r="E11721" s="25"/>
    </row>
    <row r="11722" spans="1:5" x14ac:dyDescent="0.15">
      <c r="A11722" s="3"/>
      <c r="B11722" s="51"/>
      <c r="D11722" s="30"/>
      <c r="E11722" s="25"/>
    </row>
    <row r="11723" spans="1:5" x14ac:dyDescent="0.15">
      <c r="A11723" s="3"/>
      <c r="B11723" s="51"/>
      <c r="D11723" s="30"/>
      <c r="E11723" s="25"/>
    </row>
    <row r="11724" spans="1:5" x14ac:dyDescent="0.15">
      <c r="A11724" s="3"/>
      <c r="B11724" s="51"/>
      <c r="D11724" s="30"/>
      <c r="E11724" s="25"/>
    </row>
    <row r="11725" spans="1:5" x14ac:dyDescent="0.15">
      <c r="A11725" s="3"/>
      <c r="B11725" s="51"/>
      <c r="D11725" s="30"/>
      <c r="E11725" s="25"/>
    </row>
    <row r="11726" spans="1:5" x14ac:dyDescent="0.15">
      <c r="A11726" s="3"/>
      <c r="B11726" s="51"/>
      <c r="D11726" s="30"/>
      <c r="E11726" s="25"/>
    </row>
    <row r="11727" spans="1:5" x14ac:dyDescent="0.15">
      <c r="A11727" s="3"/>
      <c r="B11727" s="51"/>
      <c r="D11727" s="30"/>
      <c r="E11727" s="25"/>
    </row>
    <row r="11728" spans="1:5" x14ac:dyDescent="0.15">
      <c r="A11728" s="3"/>
      <c r="B11728" s="51"/>
      <c r="D11728" s="30"/>
      <c r="E11728" s="25"/>
    </row>
    <row r="11729" spans="1:5" x14ac:dyDescent="0.15">
      <c r="A11729" s="3"/>
      <c r="B11729" s="51"/>
      <c r="D11729" s="30"/>
      <c r="E11729" s="25"/>
    </row>
    <row r="11730" spans="1:5" x14ac:dyDescent="0.15">
      <c r="A11730" s="3"/>
      <c r="B11730" s="51"/>
      <c r="D11730" s="30"/>
      <c r="E11730" s="25"/>
    </row>
    <row r="11731" spans="1:5" x14ac:dyDescent="0.15">
      <c r="A11731" s="3"/>
      <c r="B11731" s="51"/>
      <c r="D11731" s="30"/>
      <c r="E11731" s="25"/>
    </row>
    <row r="11732" spans="1:5" x14ac:dyDescent="0.15">
      <c r="A11732" s="3"/>
      <c r="B11732" s="51"/>
      <c r="D11732" s="30"/>
      <c r="E11732" s="25"/>
    </row>
    <row r="11733" spans="1:5" x14ac:dyDescent="0.15">
      <c r="A11733" s="3"/>
      <c r="B11733" s="51"/>
      <c r="D11733" s="30"/>
      <c r="E11733" s="25"/>
    </row>
    <row r="11734" spans="1:5" x14ac:dyDescent="0.15">
      <c r="A11734" s="3"/>
      <c r="B11734" s="51"/>
      <c r="D11734" s="30"/>
      <c r="E11734" s="25"/>
    </row>
    <row r="11735" spans="1:5" x14ac:dyDescent="0.15">
      <c r="A11735" s="3"/>
      <c r="B11735" s="51"/>
      <c r="D11735" s="30"/>
      <c r="E11735" s="25"/>
    </row>
    <row r="11736" spans="1:5" x14ac:dyDescent="0.15">
      <c r="A11736" s="3"/>
      <c r="B11736" s="51"/>
      <c r="D11736" s="30"/>
      <c r="E11736" s="25"/>
    </row>
    <row r="11737" spans="1:5" x14ac:dyDescent="0.15">
      <c r="A11737" s="3"/>
      <c r="B11737" s="51"/>
      <c r="D11737" s="30"/>
      <c r="E11737" s="25"/>
    </row>
    <row r="11738" spans="1:5" x14ac:dyDescent="0.15">
      <c r="A11738" s="3"/>
      <c r="B11738" s="51"/>
      <c r="D11738" s="30"/>
      <c r="E11738" s="25"/>
    </row>
    <row r="11739" spans="1:5" x14ac:dyDescent="0.15">
      <c r="A11739" s="3"/>
      <c r="B11739" s="51"/>
      <c r="D11739" s="30"/>
      <c r="E11739" s="25"/>
    </row>
    <row r="11740" spans="1:5" x14ac:dyDescent="0.15">
      <c r="A11740" s="3"/>
      <c r="B11740" s="51"/>
      <c r="D11740" s="30"/>
      <c r="E11740" s="25"/>
    </row>
    <row r="11741" spans="1:5" x14ac:dyDescent="0.15">
      <c r="A11741" s="3"/>
      <c r="B11741" s="51"/>
      <c r="D11741" s="30"/>
      <c r="E11741" s="25"/>
    </row>
    <row r="11742" spans="1:5" x14ac:dyDescent="0.15">
      <c r="A11742" s="3"/>
      <c r="B11742" s="51"/>
      <c r="D11742" s="30"/>
      <c r="E11742" s="25"/>
    </row>
    <row r="11743" spans="1:5" x14ac:dyDescent="0.15">
      <c r="A11743" s="3"/>
      <c r="B11743" s="51"/>
      <c r="D11743" s="30"/>
      <c r="E11743" s="25"/>
    </row>
    <row r="11744" spans="1:5" x14ac:dyDescent="0.15">
      <c r="A11744" s="3"/>
      <c r="B11744" s="51"/>
      <c r="D11744" s="30"/>
      <c r="E11744" s="25"/>
    </row>
    <row r="11745" spans="1:5" x14ac:dyDescent="0.15">
      <c r="A11745" s="3"/>
      <c r="B11745" s="51"/>
      <c r="D11745" s="30"/>
      <c r="E11745" s="25"/>
    </row>
    <row r="11746" spans="1:5" x14ac:dyDescent="0.15">
      <c r="A11746" s="3"/>
      <c r="B11746" s="51"/>
      <c r="D11746" s="30"/>
      <c r="E11746" s="25"/>
    </row>
    <row r="11747" spans="1:5" x14ac:dyDescent="0.15">
      <c r="A11747" s="3"/>
      <c r="B11747" s="51"/>
      <c r="D11747" s="30"/>
      <c r="E11747" s="25"/>
    </row>
    <row r="11748" spans="1:5" x14ac:dyDescent="0.15">
      <c r="A11748" s="3"/>
      <c r="B11748" s="51"/>
      <c r="D11748" s="30"/>
      <c r="E11748" s="25"/>
    </row>
    <row r="11749" spans="1:5" x14ac:dyDescent="0.15">
      <c r="A11749" s="3"/>
      <c r="B11749" s="51"/>
      <c r="D11749" s="30"/>
      <c r="E11749" s="25"/>
    </row>
    <row r="11750" spans="1:5" x14ac:dyDescent="0.15">
      <c r="A11750" s="3"/>
      <c r="B11750" s="51"/>
      <c r="D11750" s="30"/>
      <c r="E11750" s="25"/>
    </row>
    <row r="11751" spans="1:5" x14ac:dyDescent="0.15">
      <c r="A11751" s="3"/>
      <c r="B11751" s="51"/>
      <c r="D11751" s="30"/>
      <c r="E11751" s="25"/>
    </row>
    <row r="11752" spans="1:5" x14ac:dyDescent="0.15">
      <c r="A11752" s="3"/>
      <c r="B11752" s="51"/>
      <c r="D11752" s="30"/>
      <c r="E11752" s="25"/>
    </row>
    <row r="11753" spans="1:5" x14ac:dyDescent="0.15">
      <c r="A11753" s="3"/>
      <c r="B11753" s="51"/>
      <c r="D11753" s="30"/>
      <c r="E11753" s="25"/>
    </row>
    <row r="11754" spans="1:5" x14ac:dyDescent="0.15">
      <c r="A11754" s="3"/>
      <c r="B11754" s="51"/>
      <c r="D11754" s="30"/>
      <c r="E11754" s="25"/>
    </row>
    <row r="11755" spans="1:5" x14ac:dyDescent="0.15">
      <c r="A11755" s="3"/>
      <c r="B11755" s="51"/>
      <c r="D11755" s="30"/>
      <c r="E11755" s="25"/>
    </row>
    <row r="11756" spans="1:5" x14ac:dyDescent="0.15">
      <c r="A11756" s="3"/>
      <c r="B11756" s="51"/>
      <c r="D11756" s="30"/>
      <c r="E11756" s="25"/>
    </row>
    <row r="11757" spans="1:5" x14ac:dyDescent="0.15">
      <c r="A11757" s="3"/>
      <c r="B11757" s="51"/>
      <c r="D11757" s="30"/>
      <c r="E11757" s="25"/>
    </row>
    <row r="11758" spans="1:5" x14ac:dyDescent="0.15">
      <c r="A11758" s="3"/>
      <c r="B11758" s="51"/>
      <c r="D11758" s="30"/>
      <c r="E11758" s="25"/>
    </row>
    <row r="11759" spans="1:5" x14ac:dyDescent="0.15">
      <c r="A11759" s="3"/>
      <c r="B11759" s="51"/>
      <c r="D11759" s="30"/>
      <c r="E11759" s="25"/>
    </row>
    <row r="11760" spans="1:5" x14ac:dyDescent="0.15">
      <c r="A11760" s="3"/>
      <c r="B11760" s="51"/>
      <c r="D11760" s="30"/>
      <c r="E11760" s="25"/>
    </row>
    <row r="11761" spans="1:5" x14ac:dyDescent="0.15">
      <c r="A11761" s="3"/>
      <c r="B11761" s="51"/>
      <c r="D11761" s="30"/>
      <c r="E11761" s="25"/>
    </row>
    <row r="11762" spans="1:5" x14ac:dyDescent="0.15">
      <c r="A11762" s="3"/>
      <c r="B11762" s="51"/>
      <c r="D11762" s="30"/>
      <c r="E11762" s="25"/>
    </row>
    <row r="11763" spans="1:5" x14ac:dyDescent="0.15">
      <c r="A11763" s="3"/>
      <c r="B11763" s="51"/>
      <c r="D11763" s="30"/>
      <c r="E11763" s="25"/>
    </row>
    <row r="11764" spans="1:5" x14ac:dyDescent="0.15">
      <c r="A11764" s="3"/>
      <c r="B11764" s="51"/>
      <c r="D11764" s="30"/>
      <c r="E11764" s="25"/>
    </row>
    <row r="11765" spans="1:5" x14ac:dyDescent="0.15">
      <c r="A11765" s="3"/>
      <c r="B11765" s="51"/>
      <c r="D11765" s="30"/>
      <c r="E11765" s="25"/>
    </row>
    <row r="11766" spans="1:5" x14ac:dyDescent="0.15">
      <c r="A11766" s="3"/>
      <c r="B11766" s="51"/>
      <c r="D11766" s="30"/>
      <c r="E11766" s="25"/>
    </row>
    <row r="11767" spans="1:5" x14ac:dyDescent="0.15">
      <c r="A11767" s="3"/>
      <c r="B11767" s="51"/>
      <c r="D11767" s="30"/>
      <c r="E11767" s="25"/>
    </row>
    <row r="11768" spans="1:5" x14ac:dyDescent="0.15">
      <c r="A11768" s="3"/>
      <c r="B11768" s="51"/>
      <c r="D11768" s="30"/>
      <c r="E11768" s="25"/>
    </row>
    <row r="11769" spans="1:5" x14ac:dyDescent="0.15">
      <c r="A11769" s="3"/>
      <c r="B11769" s="51"/>
      <c r="D11769" s="30"/>
      <c r="E11769" s="25"/>
    </row>
    <row r="11770" spans="1:5" x14ac:dyDescent="0.15">
      <c r="A11770" s="3"/>
      <c r="B11770" s="51"/>
      <c r="D11770" s="30"/>
      <c r="E11770" s="25"/>
    </row>
    <row r="11771" spans="1:5" x14ac:dyDescent="0.15">
      <c r="A11771" s="3"/>
      <c r="B11771" s="51"/>
      <c r="D11771" s="30"/>
      <c r="E11771" s="25"/>
    </row>
    <row r="11772" spans="1:5" x14ac:dyDescent="0.15">
      <c r="A11772" s="3"/>
      <c r="B11772" s="51"/>
      <c r="D11772" s="30"/>
      <c r="E11772" s="25"/>
    </row>
    <row r="11773" spans="1:5" x14ac:dyDescent="0.15">
      <c r="A11773" s="3"/>
      <c r="B11773" s="51"/>
      <c r="D11773" s="30"/>
      <c r="E11773" s="25"/>
    </row>
    <row r="11774" spans="1:5" x14ac:dyDescent="0.15">
      <c r="A11774" s="3"/>
      <c r="B11774" s="51"/>
      <c r="D11774" s="30"/>
      <c r="E11774" s="25"/>
    </row>
    <row r="11775" spans="1:5" x14ac:dyDescent="0.15">
      <c r="A11775" s="3"/>
      <c r="B11775" s="51"/>
      <c r="D11775" s="30"/>
      <c r="E11775" s="25"/>
    </row>
    <row r="11776" spans="1:5" x14ac:dyDescent="0.15">
      <c r="A11776" s="3"/>
      <c r="B11776" s="51"/>
      <c r="D11776" s="30"/>
      <c r="E11776" s="25"/>
    </row>
    <row r="11777" spans="1:5" x14ac:dyDescent="0.15">
      <c r="A11777" s="3"/>
      <c r="B11777" s="51"/>
      <c r="D11777" s="30"/>
      <c r="E11777" s="25"/>
    </row>
    <row r="11778" spans="1:5" x14ac:dyDescent="0.15">
      <c r="A11778" s="3"/>
      <c r="B11778" s="51"/>
      <c r="D11778" s="30"/>
      <c r="E11778" s="25"/>
    </row>
    <row r="11779" spans="1:5" x14ac:dyDescent="0.15">
      <c r="A11779" s="3"/>
      <c r="B11779" s="51"/>
      <c r="D11779" s="30"/>
      <c r="E11779" s="25"/>
    </row>
    <row r="11780" spans="1:5" x14ac:dyDescent="0.15">
      <c r="A11780" s="3"/>
      <c r="B11780" s="51"/>
      <c r="D11780" s="30"/>
      <c r="E11780" s="25"/>
    </row>
    <row r="11781" spans="1:5" x14ac:dyDescent="0.15">
      <c r="A11781" s="3"/>
      <c r="B11781" s="51"/>
      <c r="D11781" s="30"/>
      <c r="E11781" s="25"/>
    </row>
    <row r="11782" spans="1:5" x14ac:dyDescent="0.15">
      <c r="A11782" s="3"/>
      <c r="B11782" s="51"/>
      <c r="D11782" s="30"/>
      <c r="E11782" s="25"/>
    </row>
    <row r="11783" spans="1:5" x14ac:dyDescent="0.15">
      <c r="A11783" s="3"/>
      <c r="B11783" s="51"/>
      <c r="D11783" s="30"/>
      <c r="E11783" s="25"/>
    </row>
    <row r="11784" spans="1:5" x14ac:dyDescent="0.15">
      <c r="A11784" s="3"/>
      <c r="B11784" s="51"/>
      <c r="D11784" s="30"/>
      <c r="E11784" s="25"/>
    </row>
    <row r="11785" spans="1:5" x14ac:dyDescent="0.15">
      <c r="A11785" s="3"/>
      <c r="B11785" s="51"/>
      <c r="D11785" s="30"/>
      <c r="E11785" s="25"/>
    </row>
    <row r="11786" spans="1:5" x14ac:dyDescent="0.15">
      <c r="A11786" s="3"/>
      <c r="B11786" s="51"/>
      <c r="D11786" s="30"/>
      <c r="E11786" s="25"/>
    </row>
    <row r="11787" spans="1:5" x14ac:dyDescent="0.15">
      <c r="A11787" s="3"/>
      <c r="B11787" s="51"/>
      <c r="D11787" s="30"/>
      <c r="E11787" s="25"/>
    </row>
    <row r="11788" spans="1:5" x14ac:dyDescent="0.15">
      <c r="A11788" s="3"/>
      <c r="B11788" s="51"/>
      <c r="D11788" s="30"/>
      <c r="E11788" s="25"/>
    </row>
    <row r="11789" spans="1:5" x14ac:dyDescent="0.15">
      <c r="A11789" s="3"/>
      <c r="B11789" s="51"/>
      <c r="D11789" s="30"/>
      <c r="E11789" s="25"/>
    </row>
    <row r="11790" spans="1:5" x14ac:dyDescent="0.15">
      <c r="A11790" s="3"/>
      <c r="B11790" s="51"/>
      <c r="D11790" s="30"/>
      <c r="E11790" s="25"/>
    </row>
    <row r="11791" spans="1:5" x14ac:dyDescent="0.15">
      <c r="A11791" s="3"/>
      <c r="B11791" s="51"/>
      <c r="D11791" s="30"/>
      <c r="E11791" s="25"/>
    </row>
    <row r="11792" spans="1:5" x14ac:dyDescent="0.15">
      <c r="A11792" s="3"/>
      <c r="B11792" s="51"/>
      <c r="D11792" s="30"/>
      <c r="E11792" s="25"/>
    </row>
    <row r="11793" spans="1:5" x14ac:dyDescent="0.15">
      <c r="A11793" s="3"/>
      <c r="B11793" s="51"/>
      <c r="D11793" s="30"/>
      <c r="E11793" s="25"/>
    </row>
    <row r="11794" spans="1:5" x14ac:dyDescent="0.15">
      <c r="A11794" s="3"/>
      <c r="B11794" s="51"/>
      <c r="D11794" s="30"/>
      <c r="E11794" s="25"/>
    </row>
    <row r="11795" spans="1:5" x14ac:dyDescent="0.15">
      <c r="A11795" s="3"/>
      <c r="B11795" s="51"/>
      <c r="D11795" s="30"/>
      <c r="E11795" s="25"/>
    </row>
    <row r="11796" spans="1:5" x14ac:dyDescent="0.15">
      <c r="A11796" s="3"/>
      <c r="B11796" s="51"/>
      <c r="D11796" s="30"/>
      <c r="E11796" s="25"/>
    </row>
    <row r="11797" spans="1:5" x14ac:dyDescent="0.15">
      <c r="A11797" s="3"/>
      <c r="B11797" s="51"/>
      <c r="D11797" s="30"/>
      <c r="E11797" s="25"/>
    </row>
    <row r="11798" spans="1:5" x14ac:dyDescent="0.15">
      <c r="A11798" s="3"/>
      <c r="B11798" s="51"/>
      <c r="D11798" s="30"/>
      <c r="E11798" s="25"/>
    </row>
    <row r="11799" spans="1:5" x14ac:dyDescent="0.15">
      <c r="A11799" s="3"/>
      <c r="B11799" s="51"/>
      <c r="D11799" s="30"/>
      <c r="E11799" s="25"/>
    </row>
    <row r="11800" spans="1:5" x14ac:dyDescent="0.15">
      <c r="A11800" s="3"/>
      <c r="B11800" s="51"/>
      <c r="D11800" s="30"/>
      <c r="E11800" s="25"/>
    </row>
    <row r="11801" spans="1:5" x14ac:dyDescent="0.15">
      <c r="A11801" s="3"/>
      <c r="B11801" s="51"/>
      <c r="D11801" s="30"/>
      <c r="E11801" s="25"/>
    </row>
    <row r="11802" spans="1:5" x14ac:dyDescent="0.15">
      <c r="A11802" s="3"/>
      <c r="B11802" s="51"/>
      <c r="D11802" s="30"/>
      <c r="E11802" s="25"/>
    </row>
    <row r="11803" spans="1:5" x14ac:dyDescent="0.15">
      <c r="A11803" s="3"/>
      <c r="B11803" s="51"/>
      <c r="D11803" s="30"/>
      <c r="E11803" s="25"/>
    </row>
    <row r="11804" spans="1:5" x14ac:dyDescent="0.15">
      <c r="A11804" s="3"/>
      <c r="B11804" s="51"/>
      <c r="D11804" s="30"/>
      <c r="E11804" s="25"/>
    </row>
    <row r="11805" spans="1:5" x14ac:dyDescent="0.15">
      <c r="A11805" s="3"/>
      <c r="B11805" s="51"/>
      <c r="D11805" s="30"/>
      <c r="E11805" s="25"/>
    </row>
    <row r="11806" spans="1:5" x14ac:dyDescent="0.15">
      <c r="A11806" s="3"/>
      <c r="B11806" s="51"/>
      <c r="D11806" s="30"/>
      <c r="E11806" s="25"/>
    </row>
    <row r="11807" spans="1:5" x14ac:dyDescent="0.15">
      <c r="A11807" s="3"/>
      <c r="B11807" s="51"/>
      <c r="D11807" s="30"/>
      <c r="E11807" s="25"/>
    </row>
    <row r="11808" spans="1:5" x14ac:dyDescent="0.15">
      <c r="A11808" s="3"/>
      <c r="B11808" s="51"/>
      <c r="D11808" s="30"/>
      <c r="E11808" s="25"/>
    </row>
    <row r="11809" spans="1:5" x14ac:dyDescent="0.15">
      <c r="A11809" s="3"/>
      <c r="B11809" s="51"/>
      <c r="D11809" s="30"/>
      <c r="E11809" s="25"/>
    </row>
    <row r="11810" spans="1:5" x14ac:dyDescent="0.15">
      <c r="A11810" s="3"/>
      <c r="B11810" s="51"/>
      <c r="D11810" s="30"/>
      <c r="E11810" s="25"/>
    </row>
    <row r="11811" spans="1:5" x14ac:dyDescent="0.15">
      <c r="A11811" s="3"/>
      <c r="B11811" s="51"/>
      <c r="D11811" s="30"/>
      <c r="E11811" s="25"/>
    </row>
    <row r="11812" spans="1:5" x14ac:dyDescent="0.15">
      <c r="A11812" s="3"/>
      <c r="B11812" s="51"/>
      <c r="D11812" s="30"/>
      <c r="E11812" s="25"/>
    </row>
    <row r="11813" spans="1:5" x14ac:dyDescent="0.15">
      <c r="A11813" s="3"/>
      <c r="B11813" s="51"/>
      <c r="D11813" s="30"/>
      <c r="E11813" s="25"/>
    </row>
    <row r="11814" spans="1:5" x14ac:dyDescent="0.15">
      <c r="A11814" s="3"/>
      <c r="B11814" s="51"/>
      <c r="D11814" s="30"/>
      <c r="E11814" s="25"/>
    </row>
    <row r="11815" spans="1:5" x14ac:dyDescent="0.15">
      <c r="A11815" s="3"/>
      <c r="B11815" s="51"/>
      <c r="D11815" s="30"/>
      <c r="E11815" s="25"/>
    </row>
    <row r="11816" spans="1:5" x14ac:dyDescent="0.15">
      <c r="A11816" s="3"/>
      <c r="B11816" s="51"/>
      <c r="D11816" s="30"/>
      <c r="E11816" s="25"/>
    </row>
    <row r="11817" spans="1:5" x14ac:dyDescent="0.15">
      <c r="A11817" s="3"/>
      <c r="B11817" s="51"/>
      <c r="D11817" s="30"/>
      <c r="E11817" s="25"/>
    </row>
    <row r="11818" spans="1:5" x14ac:dyDescent="0.15">
      <c r="A11818" s="3"/>
      <c r="B11818" s="51"/>
      <c r="D11818" s="30"/>
      <c r="E11818" s="25"/>
    </row>
    <row r="11819" spans="1:5" x14ac:dyDescent="0.15">
      <c r="A11819" s="3"/>
      <c r="B11819" s="51"/>
      <c r="D11819" s="30"/>
      <c r="E11819" s="25"/>
    </row>
    <row r="11820" spans="1:5" x14ac:dyDescent="0.15">
      <c r="A11820" s="3"/>
      <c r="B11820" s="51"/>
      <c r="D11820" s="30"/>
      <c r="E11820" s="25"/>
    </row>
    <row r="11821" spans="1:5" x14ac:dyDescent="0.15">
      <c r="A11821" s="3"/>
      <c r="B11821" s="51"/>
      <c r="D11821" s="30"/>
      <c r="E11821" s="25"/>
    </row>
    <row r="11822" spans="1:5" x14ac:dyDescent="0.15">
      <c r="A11822" s="3"/>
      <c r="B11822" s="51"/>
      <c r="D11822" s="30"/>
      <c r="E11822" s="25"/>
    </row>
    <row r="11823" spans="1:5" x14ac:dyDescent="0.15">
      <c r="A11823" s="3"/>
      <c r="B11823" s="51"/>
      <c r="D11823" s="30"/>
      <c r="E11823" s="25"/>
    </row>
    <row r="11824" spans="1:5" x14ac:dyDescent="0.15">
      <c r="A11824" s="3"/>
      <c r="B11824" s="51"/>
      <c r="D11824" s="30"/>
      <c r="E11824" s="25"/>
    </row>
    <row r="11825" spans="1:5" x14ac:dyDescent="0.15">
      <c r="A11825" s="3"/>
      <c r="B11825" s="51"/>
      <c r="D11825" s="30"/>
      <c r="E11825" s="25"/>
    </row>
    <row r="11826" spans="1:5" x14ac:dyDescent="0.15">
      <c r="A11826" s="3"/>
      <c r="B11826" s="51"/>
      <c r="D11826" s="30"/>
      <c r="E11826" s="25"/>
    </row>
    <row r="11827" spans="1:5" x14ac:dyDescent="0.15">
      <c r="A11827" s="3"/>
      <c r="B11827" s="51"/>
      <c r="D11827" s="30"/>
      <c r="E11827" s="25"/>
    </row>
    <row r="11828" spans="1:5" x14ac:dyDescent="0.15">
      <c r="A11828" s="3"/>
      <c r="B11828" s="51"/>
      <c r="D11828" s="30"/>
      <c r="E11828" s="25"/>
    </row>
    <row r="11829" spans="1:5" x14ac:dyDescent="0.15">
      <c r="A11829" s="3"/>
      <c r="B11829" s="51"/>
      <c r="D11829" s="30"/>
      <c r="E11829" s="25"/>
    </row>
    <row r="11830" spans="1:5" x14ac:dyDescent="0.15">
      <c r="A11830" s="3"/>
      <c r="B11830" s="51"/>
      <c r="D11830" s="30"/>
      <c r="E11830" s="25"/>
    </row>
    <row r="11831" spans="1:5" x14ac:dyDescent="0.15">
      <c r="A11831" s="3"/>
      <c r="B11831" s="51"/>
      <c r="D11831" s="30"/>
      <c r="E11831" s="25"/>
    </row>
    <row r="11832" spans="1:5" x14ac:dyDescent="0.15">
      <c r="A11832" s="3"/>
      <c r="B11832" s="51"/>
      <c r="D11832" s="30"/>
      <c r="E11832" s="25"/>
    </row>
    <row r="11833" spans="1:5" x14ac:dyDescent="0.15">
      <c r="A11833" s="3"/>
      <c r="B11833" s="51"/>
      <c r="D11833" s="30"/>
      <c r="E11833" s="25"/>
    </row>
    <row r="11834" spans="1:5" x14ac:dyDescent="0.15">
      <c r="A11834" s="3"/>
      <c r="B11834" s="51"/>
      <c r="D11834" s="30"/>
      <c r="E11834" s="25"/>
    </row>
    <row r="11835" spans="1:5" x14ac:dyDescent="0.15">
      <c r="A11835" s="3"/>
      <c r="B11835" s="51"/>
      <c r="D11835" s="30"/>
      <c r="E11835" s="25"/>
    </row>
    <row r="11836" spans="1:5" x14ac:dyDescent="0.15">
      <c r="A11836" s="3"/>
      <c r="B11836" s="51"/>
      <c r="D11836" s="30"/>
      <c r="E11836" s="25"/>
    </row>
    <row r="11837" spans="1:5" x14ac:dyDescent="0.15">
      <c r="A11837" s="3"/>
      <c r="B11837" s="51"/>
      <c r="D11837" s="30"/>
      <c r="E11837" s="25"/>
    </row>
    <row r="11838" spans="1:5" x14ac:dyDescent="0.15">
      <c r="A11838" s="3"/>
      <c r="B11838" s="51"/>
      <c r="D11838" s="30"/>
      <c r="E11838" s="25"/>
    </row>
    <row r="11839" spans="1:5" x14ac:dyDescent="0.15">
      <c r="A11839" s="3"/>
      <c r="B11839" s="51"/>
      <c r="D11839" s="30"/>
      <c r="E11839" s="25"/>
    </row>
    <row r="11840" spans="1:5" x14ac:dyDescent="0.15">
      <c r="A11840" s="3"/>
      <c r="B11840" s="51"/>
      <c r="D11840" s="30"/>
      <c r="E11840" s="25"/>
    </row>
    <row r="11841" spans="1:5" x14ac:dyDescent="0.15">
      <c r="A11841" s="3"/>
      <c r="B11841" s="51"/>
      <c r="D11841" s="30"/>
      <c r="E11841" s="25"/>
    </row>
    <row r="11842" spans="1:5" x14ac:dyDescent="0.15">
      <c r="A11842" s="3"/>
      <c r="B11842" s="51"/>
      <c r="D11842" s="30"/>
      <c r="E11842" s="25"/>
    </row>
    <row r="11843" spans="1:5" x14ac:dyDescent="0.15">
      <c r="A11843" s="3"/>
      <c r="B11843" s="51"/>
      <c r="D11843" s="30"/>
      <c r="E11843" s="25"/>
    </row>
    <row r="11844" spans="1:5" x14ac:dyDescent="0.15">
      <c r="A11844" s="3"/>
      <c r="B11844" s="51"/>
      <c r="D11844" s="30"/>
      <c r="E11844" s="25"/>
    </row>
    <row r="11845" spans="1:5" x14ac:dyDescent="0.15">
      <c r="A11845" s="3"/>
      <c r="B11845" s="51"/>
      <c r="D11845" s="30"/>
      <c r="E11845" s="25"/>
    </row>
    <row r="11846" spans="1:5" x14ac:dyDescent="0.15">
      <c r="A11846" s="3"/>
      <c r="B11846" s="51"/>
      <c r="D11846" s="30"/>
      <c r="E11846" s="25"/>
    </row>
    <row r="11847" spans="1:5" x14ac:dyDescent="0.15">
      <c r="A11847" s="3"/>
      <c r="B11847" s="51"/>
      <c r="D11847" s="30"/>
      <c r="E11847" s="25"/>
    </row>
    <row r="11848" spans="1:5" x14ac:dyDescent="0.15">
      <c r="A11848" s="3"/>
      <c r="B11848" s="51"/>
      <c r="D11848" s="30"/>
      <c r="E11848" s="25"/>
    </row>
    <row r="11849" spans="1:5" x14ac:dyDescent="0.15">
      <c r="A11849" s="3"/>
      <c r="B11849" s="51"/>
      <c r="D11849" s="30"/>
      <c r="E11849" s="25"/>
    </row>
    <row r="11850" spans="1:5" x14ac:dyDescent="0.15">
      <c r="A11850" s="3"/>
      <c r="B11850" s="51"/>
      <c r="D11850" s="30"/>
      <c r="E11850" s="25"/>
    </row>
    <row r="11851" spans="1:5" x14ac:dyDescent="0.15">
      <c r="A11851" s="3"/>
      <c r="B11851" s="51"/>
      <c r="D11851" s="30"/>
      <c r="E11851" s="25"/>
    </row>
    <row r="11852" spans="1:5" x14ac:dyDescent="0.15">
      <c r="A11852" s="3"/>
      <c r="B11852" s="51"/>
      <c r="D11852" s="30"/>
      <c r="E11852" s="25"/>
    </row>
    <row r="11853" spans="1:5" x14ac:dyDescent="0.15">
      <c r="A11853" s="3"/>
      <c r="B11853" s="51"/>
      <c r="D11853" s="30"/>
      <c r="E11853" s="25"/>
    </row>
    <row r="11854" spans="1:5" x14ac:dyDescent="0.15">
      <c r="A11854" s="3"/>
      <c r="B11854" s="51"/>
      <c r="D11854" s="30"/>
      <c r="E11854" s="25"/>
    </row>
    <row r="11855" spans="1:5" x14ac:dyDescent="0.15">
      <c r="A11855" s="3"/>
      <c r="B11855" s="51"/>
      <c r="D11855" s="30"/>
      <c r="E11855" s="25"/>
    </row>
    <row r="11856" spans="1:5" x14ac:dyDescent="0.15">
      <c r="A11856" s="3"/>
      <c r="B11856" s="51"/>
      <c r="D11856" s="30"/>
      <c r="E11856" s="25"/>
    </row>
    <row r="11857" spans="1:5" x14ac:dyDescent="0.15">
      <c r="A11857" s="3"/>
      <c r="B11857" s="51"/>
      <c r="D11857" s="30"/>
      <c r="E11857" s="25"/>
    </row>
    <row r="11858" spans="1:5" x14ac:dyDescent="0.15">
      <c r="A11858" s="3"/>
      <c r="B11858" s="51"/>
      <c r="D11858" s="30"/>
      <c r="E11858" s="25"/>
    </row>
    <row r="11859" spans="1:5" x14ac:dyDescent="0.15">
      <c r="A11859" s="3"/>
      <c r="B11859" s="51"/>
      <c r="D11859" s="30"/>
      <c r="E11859" s="25"/>
    </row>
    <row r="11860" spans="1:5" x14ac:dyDescent="0.15">
      <c r="A11860" s="3"/>
      <c r="B11860" s="51"/>
      <c r="D11860" s="30"/>
      <c r="E11860" s="25"/>
    </row>
    <row r="11861" spans="1:5" x14ac:dyDescent="0.15">
      <c r="A11861" s="3"/>
      <c r="B11861" s="51"/>
      <c r="D11861" s="30"/>
      <c r="E11861" s="25"/>
    </row>
    <row r="11862" spans="1:5" x14ac:dyDescent="0.15">
      <c r="A11862" s="3"/>
      <c r="B11862" s="51"/>
      <c r="D11862" s="30"/>
      <c r="E11862" s="25"/>
    </row>
    <row r="11863" spans="1:5" x14ac:dyDescent="0.15">
      <c r="A11863" s="3"/>
      <c r="B11863" s="51"/>
      <c r="D11863" s="30"/>
      <c r="E11863" s="25"/>
    </row>
    <row r="11864" spans="1:5" x14ac:dyDescent="0.15">
      <c r="A11864" s="3"/>
      <c r="B11864" s="51"/>
      <c r="D11864" s="30"/>
      <c r="E11864" s="25"/>
    </row>
    <row r="11865" spans="1:5" x14ac:dyDescent="0.15">
      <c r="A11865" s="3"/>
      <c r="B11865" s="51"/>
      <c r="D11865" s="30"/>
      <c r="E11865" s="25"/>
    </row>
    <row r="11866" spans="1:5" x14ac:dyDescent="0.15">
      <c r="A11866" s="3"/>
      <c r="B11866" s="51"/>
      <c r="D11866" s="30"/>
      <c r="E11866" s="25"/>
    </row>
    <row r="11867" spans="1:5" x14ac:dyDescent="0.15">
      <c r="A11867" s="3"/>
      <c r="B11867" s="51"/>
      <c r="D11867" s="30"/>
      <c r="E11867" s="25"/>
    </row>
    <row r="11868" spans="1:5" x14ac:dyDescent="0.15">
      <c r="A11868" s="3"/>
      <c r="B11868" s="51"/>
      <c r="D11868" s="30"/>
      <c r="E11868" s="25"/>
    </row>
    <row r="11869" spans="1:5" x14ac:dyDescent="0.15">
      <c r="A11869" s="3"/>
      <c r="B11869" s="51"/>
      <c r="D11869" s="30"/>
      <c r="E11869" s="25"/>
    </row>
    <row r="11870" spans="1:5" x14ac:dyDescent="0.15">
      <c r="A11870" s="3"/>
      <c r="B11870" s="51"/>
      <c r="D11870" s="30"/>
      <c r="E11870" s="25"/>
    </row>
    <row r="11871" spans="1:5" x14ac:dyDescent="0.15">
      <c r="A11871" s="3"/>
      <c r="B11871" s="51"/>
      <c r="D11871" s="30"/>
      <c r="E11871" s="25"/>
    </row>
    <row r="11872" spans="1:5" x14ac:dyDescent="0.15">
      <c r="A11872" s="3"/>
      <c r="B11872" s="51"/>
      <c r="D11872" s="30"/>
      <c r="E11872" s="25"/>
    </row>
    <row r="11873" spans="1:5" x14ac:dyDescent="0.15">
      <c r="A11873" s="3"/>
      <c r="B11873" s="51"/>
      <c r="D11873" s="30"/>
      <c r="E11873" s="25"/>
    </row>
    <row r="11874" spans="1:5" x14ac:dyDescent="0.15">
      <c r="A11874" s="3"/>
      <c r="B11874" s="51"/>
      <c r="D11874" s="30"/>
      <c r="E11874" s="25"/>
    </row>
    <row r="11875" spans="1:5" x14ac:dyDescent="0.15">
      <c r="A11875" s="3"/>
      <c r="B11875" s="51"/>
      <c r="D11875" s="30"/>
      <c r="E11875" s="25"/>
    </row>
    <row r="11876" spans="1:5" x14ac:dyDescent="0.15">
      <c r="A11876" s="3"/>
      <c r="B11876" s="51"/>
      <c r="D11876" s="30"/>
      <c r="E11876" s="25"/>
    </row>
    <row r="11877" spans="1:5" x14ac:dyDescent="0.15">
      <c r="A11877" s="3"/>
      <c r="B11877" s="51"/>
      <c r="D11877" s="30"/>
      <c r="E11877" s="25"/>
    </row>
    <row r="11878" spans="1:5" x14ac:dyDescent="0.15">
      <c r="A11878" s="3"/>
      <c r="B11878" s="51"/>
      <c r="D11878" s="30"/>
      <c r="E11878" s="25"/>
    </row>
    <row r="11879" spans="1:5" x14ac:dyDescent="0.15">
      <c r="A11879" s="3"/>
      <c r="B11879" s="51"/>
      <c r="D11879" s="30"/>
      <c r="E11879" s="25"/>
    </row>
    <row r="11880" spans="1:5" x14ac:dyDescent="0.15">
      <c r="A11880" s="3"/>
      <c r="B11880" s="51"/>
      <c r="D11880" s="30"/>
      <c r="E11880" s="25"/>
    </row>
    <row r="11881" spans="1:5" x14ac:dyDescent="0.15">
      <c r="A11881" s="3"/>
      <c r="B11881" s="51"/>
      <c r="D11881" s="30"/>
      <c r="E11881" s="25"/>
    </row>
    <row r="11882" spans="1:5" x14ac:dyDescent="0.15">
      <c r="A11882" s="3"/>
      <c r="B11882" s="51"/>
      <c r="D11882" s="30"/>
      <c r="E11882" s="25"/>
    </row>
    <row r="11883" spans="1:5" x14ac:dyDescent="0.15">
      <c r="A11883" s="3"/>
      <c r="B11883" s="51"/>
      <c r="D11883" s="30"/>
      <c r="E11883" s="25"/>
    </row>
    <row r="11884" spans="1:5" x14ac:dyDescent="0.15">
      <c r="A11884" s="3"/>
      <c r="B11884" s="51"/>
      <c r="D11884" s="30"/>
      <c r="E11884" s="25"/>
    </row>
    <row r="11885" spans="1:5" x14ac:dyDescent="0.15">
      <c r="A11885" s="3"/>
      <c r="B11885" s="51"/>
      <c r="D11885" s="30"/>
      <c r="E11885" s="25"/>
    </row>
    <row r="11886" spans="1:5" x14ac:dyDescent="0.15">
      <c r="A11886" s="3"/>
      <c r="B11886" s="51"/>
      <c r="D11886" s="30"/>
      <c r="E11886" s="25"/>
    </row>
    <row r="11887" spans="1:5" x14ac:dyDescent="0.15">
      <c r="A11887" s="3"/>
      <c r="B11887" s="51"/>
      <c r="D11887" s="30"/>
      <c r="E11887" s="25"/>
    </row>
    <row r="11888" spans="1:5" x14ac:dyDescent="0.15">
      <c r="A11888" s="3"/>
      <c r="B11888" s="51"/>
      <c r="D11888" s="30"/>
      <c r="E11888" s="25"/>
    </row>
    <row r="11889" spans="1:5" x14ac:dyDescent="0.15">
      <c r="A11889" s="3"/>
      <c r="B11889" s="51"/>
      <c r="D11889" s="30"/>
      <c r="E11889" s="25"/>
    </row>
    <row r="11890" spans="1:5" x14ac:dyDescent="0.15">
      <c r="A11890" s="3"/>
      <c r="B11890" s="51"/>
      <c r="D11890" s="30"/>
      <c r="E11890" s="25"/>
    </row>
    <row r="11891" spans="1:5" x14ac:dyDescent="0.15">
      <c r="A11891" s="3"/>
      <c r="B11891" s="51"/>
      <c r="D11891" s="30"/>
      <c r="E11891" s="25"/>
    </row>
    <row r="11892" spans="1:5" x14ac:dyDescent="0.15">
      <c r="A11892" s="3"/>
      <c r="B11892" s="51"/>
      <c r="D11892" s="30"/>
      <c r="E11892" s="25"/>
    </row>
    <row r="11893" spans="1:5" x14ac:dyDescent="0.15">
      <c r="A11893" s="3"/>
      <c r="B11893" s="51"/>
      <c r="D11893" s="30"/>
      <c r="E11893" s="25"/>
    </row>
    <row r="11894" spans="1:5" x14ac:dyDescent="0.15">
      <c r="A11894" s="3"/>
      <c r="B11894" s="51"/>
      <c r="D11894" s="30"/>
      <c r="E11894" s="25"/>
    </row>
    <row r="11895" spans="1:5" x14ac:dyDescent="0.15">
      <c r="A11895" s="3"/>
      <c r="B11895" s="51"/>
      <c r="D11895" s="30"/>
      <c r="E11895" s="25"/>
    </row>
    <row r="11896" spans="1:5" x14ac:dyDescent="0.15">
      <c r="A11896" s="3"/>
      <c r="B11896" s="51"/>
      <c r="D11896" s="30"/>
      <c r="E11896" s="25"/>
    </row>
    <row r="11897" spans="1:5" x14ac:dyDescent="0.15">
      <c r="A11897" s="3"/>
      <c r="B11897" s="51"/>
      <c r="D11897" s="30"/>
      <c r="E11897" s="25"/>
    </row>
    <row r="11898" spans="1:5" x14ac:dyDescent="0.15">
      <c r="A11898" s="3"/>
      <c r="B11898" s="51"/>
      <c r="D11898" s="30"/>
      <c r="E11898" s="25"/>
    </row>
    <row r="11899" spans="1:5" x14ac:dyDescent="0.15">
      <c r="A11899" s="3"/>
      <c r="B11899" s="51"/>
      <c r="D11899" s="30"/>
      <c r="E11899" s="25"/>
    </row>
    <row r="11900" spans="1:5" x14ac:dyDescent="0.15">
      <c r="A11900" s="3"/>
      <c r="B11900" s="51"/>
      <c r="D11900" s="30"/>
      <c r="E11900" s="25"/>
    </row>
    <row r="11901" spans="1:5" x14ac:dyDescent="0.15">
      <c r="A11901" s="3"/>
      <c r="B11901" s="51"/>
      <c r="D11901" s="30"/>
      <c r="E11901" s="25"/>
    </row>
    <row r="11902" spans="1:5" x14ac:dyDescent="0.15">
      <c r="A11902" s="3"/>
      <c r="B11902" s="51"/>
      <c r="D11902" s="30"/>
      <c r="E11902" s="25"/>
    </row>
    <row r="11903" spans="1:5" x14ac:dyDescent="0.15">
      <c r="A11903" s="3"/>
      <c r="B11903" s="51"/>
      <c r="D11903" s="30"/>
      <c r="E11903" s="25"/>
    </row>
    <row r="11904" spans="1:5" x14ac:dyDescent="0.15">
      <c r="A11904" s="3"/>
      <c r="B11904" s="51"/>
      <c r="D11904" s="30"/>
      <c r="E11904" s="25"/>
    </row>
    <row r="11905" spans="1:5" x14ac:dyDescent="0.15">
      <c r="A11905" s="3"/>
      <c r="B11905" s="51"/>
      <c r="D11905" s="30"/>
      <c r="E11905" s="25"/>
    </row>
    <row r="11906" spans="1:5" x14ac:dyDescent="0.15">
      <c r="A11906" s="3"/>
      <c r="B11906" s="51"/>
      <c r="D11906" s="30"/>
      <c r="E11906" s="25"/>
    </row>
    <row r="11907" spans="1:5" x14ac:dyDescent="0.15">
      <c r="A11907" s="3"/>
      <c r="B11907" s="51"/>
      <c r="D11907" s="30"/>
      <c r="E11907" s="25"/>
    </row>
    <row r="11908" spans="1:5" x14ac:dyDescent="0.15">
      <c r="A11908" s="3"/>
      <c r="B11908" s="51"/>
      <c r="D11908" s="30"/>
      <c r="E11908" s="25"/>
    </row>
    <row r="11909" spans="1:5" x14ac:dyDescent="0.15">
      <c r="A11909" s="3"/>
      <c r="B11909" s="51"/>
      <c r="D11909" s="30"/>
      <c r="E11909" s="25"/>
    </row>
    <row r="11910" spans="1:5" x14ac:dyDescent="0.15">
      <c r="A11910" s="3"/>
      <c r="B11910" s="51"/>
      <c r="D11910" s="30"/>
      <c r="E11910" s="25"/>
    </row>
    <row r="11911" spans="1:5" x14ac:dyDescent="0.15">
      <c r="A11911" s="3"/>
      <c r="B11911" s="51"/>
      <c r="D11911" s="30"/>
      <c r="E11911" s="25"/>
    </row>
    <row r="11912" spans="1:5" x14ac:dyDescent="0.15">
      <c r="A11912" s="3"/>
      <c r="B11912" s="51"/>
      <c r="D11912" s="30"/>
      <c r="E11912" s="25"/>
    </row>
    <row r="11913" spans="1:5" x14ac:dyDescent="0.15">
      <c r="A11913" s="3"/>
      <c r="B11913" s="51"/>
      <c r="D11913" s="30"/>
      <c r="E11913" s="25"/>
    </row>
    <row r="11914" spans="1:5" x14ac:dyDescent="0.15">
      <c r="A11914" s="3"/>
      <c r="B11914" s="51"/>
      <c r="D11914" s="30"/>
      <c r="E11914" s="25"/>
    </row>
    <row r="11915" spans="1:5" x14ac:dyDescent="0.15">
      <c r="A11915" s="3"/>
      <c r="B11915" s="51"/>
      <c r="D11915" s="30"/>
      <c r="E11915" s="25"/>
    </row>
    <row r="11916" spans="1:5" x14ac:dyDescent="0.15">
      <c r="A11916" s="3"/>
      <c r="B11916" s="51"/>
      <c r="D11916" s="30"/>
      <c r="E11916" s="25"/>
    </row>
    <row r="11917" spans="1:5" x14ac:dyDescent="0.15">
      <c r="A11917" s="3"/>
      <c r="B11917" s="51"/>
      <c r="D11917" s="30"/>
      <c r="E11917" s="25"/>
    </row>
    <row r="11918" spans="1:5" x14ac:dyDescent="0.15">
      <c r="A11918" s="3"/>
      <c r="B11918" s="51"/>
      <c r="D11918" s="30"/>
      <c r="E11918" s="25"/>
    </row>
    <row r="11919" spans="1:5" x14ac:dyDescent="0.15">
      <c r="A11919" s="3"/>
      <c r="B11919" s="51"/>
      <c r="D11919" s="30"/>
      <c r="E11919" s="25"/>
    </row>
    <row r="11920" spans="1:5" x14ac:dyDescent="0.15">
      <c r="A11920" s="3"/>
      <c r="B11920" s="51"/>
      <c r="D11920" s="30"/>
      <c r="E11920" s="25"/>
    </row>
    <row r="11921" spans="1:5" x14ac:dyDescent="0.15">
      <c r="A11921" s="3"/>
      <c r="B11921" s="51"/>
      <c r="D11921" s="30"/>
      <c r="E11921" s="25"/>
    </row>
    <row r="11922" spans="1:5" x14ac:dyDescent="0.15">
      <c r="A11922" s="3"/>
      <c r="B11922" s="51"/>
      <c r="D11922" s="30"/>
      <c r="E11922" s="25"/>
    </row>
    <row r="11923" spans="1:5" x14ac:dyDescent="0.15">
      <c r="A11923" s="3"/>
      <c r="B11923" s="51"/>
      <c r="D11923" s="30"/>
      <c r="E11923" s="25"/>
    </row>
    <row r="11924" spans="1:5" x14ac:dyDescent="0.15">
      <c r="A11924" s="3"/>
      <c r="B11924" s="51"/>
      <c r="D11924" s="30"/>
      <c r="E11924" s="25"/>
    </row>
    <row r="11925" spans="1:5" x14ac:dyDescent="0.15">
      <c r="A11925" s="3"/>
      <c r="B11925" s="51"/>
      <c r="D11925" s="30"/>
      <c r="E11925" s="25"/>
    </row>
    <row r="11926" spans="1:5" x14ac:dyDescent="0.15">
      <c r="A11926" s="3"/>
      <c r="B11926" s="51"/>
      <c r="D11926" s="30"/>
      <c r="E11926" s="25"/>
    </row>
    <row r="11927" spans="1:5" x14ac:dyDescent="0.15">
      <c r="A11927" s="3"/>
      <c r="B11927" s="51"/>
      <c r="D11927" s="30"/>
      <c r="E11927" s="25"/>
    </row>
    <row r="11928" spans="1:5" x14ac:dyDescent="0.15">
      <c r="A11928" s="3"/>
      <c r="B11928" s="51"/>
      <c r="D11928" s="30"/>
      <c r="E11928" s="25"/>
    </row>
    <row r="11929" spans="1:5" x14ac:dyDescent="0.15">
      <c r="A11929" s="3"/>
      <c r="B11929" s="51"/>
      <c r="D11929" s="30"/>
      <c r="E11929" s="25"/>
    </row>
    <row r="11930" spans="1:5" x14ac:dyDescent="0.15">
      <c r="A11930" s="3"/>
      <c r="B11930" s="51"/>
      <c r="D11930" s="30"/>
      <c r="E11930" s="25"/>
    </row>
    <row r="11931" spans="1:5" x14ac:dyDescent="0.15">
      <c r="A11931" s="3"/>
      <c r="B11931" s="51"/>
      <c r="D11931" s="30"/>
      <c r="E11931" s="25"/>
    </row>
    <row r="11932" spans="1:5" x14ac:dyDescent="0.15">
      <c r="A11932" s="3"/>
      <c r="B11932" s="51"/>
      <c r="D11932" s="30"/>
      <c r="E11932" s="25"/>
    </row>
    <row r="11933" spans="1:5" x14ac:dyDescent="0.15">
      <c r="A11933" s="3"/>
      <c r="B11933" s="51"/>
      <c r="D11933" s="30"/>
      <c r="E11933" s="25"/>
    </row>
    <row r="11934" spans="1:5" x14ac:dyDescent="0.15">
      <c r="A11934" s="3"/>
      <c r="B11934" s="51"/>
      <c r="D11934" s="30"/>
      <c r="E11934" s="25"/>
    </row>
    <row r="11935" spans="1:5" x14ac:dyDescent="0.15">
      <c r="A11935" s="3"/>
      <c r="B11935" s="51"/>
      <c r="D11935" s="30"/>
      <c r="E11935" s="25"/>
    </row>
    <row r="11936" spans="1:5" x14ac:dyDescent="0.15">
      <c r="A11936" s="3"/>
      <c r="B11936" s="51"/>
      <c r="D11936" s="30"/>
      <c r="E11936" s="25"/>
    </row>
    <row r="11937" spans="1:5" x14ac:dyDescent="0.15">
      <c r="A11937" s="3"/>
      <c r="B11937" s="51"/>
      <c r="D11937" s="30"/>
      <c r="E11937" s="25"/>
    </row>
    <row r="11938" spans="1:5" x14ac:dyDescent="0.15">
      <c r="A11938" s="3"/>
      <c r="B11938" s="51"/>
      <c r="D11938" s="30"/>
      <c r="E11938" s="25"/>
    </row>
    <row r="11939" spans="1:5" x14ac:dyDescent="0.15">
      <c r="A11939" s="3"/>
      <c r="B11939" s="51"/>
      <c r="D11939" s="30"/>
      <c r="E11939" s="25"/>
    </row>
    <row r="11940" spans="1:5" x14ac:dyDescent="0.15">
      <c r="A11940" s="3"/>
      <c r="B11940" s="51"/>
      <c r="D11940" s="30"/>
      <c r="E11940" s="25"/>
    </row>
    <row r="11941" spans="1:5" x14ac:dyDescent="0.15">
      <c r="A11941" s="3"/>
      <c r="B11941" s="51"/>
      <c r="D11941" s="30"/>
      <c r="E11941" s="25"/>
    </row>
    <row r="11942" spans="1:5" x14ac:dyDescent="0.15">
      <c r="A11942" s="3"/>
      <c r="B11942" s="51"/>
      <c r="D11942" s="30"/>
      <c r="E11942" s="25"/>
    </row>
    <row r="11943" spans="1:5" x14ac:dyDescent="0.15">
      <c r="A11943" s="3"/>
      <c r="B11943" s="51"/>
      <c r="D11943" s="30"/>
      <c r="E11943" s="25"/>
    </row>
    <row r="11944" spans="1:5" x14ac:dyDescent="0.15">
      <c r="A11944" s="3"/>
      <c r="B11944" s="51"/>
      <c r="D11944" s="30"/>
      <c r="E11944" s="25"/>
    </row>
    <row r="11945" spans="1:5" x14ac:dyDescent="0.15">
      <c r="A11945" s="3"/>
      <c r="B11945" s="51"/>
      <c r="D11945" s="30"/>
      <c r="E11945" s="25"/>
    </row>
    <row r="11946" spans="1:5" x14ac:dyDescent="0.15">
      <c r="A11946" s="3"/>
      <c r="B11946" s="51"/>
      <c r="D11946" s="30"/>
      <c r="E11946" s="25"/>
    </row>
    <row r="11947" spans="1:5" x14ac:dyDescent="0.15">
      <c r="A11947" s="3"/>
      <c r="B11947" s="51"/>
      <c r="D11947" s="30"/>
      <c r="E11947" s="25"/>
    </row>
    <row r="11948" spans="1:5" x14ac:dyDescent="0.15">
      <c r="A11948" s="3"/>
      <c r="B11948" s="51"/>
      <c r="D11948" s="30"/>
      <c r="E11948" s="25"/>
    </row>
    <row r="11949" spans="1:5" x14ac:dyDescent="0.15">
      <c r="A11949" s="3"/>
      <c r="B11949" s="51"/>
      <c r="D11949" s="30"/>
      <c r="E11949" s="25"/>
    </row>
    <row r="11950" spans="1:5" x14ac:dyDescent="0.15">
      <c r="A11950" s="3"/>
      <c r="B11950" s="51"/>
      <c r="D11950" s="30"/>
      <c r="E11950" s="25"/>
    </row>
    <row r="11951" spans="1:5" x14ac:dyDescent="0.15">
      <c r="A11951" s="3"/>
      <c r="B11951" s="51"/>
      <c r="D11951" s="30"/>
      <c r="E11951" s="25"/>
    </row>
    <row r="11952" spans="1:5" x14ac:dyDescent="0.15">
      <c r="A11952" s="3"/>
      <c r="B11952" s="51"/>
      <c r="D11952" s="30"/>
      <c r="E11952" s="25"/>
    </row>
    <row r="11953" spans="1:5" x14ac:dyDescent="0.15">
      <c r="A11953" s="3"/>
      <c r="B11953" s="51"/>
      <c r="D11953" s="30"/>
      <c r="E11953" s="25"/>
    </row>
    <row r="11954" spans="1:5" x14ac:dyDescent="0.15">
      <c r="A11954" s="3"/>
      <c r="B11954" s="51"/>
      <c r="D11954" s="30"/>
      <c r="E11954" s="25"/>
    </row>
    <row r="11955" spans="1:5" x14ac:dyDescent="0.15">
      <c r="A11955" s="3"/>
      <c r="B11955" s="51"/>
      <c r="D11955" s="30"/>
      <c r="E11955" s="25"/>
    </row>
    <row r="11956" spans="1:5" x14ac:dyDescent="0.15">
      <c r="A11956" s="3"/>
      <c r="B11956" s="51"/>
      <c r="D11956" s="30"/>
      <c r="E11956" s="25"/>
    </row>
    <row r="11957" spans="1:5" x14ac:dyDescent="0.15">
      <c r="A11957" s="3"/>
      <c r="B11957" s="51"/>
      <c r="D11957" s="30"/>
      <c r="E11957" s="25"/>
    </row>
    <row r="11958" spans="1:5" x14ac:dyDescent="0.15">
      <c r="A11958" s="3"/>
      <c r="B11958" s="51"/>
      <c r="D11958" s="30"/>
      <c r="E11958" s="25"/>
    </row>
    <row r="11959" spans="1:5" x14ac:dyDescent="0.15">
      <c r="A11959" s="3"/>
      <c r="B11959" s="51"/>
      <c r="D11959" s="30"/>
      <c r="E11959" s="25"/>
    </row>
    <row r="11960" spans="1:5" x14ac:dyDescent="0.15">
      <c r="A11960" s="3"/>
      <c r="B11960" s="51"/>
      <c r="D11960" s="30"/>
      <c r="E11960" s="25"/>
    </row>
    <row r="11961" spans="1:5" x14ac:dyDescent="0.15">
      <c r="A11961" s="3"/>
      <c r="B11961" s="51"/>
      <c r="D11961" s="30"/>
      <c r="E11961" s="25"/>
    </row>
    <row r="11962" spans="1:5" x14ac:dyDescent="0.15">
      <c r="A11962" s="3"/>
      <c r="B11962" s="51"/>
      <c r="D11962" s="30"/>
      <c r="E11962" s="25"/>
    </row>
    <row r="11963" spans="1:5" x14ac:dyDescent="0.15">
      <c r="A11963" s="3"/>
      <c r="B11963" s="51"/>
      <c r="D11963" s="30"/>
      <c r="E11963" s="25"/>
    </row>
    <row r="11964" spans="1:5" x14ac:dyDescent="0.15">
      <c r="A11964" s="3"/>
      <c r="B11964" s="51"/>
      <c r="D11964" s="30"/>
      <c r="E11964" s="25"/>
    </row>
    <row r="11965" spans="1:5" x14ac:dyDescent="0.15">
      <c r="A11965" s="3"/>
      <c r="B11965" s="51"/>
      <c r="D11965" s="30"/>
      <c r="E11965" s="25"/>
    </row>
    <row r="11966" spans="1:5" x14ac:dyDescent="0.15">
      <c r="A11966" s="3"/>
      <c r="B11966" s="51"/>
      <c r="D11966" s="30"/>
      <c r="E11966" s="25"/>
    </row>
    <row r="11967" spans="1:5" x14ac:dyDescent="0.15">
      <c r="A11967" s="3"/>
      <c r="B11967" s="51"/>
      <c r="D11967" s="30"/>
      <c r="E11967" s="25"/>
    </row>
    <row r="11968" spans="1:5" x14ac:dyDescent="0.15">
      <c r="A11968" s="3"/>
      <c r="B11968" s="51"/>
      <c r="D11968" s="30"/>
      <c r="E11968" s="25"/>
    </row>
    <row r="11969" spans="1:5" x14ac:dyDescent="0.15">
      <c r="A11969" s="3"/>
      <c r="B11969" s="51"/>
      <c r="D11969" s="30"/>
      <c r="E11969" s="25"/>
    </row>
    <row r="11970" spans="1:5" x14ac:dyDescent="0.15">
      <c r="A11970" s="3"/>
      <c r="B11970" s="51"/>
      <c r="D11970" s="30"/>
      <c r="E11970" s="25"/>
    </row>
    <row r="11971" spans="1:5" x14ac:dyDescent="0.15">
      <c r="A11971" s="3"/>
      <c r="B11971" s="51"/>
      <c r="D11971" s="30"/>
      <c r="E11971" s="25"/>
    </row>
    <row r="11972" spans="1:5" x14ac:dyDescent="0.15">
      <c r="A11972" s="3"/>
      <c r="B11972" s="51"/>
      <c r="D11972" s="30"/>
      <c r="E11972" s="25"/>
    </row>
    <row r="11973" spans="1:5" x14ac:dyDescent="0.15">
      <c r="A11973" s="3"/>
      <c r="B11973" s="51"/>
      <c r="D11973" s="30"/>
      <c r="E11973" s="25"/>
    </row>
    <row r="11974" spans="1:5" x14ac:dyDescent="0.15">
      <c r="A11974" s="3"/>
      <c r="B11974" s="51"/>
      <c r="D11974" s="30"/>
      <c r="E11974" s="25"/>
    </row>
    <row r="11975" spans="1:5" x14ac:dyDescent="0.15">
      <c r="A11975" s="3"/>
      <c r="B11975" s="51"/>
      <c r="D11975" s="30"/>
      <c r="E11975" s="25"/>
    </row>
    <row r="11976" spans="1:5" x14ac:dyDescent="0.15">
      <c r="A11976" s="3"/>
      <c r="B11976" s="51"/>
      <c r="D11976" s="30"/>
      <c r="E11976" s="25"/>
    </row>
    <row r="11977" spans="1:5" x14ac:dyDescent="0.15">
      <c r="A11977" s="3"/>
      <c r="B11977" s="51"/>
      <c r="D11977" s="30"/>
      <c r="E11977" s="25"/>
    </row>
    <row r="11978" spans="1:5" x14ac:dyDescent="0.15">
      <c r="A11978" s="3"/>
      <c r="B11978" s="51"/>
      <c r="D11978" s="30"/>
      <c r="E11978" s="25"/>
    </row>
    <row r="11979" spans="1:5" x14ac:dyDescent="0.15">
      <c r="A11979" s="3"/>
      <c r="B11979" s="51"/>
      <c r="D11979" s="30"/>
      <c r="E11979" s="25"/>
    </row>
    <row r="11980" spans="1:5" x14ac:dyDescent="0.15">
      <c r="A11980" s="3"/>
      <c r="B11980" s="51"/>
      <c r="D11980" s="30"/>
      <c r="E11980" s="25"/>
    </row>
    <row r="11981" spans="1:5" x14ac:dyDescent="0.15">
      <c r="A11981" s="3"/>
      <c r="B11981" s="51"/>
      <c r="D11981" s="30"/>
      <c r="E11981" s="25"/>
    </row>
    <row r="11982" spans="1:5" x14ac:dyDescent="0.15">
      <c r="A11982" s="3"/>
      <c r="B11982" s="51"/>
      <c r="D11982" s="30"/>
      <c r="E11982" s="25"/>
    </row>
    <row r="11983" spans="1:5" x14ac:dyDescent="0.15">
      <c r="A11983" s="3"/>
      <c r="B11983" s="51"/>
      <c r="D11983" s="30"/>
      <c r="E11983" s="25"/>
    </row>
    <row r="11984" spans="1:5" x14ac:dyDescent="0.15">
      <c r="A11984" s="3"/>
      <c r="B11984" s="51"/>
      <c r="D11984" s="30"/>
      <c r="E11984" s="25"/>
    </row>
    <row r="11985" spans="1:5" x14ac:dyDescent="0.15">
      <c r="A11985" s="3"/>
      <c r="B11985" s="51"/>
      <c r="D11985" s="30"/>
      <c r="E11985" s="25"/>
    </row>
    <row r="11986" spans="1:5" x14ac:dyDescent="0.15">
      <c r="A11986" s="3"/>
      <c r="B11986" s="51"/>
      <c r="D11986" s="30"/>
      <c r="E11986" s="25"/>
    </row>
    <row r="11987" spans="1:5" x14ac:dyDescent="0.15">
      <c r="A11987" s="3"/>
      <c r="B11987" s="51"/>
      <c r="D11987" s="30"/>
      <c r="E11987" s="25"/>
    </row>
    <row r="11988" spans="1:5" x14ac:dyDescent="0.15">
      <c r="A11988" s="3"/>
      <c r="B11988" s="51"/>
      <c r="D11988" s="30"/>
      <c r="E11988" s="25"/>
    </row>
    <row r="11989" spans="1:5" x14ac:dyDescent="0.15">
      <c r="A11989" s="3"/>
      <c r="B11989" s="51"/>
      <c r="D11989" s="30"/>
      <c r="E11989" s="25"/>
    </row>
    <row r="11990" spans="1:5" x14ac:dyDescent="0.15">
      <c r="A11990" s="3"/>
      <c r="B11990" s="51"/>
      <c r="D11990" s="30"/>
      <c r="E11990" s="25"/>
    </row>
    <row r="11991" spans="1:5" x14ac:dyDescent="0.15">
      <c r="A11991" s="3"/>
      <c r="B11991" s="51"/>
      <c r="D11991" s="30"/>
      <c r="E11991" s="25"/>
    </row>
    <row r="11992" spans="1:5" x14ac:dyDescent="0.15">
      <c r="A11992" s="3"/>
      <c r="B11992" s="51"/>
      <c r="D11992" s="30"/>
      <c r="E11992" s="25"/>
    </row>
    <row r="11993" spans="1:5" x14ac:dyDescent="0.15">
      <c r="A11993" s="3"/>
      <c r="B11993" s="51"/>
      <c r="D11993" s="30"/>
      <c r="E11993" s="25"/>
    </row>
    <row r="11994" spans="1:5" x14ac:dyDescent="0.15">
      <c r="A11994" s="3"/>
      <c r="B11994" s="51"/>
      <c r="D11994" s="30"/>
      <c r="E11994" s="25"/>
    </row>
    <row r="11995" spans="1:5" x14ac:dyDescent="0.15">
      <c r="A11995" s="3"/>
      <c r="B11995" s="51"/>
      <c r="D11995" s="30"/>
      <c r="E11995" s="25"/>
    </row>
    <row r="11996" spans="1:5" x14ac:dyDescent="0.15">
      <c r="A11996" s="3"/>
      <c r="B11996" s="51"/>
      <c r="D11996" s="30"/>
      <c r="E11996" s="25"/>
    </row>
    <row r="11997" spans="1:5" x14ac:dyDescent="0.15">
      <c r="A11997" s="3"/>
      <c r="B11997" s="51"/>
      <c r="D11997" s="30"/>
      <c r="E11997" s="25"/>
    </row>
    <row r="11998" spans="1:5" x14ac:dyDescent="0.15">
      <c r="A11998" s="3"/>
      <c r="B11998" s="51"/>
      <c r="D11998" s="30"/>
      <c r="E11998" s="25"/>
    </row>
    <row r="11999" spans="1:5" x14ac:dyDescent="0.15">
      <c r="A11999" s="3"/>
      <c r="B11999" s="51"/>
      <c r="D11999" s="30"/>
      <c r="E11999" s="25"/>
    </row>
    <row r="12000" spans="1:5" x14ac:dyDescent="0.15">
      <c r="A12000" s="3"/>
      <c r="B12000" s="51"/>
      <c r="D12000" s="30"/>
      <c r="E12000" s="25"/>
    </row>
    <row r="12001" spans="1:5" x14ac:dyDescent="0.15">
      <c r="A12001" s="3"/>
      <c r="B12001" s="51"/>
      <c r="D12001" s="30"/>
      <c r="E12001" s="25"/>
    </row>
    <row r="12002" spans="1:5" x14ac:dyDescent="0.15">
      <c r="A12002" s="3"/>
      <c r="B12002" s="51"/>
      <c r="D12002" s="30"/>
      <c r="E12002" s="25"/>
    </row>
    <row r="12003" spans="1:5" x14ac:dyDescent="0.15">
      <c r="A12003" s="3"/>
      <c r="B12003" s="51"/>
      <c r="D12003" s="30"/>
      <c r="E12003" s="25"/>
    </row>
    <row r="12004" spans="1:5" x14ac:dyDescent="0.15">
      <c r="A12004" s="3"/>
      <c r="B12004" s="51"/>
      <c r="D12004" s="30"/>
      <c r="E12004" s="25"/>
    </row>
    <row r="12005" spans="1:5" x14ac:dyDescent="0.15">
      <c r="A12005" s="3"/>
      <c r="B12005" s="51"/>
      <c r="D12005" s="30"/>
      <c r="E12005" s="25"/>
    </row>
    <row r="12006" spans="1:5" x14ac:dyDescent="0.15">
      <c r="A12006" s="3"/>
      <c r="B12006" s="51"/>
      <c r="D12006" s="30"/>
      <c r="E12006" s="25"/>
    </row>
    <row r="12007" spans="1:5" x14ac:dyDescent="0.15">
      <c r="A12007" s="3"/>
      <c r="B12007" s="51"/>
      <c r="D12007" s="30"/>
      <c r="E12007" s="25"/>
    </row>
    <row r="12008" spans="1:5" x14ac:dyDescent="0.15">
      <c r="A12008" s="3"/>
      <c r="B12008" s="51"/>
      <c r="D12008" s="30"/>
      <c r="E12008" s="25"/>
    </row>
    <row r="12009" spans="1:5" x14ac:dyDescent="0.15">
      <c r="A12009" s="3"/>
      <c r="B12009" s="51"/>
      <c r="D12009" s="30"/>
      <c r="E12009" s="25"/>
    </row>
    <row r="12010" spans="1:5" x14ac:dyDescent="0.15">
      <c r="A12010" s="3"/>
      <c r="B12010" s="51"/>
      <c r="D12010" s="30"/>
      <c r="E12010" s="25"/>
    </row>
    <row r="12011" spans="1:5" x14ac:dyDescent="0.15">
      <c r="A12011" s="3"/>
      <c r="B12011" s="51"/>
      <c r="D12011" s="30"/>
      <c r="E12011" s="25"/>
    </row>
    <row r="12012" spans="1:5" x14ac:dyDescent="0.15">
      <c r="A12012" s="3"/>
      <c r="B12012" s="51"/>
      <c r="D12012" s="30"/>
      <c r="E12012" s="25"/>
    </row>
    <row r="12013" spans="1:5" x14ac:dyDescent="0.15">
      <c r="A12013" s="3"/>
      <c r="B12013" s="51"/>
      <c r="D12013" s="30"/>
      <c r="E12013" s="25"/>
    </row>
    <row r="12014" spans="1:5" x14ac:dyDescent="0.15">
      <c r="A12014" s="3"/>
      <c r="B12014" s="51"/>
      <c r="D12014" s="30"/>
      <c r="E12014" s="25"/>
    </row>
    <row r="12015" spans="1:5" x14ac:dyDescent="0.15">
      <c r="A12015" s="3"/>
      <c r="B12015" s="51"/>
      <c r="D12015" s="30"/>
      <c r="E12015" s="25"/>
    </row>
    <row r="12016" spans="1:5" x14ac:dyDescent="0.15">
      <c r="A12016" s="3"/>
      <c r="B12016" s="51"/>
      <c r="D12016" s="30"/>
      <c r="E12016" s="25"/>
    </row>
    <row r="12017" spans="1:5" x14ac:dyDescent="0.15">
      <c r="A12017" s="3"/>
      <c r="B12017" s="51"/>
      <c r="D12017" s="30"/>
      <c r="E12017" s="25"/>
    </row>
    <row r="12018" spans="1:5" x14ac:dyDescent="0.15">
      <c r="A12018" s="3"/>
      <c r="B12018" s="51"/>
      <c r="D12018" s="30"/>
      <c r="E12018" s="25"/>
    </row>
    <row r="12019" spans="1:5" x14ac:dyDescent="0.15">
      <c r="A12019" s="3"/>
      <c r="B12019" s="51"/>
      <c r="D12019" s="30"/>
      <c r="E12019" s="25"/>
    </row>
    <row r="12020" spans="1:5" x14ac:dyDescent="0.15">
      <c r="A12020" s="3"/>
      <c r="B12020" s="51"/>
      <c r="D12020" s="30"/>
      <c r="E12020" s="25"/>
    </row>
    <row r="12021" spans="1:5" x14ac:dyDescent="0.15">
      <c r="A12021" s="3"/>
      <c r="B12021" s="51"/>
      <c r="D12021" s="30"/>
      <c r="E12021" s="25"/>
    </row>
    <row r="12022" spans="1:5" x14ac:dyDescent="0.15">
      <c r="A12022" s="3"/>
      <c r="B12022" s="51"/>
      <c r="D12022" s="30"/>
      <c r="E12022" s="25"/>
    </row>
    <row r="12023" spans="1:5" x14ac:dyDescent="0.15">
      <c r="A12023" s="3"/>
      <c r="B12023" s="51"/>
      <c r="D12023" s="30"/>
      <c r="E12023" s="25"/>
    </row>
    <row r="12024" spans="1:5" x14ac:dyDescent="0.15">
      <c r="A12024" s="3"/>
      <c r="B12024" s="51"/>
      <c r="D12024" s="30"/>
      <c r="E12024" s="25"/>
    </row>
    <row r="12025" spans="1:5" x14ac:dyDescent="0.15">
      <c r="A12025" s="3"/>
      <c r="B12025" s="51"/>
      <c r="D12025" s="30"/>
      <c r="E12025" s="25"/>
    </row>
    <row r="12026" spans="1:5" x14ac:dyDescent="0.15">
      <c r="A12026" s="3"/>
      <c r="B12026" s="51"/>
      <c r="D12026" s="30"/>
      <c r="E12026" s="25"/>
    </row>
    <row r="12027" spans="1:5" x14ac:dyDescent="0.15">
      <c r="A12027" s="3"/>
      <c r="B12027" s="51"/>
      <c r="D12027" s="30"/>
      <c r="E12027" s="25"/>
    </row>
    <row r="12028" spans="1:5" x14ac:dyDescent="0.15">
      <c r="A12028" s="3"/>
      <c r="B12028" s="51"/>
      <c r="D12028" s="30"/>
      <c r="E12028" s="25"/>
    </row>
    <row r="12029" spans="1:5" x14ac:dyDescent="0.15">
      <c r="A12029" s="3"/>
      <c r="B12029" s="51"/>
      <c r="D12029" s="30"/>
      <c r="E12029" s="25"/>
    </row>
    <row r="12030" spans="1:5" x14ac:dyDescent="0.15">
      <c r="A12030" s="3"/>
      <c r="B12030" s="51"/>
      <c r="D12030" s="30"/>
      <c r="E12030" s="25"/>
    </row>
    <row r="12031" spans="1:5" x14ac:dyDescent="0.15">
      <c r="A12031" s="3"/>
      <c r="B12031" s="51"/>
      <c r="D12031" s="30"/>
      <c r="E12031" s="25"/>
    </row>
    <row r="12032" spans="1:5" x14ac:dyDescent="0.15">
      <c r="A12032" s="3"/>
      <c r="B12032" s="51"/>
      <c r="D12032" s="30"/>
      <c r="E12032" s="25"/>
    </row>
    <row r="12033" spans="1:5" x14ac:dyDescent="0.15">
      <c r="A12033" s="3"/>
      <c r="B12033" s="51"/>
      <c r="D12033" s="30"/>
      <c r="E12033" s="25"/>
    </row>
    <row r="12034" spans="1:5" x14ac:dyDescent="0.15">
      <c r="A12034" s="3"/>
      <c r="B12034" s="51"/>
      <c r="D12034" s="30"/>
      <c r="E12034" s="25"/>
    </row>
    <row r="12035" spans="1:5" x14ac:dyDescent="0.15">
      <c r="A12035" s="3"/>
      <c r="B12035" s="51"/>
      <c r="D12035" s="30"/>
      <c r="E12035" s="25"/>
    </row>
    <row r="12036" spans="1:5" x14ac:dyDescent="0.15">
      <c r="A12036" s="3"/>
      <c r="B12036" s="51"/>
      <c r="D12036" s="30"/>
      <c r="E12036" s="25"/>
    </row>
    <row r="12037" spans="1:5" x14ac:dyDescent="0.15">
      <c r="A12037" s="3"/>
      <c r="B12037" s="51"/>
      <c r="D12037" s="30"/>
      <c r="E12037" s="25"/>
    </row>
    <row r="12038" spans="1:5" x14ac:dyDescent="0.15">
      <c r="A12038" s="3"/>
      <c r="B12038" s="51"/>
      <c r="D12038" s="30"/>
      <c r="E12038" s="25"/>
    </row>
    <row r="12039" spans="1:5" x14ac:dyDescent="0.15">
      <c r="A12039" s="3"/>
      <c r="B12039" s="51"/>
      <c r="D12039" s="30"/>
      <c r="E12039" s="25"/>
    </row>
    <row r="12040" spans="1:5" x14ac:dyDescent="0.15">
      <c r="A12040" s="3"/>
      <c r="B12040" s="51"/>
      <c r="D12040" s="30"/>
      <c r="E12040" s="25"/>
    </row>
    <row r="12041" spans="1:5" x14ac:dyDescent="0.15">
      <c r="A12041" s="3"/>
      <c r="B12041" s="51"/>
      <c r="D12041" s="30"/>
      <c r="E12041" s="25"/>
    </row>
    <row r="12042" spans="1:5" x14ac:dyDescent="0.15">
      <c r="A12042" s="3"/>
      <c r="B12042" s="51"/>
      <c r="D12042" s="30"/>
      <c r="E12042" s="25"/>
    </row>
    <row r="12043" spans="1:5" x14ac:dyDescent="0.15">
      <c r="A12043" s="3"/>
      <c r="B12043" s="51"/>
      <c r="D12043" s="30"/>
      <c r="E12043" s="25"/>
    </row>
    <row r="12044" spans="1:5" x14ac:dyDescent="0.15">
      <c r="A12044" s="3"/>
      <c r="B12044" s="51"/>
      <c r="D12044" s="30"/>
      <c r="E12044" s="25"/>
    </row>
    <row r="12045" spans="1:5" x14ac:dyDescent="0.15">
      <c r="A12045" s="3"/>
      <c r="B12045" s="51"/>
      <c r="D12045" s="30"/>
      <c r="E12045" s="25"/>
    </row>
    <row r="12046" spans="1:5" x14ac:dyDescent="0.15">
      <c r="A12046" s="3"/>
      <c r="B12046" s="51"/>
      <c r="D12046" s="30"/>
      <c r="E12046" s="25"/>
    </row>
    <row r="12047" spans="1:5" x14ac:dyDescent="0.15">
      <c r="A12047" s="3"/>
      <c r="B12047" s="51"/>
      <c r="D12047" s="30"/>
      <c r="E12047" s="25"/>
    </row>
    <row r="12048" spans="1:5" x14ac:dyDescent="0.15">
      <c r="A12048" s="3"/>
      <c r="B12048" s="51"/>
      <c r="D12048" s="30"/>
      <c r="E12048" s="25"/>
    </row>
    <row r="12049" spans="1:5" x14ac:dyDescent="0.15">
      <c r="A12049" s="3"/>
      <c r="B12049" s="51"/>
      <c r="D12049" s="30"/>
      <c r="E12049" s="25"/>
    </row>
    <row r="12050" spans="1:5" x14ac:dyDescent="0.15">
      <c r="A12050" s="3"/>
      <c r="B12050" s="51"/>
      <c r="D12050" s="30"/>
      <c r="E12050" s="25"/>
    </row>
    <row r="12051" spans="1:5" x14ac:dyDescent="0.15">
      <c r="A12051" s="3"/>
      <c r="B12051" s="51"/>
      <c r="D12051" s="30"/>
      <c r="E12051" s="25"/>
    </row>
    <row r="12052" spans="1:5" x14ac:dyDescent="0.15">
      <c r="A12052" s="3"/>
      <c r="B12052" s="51"/>
      <c r="D12052" s="30"/>
      <c r="E12052" s="25"/>
    </row>
    <row r="12053" spans="1:5" x14ac:dyDescent="0.15">
      <c r="A12053" s="3"/>
      <c r="B12053" s="51"/>
      <c r="D12053" s="30"/>
      <c r="E12053" s="25"/>
    </row>
    <row r="12054" spans="1:5" x14ac:dyDescent="0.15">
      <c r="A12054" s="3"/>
      <c r="B12054" s="51"/>
      <c r="D12054" s="30"/>
      <c r="E12054" s="25"/>
    </row>
    <row r="12055" spans="1:5" x14ac:dyDescent="0.15">
      <c r="A12055" s="3"/>
      <c r="B12055" s="51"/>
      <c r="D12055" s="30"/>
      <c r="E12055" s="25"/>
    </row>
    <row r="12056" spans="1:5" x14ac:dyDescent="0.15">
      <c r="A12056" s="3"/>
      <c r="B12056" s="51"/>
      <c r="D12056" s="30"/>
      <c r="E12056" s="25"/>
    </row>
    <row r="12057" spans="1:5" x14ac:dyDescent="0.15">
      <c r="A12057" s="3"/>
      <c r="B12057" s="51"/>
      <c r="D12057" s="30"/>
      <c r="E12057" s="25"/>
    </row>
    <row r="12058" spans="1:5" x14ac:dyDescent="0.15">
      <c r="A12058" s="3"/>
      <c r="B12058" s="51"/>
      <c r="D12058" s="30"/>
      <c r="E12058" s="25"/>
    </row>
    <row r="12059" spans="1:5" x14ac:dyDescent="0.15">
      <c r="A12059" s="3"/>
      <c r="B12059" s="51"/>
      <c r="D12059" s="30"/>
      <c r="E12059" s="25"/>
    </row>
    <row r="12060" spans="1:5" x14ac:dyDescent="0.15">
      <c r="A12060" s="3"/>
      <c r="B12060" s="51"/>
      <c r="D12060" s="30"/>
      <c r="E12060" s="25"/>
    </row>
    <row r="12061" spans="1:5" x14ac:dyDescent="0.15">
      <c r="A12061" s="3"/>
      <c r="B12061" s="51"/>
      <c r="D12061" s="30"/>
      <c r="E12061" s="25"/>
    </row>
    <row r="12062" spans="1:5" x14ac:dyDescent="0.15">
      <c r="A12062" s="3"/>
      <c r="B12062" s="51"/>
      <c r="D12062" s="30"/>
      <c r="E12062" s="25"/>
    </row>
    <row r="12063" spans="1:5" x14ac:dyDescent="0.15">
      <c r="A12063" s="3"/>
      <c r="B12063" s="51"/>
      <c r="D12063" s="30"/>
      <c r="E12063" s="25"/>
    </row>
    <row r="12064" spans="1:5" x14ac:dyDescent="0.15">
      <c r="A12064" s="3"/>
      <c r="B12064" s="51"/>
      <c r="D12064" s="30"/>
      <c r="E12064" s="25"/>
    </row>
    <row r="12065" spans="1:5" x14ac:dyDescent="0.15">
      <c r="A12065" s="3"/>
      <c r="B12065" s="51"/>
      <c r="D12065" s="30"/>
      <c r="E12065" s="25"/>
    </row>
    <row r="12066" spans="1:5" x14ac:dyDescent="0.15">
      <c r="A12066" s="3"/>
      <c r="B12066" s="51"/>
      <c r="D12066" s="30"/>
      <c r="E12066" s="25"/>
    </row>
    <row r="12067" spans="1:5" x14ac:dyDescent="0.15">
      <c r="A12067" s="3"/>
      <c r="B12067" s="51"/>
      <c r="D12067" s="30"/>
      <c r="E12067" s="25"/>
    </row>
    <row r="12068" spans="1:5" x14ac:dyDescent="0.15">
      <c r="A12068" s="3"/>
      <c r="B12068" s="51"/>
      <c r="D12068" s="30"/>
      <c r="E12068" s="25"/>
    </row>
    <row r="12069" spans="1:5" x14ac:dyDescent="0.15">
      <c r="A12069" s="3"/>
      <c r="B12069" s="51"/>
      <c r="D12069" s="30"/>
      <c r="E12069" s="25"/>
    </row>
    <row r="12070" spans="1:5" x14ac:dyDescent="0.15">
      <c r="A12070" s="3"/>
      <c r="B12070" s="51"/>
      <c r="D12070" s="30"/>
      <c r="E12070" s="25"/>
    </row>
    <row r="12071" spans="1:5" x14ac:dyDescent="0.15">
      <c r="A12071" s="3"/>
      <c r="B12071" s="51"/>
      <c r="D12071" s="30"/>
      <c r="E12071" s="25"/>
    </row>
    <row r="12072" spans="1:5" x14ac:dyDescent="0.15">
      <c r="A12072" s="3"/>
      <c r="B12072" s="51"/>
      <c r="D12072" s="30"/>
      <c r="E12072" s="25"/>
    </row>
    <row r="12073" spans="1:5" x14ac:dyDescent="0.15">
      <c r="A12073" s="3"/>
      <c r="B12073" s="51"/>
      <c r="D12073" s="30"/>
      <c r="E12073" s="25"/>
    </row>
    <row r="12074" spans="1:5" x14ac:dyDescent="0.15">
      <c r="A12074" s="3"/>
      <c r="B12074" s="51"/>
      <c r="D12074" s="30"/>
      <c r="E12074" s="25"/>
    </row>
    <row r="12075" spans="1:5" x14ac:dyDescent="0.15">
      <c r="A12075" s="3"/>
      <c r="B12075" s="51"/>
      <c r="D12075" s="30"/>
      <c r="E12075" s="25"/>
    </row>
    <row r="12076" spans="1:5" x14ac:dyDescent="0.15">
      <c r="A12076" s="3"/>
      <c r="B12076" s="51"/>
      <c r="D12076" s="30"/>
      <c r="E12076" s="25"/>
    </row>
    <row r="12077" spans="1:5" x14ac:dyDescent="0.15">
      <c r="A12077" s="3"/>
      <c r="B12077" s="51"/>
      <c r="D12077" s="30"/>
      <c r="E12077" s="25"/>
    </row>
    <row r="12078" spans="1:5" x14ac:dyDescent="0.15">
      <c r="A12078" s="3"/>
      <c r="B12078" s="51"/>
      <c r="D12078" s="30"/>
      <c r="E12078" s="25"/>
    </row>
    <row r="12079" spans="1:5" x14ac:dyDescent="0.15">
      <c r="A12079" s="3"/>
      <c r="B12079" s="51"/>
      <c r="D12079" s="30"/>
      <c r="E12079" s="25"/>
    </row>
    <row r="12080" spans="1:5" x14ac:dyDescent="0.15">
      <c r="A12080" s="3"/>
      <c r="B12080" s="51"/>
      <c r="D12080" s="30"/>
      <c r="E12080" s="25"/>
    </row>
    <row r="12081" spans="1:5" x14ac:dyDescent="0.15">
      <c r="A12081" s="3"/>
      <c r="B12081" s="51"/>
      <c r="D12081" s="30"/>
      <c r="E12081" s="25"/>
    </row>
    <row r="12082" spans="1:5" x14ac:dyDescent="0.15">
      <c r="A12082" s="3"/>
      <c r="B12082" s="51"/>
      <c r="D12082" s="30"/>
      <c r="E12082" s="25"/>
    </row>
    <row r="12083" spans="1:5" x14ac:dyDescent="0.15">
      <c r="A12083" s="3"/>
      <c r="B12083" s="51"/>
      <c r="D12083" s="30"/>
      <c r="E12083" s="25"/>
    </row>
    <row r="12084" spans="1:5" x14ac:dyDescent="0.15">
      <c r="A12084" s="3"/>
      <c r="B12084" s="51"/>
      <c r="D12084" s="30"/>
      <c r="E12084" s="25"/>
    </row>
    <row r="12085" spans="1:5" x14ac:dyDescent="0.15">
      <c r="A12085" s="3"/>
      <c r="B12085" s="51"/>
      <c r="D12085" s="30"/>
      <c r="E12085" s="25"/>
    </row>
    <row r="12086" spans="1:5" x14ac:dyDescent="0.15">
      <c r="A12086" s="3"/>
      <c r="B12086" s="51"/>
      <c r="D12086" s="30"/>
      <c r="E12086" s="25"/>
    </row>
    <row r="12087" spans="1:5" x14ac:dyDescent="0.15">
      <c r="A12087" s="3"/>
      <c r="B12087" s="51"/>
      <c r="D12087" s="30"/>
      <c r="E12087" s="25"/>
    </row>
    <row r="12088" spans="1:5" x14ac:dyDescent="0.15">
      <c r="A12088" s="3"/>
      <c r="B12088" s="51"/>
      <c r="D12088" s="30"/>
      <c r="E12088" s="25"/>
    </row>
    <row r="12089" spans="1:5" x14ac:dyDescent="0.15">
      <c r="A12089" s="3"/>
      <c r="B12089" s="51"/>
      <c r="D12089" s="30"/>
      <c r="E12089" s="25"/>
    </row>
    <row r="12090" spans="1:5" x14ac:dyDescent="0.15">
      <c r="A12090" s="3"/>
      <c r="B12090" s="51"/>
      <c r="D12090" s="30"/>
      <c r="E12090" s="25"/>
    </row>
    <row r="12091" spans="1:5" x14ac:dyDescent="0.15">
      <c r="A12091" s="3"/>
      <c r="B12091" s="51"/>
      <c r="D12091" s="30"/>
      <c r="E12091" s="25"/>
    </row>
    <row r="12092" spans="1:5" x14ac:dyDescent="0.15">
      <c r="A12092" s="3"/>
      <c r="B12092" s="51"/>
      <c r="D12092" s="30"/>
      <c r="E12092" s="25"/>
    </row>
    <row r="12093" spans="1:5" x14ac:dyDescent="0.15">
      <c r="A12093" s="3"/>
      <c r="B12093" s="51"/>
      <c r="D12093" s="30"/>
      <c r="E12093" s="25"/>
    </row>
    <row r="12094" spans="1:5" x14ac:dyDescent="0.15">
      <c r="A12094" s="3"/>
      <c r="B12094" s="51"/>
      <c r="D12094" s="30"/>
      <c r="E12094" s="25"/>
    </row>
    <row r="12095" spans="1:5" x14ac:dyDescent="0.15">
      <c r="A12095" s="3"/>
      <c r="B12095" s="51"/>
      <c r="D12095" s="30"/>
      <c r="E12095" s="25"/>
    </row>
    <row r="12096" spans="1:5" x14ac:dyDescent="0.15">
      <c r="A12096" s="3"/>
      <c r="B12096" s="51"/>
      <c r="D12096" s="30"/>
      <c r="E12096" s="25"/>
    </row>
    <row r="12097" spans="1:5" x14ac:dyDescent="0.15">
      <c r="A12097" s="3"/>
      <c r="B12097" s="51"/>
      <c r="D12097" s="30"/>
      <c r="E12097" s="25"/>
    </row>
    <row r="12098" spans="1:5" x14ac:dyDescent="0.15">
      <c r="A12098" s="3"/>
      <c r="B12098" s="51"/>
      <c r="D12098" s="30"/>
      <c r="E12098" s="25"/>
    </row>
    <row r="12099" spans="1:5" x14ac:dyDescent="0.15">
      <c r="A12099" s="3"/>
      <c r="B12099" s="51"/>
      <c r="D12099" s="30"/>
      <c r="E12099" s="25"/>
    </row>
    <row r="12100" spans="1:5" x14ac:dyDescent="0.15">
      <c r="A12100" s="3"/>
      <c r="B12100" s="51"/>
      <c r="D12100" s="30"/>
      <c r="E12100" s="25"/>
    </row>
    <row r="12101" spans="1:5" x14ac:dyDescent="0.15">
      <c r="A12101" s="3"/>
      <c r="B12101" s="51"/>
      <c r="D12101" s="30"/>
      <c r="E12101" s="25"/>
    </row>
    <row r="12102" spans="1:5" x14ac:dyDescent="0.15">
      <c r="A12102" s="3"/>
      <c r="B12102" s="51"/>
      <c r="D12102" s="30"/>
      <c r="E12102" s="25"/>
    </row>
    <row r="12103" spans="1:5" x14ac:dyDescent="0.15">
      <c r="A12103" s="3"/>
      <c r="B12103" s="51"/>
      <c r="D12103" s="30"/>
      <c r="E12103" s="25"/>
    </row>
    <row r="12104" spans="1:5" x14ac:dyDescent="0.15">
      <c r="A12104" s="3"/>
      <c r="B12104" s="51"/>
      <c r="D12104" s="30"/>
      <c r="E12104" s="25"/>
    </row>
    <row r="12105" spans="1:5" x14ac:dyDescent="0.15">
      <c r="A12105" s="3"/>
      <c r="B12105" s="51"/>
      <c r="D12105" s="30"/>
      <c r="E12105" s="25"/>
    </row>
    <row r="12106" spans="1:5" x14ac:dyDescent="0.15">
      <c r="A12106" s="3"/>
      <c r="B12106" s="51"/>
      <c r="D12106" s="30"/>
      <c r="E12106" s="25"/>
    </row>
    <row r="12107" spans="1:5" x14ac:dyDescent="0.15">
      <c r="A12107" s="3"/>
      <c r="B12107" s="51"/>
      <c r="D12107" s="30"/>
      <c r="E12107" s="25"/>
    </row>
    <row r="12108" spans="1:5" x14ac:dyDescent="0.15">
      <c r="A12108" s="3"/>
      <c r="B12108" s="51"/>
      <c r="D12108" s="30"/>
      <c r="E12108" s="25"/>
    </row>
    <row r="12109" spans="1:5" x14ac:dyDescent="0.15">
      <c r="A12109" s="3"/>
      <c r="B12109" s="51"/>
      <c r="D12109" s="30"/>
      <c r="E12109" s="25"/>
    </row>
    <row r="12110" spans="1:5" x14ac:dyDescent="0.15">
      <c r="A12110" s="3"/>
      <c r="B12110" s="51"/>
      <c r="D12110" s="30"/>
      <c r="E12110" s="25"/>
    </row>
    <row r="12111" spans="1:5" x14ac:dyDescent="0.15">
      <c r="A12111" s="3"/>
      <c r="B12111" s="51"/>
      <c r="D12111" s="30"/>
      <c r="E12111" s="25"/>
    </row>
    <row r="12112" spans="1:5" x14ac:dyDescent="0.15">
      <c r="A12112" s="3"/>
      <c r="B12112" s="51"/>
      <c r="D12112" s="30"/>
      <c r="E12112" s="25"/>
    </row>
    <row r="12113" spans="1:5" x14ac:dyDescent="0.15">
      <c r="A12113" s="3"/>
      <c r="B12113" s="51"/>
      <c r="D12113" s="30"/>
      <c r="E12113" s="25"/>
    </row>
    <row r="12114" spans="1:5" x14ac:dyDescent="0.15">
      <c r="A12114" s="3"/>
      <c r="B12114" s="51"/>
      <c r="D12114" s="30"/>
      <c r="E12114" s="25"/>
    </row>
    <row r="12115" spans="1:5" x14ac:dyDescent="0.15">
      <c r="A12115" s="3"/>
      <c r="B12115" s="51"/>
      <c r="D12115" s="30"/>
      <c r="E12115" s="25"/>
    </row>
    <row r="12116" spans="1:5" x14ac:dyDescent="0.15">
      <c r="A12116" s="3"/>
      <c r="B12116" s="51"/>
      <c r="D12116" s="30"/>
      <c r="E12116" s="25"/>
    </row>
    <row r="12117" spans="1:5" x14ac:dyDescent="0.15">
      <c r="A12117" s="3"/>
      <c r="B12117" s="51"/>
      <c r="D12117" s="30"/>
      <c r="E12117" s="25"/>
    </row>
    <row r="12118" spans="1:5" x14ac:dyDescent="0.15">
      <c r="A12118" s="3"/>
      <c r="B12118" s="51"/>
      <c r="D12118" s="30"/>
      <c r="E12118" s="25"/>
    </row>
    <row r="12119" spans="1:5" x14ac:dyDescent="0.15">
      <c r="A12119" s="3"/>
      <c r="B12119" s="51"/>
      <c r="D12119" s="30"/>
      <c r="E12119" s="25"/>
    </row>
    <row r="12120" spans="1:5" x14ac:dyDescent="0.15">
      <c r="A12120" s="3"/>
      <c r="B12120" s="51"/>
      <c r="D12120" s="30"/>
      <c r="E12120" s="25"/>
    </row>
    <row r="12121" spans="1:5" x14ac:dyDescent="0.15">
      <c r="A12121" s="3"/>
      <c r="B12121" s="51"/>
      <c r="D12121" s="30"/>
      <c r="E12121" s="25"/>
    </row>
    <row r="12122" spans="1:5" x14ac:dyDescent="0.15">
      <c r="A12122" s="3"/>
      <c r="B12122" s="51"/>
      <c r="D12122" s="30"/>
      <c r="E12122" s="25"/>
    </row>
    <row r="12123" spans="1:5" x14ac:dyDescent="0.15">
      <c r="A12123" s="3"/>
      <c r="B12123" s="51"/>
      <c r="D12123" s="30"/>
      <c r="E12123" s="25"/>
    </row>
    <row r="12124" spans="1:5" x14ac:dyDescent="0.15">
      <c r="A12124" s="3"/>
      <c r="B12124" s="51"/>
      <c r="D12124" s="30"/>
      <c r="E12124" s="25"/>
    </row>
    <row r="12125" spans="1:5" x14ac:dyDescent="0.15">
      <c r="A12125" s="3"/>
      <c r="B12125" s="51"/>
      <c r="D12125" s="30"/>
      <c r="E12125" s="25"/>
    </row>
    <row r="12126" spans="1:5" x14ac:dyDescent="0.15">
      <c r="A12126" s="3"/>
      <c r="B12126" s="51"/>
      <c r="D12126" s="30"/>
      <c r="E12126" s="25"/>
    </row>
    <row r="12127" spans="1:5" x14ac:dyDescent="0.15">
      <c r="A12127" s="3"/>
      <c r="B12127" s="51"/>
      <c r="D12127" s="30"/>
      <c r="E12127" s="25"/>
    </row>
    <row r="12128" spans="1:5" x14ac:dyDescent="0.15">
      <c r="A12128" s="3"/>
      <c r="B12128" s="51"/>
      <c r="D12128" s="30"/>
      <c r="E12128" s="25"/>
    </row>
    <row r="12129" spans="1:5" x14ac:dyDescent="0.15">
      <c r="A12129" s="3"/>
      <c r="B12129" s="51"/>
      <c r="D12129" s="30"/>
      <c r="E12129" s="25"/>
    </row>
    <row r="12130" spans="1:5" x14ac:dyDescent="0.15">
      <c r="A12130" s="3"/>
      <c r="B12130" s="51"/>
      <c r="D12130" s="30"/>
      <c r="E12130" s="25"/>
    </row>
    <row r="12131" spans="1:5" x14ac:dyDescent="0.15">
      <c r="A12131" s="3"/>
      <c r="B12131" s="51"/>
      <c r="D12131" s="30"/>
      <c r="E12131" s="25"/>
    </row>
    <row r="12132" spans="1:5" x14ac:dyDescent="0.15">
      <c r="A12132" s="3"/>
      <c r="B12132" s="51"/>
      <c r="D12132" s="30"/>
      <c r="E12132" s="25"/>
    </row>
    <row r="12133" spans="1:5" x14ac:dyDescent="0.15">
      <c r="A12133" s="3"/>
      <c r="B12133" s="51"/>
      <c r="D12133" s="30"/>
      <c r="E12133" s="25"/>
    </row>
    <row r="12134" spans="1:5" x14ac:dyDescent="0.15">
      <c r="A12134" s="3"/>
      <c r="B12134" s="51"/>
      <c r="D12134" s="30"/>
      <c r="E12134" s="25"/>
    </row>
    <row r="12135" spans="1:5" x14ac:dyDescent="0.15">
      <c r="A12135" s="3"/>
      <c r="B12135" s="51"/>
      <c r="D12135" s="30"/>
      <c r="E12135" s="25"/>
    </row>
    <row r="12136" spans="1:5" x14ac:dyDescent="0.15">
      <c r="A12136" s="3"/>
      <c r="B12136" s="51"/>
      <c r="D12136" s="30"/>
      <c r="E12136" s="25"/>
    </row>
    <row r="12137" spans="1:5" x14ac:dyDescent="0.15">
      <c r="A12137" s="3"/>
      <c r="B12137" s="51"/>
      <c r="D12137" s="30"/>
      <c r="E12137" s="25"/>
    </row>
    <row r="12138" spans="1:5" x14ac:dyDescent="0.15">
      <c r="A12138" s="3"/>
      <c r="B12138" s="51"/>
      <c r="D12138" s="30"/>
      <c r="E12138" s="25"/>
    </row>
    <row r="12139" spans="1:5" x14ac:dyDescent="0.15">
      <c r="A12139" s="3"/>
      <c r="B12139" s="51"/>
      <c r="D12139" s="30"/>
      <c r="E12139" s="25"/>
    </row>
    <row r="12140" spans="1:5" x14ac:dyDescent="0.15">
      <c r="A12140" s="3"/>
      <c r="B12140" s="51"/>
      <c r="D12140" s="30"/>
      <c r="E12140" s="25"/>
    </row>
    <row r="12141" spans="1:5" x14ac:dyDescent="0.15">
      <c r="A12141" s="3"/>
      <c r="B12141" s="51"/>
      <c r="D12141" s="30"/>
      <c r="E12141" s="25"/>
    </row>
    <row r="12142" spans="1:5" x14ac:dyDescent="0.15">
      <c r="A12142" s="3"/>
      <c r="B12142" s="51"/>
      <c r="D12142" s="30"/>
      <c r="E12142" s="25"/>
    </row>
    <row r="12143" spans="1:5" x14ac:dyDescent="0.15">
      <c r="A12143" s="3"/>
      <c r="B12143" s="51"/>
      <c r="D12143" s="30"/>
      <c r="E12143" s="25"/>
    </row>
    <row r="12144" spans="1:5" x14ac:dyDescent="0.15">
      <c r="A12144" s="3"/>
      <c r="B12144" s="51"/>
      <c r="D12144" s="30"/>
      <c r="E12144" s="25"/>
    </row>
    <row r="12145" spans="1:5" x14ac:dyDescent="0.15">
      <c r="A12145" s="3"/>
      <c r="B12145" s="51"/>
      <c r="D12145" s="30"/>
      <c r="E12145" s="25"/>
    </row>
    <row r="12146" spans="1:5" x14ac:dyDescent="0.15">
      <c r="A12146" s="3"/>
      <c r="B12146" s="51"/>
      <c r="D12146" s="30"/>
      <c r="E12146" s="25"/>
    </row>
    <row r="12147" spans="1:5" x14ac:dyDescent="0.15">
      <c r="A12147" s="3"/>
      <c r="B12147" s="51"/>
      <c r="D12147" s="30"/>
      <c r="E12147" s="25"/>
    </row>
    <row r="12148" spans="1:5" x14ac:dyDescent="0.15">
      <c r="A12148" s="3"/>
      <c r="B12148" s="51"/>
      <c r="D12148" s="30"/>
      <c r="E12148" s="25"/>
    </row>
    <row r="12149" spans="1:5" x14ac:dyDescent="0.15">
      <c r="A12149" s="3"/>
      <c r="B12149" s="51"/>
      <c r="D12149" s="30"/>
      <c r="E12149" s="25"/>
    </row>
    <row r="12150" spans="1:5" x14ac:dyDescent="0.15">
      <c r="A12150" s="3"/>
      <c r="B12150" s="51"/>
      <c r="D12150" s="30"/>
      <c r="E12150" s="25"/>
    </row>
    <row r="12151" spans="1:5" x14ac:dyDescent="0.15">
      <c r="A12151" s="3"/>
      <c r="B12151" s="51"/>
      <c r="D12151" s="30"/>
      <c r="E12151" s="25"/>
    </row>
    <row r="12152" spans="1:5" x14ac:dyDescent="0.15">
      <c r="A12152" s="3"/>
      <c r="B12152" s="51"/>
      <c r="D12152" s="30"/>
      <c r="E12152" s="25"/>
    </row>
    <row r="12153" spans="1:5" x14ac:dyDescent="0.15">
      <c r="A12153" s="3"/>
      <c r="B12153" s="51"/>
      <c r="D12153" s="30"/>
      <c r="E12153" s="25"/>
    </row>
    <row r="12154" spans="1:5" x14ac:dyDescent="0.15">
      <c r="A12154" s="3"/>
      <c r="B12154" s="51"/>
      <c r="D12154" s="30"/>
      <c r="E12154" s="25"/>
    </row>
    <row r="12155" spans="1:5" x14ac:dyDescent="0.15">
      <c r="A12155" s="3"/>
      <c r="B12155" s="51"/>
      <c r="D12155" s="30"/>
      <c r="E12155" s="25"/>
    </row>
    <row r="12156" spans="1:5" x14ac:dyDescent="0.15">
      <c r="A12156" s="3"/>
      <c r="B12156" s="51"/>
      <c r="D12156" s="30"/>
      <c r="E12156" s="25"/>
    </row>
    <row r="12157" spans="1:5" x14ac:dyDescent="0.15">
      <c r="A12157" s="3"/>
      <c r="B12157" s="51"/>
      <c r="D12157" s="30"/>
      <c r="E12157" s="25"/>
    </row>
    <row r="12158" spans="1:5" x14ac:dyDescent="0.15">
      <c r="A12158" s="3"/>
      <c r="B12158" s="51"/>
      <c r="D12158" s="30"/>
      <c r="E12158" s="25"/>
    </row>
    <row r="12159" spans="1:5" x14ac:dyDescent="0.15">
      <c r="A12159" s="3"/>
      <c r="B12159" s="51"/>
      <c r="D12159" s="30"/>
      <c r="E12159" s="25"/>
    </row>
    <row r="12160" spans="1:5" x14ac:dyDescent="0.15">
      <c r="A12160" s="3"/>
      <c r="B12160" s="51"/>
      <c r="D12160" s="30"/>
      <c r="E12160" s="25"/>
    </row>
    <row r="12161" spans="1:5" x14ac:dyDescent="0.15">
      <c r="A12161" s="3"/>
      <c r="B12161" s="51"/>
      <c r="D12161" s="30"/>
      <c r="E12161" s="25"/>
    </row>
    <row r="12162" spans="1:5" x14ac:dyDescent="0.15">
      <c r="A12162" s="3"/>
      <c r="B12162" s="51"/>
      <c r="D12162" s="30"/>
      <c r="E12162" s="25"/>
    </row>
    <row r="12163" spans="1:5" x14ac:dyDescent="0.15">
      <c r="A12163" s="3"/>
      <c r="B12163" s="51"/>
      <c r="D12163" s="30"/>
      <c r="E12163" s="25"/>
    </row>
    <row r="12164" spans="1:5" x14ac:dyDescent="0.15">
      <c r="A12164" s="3"/>
      <c r="B12164" s="51"/>
      <c r="D12164" s="30"/>
      <c r="E12164" s="25"/>
    </row>
    <row r="12165" spans="1:5" x14ac:dyDescent="0.15">
      <c r="A12165" s="3"/>
      <c r="B12165" s="51"/>
      <c r="D12165" s="30"/>
      <c r="E12165" s="25"/>
    </row>
    <row r="12166" spans="1:5" x14ac:dyDescent="0.15">
      <c r="A12166" s="3"/>
      <c r="B12166" s="51"/>
      <c r="D12166" s="30"/>
      <c r="E12166" s="25"/>
    </row>
    <row r="12167" spans="1:5" x14ac:dyDescent="0.15">
      <c r="A12167" s="3"/>
      <c r="B12167" s="51"/>
      <c r="D12167" s="30"/>
      <c r="E12167" s="25"/>
    </row>
    <row r="12168" spans="1:5" x14ac:dyDescent="0.15">
      <c r="A12168" s="3"/>
      <c r="B12168" s="51"/>
      <c r="D12168" s="30"/>
      <c r="E12168" s="25"/>
    </row>
    <row r="12169" spans="1:5" x14ac:dyDescent="0.15">
      <c r="A12169" s="3"/>
      <c r="B12169" s="51"/>
      <c r="D12169" s="30"/>
      <c r="E12169" s="25"/>
    </row>
    <row r="12170" spans="1:5" x14ac:dyDescent="0.15">
      <c r="A12170" s="3"/>
      <c r="B12170" s="51"/>
      <c r="D12170" s="30"/>
      <c r="E12170" s="25"/>
    </row>
    <row r="12171" spans="1:5" x14ac:dyDescent="0.15">
      <c r="A12171" s="3"/>
      <c r="B12171" s="51"/>
      <c r="D12171" s="30"/>
      <c r="E12171" s="25"/>
    </row>
    <row r="12172" spans="1:5" x14ac:dyDescent="0.15">
      <c r="A12172" s="3"/>
      <c r="B12172" s="51"/>
      <c r="D12172" s="30"/>
      <c r="E12172" s="25"/>
    </row>
    <row r="12173" spans="1:5" x14ac:dyDescent="0.15">
      <c r="A12173" s="3"/>
      <c r="B12173" s="51"/>
      <c r="D12173" s="30"/>
      <c r="E12173" s="25"/>
    </row>
    <row r="12174" spans="1:5" x14ac:dyDescent="0.15">
      <c r="A12174" s="3"/>
      <c r="B12174" s="51"/>
      <c r="D12174" s="30"/>
      <c r="E12174" s="25"/>
    </row>
    <row r="12175" spans="1:5" x14ac:dyDescent="0.15">
      <c r="A12175" s="3"/>
      <c r="B12175" s="51"/>
      <c r="D12175" s="30"/>
      <c r="E12175" s="25"/>
    </row>
    <row r="12176" spans="1:5" x14ac:dyDescent="0.15">
      <c r="A12176" s="3"/>
      <c r="B12176" s="51"/>
      <c r="D12176" s="30"/>
      <c r="E12176" s="25"/>
    </row>
    <row r="12177" spans="1:5" x14ac:dyDescent="0.15">
      <c r="A12177" s="3"/>
      <c r="B12177" s="51"/>
      <c r="D12177" s="30"/>
      <c r="E12177" s="25"/>
    </row>
    <row r="12178" spans="1:5" x14ac:dyDescent="0.15">
      <c r="A12178" s="3"/>
      <c r="B12178" s="51"/>
      <c r="D12178" s="30"/>
      <c r="E12178" s="25"/>
    </row>
    <row r="12179" spans="1:5" x14ac:dyDescent="0.15">
      <c r="A12179" s="3"/>
      <c r="B12179" s="51"/>
      <c r="D12179" s="30"/>
      <c r="E12179" s="25"/>
    </row>
    <row r="12180" spans="1:5" x14ac:dyDescent="0.15">
      <c r="A12180" s="3"/>
      <c r="B12180" s="51"/>
      <c r="D12180" s="30"/>
      <c r="E12180" s="25"/>
    </row>
    <row r="12181" spans="1:5" x14ac:dyDescent="0.15">
      <c r="A12181" s="3"/>
      <c r="B12181" s="51"/>
      <c r="D12181" s="30"/>
      <c r="E12181" s="25"/>
    </row>
    <row r="12182" spans="1:5" x14ac:dyDescent="0.15">
      <c r="A12182" s="3"/>
      <c r="B12182" s="51"/>
      <c r="D12182" s="30"/>
      <c r="E12182" s="25"/>
    </row>
    <row r="12183" spans="1:5" x14ac:dyDescent="0.15">
      <c r="A12183" s="3"/>
      <c r="B12183" s="51"/>
      <c r="D12183" s="30"/>
      <c r="E12183" s="25"/>
    </row>
    <row r="12184" spans="1:5" x14ac:dyDescent="0.15">
      <c r="A12184" s="3"/>
      <c r="B12184" s="51"/>
      <c r="D12184" s="30"/>
      <c r="E12184" s="25"/>
    </row>
    <row r="12185" spans="1:5" x14ac:dyDescent="0.15">
      <c r="A12185" s="3"/>
      <c r="B12185" s="51"/>
      <c r="D12185" s="30"/>
      <c r="E12185" s="25"/>
    </row>
    <row r="12186" spans="1:5" x14ac:dyDescent="0.15">
      <c r="A12186" s="3"/>
      <c r="B12186" s="51"/>
      <c r="D12186" s="30"/>
      <c r="E12186" s="25"/>
    </row>
    <row r="12187" spans="1:5" x14ac:dyDescent="0.15">
      <c r="A12187" s="3"/>
      <c r="B12187" s="51"/>
      <c r="D12187" s="30"/>
      <c r="E12187" s="25"/>
    </row>
    <row r="12188" spans="1:5" x14ac:dyDescent="0.15">
      <c r="A12188" s="3"/>
      <c r="B12188" s="51"/>
      <c r="D12188" s="30"/>
      <c r="E12188" s="25"/>
    </row>
    <row r="12189" spans="1:5" x14ac:dyDescent="0.15">
      <c r="A12189" s="3"/>
      <c r="B12189" s="51"/>
      <c r="D12189" s="30"/>
      <c r="E12189" s="25"/>
    </row>
    <row r="12190" spans="1:5" x14ac:dyDescent="0.15">
      <c r="A12190" s="3"/>
      <c r="B12190" s="51"/>
      <c r="D12190" s="30"/>
      <c r="E12190" s="25"/>
    </row>
    <row r="12191" spans="1:5" x14ac:dyDescent="0.15">
      <c r="A12191" s="3"/>
      <c r="B12191" s="51"/>
      <c r="D12191" s="30"/>
      <c r="E12191" s="25"/>
    </row>
    <row r="12192" spans="1:5" x14ac:dyDescent="0.15">
      <c r="A12192" s="3"/>
      <c r="B12192" s="51"/>
      <c r="D12192" s="30"/>
      <c r="E12192" s="25"/>
    </row>
    <row r="12193" spans="1:5" x14ac:dyDescent="0.15">
      <c r="A12193" s="3"/>
      <c r="B12193" s="51"/>
      <c r="D12193" s="30"/>
      <c r="E12193" s="25"/>
    </row>
    <row r="12194" spans="1:5" x14ac:dyDescent="0.15">
      <c r="A12194" s="3"/>
      <c r="B12194" s="51"/>
      <c r="D12194" s="30"/>
      <c r="E12194" s="25"/>
    </row>
    <row r="12195" spans="1:5" x14ac:dyDescent="0.15">
      <c r="A12195" s="3"/>
      <c r="B12195" s="51"/>
      <c r="D12195" s="30"/>
      <c r="E12195" s="25"/>
    </row>
    <row r="12196" spans="1:5" x14ac:dyDescent="0.15">
      <c r="A12196" s="3"/>
      <c r="B12196" s="51"/>
      <c r="D12196" s="30"/>
      <c r="E12196" s="25"/>
    </row>
    <row r="12197" spans="1:5" x14ac:dyDescent="0.15">
      <c r="A12197" s="3"/>
      <c r="B12197" s="51"/>
      <c r="D12197" s="30"/>
      <c r="E12197" s="25"/>
    </row>
    <row r="12198" spans="1:5" x14ac:dyDescent="0.15">
      <c r="A12198" s="3"/>
      <c r="B12198" s="51"/>
      <c r="D12198" s="30"/>
      <c r="E12198" s="25"/>
    </row>
    <row r="12199" spans="1:5" x14ac:dyDescent="0.15">
      <c r="A12199" s="3"/>
      <c r="B12199" s="51"/>
      <c r="D12199" s="30"/>
      <c r="E12199" s="25"/>
    </row>
    <row r="12200" spans="1:5" x14ac:dyDescent="0.15">
      <c r="A12200" s="3"/>
      <c r="B12200" s="51"/>
      <c r="D12200" s="30"/>
      <c r="E12200" s="25"/>
    </row>
    <row r="12201" spans="1:5" x14ac:dyDescent="0.15">
      <c r="A12201" s="3"/>
      <c r="B12201" s="51"/>
      <c r="D12201" s="30"/>
      <c r="E12201" s="25"/>
    </row>
    <row r="12202" spans="1:5" x14ac:dyDescent="0.15">
      <c r="A12202" s="3"/>
      <c r="B12202" s="51"/>
      <c r="D12202" s="30"/>
      <c r="E12202" s="25"/>
    </row>
    <row r="12203" spans="1:5" x14ac:dyDescent="0.15">
      <c r="A12203" s="3"/>
      <c r="B12203" s="51"/>
      <c r="D12203" s="30"/>
      <c r="E12203" s="25"/>
    </row>
    <row r="12204" spans="1:5" x14ac:dyDescent="0.15">
      <c r="A12204" s="3"/>
      <c r="B12204" s="51"/>
      <c r="D12204" s="30"/>
      <c r="E12204" s="25"/>
    </row>
    <row r="12205" spans="1:5" x14ac:dyDescent="0.15">
      <c r="A12205" s="3"/>
      <c r="B12205" s="51"/>
      <c r="D12205" s="30"/>
      <c r="E12205" s="25"/>
    </row>
    <row r="12206" spans="1:5" x14ac:dyDescent="0.15">
      <c r="A12206" s="3"/>
      <c r="B12206" s="51"/>
      <c r="D12206" s="30"/>
      <c r="E12206" s="25"/>
    </row>
    <row r="12207" spans="1:5" x14ac:dyDescent="0.15">
      <c r="A12207" s="3"/>
      <c r="B12207" s="51"/>
      <c r="D12207" s="30"/>
      <c r="E12207" s="25"/>
    </row>
    <row r="12208" spans="1:5" x14ac:dyDescent="0.15">
      <c r="A12208" s="3"/>
      <c r="B12208" s="51"/>
      <c r="D12208" s="30"/>
      <c r="E12208" s="25"/>
    </row>
    <row r="12209" spans="1:5" x14ac:dyDescent="0.15">
      <c r="A12209" s="3"/>
      <c r="B12209" s="51"/>
      <c r="D12209" s="30"/>
      <c r="E12209" s="25"/>
    </row>
    <row r="12210" spans="1:5" x14ac:dyDescent="0.15">
      <c r="A12210" s="3"/>
      <c r="B12210" s="51"/>
      <c r="D12210" s="30"/>
      <c r="E12210" s="25"/>
    </row>
    <row r="12211" spans="1:5" x14ac:dyDescent="0.15">
      <c r="A12211" s="3"/>
      <c r="B12211" s="51"/>
      <c r="D12211" s="30"/>
      <c r="E12211" s="25"/>
    </row>
    <row r="12212" spans="1:5" x14ac:dyDescent="0.15">
      <c r="A12212" s="3"/>
      <c r="B12212" s="51"/>
      <c r="D12212" s="30"/>
      <c r="E12212" s="25"/>
    </row>
    <row r="12213" spans="1:5" x14ac:dyDescent="0.15">
      <c r="A12213" s="3"/>
      <c r="B12213" s="51"/>
      <c r="D12213" s="30"/>
      <c r="E12213" s="25"/>
    </row>
    <row r="12214" spans="1:5" x14ac:dyDescent="0.15">
      <c r="A12214" s="3"/>
      <c r="B12214" s="51"/>
      <c r="D12214" s="30"/>
      <c r="E12214" s="25"/>
    </row>
    <row r="12215" spans="1:5" x14ac:dyDescent="0.15">
      <c r="A12215" s="3"/>
      <c r="B12215" s="51"/>
      <c r="D12215" s="30"/>
      <c r="E12215" s="25"/>
    </row>
    <row r="12216" spans="1:5" x14ac:dyDescent="0.15">
      <c r="A12216" s="3"/>
      <c r="B12216" s="51"/>
      <c r="D12216" s="30"/>
      <c r="E12216" s="25"/>
    </row>
    <row r="12217" spans="1:5" x14ac:dyDescent="0.15">
      <c r="A12217" s="3"/>
      <c r="B12217" s="51"/>
      <c r="D12217" s="30"/>
      <c r="E12217" s="25"/>
    </row>
    <row r="12218" spans="1:5" x14ac:dyDescent="0.15">
      <c r="A12218" s="3"/>
      <c r="B12218" s="51"/>
      <c r="D12218" s="30"/>
      <c r="E12218" s="25"/>
    </row>
    <row r="12219" spans="1:5" x14ac:dyDescent="0.15">
      <c r="A12219" s="3"/>
      <c r="B12219" s="51"/>
      <c r="D12219" s="30"/>
      <c r="E12219" s="25"/>
    </row>
    <row r="12220" spans="1:5" x14ac:dyDescent="0.15">
      <c r="A12220" s="3"/>
      <c r="B12220" s="51"/>
      <c r="D12220" s="30"/>
      <c r="E12220" s="25"/>
    </row>
    <row r="12221" spans="1:5" x14ac:dyDescent="0.15">
      <c r="A12221" s="3"/>
      <c r="B12221" s="51"/>
      <c r="D12221" s="30"/>
      <c r="E12221" s="25"/>
    </row>
    <row r="12222" spans="1:5" x14ac:dyDescent="0.15">
      <c r="A12222" s="3"/>
      <c r="B12222" s="51"/>
      <c r="D12222" s="30"/>
      <c r="E12222" s="25"/>
    </row>
    <row r="12223" spans="1:5" x14ac:dyDescent="0.15">
      <c r="A12223" s="3"/>
      <c r="B12223" s="51"/>
      <c r="D12223" s="30"/>
      <c r="E12223" s="25"/>
    </row>
    <row r="12224" spans="1:5" x14ac:dyDescent="0.15">
      <c r="A12224" s="3"/>
      <c r="B12224" s="51"/>
      <c r="D12224" s="30"/>
      <c r="E12224" s="25"/>
    </row>
    <row r="12225" spans="1:5" x14ac:dyDescent="0.15">
      <c r="A12225" s="3"/>
      <c r="B12225" s="51"/>
      <c r="D12225" s="30"/>
      <c r="E12225" s="25"/>
    </row>
    <row r="12226" spans="1:5" x14ac:dyDescent="0.15">
      <c r="A12226" s="3"/>
      <c r="B12226" s="51"/>
      <c r="D12226" s="30"/>
      <c r="E12226" s="25"/>
    </row>
    <row r="12227" spans="1:5" x14ac:dyDescent="0.15">
      <c r="A12227" s="3"/>
      <c r="B12227" s="51"/>
      <c r="D12227" s="30"/>
      <c r="E12227" s="25"/>
    </row>
    <row r="12228" spans="1:5" x14ac:dyDescent="0.15">
      <c r="A12228" s="3"/>
      <c r="B12228" s="51"/>
      <c r="D12228" s="30"/>
      <c r="E12228" s="25"/>
    </row>
    <row r="12229" spans="1:5" x14ac:dyDescent="0.15">
      <c r="A12229" s="3"/>
      <c r="B12229" s="51"/>
      <c r="D12229" s="30"/>
      <c r="E12229" s="25"/>
    </row>
    <row r="12230" spans="1:5" x14ac:dyDescent="0.15">
      <c r="A12230" s="3"/>
      <c r="B12230" s="51"/>
      <c r="D12230" s="30"/>
      <c r="E12230" s="25"/>
    </row>
    <row r="12231" spans="1:5" x14ac:dyDescent="0.15">
      <c r="A12231" s="3"/>
      <c r="B12231" s="51"/>
      <c r="D12231" s="30"/>
      <c r="E12231" s="25"/>
    </row>
    <row r="12232" spans="1:5" x14ac:dyDescent="0.15">
      <c r="A12232" s="3"/>
      <c r="B12232" s="51"/>
      <c r="D12232" s="30"/>
      <c r="E12232" s="25"/>
    </row>
    <row r="12233" spans="1:5" x14ac:dyDescent="0.15">
      <c r="A12233" s="3"/>
      <c r="B12233" s="51"/>
      <c r="D12233" s="30"/>
      <c r="E12233" s="25"/>
    </row>
    <row r="12234" spans="1:5" x14ac:dyDescent="0.15">
      <c r="A12234" s="3"/>
      <c r="B12234" s="51"/>
      <c r="D12234" s="30"/>
      <c r="E12234" s="25"/>
    </row>
    <row r="12235" spans="1:5" x14ac:dyDescent="0.15">
      <c r="A12235" s="3"/>
      <c r="B12235" s="51"/>
      <c r="D12235" s="30"/>
      <c r="E12235" s="25"/>
    </row>
    <row r="12236" spans="1:5" x14ac:dyDescent="0.15">
      <c r="A12236" s="3"/>
      <c r="B12236" s="51"/>
      <c r="D12236" s="30"/>
      <c r="E12236" s="25"/>
    </row>
    <row r="12237" spans="1:5" x14ac:dyDescent="0.15">
      <c r="A12237" s="3"/>
      <c r="B12237" s="51"/>
      <c r="D12237" s="30"/>
      <c r="E12237" s="25"/>
    </row>
    <row r="12238" spans="1:5" x14ac:dyDescent="0.15">
      <c r="A12238" s="3"/>
      <c r="B12238" s="51"/>
      <c r="D12238" s="30"/>
      <c r="E12238" s="25"/>
    </row>
    <row r="12239" spans="1:5" x14ac:dyDescent="0.15">
      <c r="A12239" s="3"/>
      <c r="B12239" s="51"/>
      <c r="D12239" s="30"/>
      <c r="E12239" s="25"/>
    </row>
    <row r="12240" spans="1:5" x14ac:dyDescent="0.15">
      <c r="A12240" s="3"/>
      <c r="B12240" s="51"/>
      <c r="D12240" s="30"/>
      <c r="E12240" s="25"/>
    </row>
    <row r="12241" spans="1:5" x14ac:dyDescent="0.15">
      <c r="A12241" s="3"/>
      <c r="B12241" s="51"/>
      <c r="D12241" s="30"/>
      <c r="E12241" s="25"/>
    </row>
    <row r="12242" spans="1:5" x14ac:dyDescent="0.15">
      <c r="A12242" s="3"/>
      <c r="B12242" s="51"/>
      <c r="D12242" s="30"/>
      <c r="E12242" s="25"/>
    </row>
    <row r="12243" spans="1:5" x14ac:dyDescent="0.15">
      <c r="A12243" s="3"/>
      <c r="B12243" s="51"/>
      <c r="D12243" s="30"/>
      <c r="E12243" s="25"/>
    </row>
    <row r="12244" spans="1:5" x14ac:dyDescent="0.15">
      <c r="A12244" s="3"/>
      <c r="B12244" s="51"/>
      <c r="D12244" s="30"/>
      <c r="E12244" s="25"/>
    </row>
    <row r="12245" spans="1:5" x14ac:dyDescent="0.15">
      <c r="A12245" s="3"/>
      <c r="B12245" s="51"/>
      <c r="D12245" s="30"/>
      <c r="E12245" s="25"/>
    </row>
    <row r="12246" spans="1:5" x14ac:dyDescent="0.15">
      <c r="A12246" s="3"/>
      <c r="B12246" s="51"/>
      <c r="D12246" s="30"/>
      <c r="E12246" s="25"/>
    </row>
    <row r="12247" spans="1:5" x14ac:dyDescent="0.15">
      <c r="A12247" s="3"/>
      <c r="B12247" s="51"/>
      <c r="D12247" s="30"/>
      <c r="E12247" s="25"/>
    </row>
    <row r="12248" spans="1:5" x14ac:dyDescent="0.15">
      <c r="A12248" s="3"/>
      <c r="B12248" s="51"/>
      <c r="D12248" s="30"/>
      <c r="E12248" s="25"/>
    </row>
    <row r="12249" spans="1:5" x14ac:dyDescent="0.15">
      <c r="A12249" s="3"/>
      <c r="B12249" s="51"/>
      <c r="D12249" s="30"/>
      <c r="E12249" s="25"/>
    </row>
    <row r="12250" spans="1:5" x14ac:dyDescent="0.15">
      <c r="A12250" s="3"/>
      <c r="B12250" s="51"/>
      <c r="D12250" s="30"/>
      <c r="E12250" s="25"/>
    </row>
    <row r="12251" spans="1:5" x14ac:dyDescent="0.15">
      <c r="A12251" s="3"/>
      <c r="B12251" s="51"/>
      <c r="D12251" s="30"/>
      <c r="E12251" s="25"/>
    </row>
    <row r="12252" spans="1:5" x14ac:dyDescent="0.15">
      <c r="A12252" s="3"/>
      <c r="B12252" s="51"/>
      <c r="D12252" s="30"/>
      <c r="E12252" s="25"/>
    </row>
    <row r="12253" spans="1:5" x14ac:dyDescent="0.15">
      <c r="A12253" s="3"/>
      <c r="B12253" s="51"/>
      <c r="D12253" s="30"/>
      <c r="E12253" s="25"/>
    </row>
    <row r="12254" spans="1:5" x14ac:dyDescent="0.15">
      <c r="A12254" s="3"/>
      <c r="B12254" s="51"/>
      <c r="D12254" s="30"/>
      <c r="E12254" s="25"/>
    </row>
    <row r="12255" spans="1:5" x14ac:dyDescent="0.15">
      <c r="A12255" s="3"/>
      <c r="B12255" s="51"/>
      <c r="D12255" s="30"/>
      <c r="E12255" s="25"/>
    </row>
    <row r="12256" spans="1:5" x14ac:dyDescent="0.15">
      <c r="A12256" s="3"/>
      <c r="B12256" s="51"/>
      <c r="D12256" s="30"/>
      <c r="E12256" s="25"/>
    </row>
    <row r="12257" spans="1:5" x14ac:dyDescent="0.15">
      <c r="A12257" s="3"/>
      <c r="B12257" s="51"/>
      <c r="D12257" s="30"/>
      <c r="E12257" s="25"/>
    </row>
    <row r="12258" spans="1:5" x14ac:dyDescent="0.15">
      <c r="A12258" s="3"/>
      <c r="B12258" s="51"/>
      <c r="D12258" s="30"/>
      <c r="E12258" s="25"/>
    </row>
    <row r="12259" spans="1:5" x14ac:dyDescent="0.15">
      <c r="A12259" s="3"/>
      <c r="B12259" s="51"/>
      <c r="D12259" s="30"/>
      <c r="E12259" s="25"/>
    </row>
    <row r="12260" spans="1:5" x14ac:dyDescent="0.15">
      <c r="A12260" s="3"/>
      <c r="B12260" s="51"/>
      <c r="D12260" s="30"/>
      <c r="E12260" s="25"/>
    </row>
    <row r="12261" spans="1:5" x14ac:dyDescent="0.15">
      <c r="A12261" s="3"/>
      <c r="B12261" s="51"/>
      <c r="D12261" s="30"/>
      <c r="E12261" s="25"/>
    </row>
    <row r="12262" spans="1:5" x14ac:dyDescent="0.15">
      <c r="A12262" s="3"/>
      <c r="B12262" s="51"/>
      <c r="D12262" s="30"/>
      <c r="E12262" s="25"/>
    </row>
    <row r="12263" spans="1:5" x14ac:dyDescent="0.15">
      <c r="A12263" s="3"/>
      <c r="B12263" s="51"/>
      <c r="D12263" s="30"/>
      <c r="E12263" s="25"/>
    </row>
    <row r="12264" spans="1:5" x14ac:dyDescent="0.15">
      <c r="A12264" s="3"/>
      <c r="B12264" s="51"/>
      <c r="D12264" s="30"/>
      <c r="E12264" s="25"/>
    </row>
    <row r="12265" spans="1:5" x14ac:dyDescent="0.15">
      <c r="A12265" s="3"/>
      <c r="B12265" s="51"/>
      <c r="D12265" s="30"/>
      <c r="E12265" s="25"/>
    </row>
    <row r="12266" spans="1:5" x14ac:dyDescent="0.15">
      <c r="A12266" s="3"/>
      <c r="B12266" s="51"/>
      <c r="D12266" s="30"/>
      <c r="E12266" s="25"/>
    </row>
    <row r="12267" spans="1:5" x14ac:dyDescent="0.15">
      <c r="A12267" s="3"/>
      <c r="B12267" s="51"/>
      <c r="D12267" s="30"/>
      <c r="E12267" s="25"/>
    </row>
    <row r="12268" spans="1:5" x14ac:dyDescent="0.15">
      <c r="A12268" s="3"/>
      <c r="B12268" s="51"/>
      <c r="D12268" s="30"/>
      <c r="E12268" s="25"/>
    </row>
    <row r="12269" spans="1:5" x14ac:dyDescent="0.15">
      <c r="A12269" s="3"/>
      <c r="B12269" s="51"/>
      <c r="D12269" s="30"/>
      <c r="E12269" s="25"/>
    </row>
    <row r="12270" spans="1:5" x14ac:dyDescent="0.15">
      <c r="A12270" s="3"/>
      <c r="B12270" s="51"/>
      <c r="D12270" s="30"/>
      <c r="E12270" s="25"/>
    </row>
    <row r="12271" spans="1:5" x14ac:dyDescent="0.15">
      <c r="A12271" s="3"/>
      <c r="B12271" s="51"/>
      <c r="D12271" s="30"/>
      <c r="E12271" s="25"/>
    </row>
    <row r="12272" spans="1:5" x14ac:dyDescent="0.15">
      <c r="A12272" s="3"/>
      <c r="B12272" s="51"/>
      <c r="D12272" s="30"/>
      <c r="E12272" s="25"/>
    </row>
    <row r="12273" spans="1:5" x14ac:dyDescent="0.15">
      <c r="A12273" s="3"/>
      <c r="B12273" s="51"/>
      <c r="D12273" s="30"/>
      <c r="E12273" s="25"/>
    </row>
    <row r="12274" spans="1:5" x14ac:dyDescent="0.15">
      <c r="A12274" s="3"/>
      <c r="B12274" s="51"/>
      <c r="D12274" s="30"/>
      <c r="E12274" s="25"/>
    </row>
    <row r="12275" spans="1:5" x14ac:dyDescent="0.15">
      <c r="A12275" s="3"/>
      <c r="B12275" s="51"/>
      <c r="D12275" s="30"/>
      <c r="E12275" s="25"/>
    </row>
    <row r="12276" spans="1:5" x14ac:dyDescent="0.15">
      <c r="A12276" s="3"/>
      <c r="B12276" s="51"/>
      <c r="D12276" s="30"/>
      <c r="E12276" s="25"/>
    </row>
    <row r="12277" spans="1:5" x14ac:dyDescent="0.15">
      <c r="A12277" s="3"/>
      <c r="B12277" s="51"/>
      <c r="D12277" s="30"/>
      <c r="E12277" s="25"/>
    </row>
    <row r="12278" spans="1:5" x14ac:dyDescent="0.15">
      <c r="A12278" s="3"/>
      <c r="B12278" s="51"/>
      <c r="D12278" s="30"/>
      <c r="E12278" s="25"/>
    </row>
    <row r="12279" spans="1:5" x14ac:dyDescent="0.15">
      <c r="A12279" s="3"/>
      <c r="B12279" s="51"/>
      <c r="D12279" s="30"/>
      <c r="E12279" s="25"/>
    </row>
    <row r="12280" spans="1:5" x14ac:dyDescent="0.15">
      <c r="A12280" s="3"/>
      <c r="B12280" s="51"/>
      <c r="D12280" s="30"/>
      <c r="E12280" s="25"/>
    </row>
    <row r="12281" spans="1:5" x14ac:dyDescent="0.15">
      <c r="A12281" s="3"/>
      <c r="B12281" s="51"/>
      <c r="D12281" s="30"/>
      <c r="E12281" s="25"/>
    </row>
    <row r="12282" spans="1:5" x14ac:dyDescent="0.15">
      <c r="A12282" s="3"/>
      <c r="B12282" s="51"/>
      <c r="D12282" s="30"/>
      <c r="E12282" s="25"/>
    </row>
    <row r="12283" spans="1:5" x14ac:dyDescent="0.15">
      <c r="A12283" s="3"/>
      <c r="B12283" s="51"/>
      <c r="D12283" s="30"/>
      <c r="E12283" s="25"/>
    </row>
    <row r="12284" spans="1:5" x14ac:dyDescent="0.15">
      <c r="A12284" s="3"/>
      <c r="B12284" s="51"/>
      <c r="D12284" s="30"/>
      <c r="E12284" s="25"/>
    </row>
    <row r="12285" spans="1:5" x14ac:dyDescent="0.15">
      <c r="A12285" s="3"/>
      <c r="B12285" s="51"/>
      <c r="D12285" s="30"/>
      <c r="E12285" s="25"/>
    </row>
    <row r="12286" spans="1:5" x14ac:dyDescent="0.15">
      <c r="A12286" s="3"/>
      <c r="B12286" s="51"/>
      <c r="D12286" s="30"/>
      <c r="E12286" s="25"/>
    </row>
    <row r="12287" spans="1:5" x14ac:dyDescent="0.15">
      <c r="A12287" s="3"/>
      <c r="B12287" s="51"/>
      <c r="D12287" s="30"/>
      <c r="E12287" s="25"/>
    </row>
    <row r="12288" spans="1:5" x14ac:dyDescent="0.15">
      <c r="A12288" s="3"/>
      <c r="B12288" s="51"/>
      <c r="D12288" s="30"/>
      <c r="E12288" s="25"/>
    </row>
    <row r="12289" spans="1:5" x14ac:dyDescent="0.15">
      <c r="A12289" s="3"/>
      <c r="B12289" s="51"/>
      <c r="D12289" s="30"/>
      <c r="E12289" s="25"/>
    </row>
    <row r="12290" spans="1:5" x14ac:dyDescent="0.15">
      <c r="A12290" s="3"/>
      <c r="B12290" s="51"/>
      <c r="D12290" s="30"/>
      <c r="E12290" s="25"/>
    </row>
    <row r="12291" spans="1:5" x14ac:dyDescent="0.15">
      <c r="A12291" s="3"/>
      <c r="B12291" s="51"/>
      <c r="D12291" s="30"/>
      <c r="E12291" s="25"/>
    </row>
    <row r="12292" spans="1:5" x14ac:dyDescent="0.15">
      <c r="A12292" s="3"/>
      <c r="B12292" s="51"/>
      <c r="D12292" s="30"/>
      <c r="E12292" s="25"/>
    </row>
    <row r="12293" spans="1:5" x14ac:dyDescent="0.15">
      <c r="A12293" s="3"/>
      <c r="B12293" s="51"/>
      <c r="D12293" s="30"/>
      <c r="E12293" s="25"/>
    </row>
    <row r="12294" spans="1:5" x14ac:dyDescent="0.15">
      <c r="A12294" s="3"/>
      <c r="B12294" s="51"/>
      <c r="D12294" s="30"/>
      <c r="E12294" s="25"/>
    </row>
    <row r="12295" spans="1:5" x14ac:dyDescent="0.15">
      <c r="A12295" s="3"/>
      <c r="B12295" s="51"/>
      <c r="D12295" s="30"/>
      <c r="E12295" s="25"/>
    </row>
    <row r="12296" spans="1:5" x14ac:dyDescent="0.15">
      <c r="A12296" s="3"/>
      <c r="B12296" s="51"/>
      <c r="D12296" s="30"/>
      <c r="E12296" s="25"/>
    </row>
    <row r="12297" spans="1:5" x14ac:dyDescent="0.15">
      <c r="A12297" s="3"/>
      <c r="B12297" s="51"/>
      <c r="D12297" s="30"/>
      <c r="E12297" s="25"/>
    </row>
    <row r="12298" spans="1:5" x14ac:dyDescent="0.15">
      <c r="A12298" s="3"/>
      <c r="B12298" s="51"/>
      <c r="D12298" s="30"/>
      <c r="E12298" s="25"/>
    </row>
    <row r="12299" spans="1:5" x14ac:dyDescent="0.15">
      <c r="A12299" s="3"/>
      <c r="B12299" s="51"/>
      <c r="D12299" s="30"/>
      <c r="E12299" s="25"/>
    </row>
    <row r="12300" spans="1:5" x14ac:dyDescent="0.15">
      <c r="A12300" s="3"/>
      <c r="B12300" s="51"/>
      <c r="D12300" s="30"/>
      <c r="E12300" s="25"/>
    </row>
    <row r="12301" spans="1:5" x14ac:dyDescent="0.15">
      <c r="A12301" s="3"/>
      <c r="B12301" s="51"/>
      <c r="D12301" s="30"/>
      <c r="E12301" s="25"/>
    </row>
    <row r="12302" spans="1:5" x14ac:dyDescent="0.15">
      <c r="A12302" s="3"/>
      <c r="B12302" s="51"/>
      <c r="D12302" s="30"/>
      <c r="E12302" s="25"/>
    </row>
    <row r="12303" spans="1:5" x14ac:dyDescent="0.15">
      <c r="A12303" s="3"/>
      <c r="B12303" s="51"/>
      <c r="D12303" s="30"/>
      <c r="E12303" s="25"/>
    </row>
    <row r="12304" spans="1:5" x14ac:dyDescent="0.15">
      <c r="A12304" s="3"/>
      <c r="B12304" s="51"/>
      <c r="D12304" s="30"/>
      <c r="E12304" s="25"/>
    </row>
    <row r="12305" spans="1:5" x14ac:dyDescent="0.15">
      <c r="A12305" s="3"/>
      <c r="B12305" s="51"/>
      <c r="D12305" s="30"/>
      <c r="E12305" s="25"/>
    </row>
    <row r="12306" spans="1:5" x14ac:dyDescent="0.15">
      <c r="A12306" s="3"/>
      <c r="B12306" s="51"/>
      <c r="D12306" s="30"/>
      <c r="E12306" s="25"/>
    </row>
    <row r="12307" spans="1:5" x14ac:dyDescent="0.15">
      <c r="A12307" s="3"/>
      <c r="B12307" s="51"/>
      <c r="D12307" s="30"/>
      <c r="E12307" s="25"/>
    </row>
    <row r="12308" spans="1:5" x14ac:dyDescent="0.15">
      <c r="A12308" s="3"/>
      <c r="B12308" s="51"/>
      <c r="D12308" s="30"/>
      <c r="E12308" s="25"/>
    </row>
    <row r="12309" spans="1:5" x14ac:dyDescent="0.15">
      <c r="A12309" s="3"/>
      <c r="B12309" s="51"/>
      <c r="D12309" s="30"/>
      <c r="E12309" s="25"/>
    </row>
    <row r="12310" spans="1:5" x14ac:dyDescent="0.15">
      <c r="A12310" s="3"/>
      <c r="B12310" s="51"/>
      <c r="D12310" s="30"/>
      <c r="E12310" s="25"/>
    </row>
    <row r="12311" spans="1:5" x14ac:dyDescent="0.15">
      <c r="A12311" s="3"/>
      <c r="B12311" s="51"/>
      <c r="D12311" s="30"/>
      <c r="E12311" s="25"/>
    </row>
    <row r="12312" spans="1:5" x14ac:dyDescent="0.15">
      <c r="A12312" s="3"/>
      <c r="B12312" s="51"/>
      <c r="D12312" s="30"/>
      <c r="E12312" s="25"/>
    </row>
    <row r="12313" spans="1:5" x14ac:dyDescent="0.15">
      <c r="A12313" s="3"/>
      <c r="B12313" s="51"/>
      <c r="D12313" s="30"/>
      <c r="E12313" s="25"/>
    </row>
    <row r="12314" spans="1:5" x14ac:dyDescent="0.15">
      <c r="A12314" s="3"/>
      <c r="B12314" s="51"/>
      <c r="D12314" s="30"/>
      <c r="E12314" s="25"/>
    </row>
    <row r="12315" spans="1:5" x14ac:dyDescent="0.15">
      <c r="A12315" s="3"/>
      <c r="B12315" s="51"/>
      <c r="D12315" s="30"/>
      <c r="E12315" s="25"/>
    </row>
    <row r="12316" spans="1:5" x14ac:dyDescent="0.15">
      <c r="A12316" s="3"/>
      <c r="B12316" s="51"/>
      <c r="D12316" s="30"/>
      <c r="E12316" s="25"/>
    </row>
    <row r="12317" spans="1:5" x14ac:dyDescent="0.15">
      <c r="A12317" s="3"/>
      <c r="B12317" s="51"/>
      <c r="D12317" s="30"/>
      <c r="E12317" s="25"/>
    </row>
    <row r="12318" spans="1:5" x14ac:dyDescent="0.15">
      <c r="A12318" s="3"/>
      <c r="B12318" s="51"/>
      <c r="D12318" s="30"/>
      <c r="E12318" s="25"/>
    </row>
    <row r="12319" spans="1:5" x14ac:dyDescent="0.15">
      <c r="A12319" s="3"/>
      <c r="B12319" s="51"/>
      <c r="D12319" s="30"/>
      <c r="E12319" s="25"/>
    </row>
    <row r="12320" spans="1:5" x14ac:dyDescent="0.15">
      <c r="A12320" s="3"/>
      <c r="B12320" s="51"/>
      <c r="D12320" s="30"/>
      <c r="E12320" s="25"/>
    </row>
    <row r="12321" spans="1:5" x14ac:dyDescent="0.15">
      <c r="A12321" s="3"/>
      <c r="B12321" s="51"/>
      <c r="D12321" s="30"/>
      <c r="E12321" s="25"/>
    </row>
    <row r="12322" spans="1:5" x14ac:dyDescent="0.15">
      <c r="A12322" s="3"/>
      <c r="B12322" s="51"/>
      <c r="D12322" s="30"/>
      <c r="E12322" s="25"/>
    </row>
    <row r="12323" spans="1:5" x14ac:dyDescent="0.15">
      <c r="A12323" s="3"/>
      <c r="B12323" s="51"/>
      <c r="D12323" s="30"/>
      <c r="E12323" s="25"/>
    </row>
    <row r="12324" spans="1:5" x14ac:dyDescent="0.15">
      <c r="A12324" s="3"/>
      <c r="B12324" s="51"/>
      <c r="D12324" s="30"/>
      <c r="E12324" s="25"/>
    </row>
    <row r="12325" spans="1:5" x14ac:dyDescent="0.15">
      <c r="A12325" s="3"/>
      <c r="B12325" s="51"/>
      <c r="D12325" s="30"/>
      <c r="E12325" s="25"/>
    </row>
    <row r="12326" spans="1:5" x14ac:dyDescent="0.15">
      <c r="A12326" s="3"/>
      <c r="B12326" s="51"/>
      <c r="D12326" s="30"/>
      <c r="E12326" s="25"/>
    </row>
    <row r="12327" spans="1:5" x14ac:dyDescent="0.15">
      <c r="A12327" s="3"/>
      <c r="B12327" s="51"/>
      <c r="D12327" s="30"/>
      <c r="E12327" s="25"/>
    </row>
    <row r="12328" spans="1:5" x14ac:dyDescent="0.15">
      <c r="A12328" s="3"/>
      <c r="B12328" s="51"/>
      <c r="D12328" s="30"/>
      <c r="E12328" s="25"/>
    </row>
    <row r="12329" spans="1:5" x14ac:dyDescent="0.15">
      <c r="A12329" s="3"/>
      <c r="B12329" s="51"/>
      <c r="D12329" s="30"/>
      <c r="E12329" s="25"/>
    </row>
    <row r="12330" spans="1:5" x14ac:dyDescent="0.15">
      <c r="A12330" s="3"/>
      <c r="B12330" s="51"/>
      <c r="D12330" s="30"/>
      <c r="E12330" s="25"/>
    </row>
    <row r="12331" spans="1:5" x14ac:dyDescent="0.15">
      <c r="A12331" s="3"/>
      <c r="B12331" s="51"/>
      <c r="D12331" s="30"/>
      <c r="E12331" s="25"/>
    </row>
    <row r="12332" spans="1:5" x14ac:dyDescent="0.15">
      <c r="A12332" s="3"/>
      <c r="B12332" s="51"/>
      <c r="D12332" s="30"/>
      <c r="E12332" s="25"/>
    </row>
    <row r="12333" spans="1:5" x14ac:dyDescent="0.15">
      <c r="A12333" s="3"/>
      <c r="B12333" s="51"/>
      <c r="D12333" s="30"/>
      <c r="E12333" s="25"/>
    </row>
    <row r="12334" spans="1:5" x14ac:dyDescent="0.15">
      <c r="A12334" s="3"/>
      <c r="B12334" s="51"/>
      <c r="D12334" s="30"/>
      <c r="E12334" s="25"/>
    </row>
    <row r="12335" spans="1:5" x14ac:dyDescent="0.15">
      <c r="A12335" s="3"/>
      <c r="B12335" s="51"/>
      <c r="D12335" s="30"/>
      <c r="E12335" s="25"/>
    </row>
    <row r="12336" spans="1:5" x14ac:dyDescent="0.15">
      <c r="A12336" s="3"/>
      <c r="B12336" s="51"/>
      <c r="D12336" s="30"/>
      <c r="E12336" s="25"/>
    </row>
    <row r="12337" spans="1:5" x14ac:dyDescent="0.15">
      <c r="A12337" s="3"/>
      <c r="B12337" s="51"/>
      <c r="D12337" s="30"/>
      <c r="E12337" s="25"/>
    </row>
    <row r="12338" spans="1:5" x14ac:dyDescent="0.15">
      <c r="A12338" s="3"/>
      <c r="B12338" s="51"/>
      <c r="D12338" s="30"/>
      <c r="E12338" s="25"/>
    </row>
    <row r="12339" spans="1:5" x14ac:dyDescent="0.15">
      <c r="A12339" s="3"/>
      <c r="B12339" s="51"/>
      <c r="D12339" s="30"/>
      <c r="E12339" s="25"/>
    </row>
    <row r="12340" spans="1:5" x14ac:dyDescent="0.15">
      <c r="A12340" s="3"/>
      <c r="B12340" s="51"/>
      <c r="D12340" s="30"/>
      <c r="E12340" s="25"/>
    </row>
    <row r="12341" spans="1:5" x14ac:dyDescent="0.15">
      <c r="A12341" s="3"/>
      <c r="B12341" s="51"/>
      <c r="D12341" s="30"/>
      <c r="E12341" s="25"/>
    </row>
    <row r="12342" spans="1:5" x14ac:dyDescent="0.15">
      <c r="A12342" s="3"/>
      <c r="B12342" s="51"/>
      <c r="D12342" s="30"/>
      <c r="E12342" s="25"/>
    </row>
    <row r="12343" spans="1:5" x14ac:dyDescent="0.15">
      <c r="A12343" s="3"/>
      <c r="B12343" s="51"/>
      <c r="D12343" s="30"/>
      <c r="E12343" s="25"/>
    </row>
    <row r="12344" spans="1:5" x14ac:dyDescent="0.15">
      <c r="A12344" s="3"/>
      <c r="B12344" s="51"/>
      <c r="D12344" s="30"/>
      <c r="E12344" s="25"/>
    </row>
    <row r="12345" spans="1:5" x14ac:dyDescent="0.15">
      <c r="A12345" s="3"/>
      <c r="B12345" s="51"/>
      <c r="D12345" s="30"/>
      <c r="E12345" s="25"/>
    </row>
    <row r="12346" spans="1:5" x14ac:dyDescent="0.15">
      <c r="A12346" s="3"/>
      <c r="B12346" s="51"/>
      <c r="D12346" s="30"/>
      <c r="E12346" s="25"/>
    </row>
    <row r="12347" spans="1:5" x14ac:dyDescent="0.15">
      <c r="A12347" s="3"/>
      <c r="B12347" s="51"/>
      <c r="D12347" s="30"/>
      <c r="E12347" s="25"/>
    </row>
    <row r="12348" spans="1:5" x14ac:dyDescent="0.15">
      <c r="A12348" s="3"/>
      <c r="B12348" s="51"/>
      <c r="D12348" s="30"/>
      <c r="E12348" s="25"/>
    </row>
    <row r="12349" spans="1:5" x14ac:dyDescent="0.15">
      <c r="A12349" s="3"/>
      <c r="B12349" s="51"/>
      <c r="D12349" s="30"/>
      <c r="E12349" s="25"/>
    </row>
    <row r="12350" spans="1:5" x14ac:dyDescent="0.15">
      <c r="A12350" s="3"/>
      <c r="B12350" s="51"/>
      <c r="D12350" s="30"/>
      <c r="E12350" s="25"/>
    </row>
    <row r="12351" spans="1:5" x14ac:dyDescent="0.15">
      <c r="A12351" s="3"/>
      <c r="B12351" s="51"/>
      <c r="D12351" s="30"/>
      <c r="E12351" s="25"/>
    </row>
    <row r="12352" spans="1:5" x14ac:dyDescent="0.15">
      <c r="A12352" s="3"/>
      <c r="B12352" s="51"/>
      <c r="D12352" s="30"/>
      <c r="E12352" s="25"/>
    </row>
    <row r="12353" spans="1:5" x14ac:dyDescent="0.15">
      <c r="A12353" s="3"/>
      <c r="B12353" s="51"/>
      <c r="D12353" s="30"/>
      <c r="E12353" s="25"/>
    </row>
    <row r="12354" spans="1:5" x14ac:dyDescent="0.15">
      <c r="A12354" s="3"/>
      <c r="B12354" s="51"/>
      <c r="D12354" s="30"/>
      <c r="E12354" s="25"/>
    </row>
    <row r="12355" spans="1:5" x14ac:dyDescent="0.15">
      <c r="A12355" s="3"/>
      <c r="B12355" s="51"/>
      <c r="D12355" s="30"/>
      <c r="E12355" s="25"/>
    </row>
    <row r="12356" spans="1:5" x14ac:dyDescent="0.15">
      <c r="A12356" s="3"/>
      <c r="B12356" s="51"/>
      <c r="D12356" s="30"/>
      <c r="E12356" s="25"/>
    </row>
    <row r="12357" spans="1:5" x14ac:dyDescent="0.15">
      <c r="A12357" s="3"/>
      <c r="B12357" s="51"/>
      <c r="D12357" s="30"/>
      <c r="E12357" s="25"/>
    </row>
    <row r="12358" spans="1:5" x14ac:dyDescent="0.15">
      <c r="A12358" s="3"/>
      <c r="B12358" s="51"/>
      <c r="D12358" s="30"/>
      <c r="E12358" s="25"/>
    </row>
    <row r="12359" spans="1:5" x14ac:dyDescent="0.15">
      <c r="A12359" s="3"/>
      <c r="B12359" s="51"/>
      <c r="D12359" s="30"/>
      <c r="E12359" s="25"/>
    </row>
    <row r="12360" spans="1:5" x14ac:dyDescent="0.15">
      <c r="A12360" s="3"/>
      <c r="B12360" s="51"/>
      <c r="D12360" s="30"/>
      <c r="E12360" s="25"/>
    </row>
    <row r="12361" spans="1:5" x14ac:dyDescent="0.15">
      <c r="A12361" s="3"/>
      <c r="B12361" s="51"/>
      <c r="D12361" s="30"/>
      <c r="E12361" s="25"/>
    </row>
    <row r="12362" spans="1:5" x14ac:dyDescent="0.15">
      <c r="A12362" s="3"/>
      <c r="B12362" s="51"/>
      <c r="D12362" s="30"/>
      <c r="E12362" s="25"/>
    </row>
    <row r="12363" spans="1:5" x14ac:dyDescent="0.15">
      <c r="A12363" s="3"/>
      <c r="B12363" s="51"/>
      <c r="D12363" s="30"/>
      <c r="E12363" s="25"/>
    </row>
    <row r="12364" spans="1:5" x14ac:dyDescent="0.15">
      <c r="A12364" s="3"/>
      <c r="B12364" s="51"/>
      <c r="D12364" s="30"/>
      <c r="E12364" s="25"/>
    </row>
    <row r="12365" spans="1:5" x14ac:dyDescent="0.15">
      <c r="A12365" s="3"/>
      <c r="B12365" s="51"/>
      <c r="D12365" s="30"/>
      <c r="E12365" s="25"/>
    </row>
    <row r="12366" spans="1:5" x14ac:dyDescent="0.15">
      <c r="A12366" s="3"/>
      <c r="B12366" s="51"/>
      <c r="D12366" s="30"/>
      <c r="E12366" s="25"/>
    </row>
    <row r="12367" spans="1:5" x14ac:dyDescent="0.15">
      <c r="A12367" s="3"/>
      <c r="B12367" s="51"/>
      <c r="D12367" s="30"/>
      <c r="E12367" s="25"/>
    </row>
    <row r="12368" spans="1:5" x14ac:dyDescent="0.15">
      <c r="A12368" s="3"/>
      <c r="B12368" s="51"/>
      <c r="D12368" s="30"/>
      <c r="E12368" s="25"/>
    </row>
    <row r="12369" spans="1:5" x14ac:dyDescent="0.15">
      <c r="A12369" s="3"/>
      <c r="B12369" s="51"/>
      <c r="D12369" s="30"/>
      <c r="E12369" s="25"/>
    </row>
    <row r="12370" spans="1:5" x14ac:dyDescent="0.15">
      <c r="A12370" s="3"/>
      <c r="B12370" s="51"/>
      <c r="D12370" s="30"/>
      <c r="E12370" s="25"/>
    </row>
    <row r="12371" spans="1:5" x14ac:dyDescent="0.15">
      <c r="A12371" s="3"/>
      <c r="B12371" s="51"/>
      <c r="D12371" s="30"/>
      <c r="E12371" s="25"/>
    </row>
    <row r="12372" spans="1:5" x14ac:dyDescent="0.15">
      <c r="A12372" s="3"/>
      <c r="B12372" s="51"/>
      <c r="D12372" s="30"/>
      <c r="E12372" s="25"/>
    </row>
    <row r="12373" spans="1:5" x14ac:dyDescent="0.15">
      <c r="A12373" s="3"/>
      <c r="B12373" s="51"/>
      <c r="D12373" s="30"/>
      <c r="E12373" s="25"/>
    </row>
    <row r="12374" spans="1:5" x14ac:dyDescent="0.15">
      <c r="A12374" s="3"/>
      <c r="B12374" s="51"/>
      <c r="D12374" s="30"/>
      <c r="E12374" s="25"/>
    </row>
    <row r="12375" spans="1:5" x14ac:dyDescent="0.15">
      <c r="A12375" s="3"/>
      <c r="B12375" s="51"/>
      <c r="D12375" s="30"/>
      <c r="E12375" s="25"/>
    </row>
    <row r="12376" spans="1:5" x14ac:dyDescent="0.15">
      <c r="A12376" s="3"/>
      <c r="B12376" s="51"/>
      <c r="D12376" s="30"/>
      <c r="E12376" s="25"/>
    </row>
    <row r="12377" spans="1:5" x14ac:dyDescent="0.15">
      <c r="A12377" s="3"/>
      <c r="B12377" s="51"/>
      <c r="D12377" s="30"/>
      <c r="E12377" s="25"/>
    </row>
    <row r="12378" spans="1:5" x14ac:dyDescent="0.15">
      <c r="A12378" s="3"/>
      <c r="B12378" s="51"/>
      <c r="D12378" s="30"/>
      <c r="E12378" s="25"/>
    </row>
    <row r="12379" spans="1:5" x14ac:dyDescent="0.15">
      <c r="A12379" s="3"/>
      <c r="B12379" s="51"/>
      <c r="D12379" s="30"/>
      <c r="E12379" s="25"/>
    </row>
    <row r="12380" spans="1:5" x14ac:dyDescent="0.15">
      <c r="A12380" s="3"/>
      <c r="B12380" s="51"/>
      <c r="D12380" s="30"/>
      <c r="E12380" s="25"/>
    </row>
    <row r="12381" spans="1:5" x14ac:dyDescent="0.15">
      <c r="A12381" s="3"/>
      <c r="B12381" s="51"/>
      <c r="D12381" s="30"/>
      <c r="E12381" s="25"/>
    </row>
    <row r="12382" spans="1:5" x14ac:dyDescent="0.15">
      <c r="A12382" s="3"/>
      <c r="B12382" s="51"/>
      <c r="D12382" s="30"/>
      <c r="E12382" s="25"/>
    </row>
    <row r="12383" spans="1:5" x14ac:dyDescent="0.15">
      <c r="A12383" s="3"/>
      <c r="B12383" s="51"/>
      <c r="D12383" s="30"/>
      <c r="E12383" s="25"/>
    </row>
    <row r="12384" spans="1:5" x14ac:dyDescent="0.15">
      <c r="A12384" s="3"/>
      <c r="B12384" s="51"/>
      <c r="D12384" s="30"/>
      <c r="E12384" s="25"/>
    </row>
    <row r="12385" spans="1:5" x14ac:dyDescent="0.15">
      <c r="A12385" s="3"/>
      <c r="B12385" s="51"/>
      <c r="D12385" s="30"/>
      <c r="E12385" s="25"/>
    </row>
    <row r="12386" spans="1:5" x14ac:dyDescent="0.15">
      <c r="A12386" s="3"/>
      <c r="B12386" s="51"/>
      <c r="D12386" s="30"/>
      <c r="E12386" s="25"/>
    </row>
    <row r="12387" spans="1:5" x14ac:dyDescent="0.15">
      <c r="A12387" s="3"/>
      <c r="B12387" s="51"/>
      <c r="D12387" s="30"/>
      <c r="E12387" s="25"/>
    </row>
    <row r="12388" spans="1:5" x14ac:dyDescent="0.15">
      <c r="A12388" s="3"/>
      <c r="B12388" s="51"/>
      <c r="D12388" s="30"/>
      <c r="E12388" s="25"/>
    </row>
    <row r="12389" spans="1:5" x14ac:dyDescent="0.15">
      <c r="A12389" s="3"/>
      <c r="B12389" s="51"/>
      <c r="D12389" s="30"/>
      <c r="E12389" s="25"/>
    </row>
    <row r="12390" spans="1:5" x14ac:dyDescent="0.15">
      <c r="A12390" s="3"/>
      <c r="B12390" s="51"/>
      <c r="D12390" s="30"/>
      <c r="E12390" s="25"/>
    </row>
    <row r="12391" spans="1:5" x14ac:dyDescent="0.15">
      <c r="A12391" s="3"/>
      <c r="B12391" s="51"/>
      <c r="D12391" s="30"/>
      <c r="E12391" s="25"/>
    </row>
    <row r="12392" spans="1:5" x14ac:dyDescent="0.15">
      <c r="A12392" s="3"/>
      <c r="B12392" s="51"/>
      <c r="D12392" s="30"/>
      <c r="E12392" s="25"/>
    </row>
    <row r="12393" spans="1:5" x14ac:dyDescent="0.15">
      <c r="A12393" s="3"/>
      <c r="B12393" s="51"/>
      <c r="D12393" s="30"/>
      <c r="E12393" s="25"/>
    </row>
    <row r="12394" spans="1:5" x14ac:dyDescent="0.15">
      <c r="A12394" s="3"/>
      <c r="B12394" s="51"/>
      <c r="D12394" s="30"/>
      <c r="E12394" s="25"/>
    </row>
    <row r="12395" spans="1:5" x14ac:dyDescent="0.15">
      <c r="A12395" s="3"/>
      <c r="B12395" s="51"/>
      <c r="D12395" s="30"/>
      <c r="E12395" s="25"/>
    </row>
    <row r="12396" spans="1:5" x14ac:dyDescent="0.15">
      <c r="A12396" s="3"/>
      <c r="B12396" s="51"/>
      <c r="D12396" s="30"/>
      <c r="E12396" s="25"/>
    </row>
    <row r="12397" spans="1:5" x14ac:dyDescent="0.15">
      <c r="A12397" s="3"/>
      <c r="B12397" s="51"/>
      <c r="D12397" s="30"/>
      <c r="E12397" s="25"/>
    </row>
    <row r="12398" spans="1:5" x14ac:dyDescent="0.15">
      <c r="A12398" s="3"/>
      <c r="B12398" s="51"/>
      <c r="D12398" s="30"/>
      <c r="E12398" s="25"/>
    </row>
    <row r="12399" spans="1:5" x14ac:dyDescent="0.15">
      <c r="A12399" s="3"/>
      <c r="B12399" s="51"/>
      <c r="D12399" s="30"/>
      <c r="E12399" s="25"/>
    </row>
    <row r="12400" spans="1:5" x14ac:dyDescent="0.15">
      <c r="A12400" s="3"/>
      <c r="B12400" s="51"/>
      <c r="D12400" s="30"/>
      <c r="E12400" s="25"/>
    </row>
    <row r="12401" spans="1:5" x14ac:dyDescent="0.15">
      <c r="A12401" s="3"/>
      <c r="B12401" s="51"/>
      <c r="D12401" s="30"/>
      <c r="E12401" s="25"/>
    </row>
    <row r="12402" spans="1:5" x14ac:dyDescent="0.15">
      <c r="A12402" s="3"/>
      <c r="B12402" s="51"/>
      <c r="D12402" s="30"/>
      <c r="E12402" s="25"/>
    </row>
    <row r="12403" spans="1:5" x14ac:dyDescent="0.15">
      <c r="A12403" s="3"/>
      <c r="B12403" s="51"/>
      <c r="D12403" s="30"/>
      <c r="E12403" s="25"/>
    </row>
    <row r="12404" spans="1:5" x14ac:dyDescent="0.15">
      <c r="A12404" s="3"/>
      <c r="B12404" s="51"/>
      <c r="D12404" s="30"/>
      <c r="E12404" s="25"/>
    </row>
    <row r="12405" spans="1:5" x14ac:dyDescent="0.15">
      <c r="A12405" s="3"/>
      <c r="B12405" s="51"/>
      <c r="D12405" s="30"/>
      <c r="E12405" s="25"/>
    </row>
    <row r="12406" spans="1:5" x14ac:dyDescent="0.15">
      <c r="A12406" s="3"/>
      <c r="B12406" s="51"/>
      <c r="D12406" s="30"/>
      <c r="E12406" s="25"/>
    </row>
    <row r="12407" spans="1:5" x14ac:dyDescent="0.15">
      <c r="A12407" s="3"/>
      <c r="B12407" s="51"/>
      <c r="D12407" s="30"/>
      <c r="E12407" s="25"/>
    </row>
    <row r="12408" spans="1:5" x14ac:dyDescent="0.15">
      <c r="A12408" s="3"/>
      <c r="B12408" s="51"/>
      <c r="D12408" s="30"/>
      <c r="E12408" s="25"/>
    </row>
    <row r="12409" spans="1:5" x14ac:dyDescent="0.15">
      <c r="A12409" s="3"/>
      <c r="B12409" s="51"/>
      <c r="D12409" s="30"/>
      <c r="E12409" s="25"/>
    </row>
    <row r="12410" spans="1:5" x14ac:dyDescent="0.15">
      <c r="A12410" s="3"/>
      <c r="B12410" s="51"/>
      <c r="D12410" s="30"/>
      <c r="E12410" s="25"/>
    </row>
    <row r="12411" spans="1:5" x14ac:dyDescent="0.15">
      <c r="A12411" s="3"/>
      <c r="B12411" s="51"/>
      <c r="D12411" s="30"/>
      <c r="E12411" s="25"/>
    </row>
    <row r="12412" spans="1:5" x14ac:dyDescent="0.15">
      <c r="A12412" s="3"/>
      <c r="B12412" s="51"/>
      <c r="D12412" s="30"/>
      <c r="E12412" s="25"/>
    </row>
    <row r="12413" spans="1:5" x14ac:dyDescent="0.15">
      <c r="A12413" s="3"/>
      <c r="B12413" s="51"/>
      <c r="D12413" s="30"/>
      <c r="E12413" s="25"/>
    </row>
    <row r="12414" spans="1:5" x14ac:dyDescent="0.15">
      <c r="A12414" s="3"/>
      <c r="B12414" s="51"/>
      <c r="D12414" s="30"/>
      <c r="E12414" s="25"/>
    </row>
    <row r="12415" spans="1:5" x14ac:dyDescent="0.15">
      <c r="A12415" s="3"/>
      <c r="B12415" s="51"/>
      <c r="D12415" s="30"/>
      <c r="E12415" s="25"/>
    </row>
    <row r="12416" spans="1:5" x14ac:dyDescent="0.15">
      <c r="A12416" s="3"/>
      <c r="B12416" s="51"/>
      <c r="D12416" s="30"/>
      <c r="E12416" s="25"/>
    </row>
    <row r="12417" spans="1:5" x14ac:dyDescent="0.15">
      <c r="A12417" s="3"/>
      <c r="B12417" s="51"/>
      <c r="D12417" s="30"/>
      <c r="E12417" s="25"/>
    </row>
    <row r="12418" spans="1:5" x14ac:dyDescent="0.15">
      <c r="A12418" s="3"/>
      <c r="B12418" s="51"/>
      <c r="D12418" s="30"/>
      <c r="E12418" s="25"/>
    </row>
    <row r="12419" spans="1:5" x14ac:dyDescent="0.15">
      <c r="A12419" s="3"/>
      <c r="B12419" s="51"/>
      <c r="D12419" s="30"/>
      <c r="E12419" s="25"/>
    </row>
    <row r="12420" spans="1:5" x14ac:dyDescent="0.15">
      <c r="A12420" s="3"/>
      <c r="B12420" s="51"/>
      <c r="D12420" s="30"/>
      <c r="E12420" s="25"/>
    </row>
    <row r="12421" spans="1:5" x14ac:dyDescent="0.15">
      <c r="A12421" s="3"/>
      <c r="B12421" s="51"/>
      <c r="D12421" s="30"/>
      <c r="E12421" s="25"/>
    </row>
    <row r="12422" spans="1:5" x14ac:dyDescent="0.15">
      <c r="A12422" s="3"/>
      <c r="B12422" s="51"/>
      <c r="D12422" s="30"/>
      <c r="E12422" s="25"/>
    </row>
    <row r="12423" spans="1:5" x14ac:dyDescent="0.15">
      <c r="A12423" s="3"/>
      <c r="B12423" s="51"/>
      <c r="D12423" s="30"/>
      <c r="E12423" s="25"/>
    </row>
    <row r="12424" spans="1:5" x14ac:dyDescent="0.15">
      <c r="A12424" s="3"/>
      <c r="B12424" s="51"/>
      <c r="D12424" s="30"/>
      <c r="E12424" s="25"/>
    </row>
    <row r="12425" spans="1:5" x14ac:dyDescent="0.15">
      <c r="A12425" s="3"/>
      <c r="B12425" s="51"/>
      <c r="D12425" s="30"/>
      <c r="E12425" s="25"/>
    </row>
    <row r="12426" spans="1:5" x14ac:dyDescent="0.15">
      <c r="A12426" s="3"/>
      <c r="B12426" s="51"/>
      <c r="D12426" s="30"/>
      <c r="E12426" s="25"/>
    </row>
    <row r="12427" spans="1:5" x14ac:dyDescent="0.15">
      <c r="A12427" s="3"/>
      <c r="B12427" s="51"/>
      <c r="D12427" s="30"/>
      <c r="E12427" s="25"/>
    </row>
    <row r="12428" spans="1:5" x14ac:dyDescent="0.15">
      <c r="A12428" s="3"/>
      <c r="B12428" s="51"/>
      <c r="D12428" s="30"/>
      <c r="E12428" s="25"/>
    </row>
    <row r="12429" spans="1:5" x14ac:dyDescent="0.15">
      <c r="A12429" s="3"/>
      <c r="B12429" s="51"/>
      <c r="D12429" s="30"/>
      <c r="E12429" s="25"/>
    </row>
    <row r="12430" spans="1:5" x14ac:dyDescent="0.15">
      <c r="A12430" s="3"/>
      <c r="B12430" s="51"/>
      <c r="D12430" s="30"/>
      <c r="E12430" s="25"/>
    </row>
    <row r="12431" spans="1:5" x14ac:dyDescent="0.15">
      <c r="A12431" s="3"/>
      <c r="B12431" s="51"/>
      <c r="D12431" s="30"/>
      <c r="E12431" s="25"/>
    </row>
    <row r="12432" spans="1:5" x14ac:dyDescent="0.15">
      <c r="A12432" s="3"/>
      <c r="B12432" s="51"/>
      <c r="D12432" s="30"/>
      <c r="E12432" s="25"/>
    </row>
    <row r="12433" spans="1:5" x14ac:dyDescent="0.15">
      <c r="A12433" s="3"/>
      <c r="B12433" s="51"/>
      <c r="D12433" s="30"/>
      <c r="E12433" s="25"/>
    </row>
    <row r="12434" spans="1:5" x14ac:dyDescent="0.15">
      <c r="A12434" s="3"/>
      <c r="B12434" s="51"/>
      <c r="D12434" s="30"/>
      <c r="E12434" s="25"/>
    </row>
    <row r="12435" spans="1:5" x14ac:dyDescent="0.15">
      <c r="A12435" s="3"/>
      <c r="B12435" s="51"/>
      <c r="D12435" s="30"/>
      <c r="E12435" s="25"/>
    </row>
    <row r="12436" spans="1:5" x14ac:dyDescent="0.15">
      <c r="A12436" s="3"/>
      <c r="B12436" s="51"/>
      <c r="D12436" s="30"/>
      <c r="E12436" s="25"/>
    </row>
    <row r="12437" spans="1:5" x14ac:dyDescent="0.15">
      <c r="A12437" s="3"/>
      <c r="B12437" s="51"/>
      <c r="D12437" s="30"/>
      <c r="E12437" s="25"/>
    </row>
    <row r="12438" spans="1:5" x14ac:dyDescent="0.15">
      <c r="A12438" s="3"/>
      <c r="B12438" s="51"/>
      <c r="D12438" s="30"/>
      <c r="E12438" s="25"/>
    </row>
    <row r="12439" spans="1:5" x14ac:dyDescent="0.15">
      <c r="A12439" s="3"/>
      <c r="B12439" s="51"/>
      <c r="D12439" s="30"/>
      <c r="E12439" s="25"/>
    </row>
    <row r="12440" spans="1:5" x14ac:dyDescent="0.15">
      <c r="A12440" s="3"/>
      <c r="B12440" s="51"/>
      <c r="D12440" s="30"/>
      <c r="E12440" s="25"/>
    </row>
    <row r="12441" spans="1:5" x14ac:dyDescent="0.15">
      <c r="A12441" s="3"/>
      <c r="B12441" s="51"/>
      <c r="D12441" s="30"/>
      <c r="E12441" s="25"/>
    </row>
    <row r="12442" spans="1:5" x14ac:dyDescent="0.15">
      <c r="A12442" s="3"/>
      <c r="B12442" s="51"/>
      <c r="D12442" s="30"/>
      <c r="E12442" s="25"/>
    </row>
    <row r="12443" spans="1:5" x14ac:dyDescent="0.15">
      <c r="A12443" s="3"/>
      <c r="B12443" s="51"/>
      <c r="D12443" s="30"/>
      <c r="E12443" s="25"/>
    </row>
    <row r="12444" spans="1:5" x14ac:dyDescent="0.15">
      <c r="A12444" s="3"/>
      <c r="B12444" s="51"/>
      <c r="D12444" s="30"/>
      <c r="E12444" s="25"/>
    </row>
    <row r="12445" spans="1:5" x14ac:dyDescent="0.15">
      <c r="A12445" s="3"/>
      <c r="B12445" s="51"/>
      <c r="D12445" s="30"/>
      <c r="E12445" s="25"/>
    </row>
    <row r="12446" spans="1:5" x14ac:dyDescent="0.15">
      <c r="A12446" s="3"/>
      <c r="B12446" s="51"/>
      <c r="D12446" s="30"/>
      <c r="E12446" s="25"/>
    </row>
    <row r="12447" spans="1:5" x14ac:dyDescent="0.15">
      <c r="A12447" s="3"/>
      <c r="B12447" s="51"/>
      <c r="D12447" s="30"/>
      <c r="E12447" s="25"/>
    </row>
    <row r="12448" spans="1:5" x14ac:dyDescent="0.15">
      <c r="A12448" s="3"/>
      <c r="B12448" s="51"/>
      <c r="D12448" s="30"/>
      <c r="E12448" s="25"/>
    </row>
    <row r="12449" spans="1:5" x14ac:dyDescent="0.15">
      <c r="A12449" s="3"/>
      <c r="B12449" s="51"/>
      <c r="D12449" s="30"/>
      <c r="E12449" s="25"/>
    </row>
    <row r="12450" spans="1:5" x14ac:dyDescent="0.15">
      <c r="A12450" s="3"/>
      <c r="B12450" s="51"/>
      <c r="D12450" s="30"/>
      <c r="E12450" s="25"/>
    </row>
    <row r="12451" spans="1:5" x14ac:dyDescent="0.15">
      <c r="A12451" s="3"/>
      <c r="B12451" s="51"/>
      <c r="D12451" s="30"/>
      <c r="E12451" s="25"/>
    </row>
    <row r="12452" spans="1:5" x14ac:dyDescent="0.15">
      <c r="A12452" s="3"/>
      <c r="B12452" s="51"/>
      <c r="D12452" s="30"/>
      <c r="E12452" s="25"/>
    </row>
    <row r="12453" spans="1:5" x14ac:dyDescent="0.15">
      <c r="A12453" s="3"/>
      <c r="B12453" s="51"/>
      <c r="D12453" s="30"/>
      <c r="E12453" s="25"/>
    </row>
    <row r="12454" spans="1:5" x14ac:dyDescent="0.15">
      <c r="A12454" s="3"/>
      <c r="B12454" s="51"/>
      <c r="D12454" s="30"/>
      <c r="E12454" s="25"/>
    </row>
    <row r="12455" spans="1:5" x14ac:dyDescent="0.15">
      <c r="A12455" s="3"/>
      <c r="B12455" s="51"/>
      <c r="D12455" s="30"/>
      <c r="E12455" s="25"/>
    </row>
    <row r="12456" spans="1:5" x14ac:dyDescent="0.15">
      <c r="A12456" s="3"/>
      <c r="B12456" s="51"/>
      <c r="D12456" s="30"/>
      <c r="E12456" s="25"/>
    </row>
    <row r="12457" spans="1:5" x14ac:dyDescent="0.15">
      <c r="A12457" s="3"/>
      <c r="B12457" s="51"/>
      <c r="D12457" s="30"/>
      <c r="E12457" s="25"/>
    </row>
    <row r="12458" spans="1:5" x14ac:dyDescent="0.15">
      <c r="A12458" s="3"/>
      <c r="B12458" s="51"/>
      <c r="D12458" s="30"/>
      <c r="E12458" s="25"/>
    </row>
    <row r="12459" spans="1:5" x14ac:dyDescent="0.15">
      <c r="A12459" s="3"/>
      <c r="B12459" s="51"/>
      <c r="D12459" s="30"/>
      <c r="E12459" s="25"/>
    </row>
    <row r="12460" spans="1:5" x14ac:dyDescent="0.15">
      <c r="A12460" s="3"/>
      <c r="B12460" s="51"/>
      <c r="D12460" s="30"/>
      <c r="E12460" s="25"/>
    </row>
    <row r="12461" spans="1:5" x14ac:dyDescent="0.15">
      <c r="A12461" s="3"/>
      <c r="B12461" s="51"/>
      <c r="D12461" s="30"/>
      <c r="E12461" s="25"/>
    </row>
    <row r="12462" spans="1:5" x14ac:dyDescent="0.15">
      <c r="A12462" s="3"/>
      <c r="B12462" s="51"/>
      <c r="D12462" s="30"/>
      <c r="E12462" s="25"/>
    </row>
    <row r="12463" spans="1:5" x14ac:dyDescent="0.15">
      <c r="A12463" s="3"/>
      <c r="B12463" s="51"/>
      <c r="D12463" s="30"/>
      <c r="E12463" s="25"/>
    </row>
    <row r="12464" spans="1:5" x14ac:dyDescent="0.15">
      <c r="A12464" s="3"/>
      <c r="B12464" s="51"/>
      <c r="D12464" s="30"/>
      <c r="E12464" s="25"/>
    </row>
    <row r="12465" spans="1:5" x14ac:dyDescent="0.15">
      <c r="A12465" s="3"/>
      <c r="B12465" s="51"/>
      <c r="D12465" s="30"/>
      <c r="E12465" s="25"/>
    </row>
    <row r="12466" spans="1:5" x14ac:dyDescent="0.15">
      <c r="A12466" s="3"/>
      <c r="B12466" s="51"/>
      <c r="D12466" s="30"/>
      <c r="E12466" s="25"/>
    </row>
    <row r="12467" spans="1:5" x14ac:dyDescent="0.15">
      <c r="A12467" s="3"/>
      <c r="B12467" s="51"/>
      <c r="D12467" s="30"/>
      <c r="E12467" s="25"/>
    </row>
    <row r="12468" spans="1:5" x14ac:dyDescent="0.15">
      <c r="A12468" s="3"/>
      <c r="B12468" s="51"/>
      <c r="D12468" s="30"/>
      <c r="E12468" s="25"/>
    </row>
    <row r="12469" spans="1:5" x14ac:dyDescent="0.15">
      <c r="A12469" s="3"/>
      <c r="B12469" s="51"/>
      <c r="D12469" s="30"/>
      <c r="E12469" s="25"/>
    </row>
    <row r="12470" spans="1:5" x14ac:dyDescent="0.15">
      <c r="A12470" s="3"/>
      <c r="B12470" s="51"/>
      <c r="D12470" s="30"/>
      <c r="E12470" s="25"/>
    </row>
    <row r="12471" spans="1:5" x14ac:dyDescent="0.15">
      <c r="A12471" s="3"/>
      <c r="B12471" s="51"/>
      <c r="D12471" s="30"/>
      <c r="E12471" s="25"/>
    </row>
    <row r="12472" spans="1:5" x14ac:dyDescent="0.15">
      <c r="A12472" s="3"/>
      <c r="B12472" s="51"/>
      <c r="D12472" s="30"/>
      <c r="E12472" s="25"/>
    </row>
    <row r="12473" spans="1:5" x14ac:dyDescent="0.15">
      <c r="A12473" s="3"/>
      <c r="B12473" s="51"/>
      <c r="D12473" s="30"/>
      <c r="E12473" s="25"/>
    </row>
    <row r="12474" spans="1:5" x14ac:dyDescent="0.15">
      <c r="A12474" s="3"/>
      <c r="B12474" s="51"/>
      <c r="D12474" s="30"/>
      <c r="E12474" s="25"/>
    </row>
    <row r="12475" spans="1:5" x14ac:dyDescent="0.15">
      <c r="A12475" s="3"/>
      <c r="B12475" s="51"/>
      <c r="D12475" s="30"/>
      <c r="E12475" s="25"/>
    </row>
    <row r="12476" spans="1:5" x14ac:dyDescent="0.15">
      <c r="A12476" s="3"/>
      <c r="B12476" s="51"/>
      <c r="D12476" s="30"/>
      <c r="E12476" s="25"/>
    </row>
    <row r="12477" spans="1:5" x14ac:dyDescent="0.15">
      <c r="A12477" s="3"/>
      <c r="B12477" s="51"/>
      <c r="D12477" s="30"/>
      <c r="E12477" s="25"/>
    </row>
    <row r="12478" spans="1:5" x14ac:dyDescent="0.15">
      <c r="A12478" s="3"/>
      <c r="B12478" s="51"/>
      <c r="D12478" s="30"/>
      <c r="E12478" s="25"/>
    </row>
    <row r="12479" spans="1:5" x14ac:dyDescent="0.15">
      <c r="A12479" s="3"/>
      <c r="B12479" s="51"/>
      <c r="D12479" s="30"/>
      <c r="E12479" s="25"/>
    </row>
    <row r="12480" spans="1:5" x14ac:dyDescent="0.15">
      <c r="A12480" s="3"/>
      <c r="B12480" s="51"/>
      <c r="D12480" s="30"/>
      <c r="E12480" s="25"/>
    </row>
    <row r="12481" spans="1:5" x14ac:dyDescent="0.15">
      <c r="A12481" s="3"/>
      <c r="B12481" s="51"/>
      <c r="D12481" s="30"/>
      <c r="E12481" s="25"/>
    </row>
    <row r="12482" spans="1:5" x14ac:dyDescent="0.15">
      <c r="A12482" s="3"/>
      <c r="B12482" s="51"/>
      <c r="D12482" s="30"/>
      <c r="E12482" s="25"/>
    </row>
    <row r="12483" spans="1:5" x14ac:dyDescent="0.15">
      <c r="A12483" s="3"/>
      <c r="B12483" s="51"/>
      <c r="D12483" s="30"/>
      <c r="E12483" s="25"/>
    </row>
    <row r="12484" spans="1:5" x14ac:dyDescent="0.15">
      <c r="A12484" s="3"/>
      <c r="B12484" s="51"/>
      <c r="D12484" s="30"/>
      <c r="E12484" s="25"/>
    </row>
    <row r="12485" spans="1:5" x14ac:dyDescent="0.15">
      <c r="A12485" s="3"/>
      <c r="B12485" s="51"/>
      <c r="D12485" s="30"/>
      <c r="E12485" s="25"/>
    </row>
    <row r="12486" spans="1:5" x14ac:dyDescent="0.15">
      <c r="A12486" s="3"/>
      <c r="B12486" s="51"/>
      <c r="D12486" s="30"/>
      <c r="E12486" s="25"/>
    </row>
    <row r="12487" spans="1:5" x14ac:dyDescent="0.15">
      <c r="A12487" s="3"/>
      <c r="B12487" s="51"/>
      <c r="D12487" s="30"/>
      <c r="E12487" s="25"/>
    </row>
    <row r="12488" spans="1:5" x14ac:dyDescent="0.15">
      <c r="A12488" s="3"/>
      <c r="B12488" s="51"/>
      <c r="D12488" s="30"/>
      <c r="E12488" s="25"/>
    </row>
    <row r="12489" spans="1:5" x14ac:dyDescent="0.15">
      <c r="A12489" s="3"/>
      <c r="B12489" s="51"/>
      <c r="D12489" s="30"/>
      <c r="E12489" s="25"/>
    </row>
    <row r="12490" spans="1:5" x14ac:dyDescent="0.15">
      <c r="A12490" s="3"/>
      <c r="B12490" s="51"/>
      <c r="D12490" s="30"/>
      <c r="E12490" s="25"/>
    </row>
    <row r="12491" spans="1:5" x14ac:dyDescent="0.15">
      <c r="A12491" s="3"/>
      <c r="B12491" s="51"/>
      <c r="D12491" s="30"/>
      <c r="E12491" s="25"/>
    </row>
    <row r="12492" spans="1:5" x14ac:dyDescent="0.15">
      <c r="A12492" s="3"/>
      <c r="B12492" s="51"/>
      <c r="D12492" s="30"/>
      <c r="E12492" s="25"/>
    </row>
    <row r="12493" spans="1:5" x14ac:dyDescent="0.15">
      <c r="A12493" s="3"/>
      <c r="B12493" s="51"/>
      <c r="D12493" s="30"/>
      <c r="E12493" s="25"/>
    </row>
    <row r="12494" spans="1:5" x14ac:dyDescent="0.15">
      <c r="A12494" s="3"/>
      <c r="B12494" s="51"/>
      <c r="D12494" s="30"/>
      <c r="E12494" s="25"/>
    </row>
    <row r="12495" spans="1:5" x14ac:dyDescent="0.15">
      <c r="A12495" s="3"/>
      <c r="B12495" s="51"/>
      <c r="D12495" s="30"/>
      <c r="E12495" s="25"/>
    </row>
    <row r="12496" spans="1:5" x14ac:dyDescent="0.15">
      <c r="A12496" s="3"/>
      <c r="B12496" s="51"/>
      <c r="D12496" s="30"/>
      <c r="E12496" s="25"/>
    </row>
    <row r="12497" spans="1:5" x14ac:dyDescent="0.15">
      <c r="A12497" s="3"/>
      <c r="B12497" s="51"/>
      <c r="D12497" s="30"/>
      <c r="E12497" s="25"/>
    </row>
    <row r="12498" spans="1:5" x14ac:dyDescent="0.15">
      <c r="A12498" s="3"/>
      <c r="B12498" s="51"/>
      <c r="D12498" s="30"/>
      <c r="E12498" s="25"/>
    </row>
    <row r="12499" spans="1:5" x14ac:dyDescent="0.15">
      <c r="A12499" s="3"/>
      <c r="B12499" s="51"/>
      <c r="D12499" s="30"/>
      <c r="E12499" s="25"/>
    </row>
    <row r="12500" spans="1:5" x14ac:dyDescent="0.15">
      <c r="A12500" s="3"/>
      <c r="B12500" s="51"/>
      <c r="D12500" s="30"/>
      <c r="E12500" s="25"/>
    </row>
    <row r="12501" spans="1:5" x14ac:dyDescent="0.15">
      <c r="A12501" s="3"/>
      <c r="B12501" s="51"/>
      <c r="D12501" s="30"/>
      <c r="E12501" s="25"/>
    </row>
    <row r="12502" spans="1:5" x14ac:dyDescent="0.15">
      <c r="A12502" s="3"/>
      <c r="B12502" s="51"/>
      <c r="D12502" s="30"/>
      <c r="E12502" s="25"/>
    </row>
    <row r="12503" spans="1:5" x14ac:dyDescent="0.15">
      <c r="A12503" s="3"/>
      <c r="B12503" s="51"/>
      <c r="D12503" s="30"/>
      <c r="E12503" s="25"/>
    </row>
    <row r="12504" spans="1:5" x14ac:dyDescent="0.15">
      <c r="A12504" s="3"/>
      <c r="B12504" s="51"/>
      <c r="D12504" s="30"/>
      <c r="E12504" s="25"/>
    </row>
    <row r="12505" spans="1:5" x14ac:dyDescent="0.15">
      <c r="A12505" s="3"/>
      <c r="B12505" s="51"/>
      <c r="D12505" s="30"/>
      <c r="E12505" s="25"/>
    </row>
    <row r="12506" spans="1:5" x14ac:dyDescent="0.15">
      <c r="A12506" s="3"/>
      <c r="B12506" s="51"/>
      <c r="D12506" s="30"/>
      <c r="E12506" s="25"/>
    </row>
    <row r="12507" spans="1:5" x14ac:dyDescent="0.15">
      <c r="A12507" s="3"/>
      <c r="B12507" s="51"/>
      <c r="D12507" s="30"/>
      <c r="E12507" s="25"/>
    </row>
    <row r="12508" spans="1:5" x14ac:dyDescent="0.15">
      <c r="A12508" s="3"/>
      <c r="B12508" s="51"/>
      <c r="D12508" s="30"/>
      <c r="E12508" s="25"/>
    </row>
    <row r="12509" spans="1:5" x14ac:dyDescent="0.15">
      <c r="A12509" s="3"/>
      <c r="B12509" s="51"/>
      <c r="D12509" s="30"/>
      <c r="E12509" s="25"/>
    </row>
    <row r="12510" spans="1:5" x14ac:dyDescent="0.15">
      <c r="A12510" s="3"/>
      <c r="B12510" s="51"/>
      <c r="D12510" s="30"/>
      <c r="E12510" s="25"/>
    </row>
    <row r="12511" spans="1:5" x14ac:dyDescent="0.15">
      <c r="A12511" s="3"/>
      <c r="B12511" s="51"/>
      <c r="D12511" s="30"/>
      <c r="E12511" s="25"/>
    </row>
    <row r="12512" spans="1:5" x14ac:dyDescent="0.15">
      <c r="A12512" s="3"/>
      <c r="B12512" s="51"/>
      <c r="D12512" s="30"/>
      <c r="E12512" s="25"/>
    </row>
    <row r="12513" spans="1:5" x14ac:dyDescent="0.15">
      <c r="A12513" s="3"/>
      <c r="B12513" s="51"/>
      <c r="D12513" s="30"/>
      <c r="E12513" s="25"/>
    </row>
    <row r="12514" spans="1:5" x14ac:dyDescent="0.15">
      <c r="A12514" s="3"/>
      <c r="B12514" s="51"/>
      <c r="D12514" s="30"/>
      <c r="E12514" s="25"/>
    </row>
    <row r="12515" spans="1:5" x14ac:dyDescent="0.15">
      <c r="A12515" s="3"/>
      <c r="B12515" s="51"/>
      <c r="D12515" s="30"/>
      <c r="E12515" s="25"/>
    </row>
    <row r="12516" spans="1:5" x14ac:dyDescent="0.15">
      <c r="A12516" s="3"/>
      <c r="B12516" s="51"/>
      <c r="D12516" s="30"/>
      <c r="E12516" s="25"/>
    </row>
    <row r="12517" spans="1:5" x14ac:dyDescent="0.15">
      <c r="A12517" s="3"/>
      <c r="B12517" s="51"/>
      <c r="D12517" s="30"/>
      <c r="E12517" s="25"/>
    </row>
    <row r="12518" spans="1:5" x14ac:dyDescent="0.15">
      <c r="A12518" s="3"/>
      <c r="B12518" s="51"/>
      <c r="D12518" s="30"/>
      <c r="E12518" s="25"/>
    </row>
    <row r="12519" spans="1:5" x14ac:dyDescent="0.15">
      <c r="A12519" s="3"/>
      <c r="B12519" s="51"/>
      <c r="D12519" s="30"/>
      <c r="E12519" s="25"/>
    </row>
    <row r="12520" spans="1:5" x14ac:dyDescent="0.15">
      <c r="A12520" s="3"/>
      <c r="B12520" s="51"/>
      <c r="D12520" s="30"/>
      <c r="E12520" s="25"/>
    </row>
    <row r="12521" spans="1:5" x14ac:dyDescent="0.15">
      <c r="A12521" s="3"/>
      <c r="B12521" s="51"/>
      <c r="D12521" s="30"/>
      <c r="E12521" s="25"/>
    </row>
    <row r="12522" spans="1:5" x14ac:dyDescent="0.15">
      <c r="A12522" s="3"/>
      <c r="B12522" s="51"/>
      <c r="D12522" s="30"/>
      <c r="E12522" s="25"/>
    </row>
    <row r="12523" spans="1:5" x14ac:dyDescent="0.15">
      <c r="A12523" s="3"/>
      <c r="B12523" s="51"/>
      <c r="D12523" s="30"/>
      <c r="E12523" s="25"/>
    </row>
    <row r="12524" spans="1:5" x14ac:dyDescent="0.15">
      <c r="A12524" s="3"/>
      <c r="B12524" s="51"/>
      <c r="D12524" s="30"/>
      <c r="E12524" s="25"/>
    </row>
    <row r="12525" spans="1:5" x14ac:dyDescent="0.15">
      <c r="A12525" s="3"/>
      <c r="B12525" s="51"/>
      <c r="D12525" s="30"/>
      <c r="E12525" s="25"/>
    </row>
    <row r="12526" spans="1:5" x14ac:dyDescent="0.15">
      <c r="A12526" s="3"/>
      <c r="B12526" s="51"/>
      <c r="D12526" s="30"/>
      <c r="E12526" s="25"/>
    </row>
    <row r="12527" spans="1:5" x14ac:dyDescent="0.15">
      <c r="A12527" s="3"/>
      <c r="B12527" s="51"/>
      <c r="D12527" s="30"/>
      <c r="E12527" s="25"/>
    </row>
    <row r="12528" spans="1:5" x14ac:dyDescent="0.15">
      <c r="A12528" s="3"/>
      <c r="B12528" s="51"/>
      <c r="D12528" s="30"/>
      <c r="E12528" s="25"/>
    </row>
    <row r="12529" spans="1:5" x14ac:dyDescent="0.15">
      <c r="A12529" s="3"/>
      <c r="B12529" s="51"/>
      <c r="D12529" s="30"/>
      <c r="E12529" s="25"/>
    </row>
    <row r="12530" spans="1:5" x14ac:dyDescent="0.15">
      <c r="A12530" s="3"/>
      <c r="B12530" s="51"/>
      <c r="D12530" s="30"/>
      <c r="E12530" s="25"/>
    </row>
    <row r="12531" spans="1:5" x14ac:dyDescent="0.15">
      <c r="A12531" s="3"/>
      <c r="B12531" s="51"/>
      <c r="D12531" s="30"/>
      <c r="E12531" s="25"/>
    </row>
    <row r="12532" spans="1:5" x14ac:dyDescent="0.15">
      <c r="A12532" s="3"/>
      <c r="B12532" s="51"/>
      <c r="D12532" s="30"/>
      <c r="E12532" s="25"/>
    </row>
    <row r="12533" spans="1:5" x14ac:dyDescent="0.15">
      <c r="A12533" s="3"/>
      <c r="B12533" s="51"/>
      <c r="D12533" s="30"/>
      <c r="E12533" s="25"/>
    </row>
    <row r="12534" spans="1:5" x14ac:dyDescent="0.15">
      <c r="A12534" s="3"/>
      <c r="B12534" s="51"/>
      <c r="D12534" s="30"/>
      <c r="E12534" s="25"/>
    </row>
    <row r="12535" spans="1:5" x14ac:dyDescent="0.15">
      <c r="A12535" s="3"/>
      <c r="B12535" s="51"/>
      <c r="D12535" s="30"/>
      <c r="E12535" s="25"/>
    </row>
    <row r="12536" spans="1:5" x14ac:dyDescent="0.15">
      <c r="A12536" s="3"/>
      <c r="B12536" s="51"/>
      <c r="D12536" s="30"/>
      <c r="E12536" s="25"/>
    </row>
    <row r="12537" spans="1:5" x14ac:dyDescent="0.15">
      <c r="A12537" s="3"/>
      <c r="B12537" s="51"/>
      <c r="D12537" s="30"/>
      <c r="E12537" s="25"/>
    </row>
    <row r="12538" spans="1:5" x14ac:dyDescent="0.15">
      <c r="A12538" s="3"/>
      <c r="B12538" s="51"/>
      <c r="D12538" s="30"/>
      <c r="E12538" s="25"/>
    </row>
    <row r="12539" spans="1:5" x14ac:dyDescent="0.15">
      <c r="A12539" s="3"/>
      <c r="B12539" s="51"/>
      <c r="D12539" s="30"/>
      <c r="E12539" s="25"/>
    </row>
    <row r="12540" spans="1:5" x14ac:dyDescent="0.15">
      <c r="A12540" s="3"/>
      <c r="B12540" s="51"/>
      <c r="D12540" s="30"/>
      <c r="E12540" s="25"/>
    </row>
    <row r="12541" spans="1:5" x14ac:dyDescent="0.15">
      <c r="A12541" s="3"/>
      <c r="B12541" s="51"/>
      <c r="D12541" s="30"/>
      <c r="E12541" s="25"/>
    </row>
    <row r="12542" spans="1:5" x14ac:dyDescent="0.15">
      <c r="A12542" s="3"/>
      <c r="B12542" s="51"/>
      <c r="D12542" s="30"/>
      <c r="E12542" s="25"/>
    </row>
    <row r="12543" spans="1:5" x14ac:dyDescent="0.15">
      <c r="A12543" s="3"/>
      <c r="B12543" s="51"/>
      <c r="D12543" s="30"/>
      <c r="E12543" s="25"/>
    </row>
    <row r="12544" spans="1:5" x14ac:dyDescent="0.15">
      <c r="A12544" s="3"/>
      <c r="B12544" s="51"/>
      <c r="D12544" s="30"/>
      <c r="E12544" s="25"/>
    </row>
    <row r="12545" spans="1:5" x14ac:dyDescent="0.15">
      <c r="A12545" s="3"/>
      <c r="B12545" s="51"/>
      <c r="D12545" s="30"/>
      <c r="E12545" s="25"/>
    </row>
    <row r="12546" spans="1:5" x14ac:dyDescent="0.15">
      <c r="A12546" s="3"/>
      <c r="B12546" s="51"/>
      <c r="D12546" s="30"/>
      <c r="E12546" s="25"/>
    </row>
    <row r="12547" spans="1:5" x14ac:dyDescent="0.15">
      <c r="A12547" s="3"/>
      <c r="B12547" s="51"/>
      <c r="D12547" s="30"/>
      <c r="E12547" s="25"/>
    </row>
    <row r="12548" spans="1:5" x14ac:dyDescent="0.15">
      <c r="A12548" s="3"/>
      <c r="B12548" s="51"/>
      <c r="D12548" s="30"/>
      <c r="E12548" s="25"/>
    </row>
    <row r="12549" spans="1:5" x14ac:dyDescent="0.15">
      <c r="A12549" s="3"/>
      <c r="B12549" s="51"/>
      <c r="D12549" s="30"/>
      <c r="E12549" s="25"/>
    </row>
    <row r="12550" spans="1:5" x14ac:dyDescent="0.15">
      <c r="A12550" s="3"/>
      <c r="B12550" s="51"/>
      <c r="D12550" s="30"/>
      <c r="E12550" s="25"/>
    </row>
    <row r="12551" spans="1:5" x14ac:dyDescent="0.15">
      <c r="A12551" s="3"/>
      <c r="B12551" s="51"/>
      <c r="D12551" s="30"/>
      <c r="E12551" s="25"/>
    </row>
    <row r="12552" spans="1:5" x14ac:dyDescent="0.15">
      <c r="A12552" s="3"/>
      <c r="B12552" s="51"/>
      <c r="D12552" s="30"/>
      <c r="E12552" s="25"/>
    </row>
    <row r="12553" spans="1:5" x14ac:dyDescent="0.15">
      <c r="A12553" s="3"/>
      <c r="B12553" s="51"/>
      <c r="D12553" s="30"/>
      <c r="E12553" s="25"/>
    </row>
    <row r="12554" spans="1:5" x14ac:dyDescent="0.15">
      <c r="A12554" s="3"/>
      <c r="B12554" s="51"/>
      <c r="D12554" s="30"/>
      <c r="E12554" s="25"/>
    </row>
    <row r="12555" spans="1:5" x14ac:dyDescent="0.15">
      <c r="A12555" s="3"/>
      <c r="B12555" s="51"/>
      <c r="D12555" s="30"/>
      <c r="E12555" s="25"/>
    </row>
    <row r="12556" spans="1:5" x14ac:dyDescent="0.15">
      <c r="A12556" s="3"/>
      <c r="B12556" s="51"/>
      <c r="D12556" s="30"/>
      <c r="E12556" s="25"/>
    </row>
    <row r="12557" spans="1:5" x14ac:dyDescent="0.15">
      <c r="A12557" s="3"/>
      <c r="B12557" s="51"/>
      <c r="D12557" s="30"/>
      <c r="E12557" s="25"/>
    </row>
    <row r="12558" spans="1:5" x14ac:dyDescent="0.15">
      <c r="A12558" s="3"/>
      <c r="B12558" s="51"/>
      <c r="D12558" s="30"/>
      <c r="E12558" s="25"/>
    </row>
    <row r="12559" spans="1:5" x14ac:dyDescent="0.15">
      <c r="A12559" s="3"/>
      <c r="B12559" s="51"/>
      <c r="D12559" s="30"/>
      <c r="E12559" s="25"/>
    </row>
    <row r="12560" spans="1:5" x14ac:dyDescent="0.15">
      <c r="A12560" s="3"/>
      <c r="B12560" s="51"/>
      <c r="D12560" s="30"/>
      <c r="E12560" s="25"/>
    </row>
    <row r="12561" spans="1:5" x14ac:dyDescent="0.15">
      <c r="A12561" s="3"/>
      <c r="B12561" s="51"/>
      <c r="D12561" s="30"/>
      <c r="E12561" s="25"/>
    </row>
    <row r="12562" spans="1:5" x14ac:dyDescent="0.15">
      <c r="A12562" s="3"/>
      <c r="B12562" s="51"/>
      <c r="D12562" s="30"/>
      <c r="E12562" s="25"/>
    </row>
    <row r="12563" spans="1:5" x14ac:dyDescent="0.15">
      <c r="A12563" s="3"/>
      <c r="B12563" s="51"/>
      <c r="D12563" s="30"/>
      <c r="E12563" s="25"/>
    </row>
    <row r="12564" spans="1:5" x14ac:dyDescent="0.15">
      <c r="A12564" s="3"/>
      <c r="B12564" s="51"/>
      <c r="D12564" s="30"/>
      <c r="E12564" s="25"/>
    </row>
    <row r="12565" spans="1:5" x14ac:dyDescent="0.15">
      <c r="A12565" s="3"/>
      <c r="B12565" s="51"/>
      <c r="D12565" s="30"/>
      <c r="E12565" s="25"/>
    </row>
    <row r="12566" spans="1:5" x14ac:dyDescent="0.15">
      <c r="A12566" s="3"/>
      <c r="B12566" s="51"/>
      <c r="D12566" s="30"/>
      <c r="E12566" s="25"/>
    </row>
    <row r="12567" spans="1:5" x14ac:dyDescent="0.15">
      <c r="A12567" s="3"/>
      <c r="B12567" s="51"/>
      <c r="D12567" s="30"/>
      <c r="E12567" s="25"/>
    </row>
    <row r="12568" spans="1:5" x14ac:dyDescent="0.15">
      <c r="A12568" s="3"/>
      <c r="B12568" s="51"/>
      <c r="D12568" s="30"/>
      <c r="E12568" s="25"/>
    </row>
    <row r="12569" spans="1:5" x14ac:dyDescent="0.15">
      <c r="A12569" s="3"/>
      <c r="B12569" s="51"/>
      <c r="D12569" s="30"/>
      <c r="E12569" s="25"/>
    </row>
    <row r="12570" spans="1:5" x14ac:dyDescent="0.15">
      <c r="A12570" s="3"/>
      <c r="B12570" s="51"/>
      <c r="D12570" s="30"/>
      <c r="E12570" s="25"/>
    </row>
    <row r="12571" spans="1:5" x14ac:dyDescent="0.15">
      <c r="A12571" s="3"/>
      <c r="B12571" s="51"/>
      <c r="D12571" s="30"/>
      <c r="E12571" s="25"/>
    </row>
    <row r="12572" spans="1:5" x14ac:dyDescent="0.15">
      <c r="A12572" s="3"/>
      <c r="B12572" s="51"/>
      <c r="D12572" s="30"/>
      <c r="E12572" s="25"/>
    </row>
    <row r="12573" spans="1:5" x14ac:dyDescent="0.15">
      <c r="A12573" s="3"/>
      <c r="B12573" s="51"/>
      <c r="D12573" s="30"/>
      <c r="E12573" s="25"/>
    </row>
    <row r="12574" spans="1:5" x14ac:dyDescent="0.15">
      <c r="A12574" s="3"/>
      <c r="B12574" s="51"/>
      <c r="D12574" s="30"/>
      <c r="E12574" s="25"/>
    </row>
    <row r="12575" spans="1:5" x14ac:dyDescent="0.15">
      <c r="A12575" s="3"/>
      <c r="B12575" s="51"/>
      <c r="D12575" s="30"/>
      <c r="E12575" s="25"/>
    </row>
    <row r="12576" spans="1:5" x14ac:dyDescent="0.15">
      <c r="A12576" s="3"/>
      <c r="B12576" s="51"/>
      <c r="D12576" s="30"/>
      <c r="E12576" s="25"/>
    </row>
    <row r="12577" spans="1:5" x14ac:dyDescent="0.15">
      <c r="A12577" s="3"/>
      <c r="B12577" s="51"/>
      <c r="D12577" s="30"/>
      <c r="E12577" s="25"/>
    </row>
    <row r="12578" spans="1:5" x14ac:dyDescent="0.15">
      <c r="A12578" s="3"/>
      <c r="B12578" s="51"/>
      <c r="D12578" s="30"/>
      <c r="E12578" s="25"/>
    </row>
    <row r="12579" spans="1:5" x14ac:dyDescent="0.15">
      <c r="A12579" s="3"/>
      <c r="B12579" s="51"/>
      <c r="D12579" s="30"/>
      <c r="E12579" s="25"/>
    </row>
    <row r="12580" spans="1:5" x14ac:dyDescent="0.15">
      <c r="A12580" s="3"/>
      <c r="B12580" s="51"/>
      <c r="D12580" s="30"/>
      <c r="E12580" s="25"/>
    </row>
    <row r="12581" spans="1:5" x14ac:dyDescent="0.15">
      <c r="A12581" s="3"/>
      <c r="B12581" s="51"/>
      <c r="D12581" s="30"/>
      <c r="E12581" s="25"/>
    </row>
    <row r="12582" spans="1:5" x14ac:dyDescent="0.15">
      <c r="A12582" s="3"/>
      <c r="B12582" s="51"/>
      <c r="D12582" s="30"/>
      <c r="E12582" s="25"/>
    </row>
    <row r="12583" spans="1:5" x14ac:dyDescent="0.15">
      <c r="A12583" s="3"/>
      <c r="B12583" s="51"/>
      <c r="D12583" s="30"/>
      <c r="E12583" s="25"/>
    </row>
    <row r="12584" spans="1:5" x14ac:dyDescent="0.15">
      <c r="A12584" s="3"/>
      <c r="B12584" s="51"/>
      <c r="D12584" s="30"/>
      <c r="E12584" s="25"/>
    </row>
    <row r="12585" spans="1:5" x14ac:dyDescent="0.15">
      <c r="A12585" s="3"/>
      <c r="B12585" s="51"/>
      <c r="D12585" s="30"/>
      <c r="E12585" s="25"/>
    </row>
    <row r="12586" spans="1:5" x14ac:dyDescent="0.15">
      <c r="A12586" s="3"/>
      <c r="B12586" s="51"/>
      <c r="D12586" s="30"/>
      <c r="E12586" s="25"/>
    </row>
    <row r="12587" spans="1:5" x14ac:dyDescent="0.15">
      <c r="A12587" s="3"/>
      <c r="B12587" s="51"/>
      <c r="D12587" s="30"/>
      <c r="E12587" s="25"/>
    </row>
    <row r="12588" spans="1:5" x14ac:dyDescent="0.15">
      <c r="A12588" s="3"/>
      <c r="B12588" s="51"/>
      <c r="D12588" s="30"/>
      <c r="E12588" s="25"/>
    </row>
    <row r="12589" spans="1:5" x14ac:dyDescent="0.15">
      <c r="A12589" s="3"/>
      <c r="B12589" s="51"/>
      <c r="D12589" s="30"/>
      <c r="E12589" s="25"/>
    </row>
    <row r="12590" spans="1:5" x14ac:dyDescent="0.15">
      <c r="A12590" s="3"/>
      <c r="B12590" s="51"/>
      <c r="D12590" s="30"/>
      <c r="E12590" s="25"/>
    </row>
    <row r="12591" spans="1:5" x14ac:dyDescent="0.15">
      <c r="A12591" s="3"/>
      <c r="B12591" s="51"/>
      <c r="D12591" s="30"/>
      <c r="E12591" s="25"/>
    </row>
    <row r="12592" spans="1:5" x14ac:dyDescent="0.15">
      <c r="A12592" s="3"/>
      <c r="B12592" s="51"/>
      <c r="D12592" s="30"/>
      <c r="E12592" s="25"/>
    </row>
    <row r="12593" spans="1:5" x14ac:dyDescent="0.15">
      <c r="A12593" s="3"/>
      <c r="B12593" s="51"/>
      <c r="D12593" s="30"/>
      <c r="E12593" s="25"/>
    </row>
    <row r="12594" spans="1:5" x14ac:dyDescent="0.15">
      <c r="A12594" s="3"/>
      <c r="B12594" s="51"/>
      <c r="D12594" s="30"/>
      <c r="E12594" s="25"/>
    </row>
    <row r="12595" spans="1:5" x14ac:dyDescent="0.15">
      <c r="A12595" s="3"/>
      <c r="B12595" s="51"/>
      <c r="D12595" s="30"/>
      <c r="E12595" s="25"/>
    </row>
    <row r="12596" spans="1:5" x14ac:dyDescent="0.15">
      <c r="A12596" s="3"/>
      <c r="B12596" s="51"/>
      <c r="D12596" s="30"/>
      <c r="E12596" s="25"/>
    </row>
    <row r="12597" spans="1:5" x14ac:dyDescent="0.15">
      <c r="A12597" s="3"/>
      <c r="B12597" s="51"/>
      <c r="D12597" s="30"/>
      <c r="E12597" s="25"/>
    </row>
    <row r="12598" spans="1:5" x14ac:dyDescent="0.15">
      <c r="A12598" s="3"/>
      <c r="B12598" s="51"/>
      <c r="D12598" s="30"/>
      <c r="E12598" s="25"/>
    </row>
    <row r="12599" spans="1:5" x14ac:dyDescent="0.15">
      <c r="A12599" s="3"/>
      <c r="B12599" s="51"/>
      <c r="D12599" s="30"/>
      <c r="E12599" s="25"/>
    </row>
    <row r="12600" spans="1:5" x14ac:dyDescent="0.15">
      <c r="A12600" s="3"/>
      <c r="B12600" s="51"/>
      <c r="D12600" s="30"/>
      <c r="E12600" s="25"/>
    </row>
    <row r="12601" spans="1:5" x14ac:dyDescent="0.15">
      <c r="A12601" s="3"/>
      <c r="B12601" s="51"/>
      <c r="D12601" s="30"/>
      <c r="E12601" s="25"/>
    </row>
    <row r="12602" spans="1:5" x14ac:dyDescent="0.15">
      <c r="A12602" s="3"/>
      <c r="B12602" s="51"/>
      <c r="D12602" s="30"/>
      <c r="E12602" s="25"/>
    </row>
    <row r="12603" spans="1:5" x14ac:dyDescent="0.15">
      <c r="A12603" s="3"/>
      <c r="B12603" s="51"/>
      <c r="D12603" s="30"/>
      <c r="E12603" s="25"/>
    </row>
    <row r="12604" spans="1:5" x14ac:dyDescent="0.15">
      <c r="A12604" s="3"/>
      <c r="B12604" s="51"/>
      <c r="D12604" s="30"/>
      <c r="E12604" s="25"/>
    </row>
    <row r="12605" spans="1:5" x14ac:dyDescent="0.15">
      <c r="A12605" s="3"/>
      <c r="B12605" s="51"/>
      <c r="D12605" s="30"/>
      <c r="E12605" s="25"/>
    </row>
    <row r="12606" spans="1:5" x14ac:dyDescent="0.15">
      <c r="A12606" s="3"/>
      <c r="B12606" s="51"/>
      <c r="D12606" s="30"/>
      <c r="E12606" s="25"/>
    </row>
    <row r="12607" spans="1:5" x14ac:dyDescent="0.15">
      <c r="A12607" s="3"/>
      <c r="B12607" s="51"/>
      <c r="D12607" s="30"/>
      <c r="E12607" s="25"/>
    </row>
    <row r="12608" spans="1:5" x14ac:dyDescent="0.15">
      <c r="A12608" s="3"/>
      <c r="B12608" s="51"/>
      <c r="D12608" s="30"/>
      <c r="E12608" s="25"/>
    </row>
    <row r="12609" spans="1:5" x14ac:dyDescent="0.15">
      <c r="A12609" s="3"/>
      <c r="B12609" s="51"/>
      <c r="D12609" s="30"/>
      <c r="E12609" s="25"/>
    </row>
    <row r="12610" spans="1:5" x14ac:dyDescent="0.15">
      <c r="A12610" s="3"/>
      <c r="B12610" s="51"/>
      <c r="D12610" s="30"/>
      <c r="E12610" s="25"/>
    </row>
    <row r="12611" spans="1:5" x14ac:dyDescent="0.15">
      <c r="A12611" s="3"/>
      <c r="B12611" s="51"/>
      <c r="D12611" s="30"/>
      <c r="E12611" s="25"/>
    </row>
    <row r="12612" spans="1:5" x14ac:dyDescent="0.15">
      <c r="A12612" s="3"/>
      <c r="B12612" s="51"/>
      <c r="D12612" s="30"/>
      <c r="E12612" s="25"/>
    </row>
    <row r="12613" spans="1:5" x14ac:dyDescent="0.15">
      <c r="A12613" s="3"/>
      <c r="B12613" s="51"/>
      <c r="D12613" s="30"/>
      <c r="E12613" s="25"/>
    </row>
    <row r="12614" spans="1:5" x14ac:dyDescent="0.15">
      <c r="A12614" s="3"/>
      <c r="B12614" s="51"/>
      <c r="D12614" s="30"/>
      <c r="E12614" s="25"/>
    </row>
    <row r="12615" spans="1:5" x14ac:dyDescent="0.15">
      <c r="A12615" s="3"/>
      <c r="B12615" s="51"/>
      <c r="D12615" s="30"/>
      <c r="E12615" s="25"/>
    </row>
    <row r="12616" spans="1:5" x14ac:dyDescent="0.15">
      <c r="A12616" s="3"/>
      <c r="B12616" s="51"/>
      <c r="D12616" s="30"/>
      <c r="E12616" s="25"/>
    </row>
    <row r="12617" spans="1:5" x14ac:dyDescent="0.15">
      <c r="A12617" s="3"/>
      <c r="B12617" s="51"/>
      <c r="D12617" s="30"/>
      <c r="E12617" s="25"/>
    </row>
    <row r="12618" spans="1:5" x14ac:dyDescent="0.15">
      <c r="A12618" s="3"/>
      <c r="B12618" s="51"/>
      <c r="D12618" s="30"/>
      <c r="E12618" s="25"/>
    </row>
    <row r="12619" spans="1:5" x14ac:dyDescent="0.15">
      <c r="A12619" s="3"/>
      <c r="B12619" s="51"/>
      <c r="D12619" s="30"/>
      <c r="E12619" s="25"/>
    </row>
    <row r="12620" spans="1:5" x14ac:dyDescent="0.15">
      <c r="A12620" s="3"/>
      <c r="B12620" s="51"/>
      <c r="D12620" s="30"/>
      <c r="E12620" s="25"/>
    </row>
    <row r="12621" spans="1:5" x14ac:dyDescent="0.15">
      <c r="A12621" s="3"/>
      <c r="B12621" s="51"/>
      <c r="D12621" s="30"/>
      <c r="E12621" s="25"/>
    </row>
    <row r="12622" spans="1:5" x14ac:dyDescent="0.15">
      <c r="A12622" s="3"/>
      <c r="B12622" s="51"/>
      <c r="D12622" s="30"/>
      <c r="E12622" s="25"/>
    </row>
    <row r="12623" spans="1:5" x14ac:dyDescent="0.15">
      <c r="A12623" s="3"/>
      <c r="B12623" s="51"/>
      <c r="D12623" s="30"/>
      <c r="E12623" s="25"/>
    </row>
    <row r="12624" spans="1:5" x14ac:dyDescent="0.15">
      <c r="A12624" s="3"/>
      <c r="B12624" s="51"/>
      <c r="D12624" s="30"/>
      <c r="E12624" s="25"/>
    </row>
    <row r="12625" spans="1:5" x14ac:dyDescent="0.15">
      <c r="A12625" s="3"/>
      <c r="B12625" s="51"/>
      <c r="D12625" s="30"/>
      <c r="E12625" s="25"/>
    </row>
    <row r="12626" spans="1:5" x14ac:dyDescent="0.15">
      <c r="A12626" s="3"/>
      <c r="B12626" s="51"/>
      <c r="D12626" s="30"/>
      <c r="E12626" s="25"/>
    </row>
    <row r="12627" spans="1:5" x14ac:dyDescent="0.15">
      <c r="A12627" s="3"/>
      <c r="B12627" s="51"/>
      <c r="D12627" s="30"/>
      <c r="E12627" s="25"/>
    </row>
    <row r="12628" spans="1:5" x14ac:dyDescent="0.15">
      <c r="A12628" s="3"/>
      <c r="B12628" s="51"/>
      <c r="D12628" s="30"/>
      <c r="E12628" s="25"/>
    </row>
    <row r="12629" spans="1:5" x14ac:dyDescent="0.15">
      <c r="A12629" s="3"/>
      <c r="B12629" s="51"/>
      <c r="D12629" s="30"/>
      <c r="E12629" s="25"/>
    </row>
    <row r="12630" spans="1:5" x14ac:dyDescent="0.15">
      <c r="A12630" s="3"/>
      <c r="B12630" s="51"/>
      <c r="D12630" s="30"/>
      <c r="E12630" s="25"/>
    </row>
    <row r="12631" spans="1:5" x14ac:dyDescent="0.15">
      <c r="A12631" s="3"/>
      <c r="B12631" s="51"/>
      <c r="D12631" s="30"/>
      <c r="E12631" s="25"/>
    </row>
    <row r="12632" spans="1:5" x14ac:dyDescent="0.15">
      <c r="A12632" s="3"/>
      <c r="B12632" s="51"/>
      <c r="D12632" s="30"/>
      <c r="E12632" s="25"/>
    </row>
    <row r="12633" spans="1:5" x14ac:dyDescent="0.15">
      <c r="A12633" s="3"/>
      <c r="B12633" s="51"/>
      <c r="D12633" s="30"/>
      <c r="E12633" s="25"/>
    </row>
    <row r="12634" spans="1:5" x14ac:dyDescent="0.15">
      <c r="A12634" s="3"/>
      <c r="B12634" s="51"/>
      <c r="D12634" s="30"/>
      <c r="E12634" s="25"/>
    </row>
    <row r="12635" spans="1:5" x14ac:dyDescent="0.15">
      <c r="A12635" s="3"/>
      <c r="B12635" s="51"/>
      <c r="D12635" s="30"/>
      <c r="E12635" s="25"/>
    </row>
    <row r="12636" spans="1:5" x14ac:dyDescent="0.15">
      <c r="A12636" s="3"/>
      <c r="B12636" s="51"/>
      <c r="D12636" s="30"/>
      <c r="E12636" s="25"/>
    </row>
    <row r="12637" spans="1:5" x14ac:dyDescent="0.15">
      <c r="A12637" s="3"/>
      <c r="B12637" s="51"/>
      <c r="D12637" s="30"/>
      <c r="E12637" s="25"/>
    </row>
    <row r="12638" spans="1:5" x14ac:dyDescent="0.15">
      <c r="A12638" s="3"/>
      <c r="B12638" s="51"/>
      <c r="D12638" s="30"/>
      <c r="E12638" s="25"/>
    </row>
    <row r="12639" spans="1:5" x14ac:dyDescent="0.15">
      <c r="A12639" s="3"/>
      <c r="B12639" s="51"/>
      <c r="D12639" s="30"/>
      <c r="E12639" s="25"/>
    </row>
    <row r="12640" spans="1:5" x14ac:dyDescent="0.15">
      <c r="A12640" s="3"/>
      <c r="B12640" s="51"/>
      <c r="D12640" s="30"/>
      <c r="E12640" s="25"/>
    </row>
    <row r="12641" spans="1:5" x14ac:dyDescent="0.15">
      <c r="A12641" s="3"/>
      <c r="B12641" s="51"/>
      <c r="D12641" s="30"/>
      <c r="E12641" s="25"/>
    </row>
    <row r="12642" spans="1:5" x14ac:dyDescent="0.15">
      <c r="A12642" s="3"/>
      <c r="B12642" s="51"/>
      <c r="D12642" s="30"/>
      <c r="E12642" s="25"/>
    </row>
    <row r="12643" spans="1:5" x14ac:dyDescent="0.15">
      <c r="A12643" s="3"/>
      <c r="B12643" s="51"/>
      <c r="D12643" s="30"/>
      <c r="E12643" s="25"/>
    </row>
    <row r="12644" spans="1:5" x14ac:dyDescent="0.15">
      <c r="A12644" s="3"/>
      <c r="B12644" s="51"/>
      <c r="D12644" s="30"/>
      <c r="E12644" s="25"/>
    </row>
    <row r="12645" spans="1:5" x14ac:dyDescent="0.15">
      <c r="A12645" s="3"/>
      <c r="B12645" s="51"/>
      <c r="D12645" s="30"/>
      <c r="E12645" s="25"/>
    </row>
    <row r="12646" spans="1:5" x14ac:dyDescent="0.15">
      <c r="A12646" s="3"/>
      <c r="B12646" s="51"/>
      <c r="D12646" s="30"/>
      <c r="E12646" s="25"/>
    </row>
    <row r="12647" spans="1:5" x14ac:dyDescent="0.15">
      <c r="A12647" s="3"/>
      <c r="B12647" s="51"/>
      <c r="D12647" s="30"/>
      <c r="E12647" s="25"/>
    </row>
    <row r="12648" spans="1:5" x14ac:dyDescent="0.15">
      <c r="A12648" s="3"/>
      <c r="B12648" s="51"/>
      <c r="D12648" s="30"/>
      <c r="E12648" s="25"/>
    </row>
    <row r="12649" spans="1:5" x14ac:dyDescent="0.15">
      <c r="A12649" s="3"/>
      <c r="B12649" s="51"/>
      <c r="D12649" s="30"/>
      <c r="E12649" s="25"/>
    </row>
    <row r="12650" spans="1:5" x14ac:dyDescent="0.15">
      <c r="A12650" s="3"/>
      <c r="B12650" s="51"/>
      <c r="D12650" s="30"/>
      <c r="E12650" s="25"/>
    </row>
    <row r="12651" spans="1:5" x14ac:dyDescent="0.15">
      <c r="A12651" s="3"/>
      <c r="B12651" s="51"/>
      <c r="D12651" s="30"/>
      <c r="E12651" s="25"/>
    </row>
    <row r="12652" spans="1:5" x14ac:dyDescent="0.15">
      <c r="A12652" s="3"/>
      <c r="B12652" s="51"/>
      <c r="D12652" s="30"/>
      <c r="E12652" s="25"/>
    </row>
    <row r="12653" spans="1:5" x14ac:dyDescent="0.15">
      <c r="A12653" s="3"/>
      <c r="B12653" s="51"/>
      <c r="D12653" s="30"/>
      <c r="E12653" s="25"/>
    </row>
    <row r="12654" spans="1:5" x14ac:dyDescent="0.15">
      <c r="A12654" s="3"/>
      <c r="B12654" s="51"/>
      <c r="D12654" s="30"/>
      <c r="E12654" s="25"/>
    </row>
    <row r="12655" spans="1:5" x14ac:dyDescent="0.15">
      <c r="A12655" s="3"/>
      <c r="B12655" s="51"/>
      <c r="D12655" s="30"/>
      <c r="E12655" s="25"/>
    </row>
    <row r="12656" spans="1:5" x14ac:dyDescent="0.15">
      <c r="A12656" s="3"/>
      <c r="B12656" s="51"/>
      <c r="D12656" s="30"/>
      <c r="E12656" s="25"/>
    </row>
    <row r="12657" spans="1:5" x14ac:dyDescent="0.15">
      <c r="A12657" s="3"/>
      <c r="B12657" s="51"/>
      <c r="D12657" s="30"/>
      <c r="E12657" s="25"/>
    </row>
    <row r="12658" spans="1:5" x14ac:dyDescent="0.15">
      <c r="A12658" s="3"/>
      <c r="B12658" s="51"/>
      <c r="D12658" s="30"/>
      <c r="E12658" s="25"/>
    </row>
    <row r="12659" spans="1:5" x14ac:dyDescent="0.15">
      <c r="A12659" s="3"/>
      <c r="B12659" s="51"/>
      <c r="D12659" s="30"/>
      <c r="E12659" s="25"/>
    </row>
    <row r="12660" spans="1:5" x14ac:dyDescent="0.15">
      <c r="A12660" s="3"/>
      <c r="B12660" s="51"/>
      <c r="D12660" s="30"/>
      <c r="E12660" s="25"/>
    </row>
    <row r="12661" spans="1:5" x14ac:dyDescent="0.15">
      <c r="A12661" s="3"/>
      <c r="B12661" s="51"/>
      <c r="D12661" s="30"/>
      <c r="E12661" s="25"/>
    </row>
    <row r="12662" spans="1:5" x14ac:dyDescent="0.15">
      <c r="A12662" s="3"/>
      <c r="B12662" s="51"/>
      <c r="D12662" s="30"/>
      <c r="E12662" s="25"/>
    </row>
    <row r="12663" spans="1:5" x14ac:dyDescent="0.15">
      <c r="A12663" s="3"/>
      <c r="B12663" s="51"/>
      <c r="D12663" s="30"/>
      <c r="E12663" s="25"/>
    </row>
    <row r="12664" spans="1:5" x14ac:dyDescent="0.15">
      <c r="A12664" s="3"/>
      <c r="B12664" s="51"/>
      <c r="D12664" s="30"/>
      <c r="E12664" s="25"/>
    </row>
    <row r="12665" spans="1:5" x14ac:dyDescent="0.15">
      <c r="A12665" s="3"/>
      <c r="B12665" s="51"/>
      <c r="D12665" s="30"/>
      <c r="E12665" s="25"/>
    </row>
    <row r="12666" spans="1:5" x14ac:dyDescent="0.15">
      <c r="A12666" s="3"/>
      <c r="B12666" s="51"/>
      <c r="D12666" s="30"/>
      <c r="E12666" s="25"/>
    </row>
    <row r="12667" spans="1:5" x14ac:dyDescent="0.15">
      <c r="A12667" s="3"/>
      <c r="B12667" s="51"/>
      <c r="D12667" s="30"/>
      <c r="E12667" s="25"/>
    </row>
    <row r="12668" spans="1:5" x14ac:dyDescent="0.15">
      <c r="A12668" s="3"/>
      <c r="B12668" s="51"/>
      <c r="D12668" s="30"/>
      <c r="E12668" s="25"/>
    </row>
    <row r="12669" spans="1:5" x14ac:dyDescent="0.15">
      <c r="A12669" s="3"/>
      <c r="B12669" s="51"/>
      <c r="D12669" s="30"/>
      <c r="E12669" s="25"/>
    </row>
    <row r="12670" spans="1:5" x14ac:dyDescent="0.15">
      <c r="A12670" s="3"/>
      <c r="B12670" s="51"/>
      <c r="D12670" s="30"/>
      <c r="E12670" s="25"/>
    </row>
    <row r="12671" spans="1:5" x14ac:dyDescent="0.15">
      <c r="A12671" s="3"/>
      <c r="B12671" s="51"/>
      <c r="D12671" s="30"/>
      <c r="E12671" s="25"/>
    </row>
    <row r="12672" spans="1:5" x14ac:dyDescent="0.15">
      <c r="A12672" s="3"/>
      <c r="B12672" s="51"/>
      <c r="D12672" s="30"/>
      <c r="E12672" s="25"/>
    </row>
    <row r="12673" spans="1:5" x14ac:dyDescent="0.15">
      <c r="A12673" s="3"/>
      <c r="B12673" s="51"/>
      <c r="D12673" s="30"/>
      <c r="E12673" s="25"/>
    </row>
    <row r="12674" spans="1:5" x14ac:dyDescent="0.15">
      <c r="A12674" s="3"/>
      <c r="B12674" s="51"/>
      <c r="D12674" s="30"/>
      <c r="E12674" s="25"/>
    </row>
    <row r="12675" spans="1:5" x14ac:dyDescent="0.15">
      <c r="A12675" s="3"/>
      <c r="B12675" s="51"/>
      <c r="D12675" s="30"/>
      <c r="E12675" s="25"/>
    </row>
    <row r="12676" spans="1:5" x14ac:dyDescent="0.15">
      <c r="A12676" s="3"/>
      <c r="B12676" s="51"/>
      <c r="D12676" s="30"/>
      <c r="E12676" s="25"/>
    </row>
    <row r="12677" spans="1:5" x14ac:dyDescent="0.15">
      <c r="A12677" s="3"/>
      <c r="B12677" s="51"/>
      <c r="D12677" s="30"/>
      <c r="E12677" s="25"/>
    </row>
    <row r="12678" spans="1:5" x14ac:dyDescent="0.15">
      <c r="A12678" s="3"/>
      <c r="B12678" s="51"/>
      <c r="D12678" s="30"/>
      <c r="E12678" s="25"/>
    </row>
    <row r="12679" spans="1:5" x14ac:dyDescent="0.15">
      <c r="A12679" s="3"/>
      <c r="B12679" s="51"/>
      <c r="D12679" s="30"/>
      <c r="E12679" s="25"/>
    </row>
    <row r="12680" spans="1:5" x14ac:dyDescent="0.15">
      <c r="A12680" s="3"/>
      <c r="B12680" s="51"/>
      <c r="D12680" s="30"/>
      <c r="E12680" s="25"/>
    </row>
    <row r="12681" spans="1:5" x14ac:dyDescent="0.15">
      <c r="A12681" s="3"/>
      <c r="B12681" s="51"/>
      <c r="D12681" s="30"/>
      <c r="E12681" s="25"/>
    </row>
    <row r="12682" spans="1:5" x14ac:dyDescent="0.15">
      <c r="A12682" s="3"/>
      <c r="B12682" s="51"/>
      <c r="D12682" s="30"/>
      <c r="E12682" s="25"/>
    </row>
    <row r="12683" spans="1:5" x14ac:dyDescent="0.15">
      <c r="A12683" s="3"/>
      <c r="B12683" s="51"/>
      <c r="D12683" s="30"/>
      <c r="E12683" s="25"/>
    </row>
    <row r="12684" spans="1:5" x14ac:dyDescent="0.15">
      <c r="A12684" s="3"/>
      <c r="B12684" s="51"/>
      <c r="D12684" s="30"/>
      <c r="E12684" s="25"/>
    </row>
    <row r="12685" spans="1:5" x14ac:dyDescent="0.15">
      <c r="A12685" s="3"/>
      <c r="B12685" s="51"/>
      <c r="D12685" s="30"/>
      <c r="E12685" s="25"/>
    </row>
    <row r="12686" spans="1:5" x14ac:dyDescent="0.15">
      <c r="A12686" s="3"/>
      <c r="B12686" s="51"/>
      <c r="D12686" s="30"/>
      <c r="E12686" s="25"/>
    </row>
    <row r="12687" spans="1:5" x14ac:dyDescent="0.15">
      <c r="A12687" s="3"/>
      <c r="B12687" s="51"/>
      <c r="D12687" s="30"/>
      <c r="E12687" s="25"/>
    </row>
    <row r="12688" spans="1:5" x14ac:dyDescent="0.15">
      <c r="A12688" s="3"/>
      <c r="B12688" s="51"/>
      <c r="D12688" s="30"/>
      <c r="E12688" s="25"/>
    </row>
    <row r="12689" spans="1:5" x14ac:dyDescent="0.15">
      <c r="A12689" s="3"/>
      <c r="B12689" s="51"/>
      <c r="D12689" s="30"/>
      <c r="E12689" s="25"/>
    </row>
    <row r="12690" spans="1:5" x14ac:dyDescent="0.15">
      <c r="A12690" s="3"/>
      <c r="B12690" s="51"/>
      <c r="D12690" s="30"/>
      <c r="E12690" s="25"/>
    </row>
    <row r="12691" spans="1:5" x14ac:dyDescent="0.15">
      <c r="A12691" s="3"/>
      <c r="B12691" s="51"/>
      <c r="D12691" s="30"/>
      <c r="E12691" s="25"/>
    </row>
    <row r="12692" spans="1:5" x14ac:dyDescent="0.15">
      <c r="A12692" s="3"/>
      <c r="B12692" s="51"/>
      <c r="D12692" s="30"/>
      <c r="E12692" s="25"/>
    </row>
    <row r="12693" spans="1:5" x14ac:dyDescent="0.15">
      <c r="A12693" s="3"/>
      <c r="B12693" s="51"/>
      <c r="D12693" s="30"/>
      <c r="E12693" s="25"/>
    </row>
    <row r="12694" spans="1:5" x14ac:dyDescent="0.15">
      <c r="A12694" s="3"/>
      <c r="B12694" s="51"/>
      <c r="D12694" s="30"/>
      <c r="E12694" s="25"/>
    </row>
    <row r="12695" spans="1:5" x14ac:dyDescent="0.15">
      <c r="A12695" s="3"/>
      <c r="B12695" s="51"/>
      <c r="D12695" s="30"/>
      <c r="E12695" s="25"/>
    </row>
    <row r="12696" spans="1:5" x14ac:dyDescent="0.15">
      <c r="A12696" s="3"/>
      <c r="B12696" s="51"/>
      <c r="D12696" s="30"/>
      <c r="E12696" s="25"/>
    </row>
    <row r="12697" spans="1:5" x14ac:dyDescent="0.15">
      <c r="A12697" s="3"/>
      <c r="B12697" s="51"/>
      <c r="D12697" s="30"/>
      <c r="E12697" s="25"/>
    </row>
    <row r="12698" spans="1:5" x14ac:dyDescent="0.15">
      <c r="A12698" s="3"/>
      <c r="B12698" s="51"/>
      <c r="D12698" s="30"/>
      <c r="E12698" s="25"/>
    </row>
    <row r="12699" spans="1:5" x14ac:dyDescent="0.15">
      <c r="A12699" s="3"/>
      <c r="B12699" s="51"/>
      <c r="D12699" s="30"/>
      <c r="E12699" s="25"/>
    </row>
    <row r="12700" spans="1:5" x14ac:dyDescent="0.15">
      <c r="A12700" s="3"/>
      <c r="B12700" s="51"/>
      <c r="D12700" s="30"/>
      <c r="E12700" s="25"/>
    </row>
    <row r="12701" spans="1:5" x14ac:dyDescent="0.15">
      <c r="A12701" s="3"/>
      <c r="B12701" s="51"/>
      <c r="D12701" s="30"/>
      <c r="E12701" s="25"/>
    </row>
    <row r="12702" spans="1:5" x14ac:dyDescent="0.15">
      <c r="A12702" s="3"/>
      <c r="B12702" s="51"/>
      <c r="D12702" s="30"/>
      <c r="E12702" s="25"/>
    </row>
    <row r="12703" spans="1:5" x14ac:dyDescent="0.15">
      <c r="A12703" s="3"/>
      <c r="B12703" s="51"/>
      <c r="D12703" s="30"/>
      <c r="E12703" s="25"/>
    </row>
    <row r="12704" spans="1:5" x14ac:dyDescent="0.15">
      <c r="A12704" s="3"/>
      <c r="B12704" s="51"/>
      <c r="D12704" s="30"/>
      <c r="E12704" s="25"/>
    </row>
    <row r="12705" spans="1:5" x14ac:dyDescent="0.15">
      <c r="A12705" s="3"/>
      <c r="B12705" s="51"/>
      <c r="D12705" s="30"/>
      <c r="E12705" s="25"/>
    </row>
    <row r="12706" spans="1:5" x14ac:dyDescent="0.15">
      <c r="A12706" s="3"/>
      <c r="B12706" s="51"/>
      <c r="D12706" s="30"/>
      <c r="E12706" s="25"/>
    </row>
    <row r="12707" spans="1:5" x14ac:dyDescent="0.15">
      <c r="A12707" s="3"/>
      <c r="B12707" s="51"/>
      <c r="D12707" s="30"/>
      <c r="E12707" s="25"/>
    </row>
    <row r="12708" spans="1:5" x14ac:dyDescent="0.15">
      <c r="A12708" s="3"/>
      <c r="B12708" s="51"/>
      <c r="D12708" s="30"/>
      <c r="E12708" s="25"/>
    </row>
    <row r="12709" spans="1:5" x14ac:dyDescent="0.15">
      <c r="A12709" s="3"/>
      <c r="B12709" s="51"/>
      <c r="D12709" s="30"/>
      <c r="E12709" s="25"/>
    </row>
    <row r="12710" spans="1:5" x14ac:dyDescent="0.15">
      <c r="A12710" s="3"/>
      <c r="B12710" s="51"/>
      <c r="D12710" s="30"/>
      <c r="E12710" s="25"/>
    </row>
    <row r="12711" spans="1:5" x14ac:dyDescent="0.15">
      <c r="A12711" s="3"/>
      <c r="B12711" s="51"/>
      <c r="D12711" s="30"/>
      <c r="E12711" s="25"/>
    </row>
    <row r="12712" spans="1:5" x14ac:dyDescent="0.15">
      <c r="A12712" s="3"/>
      <c r="B12712" s="51"/>
      <c r="D12712" s="30"/>
      <c r="E12712" s="25"/>
    </row>
    <row r="12713" spans="1:5" x14ac:dyDescent="0.15">
      <c r="A12713" s="3"/>
      <c r="B12713" s="51"/>
      <c r="D12713" s="30"/>
      <c r="E12713" s="25"/>
    </row>
    <row r="12714" spans="1:5" x14ac:dyDescent="0.15">
      <c r="A12714" s="3"/>
      <c r="B12714" s="51"/>
      <c r="D12714" s="30"/>
      <c r="E12714" s="25"/>
    </row>
    <row r="12715" spans="1:5" x14ac:dyDescent="0.15">
      <c r="A12715" s="3"/>
      <c r="B12715" s="51"/>
      <c r="D12715" s="30"/>
      <c r="E12715" s="25"/>
    </row>
    <row r="12716" spans="1:5" x14ac:dyDescent="0.15">
      <c r="A12716" s="3"/>
      <c r="B12716" s="51"/>
      <c r="D12716" s="30"/>
      <c r="E12716" s="25"/>
    </row>
    <row r="12717" spans="1:5" x14ac:dyDescent="0.15">
      <c r="A12717" s="3"/>
      <c r="B12717" s="51"/>
      <c r="D12717" s="30"/>
      <c r="E12717" s="25"/>
    </row>
    <row r="12718" spans="1:5" x14ac:dyDescent="0.15">
      <c r="A12718" s="3"/>
      <c r="B12718" s="51"/>
      <c r="D12718" s="30"/>
      <c r="E12718" s="25"/>
    </row>
    <row r="12719" spans="1:5" x14ac:dyDescent="0.15">
      <c r="A12719" s="3"/>
      <c r="B12719" s="51"/>
      <c r="D12719" s="30"/>
      <c r="E12719" s="25"/>
    </row>
    <row r="12720" spans="1:5" x14ac:dyDescent="0.15">
      <c r="A12720" s="3"/>
      <c r="B12720" s="51"/>
      <c r="D12720" s="30"/>
      <c r="E12720" s="25"/>
    </row>
    <row r="12721" spans="1:5" x14ac:dyDescent="0.15">
      <c r="A12721" s="3"/>
      <c r="B12721" s="51"/>
      <c r="D12721" s="30"/>
      <c r="E12721" s="25"/>
    </row>
    <row r="12722" spans="1:5" x14ac:dyDescent="0.15">
      <c r="A12722" s="3"/>
      <c r="B12722" s="51"/>
      <c r="D12722" s="30"/>
      <c r="E12722" s="25"/>
    </row>
    <row r="12723" spans="1:5" x14ac:dyDescent="0.15">
      <c r="A12723" s="3"/>
      <c r="B12723" s="51"/>
      <c r="D12723" s="30"/>
      <c r="E12723" s="25"/>
    </row>
    <row r="12724" spans="1:5" x14ac:dyDescent="0.15">
      <c r="A12724" s="3"/>
      <c r="B12724" s="51"/>
      <c r="D12724" s="30"/>
      <c r="E12724" s="25"/>
    </row>
    <row r="12725" spans="1:5" x14ac:dyDescent="0.15">
      <c r="A12725" s="3"/>
      <c r="B12725" s="51"/>
      <c r="D12725" s="30"/>
      <c r="E12725" s="25"/>
    </row>
    <row r="12726" spans="1:5" x14ac:dyDescent="0.15">
      <c r="A12726" s="3"/>
      <c r="B12726" s="51"/>
      <c r="D12726" s="30"/>
      <c r="E12726" s="25"/>
    </row>
    <row r="12727" spans="1:5" x14ac:dyDescent="0.15">
      <c r="A12727" s="3"/>
      <c r="B12727" s="51"/>
      <c r="D12727" s="30"/>
      <c r="E12727" s="25"/>
    </row>
    <row r="12728" spans="1:5" x14ac:dyDescent="0.15">
      <c r="A12728" s="3"/>
      <c r="B12728" s="51"/>
      <c r="D12728" s="30"/>
      <c r="E12728" s="25"/>
    </row>
    <row r="12729" spans="1:5" x14ac:dyDescent="0.15">
      <c r="A12729" s="3"/>
      <c r="B12729" s="51"/>
      <c r="D12729" s="30"/>
      <c r="E12729" s="25"/>
    </row>
    <row r="12730" spans="1:5" x14ac:dyDescent="0.15">
      <c r="A12730" s="3"/>
      <c r="B12730" s="51"/>
      <c r="D12730" s="30"/>
      <c r="E12730" s="25"/>
    </row>
    <row r="12731" spans="1:5" x14ac:dyDescent="0.15">
      <c r="A12731" s="3"/>
      <c r="B12731" s="51"/>
      <c r="D12731" s="30"/>
      <c r="E12731" s="25"/>
    </row>
    <row r="12732" spans="1:5" x14ac:dyDescent="0.15">
      <c r="A12732" s="3"/>
      <c r="B12732" s="51"/>
      <c r="D12732" s="30"/>
      <c r="E12732" s="25"/>
    </row>
    <row r="12733" spans="1:5" x14ac:dyDescent="0.15">
      <c r="A12733" s="3"/>
      <c r="B12733" s="51"/>
      <c r="D12733" s="30"/>
      <c r="E12733" s="25"/>
    </row>
    <row r="12734" spans="1:5" x14ac:dyDescent="0.15">
      <c r="A12734" s="3"/>
      <c r="B12734" s="51"/>
      <c r="D12734" s="30"/>
      <c r="E12734" s="25"/>
    </row>
    <row r="12735" spans="1:5" x14ac:dyDescent="0.15">
      <c r="A12735" s="3"/>
      <c r="B12735" s="51"/>
      <c r="D12735" s="30"/>
      <c r="E12735" s="25"/>
    </row>
    <row r="12736" spans="1:5" x14ac:dyDescent="0.15">
      <c r="A12736" s="3"/>
      <c r="B12736" s="51"/>
      <c r="D12736" s="30"/>
      <c r="E12736" s="25"/>
    </row>
    <row r="12737" spans="1:5" x14ac:dyDescent="0.15">
      <c r="A12737" s="3"/>
      <c r="B12737" s="51"/>
      <c r="D12737" s="30"/>
      <c r="E12737" s="25"/>
    </row>
    <row r="12738" spans="1:5" x14ac:dyDescent="0.15">
      <c r="A12738" s="3"/>
      <c r="B12738" s="51"/>
      <c r="D12738" s="30"/>
      <c r="E12738" s="25"/>
    </row>
    <row r="12739" spans="1:5" x14ac:dyDescent="0.15">
      <c r="A12739" s="3"/>
      <c r="B12739" s="51"/>
      <c r="D12739" s="30"/>
      <c r="E12739" s="25"/>
    </row>
    <row r="12740" spans="1:5" x14ac:dyDescent="0.15">
      <c r="A12740" s="3"/>
      <c r="B12740" s="51"/>
      <c r="D12740" s="30"/>
      <c r="E12740" s="25"/>
    </row>
    <row r="12741" spans="1:5" x14ac:dyDescent="0.15">
      <c r="A12741" s="3"/>
      <c r="B12741" s="51"/>
      <c r="D12741" s="30"/>
      <c r="E12741" s="25"/>
    </row>
    <row r="12742" spans="1:5" x14ac:dyDescent="0.15">
      <c r="A12742" s="3"/>
      <c r="B12742" s="51"/>
      <c r="D12742" s="30"/>
      <c r="E12742" s="25"/>
    </row>
    <row r="12743" spans="1:5" x14ac:dyDescent="0.15">
      <c r="A12743" s="3"/>
      <c r="B12743" s="51"/>
      <c r="D12743" s="30"/>
      <c r="E12743" s="25"/>
    </row>
    <row r="12744" spans="1:5" x14ac:dyDescent="0.15">
      <c r="A12744" s="3"/>
      <c r="B12744" s="51"/>
      <c r="D12744" s="30"/>
      <c r="E12744" s="25"/>
    </row>
    <row r="12745" spans="1:5" x14ac:dyDescent="0.15">
      <c r="A12745" s="3"/>
      <c r="B12745" s="51"/>
      <c r="D12745" s="30"/>
      <c r="E12745" s="25"/>
    </row>
    <row r="12746" spans="1:5" x14ac:dyDescent="0.15">
      <c r="A12746" s="3"/>
      <c r="B12746" s="51"/>
      <c r="D12746" s="30"/>
      <c r="E12746" s="25"/>
    </row>
    <row r="12747" spans="1:5" x14ac:dyDescent="0.15">
      <c r="A12747" s="3"/>
      <c r="B12747" s="51"/>
      <c r="D12747" s="30"/>
      <c r="E12747" s="25"/>
    </row>
    <row r="12748" spans="1:5" x14ac:dyDescent="0.15">
      <c r="A12748" s="3"/>
      <c r="B12748" s="51"/>
      <c r="D12748" s="30"/>
      <c r="E12748" s="25"/>
    </row>
    <row r="12749" spans="1:5" x14ac:dyDescent="0.15">
      <c r="A12749" s="3"/>
      <c r="B12749" s="51"/>
      <c r="D12749" s="30"/>
      <c r="E12749" s="25"/>
    </row>
    <row r="12750" spans="1:5" x14ac:dyDescent="0.15">
      <c r="A12750" s="3"/>
      <c r="B12750" s="51"/>
      <c r="D12750" s="30"/>
      <c r="E12750" s="25"/>
    </row>
    <row r="12751" spans="1:5" x14ac:dyDescent="0.15">
      <c r="A12751" s="3"/>
      <c r="B12751" s="51"/>
      <c r="D12751" s="30"/>
      <c r="E12751" s="25"/>
    </row>
    <row r="12752" spans="1:5" x14ac:dyDescent="0.15">
      <c r="A12752" s="3"/>
      <c r="B12752" s="51"/>
      <c r="D12752" s="30"/>
      <c r="E12752" s="25"/>
    </row>
    <row r="12753" spans="1:5" x14ac:dyDescent="0.15">
      <c r="A12753" s="3"/>
      <c r="B12753" s="51"/>
      <c r="D12753" s="30"/>
      <c r="E12753" s="25"/>
    </row>
    <row r="12754" spans="1:5" x14ac:dyDescent="0.15">
      <c r="A12754" s="3"/>
      <c r="B12754" s="51"/>
      <c r="D12754" s="30"/>
      <c r="E12754" s="25"/>
    </row>
    <row r="12755" spans="1:5" x14ac:dyDescent="0.15">
      <c r="A12755" s="3"/>
      <c r="B12755" s="51"/>
      <c r="D12755" s="30"/>
      <c r="E12755" s="25"/>
    </row>
    <row r="12756" spans="1:5" x14ac:dyDescent="0.15">
      <c r="A12756" s="3"/>
      <c r="B12756" s="51"/>
      <c r="D12756" s="30"/>
      <c r="E12756" s="25"/>
    </row>
    <row r="12757" spans="1:5" x14ac:dyDescent="0.15">
      <c r="A12757" s="3"/>
      <c r="B12757" s="51"/>
      <c r="D12757" s="30"/>
      <c r="E12757" s="25"/>
    </row>
    <row r="12758" spans="1:5" x14ac:dyDescent="0.15">
      <c r="A12758" s="3"/>
      <c r="B12758" s="51"/>
      <c r="D12758" s="30"/>
      <c r="E12758" s="25"/>
    </row>
    <row r="12759" spans="1:5" x14ac:dyDescent="0.15">
      <c r="A12759" s="3"/>
      <c r="B12759" s="51"/>
      <c r="D12759" s="30"/>
      <c r="E12759" s="25"/>
    </row>
    <row r="12760" spans="1:5" x14ac:dyDescent="0.15">
      <c r="A12760" s="3"/>
      <c r="B12760" s="51"/>
      <c r="D12760" s="30"/>
      <c r="E12760" s="25"/>
    </row>
    <row r="12761" spans="1:5" x14ac:dyDescent="0.15">
      <c r="A12761" s="3"/>
      <c r="B12761" s="51"/>
      <c r="D12761" s="30"/>
      <c r="E12761" s="25"/>
    </row>
    <row r="12762" spans="1:5" x14ac:dyDescent="0.15">
      <c r="A12762" s="3"/>
      <c r="B12762" s="51"/>
      <c r="D12762" s="30"/>
      <c r="E12762" s="25"/>
    </row>
    <row r="12763" spans="1:5" x14ac:dyDescent="0.15">
      <c r="A12763" s="3"/>
      <c r="B12763" s="51"/>
      <c r="D12763" s="30"/>
      <c r="E12763" s="25"/>
    </row>
    <row r="12764" spans="1:5" x14ac:dyDescent="0.15">
      <c r="A12764" s="3"/>
      <c r="B12764" s="51"/>
      <c r="D12764" s="30"/>
      <c r="E12764" s="25"/>
    </row>
    <row r="12765" spans="1:5" x14ac:dyDescent="0.15">
      <c r="A12765" s="3"/>
      <c r="B12765" s="51"/>
      <c r="D12765" s="30"/>
      <c r="E12765" s="25"/>
    </row>
    <row r="12766" spans="1:5" x14ac:dyDescent="0.15">
      <c r="A12766" s="3"/>
      <c r="B12766" s="51"/>
      <c r="D12766" s="30"/>
      <c r="E12766" s="25"/>
    </row>
    <row r="12767" spans="1:5" x14ac:dyDescent="0.15">
      <c r="A12767" s="3"/>
      <c r="B12767" s="51"/>
      <c r="D12767" s="30"/>
      <c r="E12767" s="25"/>
    </row>
    <row r="12768" spans="1:5" x14ac:dyDescent="0.15">
      <c r="A12768" s="3"/>
      <c r="B12768" s="51"/>
      <c r="D12768" s="30"/>
      <c r="E12768" s="25"/>
    </row>
    <row r="12769" spans="1:5" x14ac:dyDescent="0.15">
      <c r="A12769" s="3"/>
      <c r="B12769" s="51"/>
      <c r="D12769" s="30"/>
      <c r="E12769" s="25"/>
    </row>
    <row r="12770" spans="1:5" x14ac:dyDescent="0.15">
      <c r="A12770" s="3"/>
      <c r="B12770" s="51"/>
      <c r="D12770" s="30"/>
      <c r="E12770" s="25"/>
    </row>
    <row r="12771" spans="1:5" x14ac:dyDescent="0.15">
      <c r="A12771" s="3"/>
      <c r="B12771" s="51"/>
      <c r="D12771" s="30"/>
      <c r="E12771" s="25"/>
    </row>
    <row r="12772" spans="1:5" x14ac:dyDescent="0.15">
      <c r="A12772" s="3"/>
      <c r="B12772" s="51"/>
      <c r="D12772" s="30"/>
      <c r="E12772" s="25"/>
    </row>
    <row r="12773" spans="1:5" x14ac:dyDescent="0.15">
      <c r="A12773" s="3"/>
      <c r="B12773" s="51"/>
      <c r="D12773" s="30"/>
      <c r="E12773" s="25"/>
    </row>
    <row r="12774" spans="1:5" x14ac:dyDescent="0.15">
      <c r="A12774" s="3"/>
      <c r="B12774" s="51"/>
      <c r="D12774" s="30"/>
      <c r="E12774" s="25"/>
    </row>
    <row r="12775" spans="1:5" x14ac:dyDescent="0.15">
      <c r="A12775" s="3"/>
      <c r="B12775" s="51"/>
      <c r="D12775" s="30"/>
      <c r="E12775" s="25"/>
    </row>
    <row r="12776" spans="1:5" x14ac:dyDescent="0.15">
      <c r="A12776" s="3"/>
      <c r="B12776" s="51"/>
      <c r="D12776" s="30"/>
      <c r="E12776" s="25"/>
    </row>
    <row r="12777" spans="1:5" x14ac:dyDescent="0.15">
      <c r="A12777" s="3"/>
      <c r="B12777" s="51"/>
      <c r="D12777" s="30"/>
      <c r="E12777" s="25"/>
    </row>
    <row r="12778" spans="1:5" x14ac:dyDescent="0.15">
      <c r="A12778" s="3"/>
      <c r="B12778" s="51"/>
      <c r="D12778" s="30"/>
      <c r="E12778" s="25"/>
    </row>
    <row r="12779" spans="1:5" x14ac:dyDescent="0.15">
      <c r="A12779" s="3"/>
      <c r="B12779" s="51"/>
      <c r="D12779" s="30"/>
      <c r="E12779" s="25"/>
    </row>
    <row r="12780" spans="1:5" x14ac:dyDescent="0.15">
      <c r="A12780" s="3"/>
      <c r="B12780" s="51"/>
      <c r="D12780" s="30"/>
      <c r="E12780" s="25"/>
    </row>
    <row r="12781" spans="1:5" x14ac:dyDescent="0.15">
      <c r="A12781" s="3"/>
      <c r="B12781" s="51"/>
      <c r="D12781" s="30"/>
      <c r="E12781" s="25"/>
    </row>
    <row r="12782" spans="1:5" x14ac:dyDescent="0.15">
      <c r="A12782" s="3"/>
      <c r="B12782" s="51"/>
      <c r="D12782" s="30"/>
      <c r="E12782" s="25"/>
    </row>
    <row r="12783" spans="1:5" x14ac:dyDescent="0.15">
      <c r="A12783" s="3"/>
      <c r="B12783" s="51"/>
      <c r="D12783" s="30"/>
      <c r="E12783" s="25"/>
    </row>
    <row r="12784" spans="1:5" x14ac:dyDescent="0.15">
      <c r="A12784" s="3"/>
      <c r="B12784" s="51"/>
      <c r="D12784" s="30"/>
      <c r="E12784" s="25"/>
    </row>
    <row r="12785" spans="1:5" x14ac:dyDescent="0.15">
      <c r="A12785" s="3"/>
      <c r="B12785" s="51"/>
      <c r="D12785" s="30"/>
      <c r="E12785" s="25"/>
    </row>
    <row r="12786" spans="1:5" x14ac:dyDescent="0.15">
      <c r="A12786" s="3"/>
      <c r="B12786" s="51"/>
      <c r="D12786" s="30"/>
      <c r="E12786" s="25"/>
    </row>
    <row r="12787" spans="1:5" x14ac:dyDescent="0.15">
      <c r="A12787" s="3"/>
      <c r="B12787" s="51"/>
      <c r="D12787" s="30"/>
      <c r="E12787" s="25"/>
    </row>
    <row r="12788" spans="1:5" x14ac:dyDescent="0.15">
      <c r="A12788" s="3"/>
      <c r="B12788" s="51"/>
      <c r="D12788" s="30"/>
      <c r="E12788" s="25"/>
    </row>
    <row r="12789" spans="1:5" x14ac:dyDescent="0.15">
      <c r="A12789" s="3"/>
      <c r="B12789" s="51"/>
      <c r="D12789" s="30"/>
      <c r="E12789" s="25"/>
    </row>
    <row r="12790" spans="1:5" x14ac:dyDescent="0.15">
      <c r="A12790" s="3"/>
      <c r="B12790" s="51"/>
      <c r="D12790" s="30"/>
      <c r="E12790" s="25"/>
    </row>
    <row r="12791" spans="1:5" x14ac:dyDescent="0.15">
      <c r="A12791" s="3"/>
      <c r="B12791" s="51"/>
      <c r="D12791" s="30"/>
      <c r="E12791" s="25"/>
    </row>
    <row r="12792" spans="1:5" x14ac:dyDescent="0.15">
      <c r="A12792" s="3"/>
      <c r="B12792" s="51"/>
      <c r="D12792" s="30"/>
      <c r="E12792" s="25"/>
    </row>
    <row r="12793" spans="1:5" x14ac:dyDescent="0.15">
      <c r="A12793" s="3"/>
      <c r="B12793" s="51"/>
      <c r="D12793" s="30"/>
      <c r="E12793" s="25"/>
    </row>
    <row r="12794" spans="1:5" x14ac:dyDescent="0.15">
      <c r="A12794" s="3"/>
      <c r="B12794" s="51"/>
      <c r="D12794" s="30"/>
      <c r="E12794" s="25"/>
    </row>
    <row r="12795" spans="1:5" x14ac:dyDescent="0.15">
      <c r="A12795" s="3"/>
      <c r="B12795" s="51"/>
      <c r="D12795" s="30"/>
      <c r="E12795" s="25"/>
    </row>
    <row r="12796" spans="1:5" x14ac:dyDescent="0.15">
      <c r="A12796" s="3"/>
      <c r="B12796" s="51"/>
      <c r="D12796" s="30"/>
      <c r="E12796" s="25"/>
    </row>
    <row r="12797" spans="1:5" x14ac:dyDescent="0.15">
      <c r="A12797" s="3"/>
      <c r="B12797" s="51"/>
      <c r="D12797" s="30"/>
      <c r="E12797" s="25"/>
    </row>
    <row r="12798" spans="1:5" x14ac:dyDescent="0.15">
      <c r="A12798" s="3"/>
      <c r="B12798" s="51"/>
      <c r="D12798" s="30"/>
      <c r="E12798" s="25"/>
    </row>
    <row r="12799" spans="1:5" x14ac:dyDescent="0.15">
      <c r="A12799" s="3"/>
      <c r="B12799" s="51"/>
      <c r="D12799" s="30"/>
      <c r="E12799" s="25"/>
    </row>
    <row r="12800" spans="1:5" x14ac:dyDescent="0.15">
      <c r="A12800" s="3"/>
      <c r="B12800" s="51"/>
      <c r="D12800" s="30"/>
      <c r="E12800" s="25"/>
    </row>
    <row r="12801" spans="1:5" x14ac:dyDescent="0.15">
      <c r="A12801" s="3"/>
      <c r="B12801" s="51"/>
      <c r="D12801" s="30"/>
      <c r="E12801" s="25"/>
    </row>
    <row r="12802" spans="1:5" x14ac:dyDescent="0.15">
      <c r="A12802" s="3"/>
      <c r="B12802" s="51"/>
      <c r="D12802" s="30"/>
      <c r="E12802" s="25"/>
    </row>
    <row r="12803" spans="1:5" x14ac:dyDescent="0.15">
      <c r="A12803" s="3"/>
      <c r="B12803" s="51"/>
      <c r="D12803" s="30"/>
      <c r="E12803" s="25"/>
    </row>
    <row r="12804" spans="1:5" x14ac:dyDescent="0.15">
      <c r="A12804" s="3"/>
      <c r="B12804" s="51"/>
      <c r="D12804" s="30"/>
      <c r="E12804" s="25"/>
    </row>
    <row r="12805" spans="1:5" x14ac:dyDescent="0.15">
      <c r="A12805" s="3"/>
      <c r="B12805" s="51"/>
      <c r="D12805" s="30"/>
      <c r="E12805" s="25"/>
    </row>
    <row r="12806" spans="1:5" x14ac:dyDescent="0.15">
      <c r="A12806" s="3"/>
      <c r="B12806" s="51"/>
      <c r="D12806" s="30"/>
      <c r="E12806" s="25"/>
    </row>
    <row r="12807" spans="1:5" x14ac:dyDescent="0.15">
      <c r="A12807" s="3"/>
      <c r="B12807" s="51"/>
      <c r="D12807" s="30"/>
      <c r="E12807" s="25"/>
    </row>
    <row r="12808" spans="1:5" x14ac:dyDescent="0.15">
      <c r="A12808" s="3"/>
      <c r="B12808" s="51"/>
      <c r="D12808" s="30"/>
      <c r="E12808" s="25"/>
    </row>
    <row r="12809" spans="1:5" x14ac:dyDescent="0.15">
      <c r="A12809" s="3"/>
      <c r="B12809" s="51"/>
      <c r="D12809" s="30"/>
      <c r="E12809" s="25"/>
    </row>
    <row r="12810" spans="1:5" x14ac:dyDescent="0.15">
      <c r="A12810" s="3"/>
      <c r="B12810" s="51"/>
      <c r="D12810" s="30"/>
      <c r="E12810" s="25"/>
    </row>
    <row r="12811" spans="1:5" x14ac:dyDescent="0.15">
      <c r="A12811" s="3"/>
      <c r="B12811" s="51"/>
      <c r="D12811" s="30"/>
      <c r="E12811" s="25"/>
    </row>
    <row r="12812" spans="1:5" x14ac:dyDescent="0.15">
      <c r="A12812" s="3"/>
      <c r="B12812" s="51"/>
      <c r="D12812" s="30"/>
      <c r="E12812" s="25"/>
    </row>
    <row r="12813" spans="1:5" x14ac:dyDescent="0.15">
      <c r="A12813" s="3"/>
      <c r="B12813" s="51"/>
      <c r="D12813" s="30"/>
      <c r="E12813" s="25"/>
    </row>
    <row r="12814" spans="1:5" x14ac:dyDescent="0.15">
      <c r="A12814" s="3"/>
      <c r="B12814" s="51"/>
      <c r="D12814" s="30"/>
      <c r="E12814" s="25"/>
    </row>
    <row r="12815" spans="1:5" x14ac:dyDescent="0.15">
      <c r="A12815" s="3"/>
      <c r="B12815" s="51"/>
      <c r="D12815" s="30"/>
      <c r="E12815" s="25"/>
    </row>
    <row r="12816" spans="1:5" x14ac:dyDescent="0.15">
      <c r="A12816" s="3"/>
      <c r="B12816" s="51"/>
      <c r="D12816" s="30"/>
      <c r="E12816" s="25"/>
    </row>
    <row r="12817" spans="1:5" x14ac:dyDescent="0.15">
      <c r="A12817" s="3"/>
      <c r="B12817" s="51"/>
      <c r="D12817" s="30"/>
      <c r="E12817" s="25"/>
    </row>
    <row r="12818" spans="1:5" x14ac:dyDescent="0.15">
      <c r="A12818" s="3"/>
      <c r="B12818" s="51"/>
      <c r="D12818" s="30"/>
      <c r="E12818" s="25"/>
    </row>
    <row r="12819" spans="1:5" x14ac:dyDescent="0.15">
      <c r="A12819" s="3"/>
      <c r="B12819" s="51"/>
      <c r="D12819" s="30"/>
      <c r="E12819" s="25"/>
    </row>
    <row r="12820" spans="1:5" x14ac:dyDescent="0.15">
      <c r="A12820" s="3"/>
      <c r="B12820" s="51"/>
      <c r="D12820" s="30"/>
      <c r="E12820" s="25"/>
    </row>
    <row r="12821" spans="1:5" x14ac:dyDescent="0.15">
      <c r="A12821" s="3"/>
      <c r="B12821" s="51"/>
      <c r="D12821" s="30"/>
      <c r="E12821" s="25"/>
    </row>
    <row r="12822" spans="1:5" x14ac:dyDescent="0.15">
      <c r="A12822" s="3"/>
      <c r="B12822" s="51"/>
      <c r="D12822" s="30"/>
      <c r="E12822" s="25"/>
    </row>
    <row r="12823" spans="1:5" x14ac:dyDescent="0.15">
      <c r="A12823" s="3"/>
      <c r="B12823" s="51"/>
      <c r="D12823" s="30"/>
      <c r="E12823" s="25"/>
    </row>
    <row r="12824" spans="1:5" x14ac:dyDescent="0.15">
      <c r="A12824" s="3"/>
      <c r="B12824" s="51"/>
      <c r="D12824" s="30"/>
      <c r="E12824" s="25"/>
    </row>
    <row r="12825" spans="1:5" x14ac:dyDescent="0.15">
      <c r="A12825" s="3"/>
      <c r="B12825" s="51"/>
      <c r="D12825" s="30"/>
      <c r="E12825" s="25"/>
    </row>
    <row r="12826" spans="1:5" x14ac:dyDescent="0.15">
      <c r="A12826" s="3"/>
      <c r="B12826" s="51"/>
      <c r="D12826" s="30"/>
      <c r="E12826" s="25"/>
    </row>
    <row r="12827" spans="1:5" x14ac:dyDescent="0.15">
      <c r="A12827" s="3"/>
      <c r="B12827" s="51"/>
      <c r="D12827" s="30"/>
      <c r="E12827" s="25"/>
    </row>
    <row r="12828" spans="1:5" x14ac:dyDescent="0.15">
      <c r="A12828" s="3"/>
      <c r="B12828" s="51"/>
      <c r="D12828" s="30"/>
      <c r="E12828" s="25"/>
    </row>
    <row r="12829" spans="1:5" x14ac:dyDescent="0.15">
      <c r="A12829" s="3"/>
      <c r="B12829" s="51"/>
      <c r="D12829" s="30"/>
      <c r="E12829" s="25"/>
    </row>
    <row r="12830" spans="1:5" x14ac:dyDescent="0.15">
      <c r="A12830" s="3"/>
      <c r="B12830" s="51"/>
      <c r="D12830" s="30"/>
      <c r="E12830" s="25"/>
    </row>
    <row r="12831" spans="1:5" x14ac:dyDescent="0.15">
      <c r="A12831" s="3"/>
      <c r="B12831" s="51"/>
      <c r="D12831" s="30"/>
      <c r="E12831" s="25"/>
    </row>
    <row r="12832" spans="1:5" x14ac:dyDescent="0.15">
      <c r="A12832" s="3"/>
      <c r="B12832" s="51"/>
      <c r="D12832" s="30"/>
      <c r="E12832" s="25"/>
    </row>
    <row r="12833" spans="1:5" x14ac:dyDescent="0.15">
      <c r="A12833" s="3"/>
      <c r="B12833" s="51"/>
      <c r="D12833" s="30"/>
      <c r="E12833" s="25"/>
    </row>
    <row r="12834" spans="1:5" x14ac:dyDescent="0.15">
      <c r="A12834" s="3"/>
      <c r="B12834" s="51"/>
      <c r="D12834" s="30"/>
      <c r="E12834" s="25"/>
    </row>
    <row r="12835" spans="1:5" x14ac:dyDescent="0.15">
      <c r="A12835" s="3"/>
      <c r="B12835" s="51"/>
      <c r="D12835" s="30"/>
      <c r="E12835" s="25"/>
    </row>
    <row r="12836" spans="1:5" x14ac:dyDescent="0.15">
      <c r="A12836" s="3"/>
      <c r="B12836" s="51"/>
      <c r="D12836" s="30"/>
      <c r="E12836" s="25"/>
    </row>
    <row r="12837" spans="1:5" x14ac:dyDescent="0.15">
      <c r="A12837" s="3"/>
      <c r="B12837" s="51"/>
      <c r="D12837" s="30"/>
      <c r="E12837" s="25"/>
    </row>
    <row r="12838" spans="1:5" x14ac:dyDescent="0.15">
      <c r="A12838" s="3"/>
      <c r="B12838" s="51"/>
      <c r="D12838" s="30"/>
      <c r="E12838" s="25"/>
    </row>
    <row r="12839" spans="1:5" x14ac:dyDescent="0.15">
      <c r="A12839" s="3"/>
      <c r="B12839" s="51"/>
      <c r="D12839" s="30"/>
      <c r="E12839" s="25"/>
    </row>
    <row r="12840" spans="1:5" x14ac:dyDescent="0.15">
      <c r="A12840" s="3"/>
      <c r="B12840" s="51"/>
      <c r="D12840" s="30"/>
      <c r="E12840" s="25"/>
    </row>
    <row r="12841" spans="1:5" x14ac:dyDescent="0.15">
      <c r="A12841" s="3"/>
      <c r="B12841" s="51"/>
      <c r="D12841" s="30"/>
      <c r="E12841" s="25"/>
    </row>
    <row r="12842" spans="1:5" x14ac:dyDescent="0.15">
      <c r="A12842" s="3"/>
      <c r="B12842" s="51"/>
      <c r="D12842" s="30"/>
      <c r="E12842" s="25"/>
    </row>
    <row r="12843" spans="1:5" x14ac:dyDescent="0.15">
      <c r="A12843" s="3"/>
      <c r="B12843" s="51"/>
      <c r="D12843" s="30"/>
      <c r="E12843" s="25"/>
    </row>
    <row r="12844" spans="1:5" x14ac:dyDescent="0.15">
      <c r="A12844" s="3"/>
      <c r="B12844" s="51"/>
      <c r="D12844" s="30"/>
      <c r="E12844" s="25"/>
    </row>
    <row r="12845" spans="1:5" x14ac:dyDescent="0.15">
      <c r="A12845" s="3"/>
      <c r="B12845" s="51"/>
      <c r="D12845" s="30"/>
      <c r="E12845" s="25"/>
    </row>
    <row r="12846" spans="1:5" x14ac:dyDescent="0.15">
      <c r="A12846" s="3"/>
      <c r="B12846" s="51"/>
      <c r="D12846" s="30"/>
      <c r="E12846" s="25"/>
    </row>
    <row r="12847" spans="1:5" x14ac:dyDescent="0.15">
      <c r="A12847" s="3"/>
      <c r="B12847" s="51"/>
      <c r="D12847" s="30"/>
      <c r="E12847" s="25"/>
    </row>
    <row r="12848" spans="1:5" x14ac:dyDescent="0.15">
      <c r="A12848" s="3"/>
      <c r="B12848" s="51"/>
      <c r="D12848" s="30"/>
      <c r="E12848" s="25"/>
    </row>
    <row r="12849" spans="1:5" x14ac:dyDescent="0.15">
      <c r="A12849" s="3"/>
      <c r="B12849" s="51"/>
      <c r="D12849" s="30"/>
      <c r="E12849" s="25"/>
    </row>
    <row r="12850" spans="1:5" x14ac:dyDescent="0.15">
      <c r="A12850" s="3"/>
      <c r="B12850" s="51"/>
      <c r="D12850" s="30"/>
      <c r="E12850" s="25"/>
    </row>
    <row r="12851" spans="1:5" x14ac:dyDescent="0.15">
      <c r="A12851" s="3"/>
      <c r="B12851" s="51"/>
      <c r="D12851" s="30"/>
      <c r="E12851" s="25"/>
    </row>
    <row r="12852" spans="1:5" x14ac:dyDescent="0.15">
      <c r="A12852" s="3"/>
      <c r="B12852" s="51"/>
      <c r="D12852" s="30"/>
      <c r="E12852" s="25"/>
    </row>
    <row r="12853" spans="1:5" x14ac:dyDescent="0.15">
      <c r="A12853" s="3"/>
      <c r="B12853" s="51"/>
      <c r="D12853" s="30"/>
      <c r="E12853" s="25"/>
    </row>
    <row r="12854" spans="1:5" x14ac:dyDescent="0.15">
      <c r="A12854" s="3"/>
      <c r="B12854" s="51"/>
      <c r="D12854" s="30"/>
      <c r="E12854" s="25"/>
    </row>
    <row r="12855" spans="1:5" x14ac:dyDescent="0.15">
      <c r="A12855" s="3"/>
      <c r="B12855" s="51"/>
      <c r="D12855" s="30"/>
      <c r="E12855" s="25"/>
    </row>
    <row r="12856" spans="1:5" x14ac:dyDescent="0.15">
      <c r="A12856" s="3"/>
      <c r="B12856" s="51"/>
      <c r="D12856" s="30"/>
      <c r="E12856" s="25"/>
    </row>
    <row r="12857" spans="1:5" x14ac:dyDescent="0.15">
      <c r="A12857" s="3"/>
      <c r="B12857" s="51"/>
      <c r="D12857" s="30"/>
      <c r="E12857" s="25"/>
    </row>
    <row r="12858" spans="1:5" x14ac:dyDescent="0.15">
      <c r="A12858" s="3"/>
      <c r="B12858" s="51"/>
      <c r="D12858" s="30"/>
      <c r="E12858" s="25"/>
    </row>
    <row r="12859" spans="1:5" x14ac:dyDescent="0.15">
      <c r="A12859" s="3"/>
      <c r="B12859" s="51"/>
      <c r="D12859" s="30"/>
      <c r="E12859" s="25"/>
    </row>
    <row r="12860" spans="1:5" x14ac:dyDescent="0.15">
      <c r="A12860" s="3"/>
      <c r="B12860" s="51"/>
      <c r="D12860" s="30"/>
      <c r="E12860" s="25"/>
    </row>
    <row r="12861" spans="1:5" x14ac:dyDescent="0.15">
      <c r="A12861" s="3"/>
      <c r="B12861" s="51"/>
      <c r="D12861" s="30"/>
      <c r="E12861" s="25"/>
    </row>
    <row r="12862" spans="1:5" x14ac:dyDescent="0.15">
      <c r="A12862" s="3"/>
      <c r="B12862" s="51"/>
      <c r="D12862" s="30"/>
      <c r="E12862" s="25"/>
    </row>
    <row r="12863" spans="1:5" x14ac:dyDescent="0.15">
      <c r="A12863" s="3"/>
      <c r="B12863" s="51"/>
      <c r="D12863" s="30"/>
      <c r="E12863" s="25"/>
    </row>
    <row r="12864" spans="1:5" x14ac:dyDescent="0.15">
      <c r="A12864" s="3"/>
      <c r="B12864" s="51"/>
      <c r="D12864" s="30"/>
      <c r="E12864" s="25"/>
    </row>
    <row r="12865" spans="1:5" x14ac:dyDescent="0.15">
      <c r="A12865" s="3"/>
      <c r="B12865" s="51"/>
      <c r="D12865" s="30"/>
      <c r="E12865" s="25"/>
    </row>
    <row r="12866" spans="1:5" x14ac:dyDescent="0.15">
      <c r="A12866" s="3"/>
      <c r="B12866" s="51"/>
      <c r="D12866" s="30"/>
      <c r="E12866" s="25"/>
    </row>
    <row r="12867" spans="1:5" x14ac:dyDescent="0.15">
      <c r="A12867" s="3"/>
      <c r="B12867" s="51"/>
      <c r="D12867" s="30"/>
      <c r="E12867" s="25"/>
    </row>
    <row r="12868" spans="1:5" x14ac:dyDescent="0.15">
      <c r="A12868" s="3"/>
      <c r="B12868" s="51"/>
      <c r="D12868" s="30"/>
      <c r="E12868" s="25"/>
    </row>
    <row r="12869" spans="1:5" x14ac:dyDescent="0.15">
      <c r="A12869" s="3"/>
      <c r="B12869" s="51"/>
      <c r="D12869" s="30"/>
      <c r="E12869" s="25"/>
    </row>
    <row r="12870" spans="1:5" x14ac:dyDescent="0.15">
      <c r="A12870" s="3"/>
      <c r="B12870" s="51"/>
      <c r="D12870" s="30"/>
      <c r="E12870" s="25"/>
    </row>
    <row r="12871" spans="1:5" x14ac:dyDescent="0.15">
      <c r="A12871" s="3"/>
      <c r="B12871" s="51"/>
      <c r="D12871" s="30"/>
      <c r="E12871" s="25"/>
    </row>
    <row r="12872" spans="1:5" x14ac:dyDescent="0.15">
      <c r="A12872" s="3"/>
      <c r="B12872" s="51"/>
      <c r="D12872" s="30"/>
      <c r="E12872" s="25"/>
    </row>
    <row r="12873" spans="1:5" x14ac:dyDescent="0.15">
      <c r="A12873" s="3"/>
      <c r="B12873" s="51"/>
      <c r="D12873" s="30"/>
      <c r="E12873" s="25"/>
    </row>
    <row r="12874" spans="1:5" x14ac:dyDescent="0.15">
      <c r="A12874" s="3"/>
      <c r="B12874" s="51"/>
      <c r="D12874" s="30"/>
      <c r="E12874" s="25"/>
    </row>
    <row r="12875" spans="1:5" x14ac:dyDescent="0.15">
      <c r="A12875" s="3"/>
      <c r="B12875" s="51"/>
      <c r="D12875" s="30"/>
      <c r="E12875" s="25"/>
    </row>
    <row r="12876" spans="1:5" x14ac:dyDescent="0.15">
      <c r="A12876" s="3"/>
      <c r="B12876" s="51"/>
      <c r="D12876" s="30"/>
      <c r="E12876" s="25"/>
    </row>
    <row r="12877" spans="1:5" x14ac:dyDescent="0.15">
      <c r="A12877" s="3"/>
      <c r="B12877" s="51"/>
      <c r="D12877" s="30"/>
      <c r="E12877" s="25"/>
    </row>
    <row r="12878" spans="1:5" x14ac:dyDescent="0.15">
      <c r="A12878" s="3"/>
      <c r="B12878" s="51"/>
      <c r="D12878" s="30"/>
      <c r="E12878" s="25"/>
    </row>
    <row r="12879" spans="1:5" x14ac:dyDescent="0.15">
      <c r="A12879" s="3"/>
      <c r="B12879" s="51"/>
      <c r="D12879" s="30"/>
      <c r="E12879" s="25"/>
    </row>
    <row r="12880" spans="1:5" x14ac:dyDescent="0.15">
      <c r="A12880" s="3"/>
      <c r="B12880" s="51"/>
      <c r="D12880" s="30"/>
      <c r="E12880" s="25"/>
    </row>
    <row r="12881" spans="1:5" x14ac:dyDescent="0.15">
      <c r="A12881" s="3"/>
      <c r="B12881" s="51"/>
      <c r="D12881" s="30"/>
      <c r="E12881" s="25"/>
    </row>
    <row r="12882" spans="1:5" x14ac:dyDescent="0.15">
      <c r="A12882" s="3"/>
      <c r="B12882" s="51"/>
      <c r="D12882" s="30"/>
      <c r="E12882" s="25"/>
    </row>
    <row r="12883" spans="1:5" x14ac:dyDescent="0.15">
      <c r="A12883" s="3"/>
      <c r="B12883" s="51"/>
      <c r="D12883" s="30"/>
      <c r="E12883" s="25"/>
    </row>
    <row r="12884" spans="1:5" x14ac:dyDescent="0.15">
      <c r="A12884" s="3"/>
      <c r="B12884" s="51"/>
      <c r="D12884" s="30"/>
      <c r="E12884" s="25"/>
    </row>
    <row r="12885" spans="1:5" x14ac:dyDescent="0.15">
      <c r="A12885" s="3"/>
      <c r="B12885" s="51"/>
      <c r="D12885" s="30"/>
      <c r="E12885" s="25"/>
    </row>
    <row r="12886" spans="1:5" x14ac:dyDescent="0.15">
      <c r="A12886" s="3"/>
      <c r="B12886" s="51"/>
      <c r="D12886" s="30"/>
      <c r="E12886" s="25"/>
    </row>
    <row r="12887" spans="1:5" x14ac:dyDescent="0.15">
      <c r="A12887" s="3"/>
      <c r="B12887" s="51"/>
      <c r="D12887" s="30"/>
      <c r="E12887" s="25"/>
    </row>
    <row r="12888" spans="1:5" x14ac:dyDescent="0.15">
      <c r="A12888" s="3"/>
      <c r="B12888" s="51"/>
      <c r="D12888" s="30"/>
      <c r="E12888" s="25"/>
    </row>
    <row r="12889" spans="1:5" x14ac:dyDescent="0.15">
      <c r="A12889" s="3"/>
      <c r="B12889" s="51"/>
      <c r="D12889" s="30"/>
      <c r="E12889" s="25"/>
    </row>
    <row r="12890" spans="1:5" x14ac:dyDescent="0.15">
      <c r="A12890" s="3"/>
      <c r="B12890" s="51"/>
      <c r="D12890" s="30"/>
      <c r="E12890" s="25"/>
    </row>
    <row r="12891" spans="1:5" x14ac:dyDescent="0.15">
      <c r="A12891" s="3"/>
      <c r="B12891" s="51"/>
      <c r="D12891" s="30"/>
      <c r="E12891" s="25"/>
    </row>
    <row r="12892" spans="1:5" x14ac:dyDescent="0.15">
      <c r="A12892" s="3"/>
      <c r="B12892" s="51"/>
      <c r="D12892" s="30"/>
      <c r="E12892" s="25"/>
    </row>
    <row r="12893" spans="1:5" x14ac:dyDescent="0.15">
      <c r="A12893" s="3"/>
      <c r="B12893" s="51"/>
      <c r="D12893" s="30"/>
      <c r="E12893" s="25"/>
    </row>
    <row r="12894" spans="1:5" x14ac:dyDescent="0.15">
      <c r="A12894" s="3"/>
      <c r="B12894" s="51"/>
      <c r="D12894" s="30"/>
      <c r="E12894" s="25"/>
    </row>
    <row r="12895" spans="1:5" x14ac:dyDescent="0.15">
      <c r="A12895" s="3"/>
      <c r="B12895" s="51"/>
      <c r="D12895" s="30"/>
      <c r="E12895" s="25"/>
    </row>
    <row r="12896" spans="1:5" x14ac:dyDescent="0.15">
      <c r="A12896" s="3"/>
      <c r="B12896" s="51"/>
      <c r="D12896" s="30"/>
      <c r="E12896" s="25"/>
    </row>
    <row r="12897" spans="1:5" x14ac:dyDescent="0.15">
      <c r="A12897" s="3"/>
      <c r="B12897" s="51"/>
      <c r="D12897" s="30"/>
      <c r="E12897" s="25"/>
    </row>
    <row r="12898" spans="1:5" x14ac:dyDescent="0.15">
      <c r="A12898" s="3"/>
      <c r="B12898" s="51"/>
      <c r="D12898" s="30"/>
      <c r="E12898" s="25"/>
    </row>
    <row r="12899" spans="1:5" x14ac:dyDescent="0.15">
      <c r="A12899" s="3"/>
      <c r="B12899" s="51"/>
      <c r="D12899" s="30"/>
      <c r="E12899" s="25"/>
    </row>
    <row r="12900" spans="1:5" x14ac:dyDescent="0.15">
      <c r="A12900" s="3"/>
      <c r="B12900" s="51"/>
      <c r="D12900" s="30"/>
      <c r="E12900" s="25"/>
    </row>
    <row r="12901" spans="1:5" x14ac:dyDescent="0.15">
      <c r="A12901" s="3"/>
      <c r="B12901" s="51"/>
      <c r="D12901" s="30"/>
      <c r="E12901" s="25"/>
    </row>
    <row r="12902" spans="1:5" x14ac:dyDescent="0.15">
      <c r="A12902" s="3"/>
      <c r="B12902" s="51"/>
      <c r="D12902" s="30"/>
      <c r="E12902" s="25"/>
    </row>
    <row r="12903" spans="1:5" x14ac:dyDescent="0.15">
      <c r="A12903" s="3"/>
      <c r="B12903" s="51"/>
      <c r="D12903" s="30"/>
      <c r="E12903" s="25"/>
    </row>
    <row r="12904" spans="1:5" x14ac:dyDescent="0.15">
      <c r="A12904" s="3"/>
      <c r="B12904" s="51"/>
      <c r="D12904" s="30"/>
      <c r="E12904" s="25"/>
    </row>
    <row r="12905" spans="1:5" x14ac:dyDescent="0.15">
      <c r="A12905" s="3"/>
      <c r="B12905" s="51"/>
      <c r="D12905" s="30"/>
      <c r="E12905" s="25"/>
    </row>
    <row r="12906" spans="1:5" x14ac:dyDescent="0.15">
      <c r="A12906" s="3"/>
      <c r="B12906" s="51"/>
      <c r="D12906" s="30"/>
      <c r="E12906" s="25"/>
    </row>
    <row r="12907" spans="1:5" x14ac:dyDescent="0.15">
      <c r="A12907" s="3"/>
      <c r="B12907" s="51"/>
      <c r="D12907" s="30"/>
      <c r="E12907" s="25"/>
    </row>
    <row r="12908" spans="1:5" x14ac:dyDescent="0.15">
      <c r="A12908" s="3"/>
      <c r="B12908" s="51"/>
      <c r="D12908" s="30"/>
      <c r="E12908" s="25"/>
    </row>
    <row r="12909" spans="1:5" x14ac:dyDescent="0.15">
      <c r="A12909" s="3"/>
      <c r="B12909" s="51"/>
      <c r="D12909" s="30"/>
      <c r="E12909" s="25"/>
    </row>
    <row r="12910" spans="1:5" x14ac:dyDescent="0.15">
      <c r="A12910" s="3"/>
      <c r="B12910" s="51"/>
      <c r="D12910" s="30"/>
      <c r="E12910" s="25"/>
    </row>
    <row r="12911" spans="1:5" x14ac:dyDescent="0.15">
      <c r="A12911" s="3"/>
      <c r="B12911" s="51"/>
      <c r="D12911" s="30"/>
      <c r="E12911" s="25"/>
    </row>
    <row r="12912" spans="1:5" x14ac:dyDescent="0.15">
      <c r="A12912" s="3"/>
      <c r="B12912" s="51"/>
      <c r="D12912" s="30"/>
      <c r="E12912" s="25"/>
    </row>
    <row r="12913" spans="1:5" x14ac:dyDescent="0.15">
      <c r="A12913" s="3"/>
      <c r="B12913" s="51"/>
      <c r="D12913" s="30"/>
      <c r="E12913" s="25"/>
    </row>
    <row r="12914" spans="1:5" x14ac:dyDescent="0.15">
      <c r="A12914" s="3"/>
      <c r="B12914" s="51"/>
      <c r="D12914" s="30"/>
      <c r="E12914" s="25"/>
    </row>
    <row r="12915" spans="1:5" x14ac:dyDescent="0.15">
      <c r="A12915" s="3"/>
      <c r="B12915" s="51"/>
      <c r="D12915" s="30"/>
      <c r="E12915" s="25"/>
    </row>
    <row r="12916" spans="1:5" x14ac:dyDescent="0.15">
      <c r="A12916" s="3"/>
      <c r="B12916" s="51"/>
      <c r="D12916" s="30"/>
      <c r="E12916" s="25"/>
    </row>
    <row r="12917" spans="1:5" x14ac:dyDescent="0.15">
      <c r="A12917" s="3"/>
      <c r="B12917" s="51"/>
      <c r="D12917" s="30"/>
      <c r="E12917" s="25"/>
    </row>
    <row r="12918" spans="1:5" x14ac:dyDescent="0.15">
      <c r="A12918" s="3"/>
      <c r="B12918" s="51"/>
      <c r="D12918" s="30"/>
      <c r="E12918" s="25"/>
    </row>
    <row r="12919" spans="1:5" x14ac:dyDescent="0.15">
      <c r="A12919" s="3"/>
      <c r="B12919" s="51"/>
      <c r="D12919" s="30"/>
      <c r="E12919" s="25"/>
    </row>
    <row r="12920" spans="1:5" x14ac:dyDescent="0.15">
      <c r="A12920" s="3"/>
      <c r="B12920" s="51"/>
      <c r="D12920" s="30"/>
      <c r="E12920" s="25"/>
    </row>
    <row r="12921" spans="1:5" x14ac:dyDescent="0.15">
      <c r="A12921" s="3"/>
      <c r="B12921" s="51"/>
      <c r="D12921" s="30"/>
      <c r="E12921" s="25"/>
    </row>
    <row r="12922" spans="1:5" x14ac:dyDescent="0.15">
      <c r="A12922" s="3"/>
      <c r="B12922" s="51"/>
      <c r="D12922" s="30"/>
      <c r="E12922" s="25"/>
    </row>
    <row r="12923" spans="1:5" x14ac:dyDescent="0.15">
      <c r="A12923" s="3"/>
      <c r="B12923" s="51"/>
      <c r="D12923" s="30"/>
      <c r="E12923" s="25"/>
    </row>
    <row r="12924" spans="1:5" x14ac:dyDescent="0.15">
      <c r="A12924" s="3"/>
      <c r="B12924" s="51"/>
      <c r="D12924" s="30"/>
      <c r="E12924" s="25"/>
    </row>
    <row r="12925" spans="1:5" x14ac:dyDescent="0.15">
      <c r="A12925" s="3"/>
      <c r="B12925" s="51"/>
      <c r="D12925" s="30"/>
      <c r="E12925" s="25"/>
    </row>
    <row r="12926" spans="1:5" x14ac:dyDescent="0.15">
      <c r="A12926" s="3"/>
      <c r="B12926" s="51"/>
      <c r="D12926" s="30"/>
      <c r="E12926" s="25"/>
    </row>
    <row r="12927" spans="1:5" x14ac:dyDescent="0.15">
      <c r="A12927" s="3"/>
      <c r="B12927" s="51"/>
      <c r="D12927" s="30"/>
      <c r="E12927" s="25"/>
    </row>
    <row r="12928" spans="1:5" x14ac:dyDescent="0.15">
      <c r="A12928" s="3"/>
      <c r="B12928" s="51"/>
      <c r="D12928" s="30"/>
      <c r="E12928" s="25"/>
    </row>
    <row r="12929" spans="1:5" x14ac:dyDescent="0.15">
      <c r="A12929" s="3"/>
      <c r="B12929" s="51"/>
      <c r="D12929" s="30"/>
      <c r="E12929" s="25"/>
    </row>
    <row r="12930" spans="1:5" x14ac:dyDescent="0.15">
      <c r="A12930" s="3"/>
      <c r="B12930" s="51"/>
      <c r="D12930" s="30"/>
      <c r="E12930" s="25"/>
    </row>
    <row r="12931" spans="1:5" x14ac:dyDescent="0.15">
      <c r="A12931" s="3"/>
      <c r="B12931" s="51"/>
      <c r="D12931" s="30"/>
      <c r="E12931" s="25"/>
    </row>
    <row r="12932" spans="1:5" x14ac:dyDescent="0.15">
      <c r="A12932" s="3"/>
      <c r="B12932" s="51"/>
      <c r="D12932" s="30"/>
      <c r="E12932" s="25"/>
    </row>
    <row r="12933" spans="1:5" x14ac:dyDescent="0.15">
      <c r="A12933" s="3"/>
      <c r="B12933" s="51"/>
      <c r="D12933" s="30"/>
      <c r="E12933" s="25"/>
    </row>
    <row r="12934" spans="1:5" x14ac:dyDescent="0.15">
      <c r="A12934" s="3"/>
      <c r="B12934" s="51"/>
      <c r="D12934" s="30"/>
      <c r="E12934" s="25"/>
    </row>
    <row r="12935" spans="1:5" x14ac:dyDescent="0.15">
      <c r="A12935" s="3"/>
      <c r="B12935" s="51"/>
      <c r="D12935" s="30"/>
      <c r="E12935" s="25"/>
    </row>
    <row r="12936" spans="1:5" x14ac:dyDescent="0.15">
      <c r="A12936" s="3"/>
      <c r="B12936" s="51"/>
      <c r="D12936" s="30"/>
      <c r="E12936" s="25"/>
    </row>
    <row r="12937" spans="1:5" x14ac:dyDescent="0.15">
      <c r="A12937" s="3"/>
      <c r="B12937" s="51"/>
      <c r="D12937" s="30"/>
      <c r="E12937" s="25"/>
    </row>
    <row r="12938" spans="1:5" x14ac:dyDescent="0.15">
      <c r="A12938" s="3"/>
      <c r="B12938" s="51"/>
      <c r="D12938" s="30"/>
      <c r="E12938" s="25"/>
    </row>
    <row r="12939" spans="1:5" x14ac:dyDescent="0.15">
      <c r="A12939" s="3"/>
      <c r="B12939" s="51"/>
      <c r="D12939" s="30"/>
      <c r="E12939" s="25"/>
    </row>
    <row r="12940" spans="1:5" x14ac:dyDescent="0.15">
      <c r="A12940" s="3"/>
      <c r="B12940" s="51"/>
      <c r="D12940" s="30"/>
      <c r="E12940" s="25"/>
    </row>
    <row r="12941" spans="1:5" x14ac:dyDescent="0.15">
      <c r="A12941" s="3"/>
      <c r="B12941" s="51"/>
      <c r="D12941" s="30"/>
      <c r="E12941" s="25"/>
    </row>
    <row r="12942" spans="1:5" x14ac:dyDescent="0.15">
      <c r="A12942" s="3"/>
      <c r="B12942" s="51"/>
      <c r="D12942" s="30"/>
      <c r="E12942" s="25"/>
    </row>
    <row r="12943" spans="1:5" x14ac:dyDescent="0.15">
      <c r="A12943" s="3"/>
      <c r="B12943" s="51"/>
      <c r="D12943" s="30"/>
      <c r="E12943" s="25"/>
    </row>
    <row r="12944" spans="1:5" x14ac:dyDescent="0.15">
      <c r="A12944" s="3"/>
      <c r="B12944" s="51"/>
      <c r="D12944" s="30"/>
      <c r="E12944" s="25"/>
    </row>
    <row r="12945" spans="1:5" x14ac:dyDescent="0.15">
      <c r="A12945" s="3"/>
      <c r="B12945" s="51"/>
      <c r="D12945" s="30"/>
      <c r="E12945" s="25"/>
    </row>
    <row r="12946" spans="1:5" x14ac:dyDescent="0.15">
      <c r="A12946" s="3"/>
      <c r="B12946" s="51"/>
      <c r="D12946" s="30"/>
      <c r="E12946" s="25"/>
    </row>
    <row r="12947" spans="1:5" x14ac:dyDescent="0.15">
      <c r="A12947" s="3"/>
      <c r="B12947" s="51"/>
      <c r="D12947" s="30"/>
      <c r="E12947" s="25"/>
    </row>
    <row r="12948" spans="1:5" x14ac:dyDescent="0.15">
      <c r="A12948" s="3"/>
      <c r="B12948" s="51"/>
      <c r="D12948" s="30"/>
      <c r="E12948" s="25"/>
    </row>
    <row r="12949" spans="1:5" x14ac:dyDescent="0.15">
      <c r="A12949" s="3"/>
      <c r="B12949" s="51"/>
      <c r="D12949" s="30"/>
      <c r="E12949" s="25"/>
    </row>
    <row r="12950" spans="1:5" x14ac:dyDescent="0.15">
      <c r="A12950" s="3"/>
      <c r="B12950" s="51"/>
      <c r="D12950" s="30"/>
      <c r="E12950" s="25"/>
    </row>
    <row r="12951" spans="1:5" x14ac:dyDescent="0.15">
      <c r="A12951" s="3"/>
      <c r="B12951" s="51"/>
      <c r="D12951" s="30"/>
      <c r="E12951" s="25"/>
    </row>
    <row r="12952" spans="1:5" x14ac:dyDescent="0.15">
      <c r="A12952" s="3"/>
      <c r="B12952" s="51"/>
      <c r="D12952" s="30"/>
      <c r="E12952" s="25"/>
    </row>
    <row r="12953" spans="1:5" x14ac:dyDescent="0.15">
      <c r="A12953" s="3"/>
      <c r="B12953" s="51"/>
      <c r="D12953" s="30"/>
      <c r="E12953" s="25"/>
    </row>
    <row r="12954" spans="1:5" x14ac:dyDescent="0.15">
      <c r="A12954" s="3"/>
      <c r="B12954" s="51"/>
      <c r="D12954" s="30"/>
      <c r="E12954" s="25"/>
    </row>
    <row r="12955" spans="1:5" x14ac:dyDescent="0.15">
      <c r="A12955" s="3"/>
      <c r="B12955" s="51"/>
      <c r="D12955" s="30"/>
      <c r="E12955" s="25"/>
    </row>
    <row r="12956" spans="1:5" x14ac:dyDescent="0.15">
      <c r="A12956" s="3"/>
      <c r="B12956" s="51"/>
      <c r="D12956" s="30"/>
      <c r="E12956" s="25"/>
    </row>
    <row r="12957" spans="1:5" x14ac:dyDescent="0.15">
      <c r="A12957" s="3"/>
      <c r="B12957" s="51"/>
      <c r="D12957" s="30"/>
      <c r="E12957" s="25"/>
    </row>
    <row r="12958" spans="1:5" x14ac:dyDescent="0.15">
      <c r="A12958" s="3"/>
      <c r="B12958" s="51"/>
      <c r="D12958" s="30"/>
      <c r="E12958" s="25"/>
    </row>
    <row r="12959" spans="1:5" x14ac:dyDescent="0.15">
      <c r="A12959" s="3"/>
      <c r="B12959" s="51"/>
      <c r="D12959" s="30"/>
      <c r="E12959" s="25"/>
    </row>
    <row r="12960" spans="1:5" x14ac:dyDescent="0.15">
      <c r="A12960" s="3"/>
      <c r="B12960" s="51"/>
      <c r="D12960" s="30"/>
      <c r="E12960" s="25"/>
    </row>
    <row r="12961" spans="1:5" x14ac:dyDescent="0.15">
      <c r="A12961" s="3"/>
      <c r="B12961" s="51"/>
      <c r="D12961" s="30"/>
      <c r="E12961" s="25"/>
    </row>
    <row r="12962" spans="1:5" x14ac:dyDescent="0.15">
      <c r="A12962" s="3"/>
      <c r="B12962" s="51"/>
      <c r="D12962" s="30"/>
      <c r="E12962" s="25"/>
    </row>
    <row r="12963" spans="1:5" x14ac:dyDescent="0.15">
      <c r="A12963" s="3"/>
      <c r="B12963" s="51"/>
      <c r="D12963" s="30"/>
      <c r="E12963" s="25"/>
    </row>
    <row r="12964" spans="1:5" x14ac:dyDescent="0.15">
      <c r="A12964" s="3"/>
      <c r="B12964" s="51"/>
      <c r="D12964" s="30"/>
      <c r="E12964" s="25"/>
    </row>
    <row r="12965" spans="1:5" x14ac:dyDescent="0.15">
      <c r="A12965" s="3"/>
      <c r="B12965" s="51"/>
      <c r="D12965" s="30"/>
      <c r="E12965" s="25"/>
    </row>
    <row r="12966" spans="1:5" x14ac:dyDescent="0.15">
      <c r="A12966" s="3"/>
      <c r="B12966" s="51"/>
      <c r="D12966" s="30"/>
      <c r="E12966" s="25"/>
    </row>
    <row r="12967" spans="1:5" x14ac:dyDescent="0.15">
      <c r="A12967" s="3"/>
      <c r="B12967" s="51"/>
      <c r="D12967" s="30"/>
      <c r="E12967" s="25"/>
    </row>
    <row r="12968" spans="1:5" x14ac:dyDescent="0.15">
      <c r="A12968" s="3"/>
      <c r="B12968" s="51"/>
      <c r="D12968" s="30"/>
      <c r="E12968" s="25"/>
    </row>
    <row r="12969" spans="1:5" x14ac:dyDescent="0.15">
      <c r="A12969" s="3"/>
      <c r="B12969" s="51"/>
      <c r="D12969" s="30"/>
      <c r="E12969" s="25"/>
    </row>
    <row r="12970" spans="1:5" x14ac:dyDescent="0.15">
      <c r="A12970" s="3"/>
      <c r="B12970" s="51"/>
      <c r="D12970" s="30"/>
      <c r="E12970" s="25"/>
    </row>
    <row r="12971" spans="1:5" x14ac:dyDescent="0.15">
      <c r="A12971" s="3"/>
      <c r="B12971" s="51"/>
      <c r="D12971" s="30"/>
      <c r="E12971" s="25"/>
    </row>
    <row r="12972" spans="1:5" x14ac:dyDescent="0.15">
      <c r="A12972" s="3"/>
      <c r="B12972" s="51"/>
      <c r="D12972" s="30"/>
      <c r="E12972" s="25"/>
    </row>
    <row r="12973" spans="1:5" x14ac:dyDescent="0.15">
      <c r="A12973" s="3"/>
      <c r="B12973" s="51"/>
      <c r="D12973" s="30"/>
      <c r="E12973" s="25"/>
    </row>
    <row r="12974" spans="1:5" x14ac:dyDescent="0.15">
      <c r="A12974" s="3"/>
      <c r="B12974" s="51"/>
      <c r="D12974" s="30"/>
      <c r="E12974" s="25"/>
    </row>
    <row r="12975" spans="1:5" x14ac:dyDescent="0.15">
      <c r="A12975" s="3"/>
      <c r="B12975" s="51"/>
      <c r="D12975" s="30"/>
      <c r="E12975" s="25"/>
    </row>
    <row r="12976" spans="1:5" x14ac:dyDescent="0.15">
      <c r="A12976" s="3"/>
      <c r="B12976" s="51"/>
      <c r="D12976" s="30"/>
      <c r="E12976" s="25"/>
    </row>
    <row r="12977" spans="1:5" x14ac:dyDescent="0.15">
      <c r="A12977" s="3"/>
      <c r="B12977" s="51"/>
      <c r="D12977" s="30"/>
      <c r="E12977" s="25"/>
    </row>
    <row r="12978" spans="1:5" x14ac:dyDescent="0.15">
      <c r="A12978" s="3"/>
      <c r="B12978" s="51"/>
      <c r="D12978" s="30"/>
      <c r="E12978" s="25"/>
    </row>
    <row r="12979" spans="1:5" x14ac:dyDescent="0.15">
      <c r="A12979" s="3"/>
      <c r="B12979" s="51"/>
      <c r="D12979" s="30"/>
      <c r="E12979" s="25"/>
    </row>
    <row r="12980" spans="1:5" x14ac:dyDescent="0.15">
      <c r="A12980" s="3"/>
      <c r="B12980" s="51"/>
      <c r="D12980" s="30"/>
      <c r="E12980" s="25"/>
    </row>
    <row r="12981" spans="1:5" x14ac:dyDescent="0.15">
      <c r="A12981" s="3"/>
      <c r="B12981" s="51"/>
      <c r="D12981" s="30"/>
      <c r="E12981" s="25"/>
    </row>
    <row r="12982" spans="1:5" x14ac:dyDescent="0.15">
      <c r="A12982" s="3"/>
      <c r="B12982" s="51"/>
      <c r="D12982" s="30"/>
      <c r="E12982" s="25"/>
    </row>
    <row r="12983" spans="1:5" x14ac:dyDescent="0.15">
      <c r="A12983" s="3"/>
      <c r="B12983" s="51"/>
      <c r="D12983" s="30"/>
      <c r="E12983" s="25"/>
    </row>
    <row r="12984" spans="1:5" x14ac:dyDescent="0.15">
      <c r="A12984" s="3"/>
      <c r="B12984" s="51"/>
      <c r="D12984" s="30"/>
      <c r="E12984" s="25"/>
    </row>
    <row r="12985" spans="1:5" x14ac:dyDescent="0.15">
      <c r="A12985" s="3"/>
      <c r="B12985" s="51"/>
      <c r="D12985" s="30"/>
      <c r="E12985" s="25"/>
    </row>
    <row r="12986" spans="1:5" x14ac:dyDescent="0.15">
      <c r="A12986" s="3"/>
      <c r="B12986" s="51"/>
      <c r="D12986" s="30"/>
      <c r="E12986" s="25"/>
    </row>
    <row r="12987" spans="1:5" x14ac:dyDescent="0.15">
      <c r="A12987" s="3"/>
      <c r="B12987" s="51"/>
      <c r="D12987" s="30"/>
      <c r="E12987" s="25"/>
    </row>
    <row r="12988" spans="1:5" x14ac:dyDescent="0.15">
      <c r="A12988" s="3"/>
      <c r="B12988" s="51"/>
      <c r="D12988" s="30"/>
      <c r="E12988" s="25"/>
    </row>
    <row r="12989" spans="1:5" x14ac:dyDescent="0.15">
      <c r="A12989" s="3"/>
      <c r="B12989" s="51"/>
      <c r="D12989" s="30"/>
      <c r="E12989" s="25"/>
    </row>
    <row r="12990" spans="1:5" x14ac:dyDescent="0.15">
      <c r="A12990" s="3"/>
      <c r="B12990" s="51"/>
      <c r="D12990" s="30"/>
      <c r="E12990" s="25"/>
    </row>
    <row r="12991" spans="1:5" x14ac:dyDescent="0.15">
      <c r="A12991" s="3"/>
      <c r="B12991" s="51"/>
      <c r="D12991" s="30"/>
      <c r="E12991" s="25"/>
    </row>
    <row r="12992" spans="1:5" x14ac:dyDescent="0.15">
      <c r="A12992" s="3"/>
      <c r="B12992" s="51"/>
      <c r="D12992" s="30"/>
      <c r="E12992" s="25"/>
    </row>
    <row r="12993" spans="1:5" x14ac:dyDescent="0.15">
      <c r="A12993" s="3"/>
      <c r="B12993" s="51"/>
      <c r="D12993" s="30"/>
      <c r="E12993" s="25"/>
    </row>
    <row r="12994" spans="1:5" x14ac:dyDescent="0.15">
      <c r="A12994" s="3"/>
      <c r="B12994" s="51"/>
      <c r="D12994" s="30"/>
      <c r="E12994" s="25"/>
    </row>
    <row r="12995" spans="1:5" x14ac:dyDescent="0.15">
      <c r="A12995" s="3"/>
      <c r="B12995" s="51"/>
      <c r="D12995" s="30"/>
      <c r="E12995" s="25"/>
    </row>
    <row r="12996" spans="1:5" x14ac:dyDescent="0.15">
      <c r="A12996" s="3"/>
      <c r="B12996" s="51"/>
      <c r="D12996" s="30"/>
      <c r="E12996" s="25"/>
    </row>
    <row r="12997" spans="1:5" x14ac:dyDescent="0.15">
      <c r="A12997" s="3"/>
      <c r="B12997" s="51"/>
      <c r="D12997" s="30"/>
      <c r="E12997" s="25"/>
    </row>
    <row r="12998" spans="1:5" x14ac:dyDescent="0.15">
      <c r="A12998" s="3"/>
      <c r="B12998" s="51"/>
      <c r="D12998" s="30"/>
      <c r="E12998" s="25"/>
    </row>
    <row r="12999" spans="1:5" x14ac:dyDescent="0.15">
      <c r="A12999" s="3"/>
      <c r="B12999" s="51"/>
      <c r="D12999" s="30"/>
      <c r="E12999" s="25"/>
    </row>
    <row r="13000" spans="1:5" x14ac:dyDescent="0.15">
      <c r="A13000" s="3"/>
      <c r="B13000" s="51"/>
      <c r="D13000" s="30"/>
      <c r="E13000" s="25"/>
    </row>
    <row r="13001" spans="1:5" x14ac:dyDescent="0.15">
      <c r="A13001" s="3"/>
      <c r="B13001" s="51"/>
      <c r="D13001" s="30"/>
      <c r="E13001" s="25"/>
    </row>
    <row r="13002" spans="1:5" x14ac:dyDescent="0.15">
      <c r="A13002" s="3"/>
      <c r="B13002" s="51"/>
      <c r="D13002" s="30"/>
      <c r="E13002" s="25"/>
    </row>
    <row r="13003" spans="1:5" x14ac:dyDescent="0.15">
      <c r="A13003" s="3"/>
      <c r="B13003" s="51"/>
      <c r="D13003" s="30"/>
      <c r="E13003" s="25"/>
    </row>
    <row r="13004" spans="1:5" x14ac:dyDescent="0.15">
      <c r="A13004" s="3"/>
      <c r="B13004" s="51"/>
      <c r="D13004" s="30"/>
      <c r="E13004" s="25"/>
    </row>
    <row r="13005" spans="1:5" x14ac:dyDescent="0.15">
      <c r="A13005" s="3"/>
      <c r="B13005" s="51"/>
      <c r="D13005" s="30"/>
      <c r="E13005" s="25"/>
    </row>
    <row r="13006" spans="1:5" x14ac:dyDescent="0.15">
      <c r="A13006" s="3"/>
      <c r="B13006" s="51"/>
      <c r="D13006" s="30"/>
      <c r="E13006" s="25"/>
    </row>
    <row r="13007" spans="1:5" x14ac:dyDescent="0.15">
      <c r="A13007" s="3"/>
      <c r="B13007" s="51"/>
      <c r="D13007" s="30"/>
      <c r="E13007" s="25"/>
    </row>
    <row r="13008" spans="1:5" x14ac:dyDescent="0.15">
      <c r="A13008" s="3"/>
      <c r="B13008" s="51"/>
      <c r="D13008" s="30"/>
      <c r="E13008" s="25"/>
    </row>
    <row r="13009" spans="1:5" x14ac:dyDescent="0.15">
      <c r="A13009" s="3"/>
      <c r="B13009" s="51"/>
      <c r="D13009" s="30"/>
      <c r="E13009" s="25"/>
    </row>
    <row r="13010" spans="1:5" x14ac:dyDescent="0.15">
      <c r="A13010" s="3"/>
      <c r="B13010" s="51"/>
      <c r="D13010" s="30"/>
      <c r="E13010" s="25"/>
    </row>
    <row r="13011" spans="1:5" x14ac:dyDescent="0.15">
      <c r="A13011" s="3"/>
      <c r="B13011" s="51"/>
      <c r="D13011" s="30"/>
      <c r="E13011" s="25"/>
    </row>
    <row r="13012" spans="1:5" x14ac:dyDescent="0.15">
      <c r="A13012" s="3"/>
      <c r="B13012" s="51"/>
      <c r="D13012" s="30"/>
      <c r="E13012" s="25"/>
    </row>
    <row r="13013" spans="1:5" x14ac:dyDescent="0.15">
      <c r="A13013" s="3"/>
      <c r="B13013" s="51"/>
      <c r="D13013" s="30"/>
      <c r="E13013" s="25"/>
    </row>
    <row r="13014" spans="1:5" x14ac:dyDescent="0.15">
      <c r="A13014" s="3"/>
      <c r="B13014" s="51"/>
      <c r="D13014" s="30"/>
      <c r="E13014" s="25"/>
    </row>
    <row r="13015" spans="1:5" x14ac:dyDescent="0.15">
      <c r="A13015" s="3"/>
      <c r="B13015" s="51"/>
      <c r="D13015" s="30"/>
      <c r="E13015" s="25"/>
    </row>
    <row r="13016" spans="1:5" x14ac:dyDescent="0.15">
      <c r="A13016" s="3"/>
      <c r="B13016" s="51"/>
      <c r="D13016" s="30"/>
      <c r="E13016" s="25"/>
    </row>
    <row r="13017" spans="1:5" x14ac:dyDescent="0.15">
      <c r="A13017" s="3"/>
      <c r="B13017" s="51"/>
      <c r="D13017" s="30"/>
      <c r="E13017" s="25"/>
    </row>
    <row r="13018" spans="1:5" x14ac:dyDescent="0.15">
      <c r="A13018" s="3"/>
      <c r="B13018" s="51"/>
      <c r="D13018" s="30"/>
      <c r="E13018" s="25"/>
    </row>
    <row r="13019" spans="1:5" x14ac:dyDescent="0.15">
      <c r="A13019" s="3"/>
      <c r="B13019" s="51"/>
      <c r="D13019" s="30"/>
      <c r="E13019" s="25"/>
    </row>
    <row r="13020" spans="1:5" x14ac:dyDescent="0.15">
      <c r="A13020" s="3"/>
      <c r="B13020" s="51"/>
      <c r="D13020" s="30"/>
      <c r="E13020" s="25"/>
    </row>
    <row r="13021" spans="1:5" x14ac:dyDescent="0.15">
      <c r="A13021" s="3"/>
      <c r="B13021" s="51"/>
      <c r="D13021" s="30"/>
      <c r="E13021" s="25"/>
    </row>
    <row r="13022" spans="1:5" x14ac:dyDescent="0.15">
      <c r="A13022" s="3"/>
      <c r="B13022" s="51"/>
      <c r="D13022" s="30"/>
      <c r="E13022" s="25"/>
    </row>
    <row r="13023" spans="1:5" x14ac:dyDescent="0.15">
      <c r="A13023" s="3"/>
      <c r="B13023" s="51"/>
      <c r="D13023" s="30"/>
      <c r="E13023" s="25"/>
    </row>
    <row r="13024" spans="1:5" x14ac:dyDescent="0.15">
      <c r="A13024" s="3"/>
      <c r="B13024" s="51"/>
      <c r="D13024" s="30"/>
      <c r="E13024" s="25"/>
    </row>
    <row r="13025" spans="1:5" x14ac:dyDescent="0.15">
      <c r="A13025" s="3"/>
      <c r="B13025" s="51"/>
      <c r="D13025" s="30"/>
      <c r="E13025" s="25"/>
    </row>
    <row r="13026" spans="1:5" x14ac:dyDescent="0.15">
      <c r="A13026" s="3"/>
      <c r="B13026" s="51"/>
      <c r="D13026" s="30"/>
      <c r="E13026" s="25"/>
    </row>
    <row r="13027" spans="1:5" x14ac:dyDescent="0.15">
      <c r="A13027" s="3"/>
      <c r="B13027" s="51"/>
      <c r="D13027" s="30"/>
      <c r="E13027" s="25"/>
    </row>
    <row r="13028" spans="1:5" x14ac:dyDescent="0.15">
      <c r="A13028" s="3"/>
      <c r="B13028" s="51"/>
      <c r="D13028" s="30"/>
      <c r="E13028" s="25"/>
    </row>
    <row r="13029" spans="1:5" x14ac:dyDescent="0.15">
      <c r="A13029" s="3"/>
      <c r="B13029" s="51"/>
      <c r="D13029" s="30"/>
      <c r="E13029" s="25"/>
    </row>
    <row r="13030" spans="1:5" x14ac:dyDescent="0.15">
      <c r="A13030" s="3"/>
      <c r="B13030" s="51"/>
      <c r="D13030" s="30"/>
      <c r="E13030" s="25"/>
    </row>
    <row r="13031" spans="1:5" x14ac:dyDescent="0.15">
      <c r="A13031" s="3"/>
      <c r="B13031" s="51"/>
      <c r="D13031" s="30"/>
      <c r="E13031" s="25"/>
    </row>
    <row r="13032" spans="1:5" x14ac:dyDescent="0.15">
      <c r="A13032" s="3"/>
      <c r="B13032" s="51"/>
      <c r="D13032" s="30"/>
      <c r="E13032" s="25"/>
    </row>
    <row r="13033" spans="1:5" x14ac:dyDescent="0.15">
      <c r="A13033" s="3"/>
      <c r="B13033" s="51"/>
      <c r="D13033" s="30"/>
      <c r="E13033" s="25"/>
    </row>
    <row r="13034" spans="1:5" x14ac:dyDescent="0.15">
      <c r="A13034" s="3"/>
      <c r="B13034" s="51"/>
      <c r="D13034" s="30"/>
      <c r="E13034" s="25"/>
    </row>
    <row r="13035" spans="1:5" x14ac:dyDescent="0.15">
      <c r="A13035" s="3"/>
      <c r="B13035" s="51"/>
      <c r="D13035" s="30"/>
      <c r="E13035" s="25"/>
    </row>
    <row r="13036" spans="1:5" x14ac:dyDescent="0.15">
      <c r="A13036" s="3"/>
      <c r="B13036" s="51"/>
      <c r="D13036" s="30"/>
      <c r="E13036" s="25"/>
    </row>
    <row r="13037" spans="1:5" x14ac:dyDescent="0.15">
      <c r="A13037" s="3"/>
      <c r="B13037" s="51"/>
      <c r="D13037" s="30"/>
      <c r="E13037" s="25"/>
    </row>
    <row r="13038" spans="1:5" x14ac:dyDescent="0.15">
      <c r="A13038" s="3"/>
      <c r="B13038" s="51"/>
      <c r="D13038" s="30"/>
      <c r="E13038" s="25"/>
    </row>
    <row r="13039" spans="1:5" x14ac:dyDescent="0.15">
      <c r="A13039" s="3"/>
      <c r="B13039" s="51"/>
      <c r="D13039" s="30"/>
      <c r="E13039" s="25"/>
    </row>
    <row r="13040" spans="1:5" x14ac:dyDescent="0.15">
      <c r="A13040" s="3"/>
      <c r="B13040" s="51"/>
      <c r="D13040" s="30"/>
      <c r="E13040" s="25"/>
    </row>
    <row r="13041" spans="1:5" x14ac:dyDescent="0.15">
      <c r="A13041" s="3"/>
      <c r="B13041" s="51"/>
      <c r="D13041" s="30"/>
      <c r="E13041" s="25"/>
    </row>
    <row r="13042" spans="1:5" x14ac:dyDescent="0.15">
      <c r="A13042" s="3"/>
      <c r="B13042" s="51"/>
      <c r="D13042" s="30"/>
      <c r="E13042" s="25"/>
    </row>
    <row r="13043" spans="1:5" x14ac:dyDescent="0.15">
      <c r="A13043" s="3"/>
      <c r="B13043" s="51"/>
      <c r="D13043" s="30"/>
      <c r="E13043" s="25"/>
    </row>
    <row r="13044" spans="1:5" x14ac:dyDescent="0.15">
      <c r="A13044" s="3"/>
      <c r="B13044" s="51"/>
      <c r="D13044" s="30"/>
      <c r="E13044" s="25"/>
    </row>
    <row r="13045" spans="1:5" x14ac:dyDescent="0.15">
      <c r="A13045" s="3"/>
      <c r="B13045" s="51"/>
      <c r="D13045" s="30"/>
      <c r="E13045" s="25"/>
    </row>
    <row r="13046" spans="1:5" x14ac:dyDescent="0.15">
      <c r="A13046" s="3"/>
      <c r="B13046" s="51"/>
      <c r="D13046" s="30"/>
      <c r="E13046" s="25"/>
    </row>
    <row r="13047" spans="1:5" x14ac:dyDescent="0.15">
      <c r="A13047" s="3"/>
      <c r="B13047" s="51"/>
      <c r="D13047" s="30"/>
      <c r="E13047" s="25"/>
    </row>
    <row r="13048" spans="1:5" x14ac:dyDescent="0.15">
      <c r="A13048" s="3"/>
      <c r="B13048" s="51"/>
      <c r="D13048" s="30"/>
      <c r="E13048" s="25"/>
    </row>
    <row r="13049" spans="1:5" x14ac:dyDescent="0.15">
      <c r="A13049" s="3"/>
      <c r="B13049" s="51"/>
      <c r="D13049" s="30"/>
      <c r="E13049" s="25"/>
    </row>
    <row r="13050" spans="1:5" x14ac:dyDescent="0.15">
      <c r="A13050" s="3"/>
      <c r="B13050" s="51"/>
      <c r="D13050" s="30"/>
      <c r="E13050" s="25"/>
    </row>
    <row r="13051" spans="1:5" x14ac:dyDescent="0.15">
      <c r="A13051" s="3"/>
      <c r="B13051" s="51"/>
      <c r="D13051" s="30"/>
      <c r="E13051" s="25"/>
    </row>
    <row r="13052" spans="1:5" x14ac:dyDescent="0.15">
      <c r="A13052" s="3"/>
      <c r="B13052" s="51"/>
      <c r="D13052" s="30"/>
      <c r="E13052" s="25"/>
    </row>
    <row r="13053" spans="1:5" x14ac:dyDescent="0.15">
      <c r="A13053" s="3"/>
      <c r="B13053" s="51"/>
      <c r="D13053" s="30"/>
      <c r="E13053" s="25"/>
    </row>
    <row r="13054" spans="1:5" x14ac:dyDescent="0.15">
      <c r="A13054" s="3"/>
      <c r="B13054" s="51"/>
      <c r="D13054" s="30"/>
      <c r="E13054" s="25"/>
    </row>
    <row r="13055" spans="1:5" x14ac:dyDescent="0.15">
      <c r="A13055" s="3"/>
      <c r="B13055" s="51"/>
      <c r="D13055" s="30"/>
      <c r="E13055" s="25"/>
    </row>
    <row r="13056" spans="1:5" x14ac:dyDescent="0.15">
      <c r="A13056" s="3"/>
      <c r="B13056" s="51"/>
      <c r="D13056" s="30"/>
      <c r="E13056" s="25"/>
    </row>
    <row r="13057" spans="1:5" x14ac:dyDescent="0.15">
      <c r="A13057" s="3"/>
      <c r="B13057" s="51"/>
      <c r="D13057" s="30"/>
      <c r="E13057" s="25"/>
    </row>
    <row r="13058" spans="1:5" x14ac:dyDescent="0.15">
      <c r="A13058" s="3"/>
      <c r="B13058" s="51"/>
      <c r="D13058" s="30"/>
      <c r="E13058" s="25"/>
    </row>
    <row r="13059" spans="1:5" x14ac:dyDescent="0.15">
      <c r="A13059" s="3"/>
      <c r="B13059" s="51"/>
      <c r="D13059" s="30"/>
      <c r="E13059" s="25"/>
    </row>
    <row r="13060" spans="1:5" x14ac:dyDescent="0.15">
      <c r="A13060" s="3"/>
      <c r="B13060" s="51"/>
      <c r="D13060" s="30"/>
      <c r="E13060" s="25"/>
    </row>
    <row r="13061" spans="1:5" x14ac:dyDescent="0.15">
      <c r="A13061" s="3"/>
      <c r="B13061" s="51"/>
      <c r="D13061" s="30"/>
      <c r="E13061" s="25"/>
    </row>
    <row r="13062" spans="1:5" x14ac:dyDescent="0.15">
      <c r="A13062" s="3"/>
      <c r="B13062" s="51"/>
      <c r="D13062" s="30"/>
      <c r="E13062" s="25"/>
    </row>
    <row r="13063" spans="1:5" x14ac:dyDescent="0.15">
      <c r="A13063" s="3"/>
      <c r="B13063" s="51"/>
      <c r="D13063" s="30"/>
      <c r="E13063" s="25"/>
    </row>
    <row r="13064" spans="1:5" x14ac:dyDescent="0.15">
      <c r="A13064" s="3"/>
      <c r="B13064" s="51"/>
      <c r="D13064" s="30"/>
      <c r="E13064" s="25"/>
    </row>
    <row r="13065" spans="1:5" x14ac:dyDescent="0.15">
      <c r="A13065" s="3"/>
      <c r="B13065" s="51"/>
      <c r="D13065" s="30"/>
      <c r="E13065" s="25"/>
    </row>
    <row r="13066" spans="1:5" x14ac:dyDescent="0.15">
      <c r="A13066" s="3"/>
      <c r="B13066" s="51"/>
      <c r="D13066" s="30"/>
      <c r="E13066" s="25"/>
    </row>
    <row r="13067" spans="1:5" x14ac:dyDescent="0.15">
      <c r="A13067" s="3"/>
      <c r="B13067" s="51"/>
      <c r="D13067" s="30"/>
      <c r="E13067" s="25"/>
    </row>
    <row r="13068" spans="1:5" x14ac:dyDescent="0.15">
      <c r="A13068" s="3"/>
      <c r="B13068" s="51"/>
      <c r="D13068" s="30"/>
      <c r="E13068" s="25"/>
    </row>
    <row r="13069" spans="1:5" x14ac:dyDescent="0.15">
      <c r="A13069" s="3"/>
      <c r="B13069" s="51"/>
      <c r="D13069" s="30"/>
      <c r="E13069" s="25"/>
    </row>
    <row r="13070" spans="1:5" x14ac:dyDescent="0.15">
      <c r="A13070" s="3"/>
      <c r="B13070" s="51"/>
      <c r="D13070" s="30"/>
      <c r="E13070" s="25"/>
    </row>
    <row r="13071" spans="1:5" x14ac:dyDescent="0.15">
      <c r="A13071" s="3"/>
      <c r="B13071" s="51"/>
      <c r="D13071" s="30"/>
      <c r="E13071" s="25"/>
    </row>
    <row r="13072" spans="1:5" x14ac:dyDescent="0.15">
      <c r="A13072" s="3"/>
      <c r="B13072" s="51"/>
      <c r="D13072" s="30"/>
      <c r="E13072" s="25"/>
    </row>
    <row r="13073" spans="1:5" x14ac:dyDescent="0.15">
      <c r="A13073" s="3"/>
      <c r="B13073" s="51"/>
      <c r="D13073" s="30"/>
      <c r="E13073" s="25"/>
    </row>
    <row r="13074" spans="1:5" x14ac:dyDescent="0.15">
      <c r="A13074" s="3"/>
      <c r="B13074" s="51"/>
      <c r="D13074" s="30"/>
      <c r="E13074" s="25"/>
    </row>
    <row r="13075" spans="1:5" x14ac:dyDescent="0.15">
      <c r="A13075" s="3"/>
      <c r="B13075" s="51"/>
      <c r="D13075" s="30"/>
      <c r="E13075" s="25"/>
    </row>
    <row r="13076" spans="1:5" x14ac:dyDescent="0.15">
      <c r="A13076" s="3"/>
      <c r="B13076" s="51"/>
      <c r="D13076" s="30"/>
      <c r="E13076" s="25"/>
    </row>
    <row r="13077" spans="1:5" x14ac:dyDescent="0.15">
      <c r="A13077" s="3"/>
      <c r="B13077" s="51"/>
      <c r="D13077" s="30"/>
      <c r="E13077" s="25"/>
    </row>
    <row r="13078" spans="1:5" x14ac:dyDescent="0.15">
      <c r="A13078" s="3"/>
      <c r="B13078" s="51"/>
      <c r="D13078" s="30"/>
      <c r="E13078" s="25"/>
    </row>
    <row r="13079" spans="1:5" x14ac:dyDescent="0.15">
      <c r="A13079" s="3"/>
      <c r="B13079" s="51"/>
      <c r="D13079" s="30"/>
      <c r="E13079" s="25"/>
    </row>
    <row r="13080" spans="1:5" x14ac:dyDescent="0.15">
      <c r="A13080" s="3"/>
      <c r="B13080" s="51"/>
      <c r="D13080" s="30"/>
      <c r="E13080" s="25"/>
    </row>
    <row r="13081" spans="1:5" x14ac:dyDescent="0.15">
      <c r="A13081" s="3"/>
      <c r="B13081" s="51"/>
      <c r="D13081" s="30"/>
      <c r="E13081" s="25"/>
    </row>
    <row r="13082" spans="1:5" x14ac:dyDescent="0.15">
      <c r="A13082" s="3"/>
      <c r="B13082" s="51"/>
      <c r="D13082" s="30"/>
      <c r="E13082" s="25"/>
    </row>
    <row r="13083" spans="1:5" x14ac:dyDescent="0.15">
      <c r="A13083" s="3"/>
      <c r="B13083" s="51"/>
      <c r="D13083" s="30"/>
      <c r="E13083" s="25"/>
    </row>
    <row r="13084" spans="1:5" x14ac:dyDescent="0.15">
      <c r="A13084" s="3"/>
      <c r="B13084" s="51"/>
      <c r="D13084" s="30"/>
      <c r="E13084" s="25"/>
    </row>
    <row r="13085" spans="1:5" x14ac:dyDescent="0.15">
      <c r="A13085" s="3"/>
      <c r="B13085" s="51"/>
      <c r="D13085" s="30"/>
      <c r="E13085" s="25"/>
    </row>
    <row r="13086" spans="1:5" x14ac:dyDescent="0.15">
      <c r="A13086" s="3"/>
      <c r="B13086" s="51"/>
      <c r="D13086" s="30"/>
      <c r="E13086" s="25"/>
    </row>
    <row r="13087" spans="1:5" x14ac:dyDescent="0.15">
      <c r="A13087" s="3"/>
      <c r="B13087" s="51"/>
      <c r="D13087" s="30"/>
      <c r="E13087" s="25"/>
    </row>
    <row r="13088" spans="1:5" x14ac:dyDescent="0.15">
      <c r="A13088" s="3"/>
      <c r="B13088" s="51"/>
      <c r="D13088" s="30"/>
      <c r="E13088" s="25"/>
    </row>
    <row r="13089" spans="1:5" x14ac:dyDescent="0.15">
      <c r="A13089" s="3"/>
      <c r="B13089" s="51"/>
      <c r="D13089" s="30"/>
      <c r="E13089" s="25"/>
    </row>
    <row r="13090" spans="1:5" x14ac:dyDescent="0.15">
      <c r="A13090" s="3"/>
      <c r="B13090" s="51"/>
      <c r="D13090" s="30"/>
      <c r="E13090" s="25"/>
    </row>
    <row r="13091" spans="1:5" x14ac:dyDescent="0.15">
      <c r="A13091" s="3"/>
      <c r="B13091" s="51"/>
      <c r="D13091" s="30"/>
      <c r="E13091" s="25"/>
    </row>
    <row r="13092" spans="1:5" x14ac:dyDescent="0.15">
      <c r="A13092" s="3"/>
      <c r="B13092" s="51"/>
      <c r="D13092" s="30"/>
      <c r="E13092" s="25"/>
    </row>
    <row r="13093" spans="1:5" x14ac:dyDescent="0.15">
      <c r="A13093" s="3"/>
      <c r="B13093" s="51"/>
      <c r="D13093" s="30"/>
      <c r="E13093" s="25"/>
    </row>
    <row r="13094" spans="1:5" x14ac:dyDescent="0.15">
      <c r="A13094" s="3"/>
      <c r="B13094" s="51"/>
      <c r="D13094" s="30"/>
      <c r="E13094" s="25"/>
    </row>
    <row r="13095" spans="1:5" x14ac:dyDescent="0.15">
      <c r="A13095" s="3"/>
      <c r="B13095" s="51"/>
      <c r="D13095" s="30"/>
      <c r="E13095" s="25"/>
    </row>
    <row r="13096" spans="1:5" x14ac:dyDescent="0.15">
      <c r="A13096" s="3"/>
      <c r="B13096" s="51"/>
      <c r="D13096" s="30"/>
      <c r="E13096" s="25"/>
    </row>
    <row r="13097" spans="1:5" x14ac:dyDescent="0.15">
      <c r="A13097" s="3"/>
      <c r="B13097" s="51"/>
      <c r="D13097" s="30"/>
      <c r="E13097" s="25"/>
    </row>
    <row r="13098" spans="1:5" x14ac:dyDescent="0.15">
      <c r="A13098" s="3"/>
      <c r="B13098" s="51"/>
      <c r="D13098" s="30"/>
      <c r="E13098" s="25"/>
    </row>
    <row r="13099" spans="1:5" x14ac:dyDescent="0.15">
      <c r="A13099" s="3"/>
      <c r="B13099" s="51"/>
      <c r="D13099" s="30"/>
      <c r="E13099" s="25"/>
    </row>
    <row r="13100" spans="1:5" x14ac:dyDescent="0.15">
      <c r="A13100" s="3"/>
      <c r="B13100" s="51"/>
      <c r="D13100" s="30"/>
      <c r="E13100" s="25"/>
    </row>
    <row r="13101" spans="1:5" x14ac:dyDescent="0.15">
      <c r="A13101" s="3"/>
      <c r="B13101" s="51"/>
      <c r="D13101" s="30"/>
      <c r="E13101" s="25"/>
    </row>
    <row r="13102" spans="1:5" x14ac:dyDescent="0.15">
      <c r="A13102" s="3"/>
      <c r="B13102" s="51"/>
      <c r="D13102" s="30"/>
      <c r="E13102" s="25"/>
    </row>
    <row r="13103" spans="1:5" x14ac:dyDescent="0.15">
      <c r="A13103" s="3"/>
      <c r="B13103" s="51"/>
      <c r="D13103" s="30"/>
      <c r="E13103" s="25"/>
    </row>
    <row r="13104" spans="1:5" x14ac:dyDescent="0.15">
      <c r="A13104" s="3"/>
      <c r="B13104" s="51"/>
      <c r="D13104" s="30"/>
      <c r="E13104" s="25"/>
    </row>
    <row r="13105" spans="1:5" x14ac:dyDescent="0.15">
      <c r="A13105" s="3"/>
      <c r="B13105" s="51"/>
      <c r="D13105" s="30"/>
      <c r="E13105" s="25"/>
    </row>
    <row r="13106" spans="1:5" x14ac:dyDescent="0.15">
      <c r="A13106" s="3"/>
      <c r="B13106" s="51"/>
      <c r="D13106" s="30"/>
      <c r="E13106" s="25"/>
    </row>
    <row r="13107" spans="1:5" x14ac:dyDescent="0.15">
      <c r="A13107" s="3"/>
      <c r="B13107" s="51"/>
      <c r="D13107" s="30"/>
      <c r="E13107" s="25"/>
    </row>
    <row r="13108" spans="1:5" x14ac:dyDescent="0.15">
      <c r="A13108" s="3"/>
      <c r="B13108" s="51"/>
      <c r="D13108" s="30"/>
      <c r="E13108" s="25"/>
    </row>
    <row r="13109" spans="1:5" x14ac:dyDescent="0.15">
      <c r="A13109" s="3"/>
      <c r="B13109" s="51"/>
      <c r="D13109" s="30"/>
      <c r="E13109" s="25"/>
    </row>
    <row r="13110" spans="1:5" x14ac:dyDescent="0.15">
      <c r="A13110" s="3"/>
      <c r="B13110" s="51"/>
      <c r="D13110" s="30"/>
      <c r="E13110" s="25"/>
    </row>
    <row r="13111" spans="1:5" x14ac:dyDescent="0.15">
      <c r="A13111" s="3"/>
      <c r="B13111" s="51"/>
      <c r="D13111" s="30"/>
      <c r="E13111" s="25"/>
    </row>
    <row r="13112" spans="1:5" x14ac:dyDescent="0.15">
      <c r="A13112" s="3"/>
      <c r="B13112" s="51"/>
      <c r="D13112" s="30"/>
      <c r="E13112" s="25"/>
    </row>
    <row r="13113" spans="1:5" x14ac:dyDescent="0.15">
      <c r="A13113" s="3"/>
      <c r="B13113" s="51"/>
      <c r="D13113" s="30"/>
      <c r="E13113" s="25"/>
    </row>
    <row r="13114" spans="1:5" x14ac:dyDescent="0.15">
      <c r="A13114" s="3"/>
      <c r="B13114" s="51"/>
      <c r="D13114" s="30"/>
      <c r="E13114" s="25"/>
    </row>
    <row r="13115" spans="1:5" x14ac:dyDescent="0.15">
      <c r="A13115" s="3"/>
      <c r="B13115" s="51"/>
      <c r="D13115" s="30"/>
      <c r="E13115" s="25"/>
    </row>
    <row r="13116" spans="1:5" x14ac:dyDescent="0.15">
      <c r="A13116" s="3"/>
      <c r="B13116" s="51"/>
      <c r="D13116" s="30"/>
      <c r="E13116" s="25"/>
    </row>
    <row r="13117" spans="1:5" x14ac:dyDescent="0.15">
      <c r="A13117" s="3"/>
      <c r="B13117" s="51"/>
      <c r="D13117" s="30"/>
      <c r="E13117" s="25"/>
    </row>
    <row r="13118" spans="1:5" x14ac:dyDescent="0.15">
      <c r="A13118" s="3"/>
      <c r="B13118" s="51"/>
      <c r="D13118" s="30"/>
      <c r="E13118" s="25"/>
    </row>
    <row r="13119" spans="1:5" x14ac:dyDescent="0.15">
      <c r="A13119" s="3"/>
      <c r="B13119" s="51"/>
      <c r="D13119" s="30"/>
      <c r="E13119" s="25"/>
    </row>
    <row r="13120" spans="1:5" x14ac:dyDescent="0.15">
      <c r="A13120" s="3"/>
      <c r="B13120" s="51"/>
      <c r="D13120" s="30"/>
      <c r="E13120" s="25"/>
    </row>
    <row r="13121" spans="1:5" x14ac:dyDescent="0.15">
      <c r="A13121" s="3"/>
      <c r="B13121" s="51"/>
      <c r="D13121" s="30"/>
      <c r="E13121" s="25"/>
    </row>
    <row r="13122" spans="1:5" x14ac:dyDescent="0.15">
      <c r="A13122" s="3"/>
      <c r="B13122" s="51"/>
      <c r="D13122" s="30"/>
      <c r="E13122" s="25"/>
    </row>
    <row r="13123" spans="1:5" x14ac:dyDescent="0.15">
      <c r="A13123" s="3"/>
      <c r="B13123" s="51"/>
      <c r="D13123" s="30"/>
      <c r="E13123" s="25"/>
    </row>
    <row r="13124" spans="1:5" x14ac:dyDescent="0.15">
      <c r="A13124" s="3"/>
      <c r="B13124" s="51"/>
      <c r="D13124" s="30"/>
      <c r="E13124" s="25"/>
    </row>
    <row r="13125" spans="1:5" x14ac:dyDescent="0.15">
      <c r="A13125" s="3"/>
      <c r="B13125" s="51"/>
      <c r="D13125" s="30"/>
      <c r="E13125" s="25"/>
    </row>
    <row r="13126" spans="1:5" x14ac:dyDescent="0.15">
      <c r="A13126" s="3"/>
      <c r="B13126" s="51"/>
      <c r="D13126" s="30"/>
      <c r="E13126" s="25"/>
    </row>
    <row r="13127" spans="1:5" x14ac:dyDescent="0.15">
      <c r="A13127" s="3"/>
      <c r="B13127" s="51"/>
      <c r="D13127" s="30"/>
      <c r="E13127" s="25"/>
    </row>
    <row r="13128" spans="1:5" x14ac:dyDescent="0.15">
      <c r="A13128" s="3"/>
      <c r="B13128" s="51"/>
      <c r="D13128" s="30"/>
      <c r="E13128" s="25"/>
    </row>
    <row r="13129" spans="1:5" x14ac:dyDescent="0.15">
      <c r="A13129" s="3"/>
      <c r="B13129" s="51"/>
      <c r="D13129" s="30"/>
      <c r="E13129" s="25"/>
    </row>
    <row r="13130" spans="1:5" x14ac:dyDescent="0.15">
      <c r="A13130" s="3"/>
      <c r="B13130" s="51"/>
      <c r="D13130" s="30"/>
      <c r="E13130" s="25"/>
    </row>
    <row r="13131" spans="1:5" x14ac:dyDescent="0.15">
      <c r="A13131" s="3"/>
      <c r="B13131" s="51"/>
      <c r="D13131" s="30"/>
      <c r="E13131" s="25"/>
    </row>
    <row r="13132" spans="1:5" x14ac:dyDescent="0.15">
      <c r="A13132" s="3"/>
      <c r="B13132" s="51"/>
      <c r="D13132" s="30"/>
      <c r="E13132" s="25"/>
    </row>
    <row r="13133" spans="1:5" x14ac:dyDescent="0.15">
      <c r="A13133" s="3"/>
      <c r="B13133" s="51"/>
      <c r="D13133" s="30"/>
      <c r="E13133" s="25"/>
    </row>
    <row r="13134" spans="1:5" x14ac:dyDescent="0.15">
      <c r="A13134" s="3"/>
      <c r="B13134" s="51"/>
      <c r="D13134" s="30"/>
      <c r="E13134" s="25"/>
    </row>
    <row r="13135" spans="1:5" x14ac:dyDescent="0.15">
      <c r="A13135" s="3"/>
      <c r="B13135" s="51"/>
      <c r="D13135" s="30"/>
      <c r="E13135" s="25"/>
    </row>
    <row r="13136" spans="1:5" x14ac:dyDescent="0.15">
      <c r="A13136" s="3"/>
      <c r="B13136" s="51"/>
      <c r="D13136" s="30"/>
      <c r="E13136" s="25"/>
    </row>
    <row r="13137" spans="1:5" x14ac:dyDescent="0.15">
      <c r="A13137" s="3"/>
      <c r="B13137" s="51"/>
      <c r="D13137" s="30"/>
      <c r="E13137" s="25"/>
    </row>
    <row r="13138" spans="1:5" x14ac:dyDescent="0.15">
      <c r="A13138" s="3"/>
      <c r="B13138" s="51"/>
      <c r="D13138" s="30"/>
      <c r="E13138" s="25"/>
    </row>
    <row r="13139" spans="1:5" x14ac:dyDescent="0.15">
      <c r="A13139" s="3"/>
      <c r="B13139" s="51"/>
      <c r="D13139" s="30"/>
      <c r="E13139" s="25"/>
    </row>
    <row r="13140" spans="1:5" x14ac:dyDescent="0.15">
      <c r="A13140" s="3"/>
      <c r="B13140" s="51"/>
      <c r="D13140" s="30"/>
      <c r="E13140" s="25"/>
    </row>
    <row r="13141" spans="1:5" x14ac:dyDescent="0.15">
      <c r="A13141" s="3"/>
      <c r="B13141" s="51"/>
      <c r="D13141" s="30"/>
      <c r="E13141" s="25"/>
    </row>
    <row r="13142" spans="1:5" x14ac:dyDescent="0.15">
      <c r="A13142" s="3"/>
      <c r="B13142" s="51"/>
      <c r="D13142" s="30"/>
      <c r="E13142" s="25"/>
    </row>
    <row r="13143" spans="1:5" x14ac:dyDescent="0.15">
      <c r="A13143" s="3"/>
      <c r="B13143" s="51"/>
      <c r="D13143" s="30"/>
      <c r="E13143" s="25"/>
    </row>
    <row r="13144" spans="1:5" x14ac:dyDescent="0.15">
      <c r="A13144" s="3"/>
      <c r="B13144" s="51"/>
      <c r="D13144" s="30"/>
      <c r="E13144" s="25"/>
    </row>
    <row r="13145" spans="1:5" x14ac:dyDescent="0.15">
      <c r="A13145" s="3"/>
      <c r="B13145" s="51"/>
      <c r="D13145" s="30"/>
      <c r="E13145" s="25"/>
    </row>
    <row r="13146" spans="1:5" x14ac:dyDescent="0.15">
      <c r="A13146" s="3"/>
      <c r="B13146" s="51"/>
      <c r="D13146" s="30"/>
      <c r="E13146" s="25"/>
    </row>
    <row r="13147" spans="1:5" x14ac:dyDescent="0.15">
      <c r="A13147" s="3"/>
      <c r="B13147" s="51"/>
      <c r="D13147" s="30"/>
      <c r="E13147" s="25"/>
    </row>
    <row r="13148" spans="1:5" x14ac:dyDescent="0.15">
      <c r="A13148" s="3"/>
      <c r="B13148" s="51"/>
      <c r="D13148" s="30"/>
      <c r="E13148" s="25"/>
    </row>
    <row r="13149" spans="1:5" x14ac:dyDescent="0.15">
      <c r="A13149" s="3"/>
      <c r="B13149" s="51"/>
      <c r="D13149" s="30"/>
      <c r="E13149" s="25"/>
    </row>
    <row r="13150" spans="1:5" x14ac:dyDescent="0.15">
      <c r="A13150" s="3"/>
      <c r="B13150" s="51"/>
      <c r="D13150" s="30"/>
      <c r="E13150" s="25"/>
    </row>
    <row r="13151" spans="1:5" x14ac:dyDescent="0.15">
      <c r="A13151" s="3"/>
      <c r="B13151" s="51"/>
      <c r="D13151" s="30"/>
      <c r="E13151" s="25"/>
    </row>
    <row r="13152" spans="1:5" x14ac:dyDescent="0.15">
      <c r="A13152" s="3"/>
      <c r="B13152" s="51"/>
      <c r="D13152" s="30"/>
      <c r="E13152" s="25"/>
    </row>
    <row r="13153" spans="1:5" x14ac:dyDescent="0.15">
      <c r="A13153" s="3"/>
      <c r="B13153" s="51"/>
      <c r="D13153" s="30"/>
      <c r="E13153" s="25"/>
    </row>
    <row r="13154" spans="1:5" x14ac:dyDescent="0.15">
      <c r="A13154" s="3"/>
      <c r="B13154" s="51"/>
      <c r="D13154" s="30"/>
      <c r="E13154" s="25"/>
    </row>
    <row r="13155" spans="1:5" x14ac:dyDescent="0.15">
      <c r="A13155" s="3"/>
      <c r="B13155" s="51"/>
      <c r="D13155" s="30"/>
      <c r="E13155" s="25"/>
    </row>
    <row r="13156" spans="1:5" x14ac:dyDescent="0.15">
      <c r="A13156" s="3"/>
      <c r="B13156" s="51"/>
      <c r="D13156" s="30"/>
      <c r="E13156" s="25"/>
    </row>
    <row r="13157" spans="1:5" x14ac:dyDescent="0.15">
      <c r="A13157" s="3"/>
      <c r="B13157" s="51"/>
      <c r="D13157" s="30"/>
      <c r="E13157" s="25"/>
    </row>
    <row r="13158" spans="1:5" x14ac:dyDescent="0.15">
      <c r="A13158" s="3"/>
      <c r="B13158" s="51"/>
      <c r="D13158" s="30"/>
      <c r="E13158" s="25"/>
    </row>
    <row r="13159" spans="1:5" x14ac:dyDescent="0.15">
      <c r="A13159" s="3"/>
      <c r="B13159" s="51"/>
      <c r="D13159" s="30"/>
      <c r="E13159" s="25"/>
    </row>
    <row r="13160" spans="1:5" x14ac:dyDescent="0.15">
      <c r="A13160" s="3"/>
      <c r="B13160" s="51"/>
      <c r="D13160" s="30"/>
      <c r="E13160" s="25"/>
    </row>
    <row r="13161" spans="1:5" x14ac:dyDescent="0.15">
      <c r="A13161" s="3"/>
      <c r="B13161" s="51"/>
      <c r="D13161" s="30"/>
      <c r="E13161" s="25"/>
    </row>
    <row r="13162" spans="1:5" x14ac:dyDescent="0.15">
      <c r="A13162" s="3"/>
      <c r="B13162" s="51"/>
      <c r="D13162" s="30"/>
      <c r="E13162" s="25"/>
    </row>
    <row r="13163" spans="1:5" x14ac:dyDescent="0.15">
      <c r="A13163" s="3"/>
      <c r="B13163" s="51"/>
      <c r="D13163" s="30"/>
      <c r="E13163" s="25"/>
    </row>
    <row r="13164" spans="1:5" x14ac:dyDescent="0.15">
      <c r="A13164" s="3"/>
      <c r="B13164" s="51"/>
      <c r="D13164" s="30"/>
      <c r="E13164" s="25"/>
    </row>
    <row r="13165" spans="1:5" x14ac:dyDescent="0.15">
      <c r="A13165" s="3"/>
      <c r="B13165" s="51"/>
      <c r="D13165" s="30"/>
      <c r="E13165" s="25"/>
    </row>
    <row r="13166" spans="1:5" x14ac:dyDescent="0.15">
      <c r="A13166" s="3"/>
      <c r="B13166" s="51"/>
      <c r="D13166" s="30"/>
      <c r="E13166" s="25"/>
    </row>
    <row r="13167" spans="1:5" x14ac:dyDescent="0.15">
      <c r="A13167" s="3"/>
      <c r="B13167" s="51"/>
      <c r="D13167" s="30"/>
      <c r="E13167" s="25"/>
    </row>
    <row r="13168" spans="1:5" x14ac:dyDescent="0.15">
      <c r="A13168" s="3"/>
      <c r="B13168" s="51"/>
      <c r="D13168" s="30"/>
      <c r="E13168" s="25"/>
    </row>
    <row r="13169" spans="1:5" x14ac:dyDescent="0.15">
      <c r="A13169" s="3"/>
      <c r="B13169" s="51"/>
      <c r="D13169" s="30"/>
      <c r="E13169" s="25"/>
    </row>
    <row r="13170" spans="1:5" x14ac:dyDescent="0.15">
      <c r="A13170" s="3"/>
      <c r="B13170" s="51"/>
      <c r="D13170" s="30"/>
      <c r="E13170" s="25"/>
    </row>
    <row r="13171" spans="1:5" x14ac:dyDescent="0.15">
      <c r="A13171" s="3"/>
      <c r="B13171" s="51"/>
      <c r="D13171" s="30"/>
      <c r="E13171" s="25"/>
    </row>
    <row r="13172" spans="1:5" x14ac:dyDescent="0.15">
      <c r="A13172" s="3"/>
      <c r="B13172" s="51"/>
      <c r="D13172" s="30"/>
      <c r="E13172" s="25"/>
    </row>
    <row r="13173" spans="1:5" x14ac:dyDescent="0.15">
      <c r="A13173" s="3"/>
      <c r="B13173" s="51"/>
      <c r="D13173" s="30"/>
      <c r="E13173" s="25"/>
    </row>
    <row r="13174" spans="1:5" x14ac:dyDescent="0.15">
      <c r="A13174" s="3"/>
      <c r="B13174" s="51"/>
      <c r="D13174" s="30"/>
      <c r="E13174" s="25"/>
    </row>
    <row r="13175" spans="1:5" x14ac:dyDescent="0.15">
      <c r="A13175" s="3"/>
      <c r="B13175" s="51"/>
      <c r="D13175" s="30"/>
      <c r="E13175" s="25"/>
    </row>
    <row r="13176" spans="1:5" x14ac:dyDescent="0.15">
      <c r="A13176" s="3"/>
      <c r="B13176" s="51"/>
      <c r="D13176" s="30"/>
      <c r="E13176" s="25"/>
    </row>
    <row r="13177" spans="1:5" x14ac:dyDescent="0.15">
      <c r="A13177" s="3"/>
      <c r="B13177" s="51"/>
      <c r="D13177" s="30"/>
      <c r="E13177" s="25"/>
    </row>
    <row r="13178" spans="1:5" x14ac:dyDescent="0.15">
      <c r="A13178" s="3"/>
      <c r="B13178" s="51"/>
      <c r="D13178" s="30"/>
      <c r="E13178" s="25"/>
    </row>
    <row r="13179" spans="1:5" x14ac:dyDescent="0.15">
      <c r="A13179" s="3"/>
      <c r="B13179" s="51"/>
      <c r="D13179" s="30"/>
      <c r="E13179" s="25"/>
    </row>
    <row r="13180" spans="1:5" x14ac:dyDescent="0.15">
      <c r="A13180" s="3"/>
      <c r="B13180" s="51"/>
      <c r="D13180" s="30"/>
      <c r="E13180" s="25"/>
    </row>
    <row r="13181" spans="1:5" x14ac:dyDescent="0.15">
      <c r="A13181" s="3"/>
      <c r="B13181" s="51"/>
      <c r="D13181" s="30"/>
      <c r="E13181" s="25"/>
    </row>
    <row r="13182" spans="1:5" x14ac:dyDescent="0.15">
      <c r="A13182" s="3"/>
      <c r="B13182" s="51"/>
      <c r="D13182" s="30"/>
      <c r="E13182" s="25"/>
    </row>
    <row r="13183" spans="1:5" x14ac:dyDescent="0.15">
      <c r="A13183" s="3"/>
      <c r="B13183" s="51"/>
      <c r="D13183" s="30"/>
      <c r="E13183" s="25"/>
    </row>
    <row r="13184" spans="1:5" x14ac:dyDescent="0.15">
      <c r="A13184" s="3"/>
      <c r="B13184" s="51"/>
      <c r="D13184" s="30"/>
      <c r="E13184" s="25"/>
    </row>
    <row r="13185" spans="1:5" x14ac:dyDescent="0.15">
      <c r="A13185" s="3"/>
      <c r="B13185" s="51"/>
      <c r="D13185" s="30"/>
      <c r="E13185" s="25"/>
    </row>
    <row r="13186" spans="1:5" x14ac:dyDescent="0.15">
      <c r="A13186" s="3"/>
      <c r="B13186" s="51"/>
      <c r="D13186" s="30"/>
      <c r="E13186" s="25"/>
    </row>
    <row r="13187" spans="1:5" x14ac:dyDescent="0.15">
      <c r="A13187" s="3"/>
      <c r="B13187" s="51"/>
      <c r="D13187" s="30"/>
      <c r="E13187" s="25"/>
    </row>
    <row r="13188" spans="1:5" x14ac:dyDescent="0.15">
      <c r="A13188" s="3"/>
      <c r="B13188" s="51"/>
      <c r="D13188" s="30"/>
      <c r="E13188" s="25"/>
    </row>
    <row r="13189" spans="1:5" x14ac:dyDescent="0.15">
      <c r="A13189" s="3"/>
      <c r="B13189" s="51"/>
      <c r="D13189" s="30"/>
      <c r="E13189" s="25"/>
    </row>
    <row r="13190" spans="1:5" x14ac:dyDescent="0.15">
      <c r="A13190" s="3"/>
      <c r="B13190" s="51"/>
      <c r="D13190" s="30"/>
      <c r="E13190" s="25"/>
    </row>
    <row r="13191" spans="1:5" x14ac:dyDescent="0.15">
      <c r="A13191" s="3"/>
      <c r="B13191" s="51"/>
      <c r="D13191" s="30"/>
      <c r="E13191" s="25"/>
    </row>
    <row r="13192" spans="1:5" x14ac:dyDescent="0.15">
      <c r="A13192" s="3"/>
      <c r="B13192" s="51"/>
      <c r="D13192" s="30"/>
      <c r="E13192" s="25"/>
    </row>
    <row r="13193" spans="1:5" x14ac:dyDescent="0.15">
      <c r="A13193" s="3"/>
      <c r="B13193" s="51"/>
      <c r="D13193" s="30"/>
      <c r="E13193" s="25"/>
    </row>
    <row r="13194" spans="1:5" x14ac:dyDescent="0.15">
      <c r="A13194" s="3"/>
      <c r="B13194" s="51"/>
      <c r="D13194" s="30"/>
      <c r="E13194" s="25"/>
    </row>
    <row r="13195" spans="1:5" x14ac:dyDescent="0.15">
      <c r="A13195" s="3"/>
      <c r="B13195" s="51"/>
      <c r="D13195" s="30"/>
      <c r="E13195" s="25"/>
    </row>
    <row r="13196" spans="1:5" x14ac:dyDescent="0.15">
      <c r="A13196" s="3"/>
      <c r="B13196" s="51"/>
      <c r="D13196" s="30"/>
      <c r="E13196" s="25"/>
    </row>
    <row r="13197" spans="1:5" x14ac:dyDescent="0.15">
      <c r="A13197" s="3"/>
      <c r="B13197" s="51"/>
      <c r="D13197" s="30"/>
      <c r="E13197" s="25"/>
    </row>
    <row r="13198" spans="1:5" x14ac:dyDescent="0.15">
      <c r="A13198" s="3"/>
      <c r="B13198" s="51"/>
      <c r="D13198" s="30"/>
      <c r="E13198" s="25"/>
    </row>
    <row r="13199" spans="1:5" x14ac:dyDescent="0.15">
      <c r="A13199" s="3"/>
      <c r="B13199" s="51"/>
      <c r="D13199" s="30"/>
      <c r="E13199" s="25"/>
    </row>
    <row r="13200" spans="1:5" x14ac:dyDescent="0.15">
      <c r="A13200" s="3"/>
      <c r="B13200" s="51"/>
      <c r="D13200" s="30"/>
      <c r="E13200" s="25"/>
    </row>
    <row r="13201" spans="1:5" x14ac:dyDescent="0.15">
      <c r="A13201" s="3"/>
      <c r="B13201" s="51"/>
      <c r="D13201" s="30"/>
      <c r="E13201" s="25"/>
    </row>
    <row r="13202" spans="1:5" x14ac:dyDescent="0.15">
      <c r="A13202" s="3"/>
      <c r="B13202" s="51"/>
      <c r="D13202" s="30"/>
      <c r="E13202" s="25"/>
    </row>
    <row r="13203" spans="1:5" x14ac:dyDescent="0.15">
      <c r="A13203" s="3"/>
      <c r="B13203" s="51"/>
      <c r="D13203" s="30"/>
      <c r="E13203" s="25"/>
    </row>
    <row r="13204" spans="1:5" x14ac:dyDescent="0.15">
      <c r="A13204" s="3"/>
      <c r="B13204" s="51"/>
      <c r="D13204" s="30"/>
      <c r="E13204" s="25"/>
    </row>
    <row r="13205" spans="1:5" x14ac:dyDescent="0.15">
      <c r="A13205" s="3"/>
      <c r="B13205" s="51"/>
      <c r="D13205" s="30"/>
      <c r="E13205" s="25"/>
    </row>
    <row r="13206" spans="1:5" x14ac:dyDescent="0.15">
      <c r="A13206" s="3"/>
      <c r="B13206" s="51"/>
      <c r="D13206" s="30"/>
      <c r="E13206" s="25"/>
    </row>
    <row r="13207" spans="1:5" x14ac:dyDescent="0.15">
      <c r="A13207" s="3"/>
      <c r="B13207" s="51"/>
      <c r="D13207" s="30"/>
      <c r="E13207" s="25"/>
    </row>
    <row r="13208" spans="1:5" x14ac:dyDescent="0.15">
      <c r="A13208" s="3"/>
      <c r="B13208" s="51"/>
      <c r="D13208" s="30"/>
      <c r="E13208" s="25"/>
    </row>
    <row r="13209" spans="1:5" x14ac:dyDescent="0.15">
      <c r="A13209" s="3"/>
      <c r="B13209" s="51"/>
      <c r="D13209" s="30"/>
      <c r="E13209" s="25"/>
    </row>
    <row r="13210" spans="1:5" x14ac:dyDescent="0.15">
      <c r="A13210" s="3"/>
      <c r="B13210" s="51"/>
      <c r="D13210" s="30"/>
      <c r="E13210" s="25"/>
    </row>
    <row r="13211" spans="1:5" x14ac:dyDescent="0.15">
      <c r="A13211" s="3"/>
      <c r="B13211" s="51"/>
      <c r="D13211" s="30"/>
      <c r="E13211" s="25"/>
    </row>
    <row r="13212" spans="1:5" x14ac:dyDescent="0.15">
      <c r="A13212" s="3"/>
      <c r="B13212" s="51"/>
      <c r="D13212" s="30"/>
      <c r="E13212" s="25"/>
    </row>
    <row r="13213" spans="1:5" x14ac:dyDescent="0.15">
      <c r="A13213" s="3"/>
      <c r="B13213" s="51"/>
      <c r="D13213" s="30"/>
      <c r="E13213" s="25"/>
    </row>
    <row r="13214" spans="1:5" x14ac:dyDescent="0.15">
      <c r="A13214" s="3"/>
      <c r="B13214" s="51"/>
      <c r="D13214" s="30"/>
      <c r="E13214" s="25"/>
    </row>
    <row r="13215" spans="1:5" x14ac:dyDescent="0.15">
      <c r="A13215" s="3"/>
      <c r="B13215" s="51"/>
      <c r="D13215" s="30"/>
      <c r="E13215" s="25"/>
    </row>
    <row r="13216" spans="1:5" x14ac:dyDescent="0.15">
      <c r="A13216" s="3"/>
      <c r="B13216" s="51"/>
      <c r="D13216" s="30"/>
      <c r="E13216" s="25"/>
    </row>
    <row r="13217" spans="1:5" x14ac:dyDescent="0.15">
      <c r="A13217" s="3"/>
      <c r="B13217" s="51"/>
      <c r="D13217" s="30"/>
      <c r="E13217" s="25"/>
    </row>
    <row r="13218" spans="1:5" x14ac:dyDescent="0.15">
      <c r="A13218" s="3"/>
      <c r="B13218" s="51"/>
      <c r="D13218" s="30"/>
      <c r="E13218" s="25"/>
    </row>
    <row r="13219" spans="1:5" x14ac:dyDescent="0.15">
      <c r="A13219" s="3"/>
      <c r="B13219" s="51"/>
      <c r="D13219" s="30"/>
      <c r="E13219" s="25"/>
    </row>
    <row r="13220" spans="1:5" x14ac:dyDescent="0.15">
      <c r="A13220" s="3"/>
      <c r="B13220" s="51"/>
      <c r="D13220" s="30"/>
      <c r="E13220" s="25"/>
    </row>
    <row r="13221" spans="1:5" x14ac:dyDescent="0.15">
      <c r="A13221" s="3"/>
      <c r="B13221" s="51"/>
      <c r="D13221" s="30"/>
      <c r="E13221" s="25"/>
    </row>
    <row r="13222" spans="1:5" x14ac:dyDescent="0.15">
      <c r="A13222" s="3"/>
      <c r="B13222" s="51"/>
      <c r="D13222" s="30"/>
      <c r="E13222" s="25"/>
    </row>
    <row r="13223" spans="1:5" x14ac:dyDescent="0.15">
      <c r="A13223" s="3"/>
      <c r="B13223" s="51"/>
      <c r="D13223" s="30"/>
      <c r="E13223" s="25"/>
    </row>
    <row r="13224" spans="1:5" x14ac:dyDescent="0.15">
      <c r="A13224" s="3"/>
      <c r="B13224" s="51"/>
      <c r="D13224" s="30"/>
      <c r="E13224" s="25"/>
    </row>
    <row r="13225" spans="1:5" x14ac:dyDescent="0.15">
      <c r="A13225" s="3"/>
      <c r="B13225" s="51"/>
      <c r="D13225" s="30"/>
      <c r="E13225" s="25"/>
    </row>
    <row r="13226" spans="1:5" x14ac:dyDescent="0.15">
      <c r="A13226" s="3"/>
      <c r="B13226" s="51"/>
      <c r="D13226" s="30"/>
      <c r="E13226" s="25"/>
    </row>
    <row r="13227" spans="1:5" x14ac:dyDescent="0.15">
      <c r="A13227" s="3"/>
      <c r="B13227" s="51"/>
      <c r="D13227" s="30"/>
      <c r="E13227" s="25"/>
    </row>
    <row r="13228" spans="1:5" x14ac:dyDescent="0.15">
      <c r="A13228" s="3"/>
      <c r="B13228" s="51"/>
      <c r="D13228" s="30"/>
      <c r="E13228" s="25"/>
    </row>
    <row r="13229" spans="1:5" x14ac:dyDescent="0.15">
      <c r="A13229" s="3"/>
      <c r="B13229" s="51"/>
      <c r="D13229" s="30"/>
      <c r="E13229" s="25"/>
    </row>
    <row r="13230" spans="1:5" x14ac:dyDescent="0.15">
      <c r="A13230" s="3"/>
      <c r="B13230" s="51"/>
      <c r="D13230" s="30"/>
      <c r="E13230" s="25"/>
    </row>
    <row r="13231" spans="1:5" x14ac:dyDescent="0.15">
      <c r="A13231" s="3"/>
      <c r="B13231" s="51"/>
      <c r="D13231" s="30"/>
      <c r="E13231" s="25"/>
    </row>
    <row r="13232" spans="1:5" x14ac:dyDescent="0.15">
      <c r="A13232" s="3"/>
      <c r="B13232" s="51"/>
      <c r="D13232" s="30"/>
      <c r="E13232" s="25"/>
    </row>
    <row r="13233" spans="1:5" x14ac:dyDescent="0.15">
      <c r="A13233" s="3"/>
      <c r="B13233" s="51"/>
      <c r="D13233" s="30"/>
      <c r="E13233" s="25"/>
    </row>
    <row r="13234" spans="1:5" x14ac:dyDescent="0.15">
      <c r="A13234" s="3"/>
      <c r="B13234" s="51"/>
      <c r="D13234" s="30"/>
      <c r="E13234" s="25"/>
    </row>
    <row r="13235" spans="1:5" x14ac:dyDescent="0.15">
      <c r="A13235" s="3"/>
      <c r="B13235" s="51"/>
      <c r="D13235" s="30"/>
      <c r="E13235" s="25"/>
    </row>
    <row r="13236" spans="1:5" x14ac:dyDescent="0.15">
      <c r="A13236" s="3"/>
      <c r="B13236" s="51"/>
      <c r="D13236" s="30"/>
      <c r="E13236" s="25"/>
    </row>
    <row r="13237" spans="1:5" x14ac:dyDescent="0.15">
      <c r="A13237" s="3"/>
      <c r="B13237" s="51"/>
      <c r="D13237" s="30"/>
      <c r="E13237" s="25"/>
    </row>
    <row r="13238" spans="1:5" x14ac:dyDescent="0.15">
      <c r="A13238" s="3"/>
      <c r="B13238" s="51"/>
      <c r="D13238" s="30"/>
      <c r="E13238" s="25"/>
    </row>
    <row r="13239" spans="1:5" x14ac:dyDescent="0.15">
      <c r="A13239" s="3"/>
      <c r="B13239" s="51"/>
      <c r="D13239" s="30"/>
      <c r="E13239" s="25"/>
    </row>
    <row r="13240" spans="1:5" x14ac:dyDescent="0.15">
      <c r="A13240" s="3"/>
      <c r="B13240" s="51"/>
      <c r="D13240" s="30"/>
      <c r="E13240" s="25"/>
    </row>
    <row r="13241" spans="1:5" x14ac:dyDescent="0.15">
      <c r="A13241" s="3"/>
      <c r="B13241" s="51"/>
      <c r="D13241" s="30"/>
      <c r="E13241" s="25"/>
    </row>
    <row r="13242" spans="1:5" x14ac:dyDescent="0.15">
      <c r="A13242" s="3"/>
      <c r="B13242" s="51"/>
      <c r="D13242" s="30"/>
      <c r="E13242" s="25"/>
    </row>
    <row r="13243" spans="1:5" x14ac:dyDescent="0.15">
      <c r="A13243" s="3"/>
      <c r="B13243" s="51"/>
      <c r="D13243" s="30"/>
      <c r="E13243" s="25"/>
    </row>
    <row r="13244" spans="1:5" x14ac:dyDescent="0.15">
      <c r="A13244" s="3"/>
      <c r="B13244" s="51"/>
      <c r="D13244" s="30"/>
      <c r="E13244" s="25"/>
    </row>
    <row r="13245" spans="1:5" x14ac:dyDescent="0.15">
      <c r="A13245" s="3"/>
      <c r="B13245" s="51"/>
      <c r="D13245" s="30"/>
      <c r="E13245" s="25"/>
    </row>
    <row r="13246" spans="1:5" x14ac:dyDescent="0.15">
      <c r="A13246" s="3"/>
      <c r="B13246" s="51"/>
      <c r="D13246" s="30"/>
      <c r="E13246" s="25"/>
    </row>
    <row r="13247" spans="1:5" x14ac:dyDescent="0.15">
      <c r="A13247" s="3"/>
      <c r="B13247" s="51"/>
      <c r="D13247" s="30"/>
      <c r="E13247" s="25"/>
    </row>
    <row r="13248" spans="1:5" x14ac:dyDescent="0.15">
      <c r="A13248" s="3"/>
      <c r="B13248" s="51"/>
      <c r="D13248" s="30"/>
      <c r="E13248" s="25"/>
    </row>
    <row r="13249" spans="1:5" x14ac:dyDescent="0.15">
      <c r="A13249" s="3"/>
      <c r="B13249" s="51"/>
      <c r="D13249" s="30"/>
      <c r="E13249" s="25"/>
    </row>
    <row r="13250" spans="1:5" x14ac:dyDescent="0.15">
      <c r="A13250" s="3"/>
      <c r="B13250" s="51"/>
      <c r="D13250" s="30"/>
      <c r="E13250" s="25"/>
    </row>
    <row r="13251" spans="1:5" x14ac:dyDescent="0.15">
      <c r="A13251" s="3"/>
      <c r="B13251" s="51"/>
      <c r="D13251" s="30"/>
      <c r="E13251" s="25"/>
    </row>
    <row r="13252" spans="1:5" x14ac:dyDescent="0.15">
      <c r="A13252" s="3"/>
      <c r="B13252" s="51"/>
      <c r="D13252" s="30"/>
      <c r="E13252" s="25"/>
    </row>
    <row r="13253" spans="1:5" x14ac:dyDescent="0.15">
      <c r="A13253" s="3"/>
      <c r="B13253" s="51"/>
      <c r="D13253" s="30"/>
      <c r="E13253" s="25"/>
    </row>
    <row r="13254" spans="1:5" x14ac:dyDescent="0.15">
      <c r="A13254" s="3"/>
      <c r="B13254" s="51"/>
      <c r="D13254" s="30"/>
      <c r="E13254" s="25"/>
    </row>
    <row r="13255" spans="1:5" x14ac:dyDescent="0.15">
      <c r="A13255" s="3"/>
      <c r="B13255" s="51"/>
      <c r="D13255" s="30"/>
      <c r="E13255" s="25"/>
    </row>
    <row r="13256" spans="1:5" x14ac:dyDescent="0.15">
      <c r="A13256" s="3"/>
      <c r="B13256" s="51"/>
      <c r="D13256" s="30"/>
      <c r="E13256" s="25"/>
    </row>
    <row r="13257" spans="1:5" x14ac:dyDescent="0.15">
      <c r="A13257" s="3"/>
      <c r="B13257" s="51"/>
      <c r="D13257" s="30"/>
      <c r="E13257" s="25"/>
    </row>
    <row r="13258" spans="1:5" x14ac:dyDescent="0.15">
      <c r="A13258" s="3"/>
      <c r="B13258" s="51"/>
      <c r="D13258" s="30"/>
      <c r="E13258" s="25"/>
    </row>
    <row r="13259" spans="1:5" x14ac:dyDescent="0.15">
      <c r="A13259" s="3"/>
      <c r="B13259" s="51"/>
      <c r="D13259" s="30"/>
      <c r="E13259" s="25"/>
    </row>
    <row r="13260" spans="1:5" x14ac:dyDescent="0.15">
      <c r="A13260" s="3"/>
      <c r="B13260" s="51"/>
      <c r="D13260" s="30"/>
      <c r="E13260" s="25"/>
    </row>
    <row r="13261" spans="1:5" x14ac:dyDescent="0.15">
      <c r="A13261" s="3"/>
      <c r="B13261" s="51"/>
      <c r="D13261" s="30"/>
      <c r="E13261" s="25"/>
    </row>
    <row r="13262" spans="1:5" x14ac:dyDescent="0.15">
      <c r="A13262" s="3"/>
      <c r="B13262" s="51"/>
      <c r="D13262" s="30"/>
      <c r="E13262" s="25"/>
    </row>
    <row r="13263" spans="1:5" x14ac:dyDescent="0.15">
      <c r="A13263" s="3"/>
      <c r="B13263" s="51"/>
      <c r="D13263" s="30"/>
      <c r="E13263" s="25"/>
    </row>
    <row r="13264" spans="1:5" x14ac:dyDescent="0.15">
      <c r="A13264" s="3"/>
      <c r="B13264" s="51"/>
      <c r="D13264" s="30"/>
      <c r="E13264" s="25"/>
    </row>
    <row r="13265" spans="1:5" x14ac:dyDescent="0.15">
      <c r="A13265" s="3"/>
      <c r="B13265" s="51"/>
      <c r="D13265" s="30"/>
      <c r="E13265" s="25"/>
    </row>
    <row r="13266" spans="1:5" x14ac:dyDescent="0.15">
      <c r="A13266" s="3"/>
      <c r="B13266" s="51"/>
      <c r="D13266" s="30"/>
      <c r="E13266" s="25"/>
    </row>
    <row r="13267" spans="1:5" x14ac:dyDescent="0.15">
      <c r="A13267" s="3"/>
      <c r="B13267" s="51"/>
      <c r="D13267" s="30"/>
      <c r="E13267" s="25"/>
    </row>
    <row r="13268" spans="1:5" x14ac:dyDescent="0.15">
      <c r="A13268" s="3"/>
      <c r="B13268" s="51"/>
      <c r="D13268" s="30"/>
      <c r="E13268" s="25"/>
    </row>
    <row r="13269" spans="1:5" x14ac:dyDescent="0.15">
      <c r="A13269" s="3"/>
      <c r="B13269" s="51"/>
      <c r="D13269" s="30"/>
      <c r="E13269" s="25"/>
    </row>
    <row r="13270" spans="1:5" x14ac:dyDescent="0.15">
      <c r="A13270" s="3"/>
      <c r="B13270" s="51"/>
      <c r="D13270" s="30"/>
      <c r="E13270" s="25"/>
    </row>
    <row r="13271" spans="1:5" x14ac:dyDescent="0.15">
      <c r="A13271" s="3"/>
      <c r="B13271" s="51"/>
      <c r="D13271" s="30"/>
      <c r="E13271" s="25"/>
    </row>
    <row r="13272" spans="1:5" x14ac:dyDescent="0.15">
      <c r="A13272" s="3"/>
      <c r="B13272" s="51"/>
      <c r="D13272" s="30"/>
      <c r="E13272" s="25"/>
    </row>
    <row r="13273" spans="1:5" x14ac:dyDescent="0.15">
      <c r="A13273" s="3"/>
      <c r="B13273" s="51"/>
      <c r="D13273" s="30"/>
      <c r="E13273" s="25"/>
    </row>
    <row r="13274" spans="1:5" x14ac:dyDescent="0.15">
      <c r="A13274" s="3"/>
      <c r="B13274" s="51"/>
      <c r="D13274" s="30"/>
      <c r="E13274" s="25"/>
    </row>
    <row r="13275" spans="1:5" x14ac:dyDescent="0.15">
      <c r="A13275" s="3"/>
      <c r="B13275" s="51"/>
      <c r="D13275" s="30"/>
      <c r="E13275" s="25"/>
    </row>
    <row r="13276" spans="1:5" x14ac:dyDescent="0.15">
      <c r="A13276" s="3"/>
      <c r="B13276" s="51"/>
      <c r="D13276" s="30"/>
      <c r="E13276" s="25"/>
    </row>
    <row r="13277" spans="1:5" x14ac:dyDescent="0.15">
      <c r="A13277" s="3"/>
      <c r="B13277" s="51"/>
      <c r="D13277" s="30"/>
      <c r="E13277" s="25"/>
    </row>
    <row r="13278" spans="1:5" x14ac:dyDescent="0.15">
      <c r="A13278" s="3"/>
      <c r="B13278" s="51"/>
      <c r="D13278" s="30"/>
      <c r="E13278" s="25"/>
    </row>
    <row r="13279" spans="1:5" x14ac:dyDescent="0.15">
      <c r="A13279" s="3"/>
      <c r="B13279" s="51"/>
      <c r="D13279" s="30"/>
      <c r="E13279" s="25"/>
    </row>
    <row r="13280" spans="1:5" x14ac:dyDescent="0.15">
      <c r="A13280" s="3"/>
      <c r="B13280" s="51"/>
      <c r="D13280" s="30"/>
      <c r="E13280" s="25"/>
    </row>
    <row r="13281" spans="1:5" x14ac:dyDescent="0.15">
      <c r="A13281" s="3"/>
      <c r="B13281" s="51"/>
      <c r="D13281" s="30"/>
      <c r="E13281" s="25"/>
    </row>
    <row r="13282" spans="1:5" x14ac:dyDescent="0.15">
      <c r="A13282" s="3"/>
      <c r="B13282" s="51"/>
      <c r="D13282" s="30"/>
      <c r="E13282" s="25"/>
    </row>
    <row r="13283" spans="1:5" x14ac:dyDescent="0.15">
      <c r="A13283" s="3"/>
      <c r="B13283" s="51"/>
      <c r="D13283" s="30"/>
      <c r="E13283" s="25"/>
    </row>
    <row r="13284" spans="1:5" x14ac:dyDescent="0.15">
      <c r="A13284" s="3"/>
      <c r="B13284" s="51"/>
      <c r="D13284" s="30"/>
      <c r="E13284" s="25"/>
    </row>
    <row r="13285" spans="1:5" x14ac:dyDescent="0.15">
      <c r="A13285" s="3"/>
      <c r="B13285" s="51"/>
      <c r="D13285" s="30"/>
      <c r="E13285" s="25"/>
    </row>
    <row r="13286" spans="1:5" x14ac:dyDescent="0.15">
      <c r="A13286" s="3"/>
      <c r="B13286" s="51"/>
      <c r="D13286" s="30"/>
      <c r="E13286" s="25"/>
    </row>
    <row r="13287" spans="1:5" x14ac:dyDescent="0.15">
      <c r="A13287" s="3"/>
      <c r="B13287" s="51"/>
      <c r="D13287" s="30"/>
      <c r="E13287" s="25"/>
    </row>
    <row r="13288" spans="1:5" x14ac:dyDescent="0.15">
      <c r="A13288" s="3"/>
      <c r="B13288" s="51"/>
      <c r="D13288" s="30"/>
      <c r="E13288" s="25"/>
    </row>
    <row r="13289" spans="1:5" x14ac:dyDescent="0.15">
      <c r="A13289" s="3"/>
      <c r="B13289" s="51"/>
      <c r="D13289" s="30"/>
      <c r="E13289" s="25"/>
    </row>
    <row r="13290" spans="1:5" x14ac:dyDescent="0.15">
      <c r="A13290" s="3"/>
      <c r="B13290" s="51"/>
      <c r="D13290" s="30"/>
      <c r="E13290" s="25"/>
    </row>
    <row r="13291" spans="1:5" x14ac:dyDescent="0.15">
      <c r="A13291" s="3"/>
      <c r="B13291" s="51"/>
      <c r="D13291" s="30"/>
      <c r="E13291" s="25"/>
    </row>
    <row r="13292" spans="1:5" x14ac:dyDescent="0.15">
      <c r="A13292" s="3"/>
      <c r="B13292" s="51"/>
      <c r="D13292" s="30"/>
      <c r="E13292" s="25"/>
    </row>
    <row r="13293" spans="1:5" x14ac:dyDescent="0.15">
      <c r="A13293" s="3"/>
      <c r="B13293" s="51"/>
      <c r="D13293" s="30"/>
      <c r="E13293" s="25"/>
    </row>
    <row r="13294" spans="1:5" x14ac:dyDescent="0.15">
      <c r="A13294" s="3"/>
      <c r="B13294" s="51"/>
      <c r="D13294" s="30"/>
      <c r="E13294" s="25"/>
    </row>
    <row r="13295" spans="1:5" x14ac:dyDescent="0.15">
      <c r="A13295" s="3"/>
      <c r="B13295" s="51"/>
      <c r="D13295" s="30"/>
      <c r="E13295" s="25"/>
    </row>
    <row r="13296" spans="1:5" x14ac:dyDescent="0.15">
      <c r="A13296" s="3"/>
      <c r="B13296" s="51"/>
      <c r="D13296" s="30"/>
      <c r="E13296" s="25"/>
    </row>
    <row r="13297" spans="1:5" x14ac:dyDescent="0.15">
      <c r="A13297" s="3"/>
      <c r="B13297" s="51"/>
      <c r="D13297" s="30"/>
      <c r="E13297" s="25"/>
    </row>
    <row r="13298" spans="1:5" x14ac:dyDescent="0.15">
      <c r="A13298" s="3"/>
      <c r="B13298" s="51"/>
      <c r="D13298" s="30"/>
      <c r="E13298" s="25"/>
    </row>
    <row r="13299" spans="1:5" x14ac:dyDescent="0.15">
      <c r="A13299" s="3"/>
      <c r="B13299" s="51"/>
      <c r="D13299" s="30"/>
      <c r="E13299" s="25"/>
    </row>
    <row r="13300" spans="1:5" x14ac:dyDescent="0.15">
      <c r="A13300" s="3"/>
      <c r="B13300" s="51"/>
      <c r="D13300" s="30"/>
      <c r="E13300" s="25"/>
    </row>
    <row r="13301" spans="1:5" x14ac:dyDescent="0.15">
      <c r="A13301" s="3"/>
      <c r="B13301" s="51"/>
      <c r="D13301" s="30"/>
      <c r="E13301" s="25"/>
    </row>
    <row r="13302" spans="1:5" x14ac:dyDescent="0.15">
      <c r="A13302" s="3"/>
      <c r="B13302" s="51"/>
      <c r="D13302" s="30"/>
      <c r="E13302" s="25"/>
    </row>
    <row r="13303" spans="1:5" x14ac:dyDescent="0.15">
      <c r="A13303" s="3"/>
      <c r="B13303" s="51"/>
      <c r="D13303" s="30"/>
      <c r="E13303" s="25"/>
    </row>
    <row r="13304" spans="1:5" x14ac:dyDescent="0.15">
      <c r="A13304" s="3"/>
      <c r="B13304" s="51"/>
      <c r="D13304" s="30"/>
      <c r="E13304" s="25"/>
    </row>
    <row r="13305" spans="1:5" x14ac:dyDescent="0.15">
      <c r="A13305" s="3"/>
      <c r="B13305" s="51"/>
      <c r="D13305" s="30"/>
      <c r="E13305" s="25"/>
    </row>
    <row r="13306" spans="1:5" x14ac:dyDescent="0.15">
      <c r="A13306" s="3"/>
      <c r="B13306" s="51"/>
      <c r="D13306" s="30"/>
      <c r="E13306" s="25"/>
    </row>
    <row r="13307" spans="1:5" x14ac:dyDescent="0.15">
      <c r="A13307" s="3"/>
      <c r="B13307" s="51"/>
      <c r="D13307" s="30"/>
      <c r="E13307" s="25"/>
    </row>
    <row r="13308" spans="1:5" x14ac:dyDescent="0.15">
      <c r="A13308" s="3"/>
      <c r="B13308" s="51"/>
      <c r="D13308" s="30"/>
      <c r="E13308" s="25"/>
    </row>
    <row r="13309" spans="1:5" x14ac:dyDescent="0.15">
      <c r="A13309" s="3"/>
      <c r="B13309" s="51"/>
      <c r="D13309" s="30"/>
      <c r="E13309" s="25"/>
    </row>
    <row r="13310" spans="1:5" x14ac:dyDescent="0.15">
      <c r="A13310" s="3"/>
      <c r="B13310" s="51"/>
      <c r="D13310" s="30"/>
      <c r="E13310" s="25"/>
    </row>
    <row r="13311" spans="1:5" x14ac:dyDescent="0.15">
      <c r="A13311" s="3"/>
      <c r="B13311" s="51"/>
      <c r="D13311" s="30"/>
      <c r="E13311" s="25"/>
    </row>
    <row r="13312" spans="1:5" x14ac:dyDescent="0.15">
      <c r="A13312" s="3"/>
      <c r="B13312" s="51"/>
      <c r="D13312" s="30"/>
      <c r="E13312" s="25"/>
    </row>
    <row r="13313" spans="1:5" x14ac:dyDescent="0.15">
      <c r="A13313" s="3"/>
      <c r="B13313" s="51"/>
      <c r="D13313" s="30"/>
      <c r="E13313" s="25"/>
    </row>
    <row r="13314" spans="1:5" x14ac:dyDescent="0.15">
      <c r="A13314" s="3"/>
      <c r="B13314" s="51"/>
      <c r="D13314" s="30"/>
      <c r="E13314" s="25"/>
    </row>
    <row r="13315" spans="1:5" x14ac:dyDescent="0.15">
      <c r="A13315" s="3"/>
      <c r="B13315" s="51"/>
      <c r="D13315" s="30"/>
      <c r="E13315" s="25"/>
    </row>
    <row r="13316" spans="1:5" x14ac:dyDescent="0.15">
      <c r="A13316" s="3"/>
      <c r="B13316" s="51"/>
      <c r="D13316" s="30"/>
      <c r="E13316" s="25"/>
    </row>
    <row r="13317" spans="1:5" x14ac:dyDescent="0.15">
      <c r="A13317" s="3"/>
      <c r="B13317" s="51"/>
      <c r="D13317" s="30"/>
      <c r="E13317" s="25"/>
    </row>
    <row r="13318" spans="1:5" x14ac:dyDescent="0.15">
      <c r="A13318" s="3"/>
      <c r="B13318" s="51"/>
      <c r="D13318" s="30"/>
      <c r="E13318" s="25"/>
    </row>
    <row r="13319" spans="1:5" x14ac:dyDescent="0.15">
      <c r="A13319" s="3"/>
      <c r="B13319" s="51"/>
      <c r="D13319" s="30"/>
      <c r="E13319" s="25"/>
    </row>
    <row r="13320" spans="1:5" x14ac:dyDescent="0.15">
      <c r="A13320" s="3"/>
      <c r="B13320" s="51"/>
      <c r="D13320" s="30"/>
      <c r="E13320" s="25"/>
    </row>
    <row r="13321" spans="1:5" x14ac:dyDescent="0.15">
      <c r="A13321" s="3"/>
      <c r="B13321" s="51"/>
      <c r="D13321" s="30"/>
      <c r="E13321" s="25"/>
    </row>
    <row r="13322" spans="1:5" x14ac:dyDescent="0.15">
      <c r="A13322" s="3"/>
      <c r="B13322" s="51"/>
      <c r="D13322" s="30"/>
      <c r="E13322" s="25"/>
    </row>
    <row r="13323" spans="1:5" x14ac:dyDescent="0.15">
      <c r="A13323" s="3"/>
      <c r="B13323" s="51"/>
      <c r="D13323" s="30"/>
      <c r="E13323" s="25"/>
    </row>
    <row r="13324" spans="1:5" x14ac:dyDescent="0.15">
      <c r="A13324" s="3"/>
      <c r="B13324" s="51"/>
      <c r="D13324" s="30"/>
      <c r="E13324" s="25"/>
    </row>
    <row r="13325" spans="1:5" x14ac:dyDescent="0.15">
      <c r="A13325" s="3"/>
      <c r="B13325" s="51"/>
      <c r="D13325" s="30"/>
      <c r="E13325" s="25"/>
    </row>
    <row r="13326" spans="1:5" x14ac:dyDescent="0.15">
      <c r="A13326" s="3"/>
      <c r="B13326" s="51"/>
      <c r="D13326" s="30"/>
      <c r="E13326" s="25"/>
    </row>
    <row r="13327" spans="1:5" x14ac:dyDescent="0.15">
      <c r="A13327" s="3"/>
      <c r="B13327" s="51"/>
      <c r="D13327" s="30"/>
      <c r="E13327" s="25"/>
    </row>
    <row r="13328" spans="1:5" x14ac:dyDescent="0.15">
      <c r="A13328" s="3"/>
      <c r="B13328" s="51"/>
      <c r="D13328" s="30"/>
      <c r="E13328" s="25"/>
    </row>
    <row r="13329" spans="1:5" x14ac:dyDescent="0.15">
      <c r="A13329" s="3"/>
      <c r="B13329" s="51"/>
      <c r="D13329" s="30"/>
      <c r="E13329" s="25"/>
    </row>
    <row r="13330" spans="1:5" x14ac:dyDescent="0.15">
      <c r="A13330" s="3"/>
      <c r="B13330" s="51"/>
      <c r="D13330" s="30"/>
      <c r="E13330" s="25"/>
    </row>
    <row r="13331" spans="1:5" x14ac:dyDescent="0.15">
      <c r="A13331" s="3"/>
      <c r="B13331" s="51"/>
      <c r="D13331" s="30"/>
      <c r="E13331" s="25"/>
    </row>
    <row r="13332" spans="1:5" x14ac:dyDescent="0.15">
      <c r="A13332" s="3"/>
      <c r="B13332" s="51"/>
      <c r="D13332" s="30"/>
      <c r="E13332" s="25"/>
    </row>
    <row r="13333" spans="1:5" x14ac:dyDescent="0.15">
      <c r="A13333" s="3"/>
      <c r="B13333" s="51"/>
      <c r="D13333" s="30"/>
      <c r="E13333" s="25"/>
    </row>
    <row r="13334" spans="1:5" x14ac:dyDescent="0.15">
      <c r="A13334" s="3"/>
      <c r="B13334" s="51"/>
      <c r="D13334" s="30"/>
      <c r="E13334" s="25"/>
    </row>
    <row r="13335" spans="1:5" x14ac:dyDescent="0.15">
      <c r="A13335" s="3"/>
      <c r="B13335" s="51"/>
      <c r="D13335" s="30"/>
      <c r="E13335" s="25"/>
    </row>
    <row r="13336" spans="1:5" x14ac:dyDescent="0.15">
      <c r="A13336" s="3"/>
      <c r="B13336" s="51"/>
      <c r="D13336" s="30"/>
      <c r="E13336" s="25"/>
    </row>
    <row r="13337" spans="1:5" x14ac:dyDescent="0.15">
      <c r="A13337" s="3"/>
      <c r="B13337" s="51"/>
      <c r="D13337" s="30"/>
      <c r="E13337" s="25"/>
    </row>
    <row r="13338" spans="1:5" x14ac:dyDescent="0.15">
      <c r="A13338" s="3"/>
      <c r="B13338" s="51"/>
      <c r="D13338" s="30"/>
      <c r="E13338" s="25"/>
    </row>
    <row r="13339" spans="1:5" x14ac:dyDescent="0.15">
      <c r="A13339" s="3"/>
      <c r="B13339" s="51"/>
      <c r="D13339" s="30"/>
      <c r="E13339" s="25"/>
    </row>
    <row r="13340" spans="1:5" x14ac:dyDescent="0.15">
      <c r="A13340" s="3"/>
      <c r="B13340" s="51"/>
      <c r="D13340" s="30"/>
      <c r="E13340" s="25"/>
    </row>
    <row r="13341" spans="1:5" x14ac:dyDescent="0.15">
      <c r="A13341" s="3"/>
      <c r="B13341" s="51"/>
      <c r="D13341" s="30"/>
      <c r="E13341" s="25"/>
    </row>
    <row r="13342" spans="1:5" x14ac:dyDescent="0.15">
      <c r="A13342" s="3"/>
      <c r="B13342" s="51"/>
      <c r="D13342" s="30"/>
      <c r="E13342" s="25"/>
    </row>
    <row r="13343" spans="1:5" x14ac:dyDescent="0.15">
      <c r="A13343" s="3"/>
      <c r="B13343" s="51"/>
      <c r="D13343" s="30"/>
      <c r="E13343" s="25"/>
    </row>
    <row r="13344" spans="1:5" x14ac:dyDescent="0.15">
      <c r="A13344" s="3"/>
      <c r="B13344" s="51"/>
      <c r="D13344" s="30"/>
      <c r="E13344" s="25"/>
    </row>
    <row r="13345" spans="1:5" x14ac:dyDescent="0.15">
      <c r="A13345" s="3"/>
      <c r="B13345" s="51"/>
      <c r="D13345" s="30"/>
      <c r="E13345" s="25"/>
    </row>
    <row r="13346" spans="1:5" x14ac:dyDescent="0.15">
      <c r="A13346" s="3"/>
      <c r="B13346" s="51"/>
      <c r="D13346" s="30"/>
      <c r="E13346" s="25"/>
    </row>
    <row r="13347" spans="1:5" x14ac:dyDescent="0.15">
      <c r="A13347" s="3"/>
      <c r="B13347" s="51"/>
      <c r="D13347" s="30"/>
      <c r="E13347" s="25"/>
    </row>
    <row r="13348" spans="1:5" x14ac:dyDescent="0.15">
      <c r="A13348" s="3"/>
      <c r="B13348" s="51"/>
      <c r="D13348" s="30"/>
      <c r="E13348" s="25"/>
    </row>
    <row r="13349" spans="1:5" x14ac:dyDescent="0.15">
      <c r="A13349" s="3"/>
      <c r="B13349" s="51"/>
      <c r="D13349" s="30"/>
      <c r="E13349" s="25"/>
    </row>
    <row r="13350" spans="1:5" x14ac:dyDescent="0.15">
      <c r="A13350" s="3"/>
      <c r="B13350" s="51"/>
      <c r="D13350" s="30"/>
      <c r="E13350" s="25"/>
    </row>
    <row r="13351" spans="1:5" x14ac:dyDescent="0.15">
      <c r="A13351" s="3"/>
      <c r="B13351" s="51"/>
      <c r="D13351" s="30"/>
      <c r="E13351" s="25"/>
    </row>
    <row r="13352" spans="1:5" x14ac:dyDescent="0.15">
      <c r="A13352" s="3"/>
      <c r="B13352" s="51"/>
      <c r="D13352" s="30"/>
      <c r="E13352" s="25"/>
    </row>
    <row r="13353" spans="1:5" x14ac:dyDescent="0.15">
      <c r="A13353" s="3"/>
      <c r="B13353" s="51"/>
      <c r="D13353" s="30"/>
      <c r="E13353" s="25"/>
    </row>
    <row r="13354" spans="1:5" x14ac:dyDescent="0.15">
      <c r="A13354" s="3"/>
      <c r="B13354" s="51"/>
      <c r="D13354" s="30"/>
      <c r="E13354" s="25"/>
    </row>
    <row r="13355" spans="1:5" x14ac:dyDescent="0.15">
      <c r="A13355" s="3"/>
      <c r="B13355" s="51"/>
      <c r="D13355" s="30"/>
      <c r="E13355" s="25"/>
    </row>
    <row r="13356" spans="1:5" x14ac:dyDescent="0.15">
      <c r="A13356" s="3"/>
      <c r="B13356" s="51"/>
      <c r="D13356" s="30"/>
      <c r="E13356" s="25"/>
    </row>
    <row r="13357" spans="1:5" x14ac:dyDescent="0.15">
      <c r="A13357" s="3"/>
      <c r="B13357" s="51"/>
      <c r="D13357" s="30"/>
      <c r="E13357" s="25"/>
    </row>
    <row r="13358" spans="1:5" x14ac:dyDescent="0.15">
      <c r="A13358" s="3"/>
      <c r="B13358" s="51"/>
      <c r="D13358" s="30"/>
      <c r="E13358" s="25"/>
    </row>
    <row r="13359" spans="1:5" x14ac:dyDescent="0.15">
      <c r="A13359" s="3"/>
      <c r="B13359" s="51"/>
      <c r="D13359" s="30"/>
      <c r="E13359" s="25"/>
    </row>
    <row r="13360" spans="1:5" x14ac:dyDescent="0.15">
      <c r="A13360" s="3"/>
      <c r="B13360" s="51"/>
      <c r="D13360" s="30"/>
      <c r="E13360" s="25"/>
    </row>
    <row r="13361" spans="1:5" x14ac:dyDescent="0.15">
      <c r="A13361" s="3"/>
      <c r="B13361" s="51"/>
      <c r="D13361" s="30"/>
      <c r="E13361" s="25"/>
    </row>
    <row r="13362" spans="1:5" x14ac:dyDescent="0.15">
      <c r="A13362" s="3"/>
      <c r="B13362" s="51"/>
      <c r="D13362" s="30"/>
      <c r="E13362" s="25"/>
    </row>
    <row r="13363" spans="1:5" x14ac:dyDescent="0.15">
      <c r="A13363" s="3"/>
      <c r="B13363" s="51"/>
      <c r="D13363" s="30"/>
      <c r="E13363" s="25"/>
    </row>
    <row r="13364" spans="1:5" x14ac:dyDescent="0.15">
      <c r="A13364" s="3"/>
      <c r="B13364" s="51"/>
      <c r="D13364" s="30"/>
      <c r="E13364" s="25"/>
    </row>
    <row r="13365" spans="1:5" x14ac:dyDescent="0.15">
      <c r="A13365" s="3"/>
      <c r="B13365" s="51"/>
      <c r="D13365" s="30"/>
      <c r="E13365" s="25"/>
    </row>
    <row r="13366" spans="1:5" x14ac:dyDescent="0.15">
      <c r="A13366" s="3"/>
      <c r="B13366" s="51"/>
      <c r="D13366" s="30"/>
      <c r="E13366" s="25"/>
    </row>
    <row r="13367" spans="1:5" x14ac:dyDescent="0.15">
      <c r="A13367" s="3"/>
      <c r="B13367" s="51"/>
      <c r="D13367" s="30"/>
      <c r="E13367" s="25"/>
    </row>
    <row r="13368" spans="1:5" x14ac:dyDescent="0.15">
      <c r="A13368" s="3"/>
      <c r="B13368" s="51"/>
      <c r="D13368" s="30"/>
      <c r="E13368" s="25"/>
    </row>
    <row r="13369" spans="1:5" x14ac:dyDescent="0.15">
      <c r="A13369" s="3"/>
      <c r="B13369" s="51"/>
      <c r="D13369" s="30"/>
      <c r="E13369" s="25"/>
    </row>
    <row r="13370" spans="1:5" x14ac:dyDescent="0.15">
      <c r="A13370" s="3"/>
      <c r="B13370" s="51"/>
      <c r="D13370" s="30"/>
      <c r="E13370" s="25"/>
    </row>
    <row r="13371" spans="1:5" x14ac:dyDescent="0.15">
      <c r="A13371" s="3"/>
      <c r="B13371" s="51"/>
      <c r="D13371" s="30"/>
      <c r="E13371" s="25"/>
    </row>
    <row r="13372" spans="1:5" x14ac:dyDescent="0.15">
      <c r="A13372" s="3"/>
      <c r="B13372" s="51"/>
      <c r="D13372" s="30"/>
      <c r="E13372" s="25"/>
    </row>
    <row r="13373" spans="1:5" x14ac:dyDescent="0.15">
      <c r="A13373" s="3"/>
      <c r="B13373" s="51"/>
      <c r="D13373" s="30"/>
      <c r="E13373" s="25"/>
    </row>
    <row r="13374" spans="1:5" x14ac:dyDescent="0.15">
      <c r="A13374" s="3"/>
      <c r="B13374" s="51"/>
      <c r="D13374" s="30"/>
      <c r="E13374" s="25"/>
    </row>
    <row r="13375" spans="1:5" x14ac:dyDescent="0.15">
      <c r="A13375" s="3"/>
      <c r="B13375" s="51"/>
      <c r="D13375" s="30"/>
      <c r="E13375" s="25"/>
    </row>
    <row r="13376" spans="1:5" x14ac:dyDescent="0.15">
      <c r="A13376" s="3"/>
      <c r="B13376" s="51"/>
      <c r="D13376" s="30"/>
      <c r="E13376" s="25"/>
    </row>
    <row r="13377" spans="1:5" x14ac:dyDescent="0.15">
      <c r="A13377" s="3"/>
      <c r="B13377" s="51"/>
      <c r="D13377" s="30"/>
      <c r="E13377" s="25"/>
    </row>
    <row r="13378" spans="1:5" x14ac:dyDescent="0.15">
      <c r="A13378" s="3"/>
      <c r="B13378" s="51"/>
      <c r="D13378" s="30"/>
      <c r="E13378" s="25"/>
    </row>
    <row r="13379" spans="1:5" x14ac:dyDescent="0.15">
      <c r="A13379" s="3"/>
      <c r="B13379" s="51"/>
      <c r="D13379" s="30"/>
      <c r="E13379" s="25"/>
    </row>
    <row r="13380" spans="1:5" x14ac:dyDescent="0.15">
      <c r="A13380" s="3"/>
      <c r="B13380" s="51"/>
      <c r="D13380" s="30"/>
      <c r="E13380" s="25"/>
    </row>
    <row r="13381" spans="1:5" x14ac:dyDescent="0.15">
      <c r="A13381" s="3"/>
      <c r="B13381" s="51"/>
      <c r="D13381" s="30"/>
      <c r="E13381" s="25"/>
    </row>
    <row r="13382" spans="1:5" x14ac:dyDescent="0.15">
      <c r="A13382" s="3"/>
      <c r="B13382" s="51"/>
      <c r="D13382" s="30"/>
      <c r="E13382" s="25"/>
    </row>
    <row r="13383" spans="1:5" x14ac:dyDescent="0.15">
      <c r="A13383" s="3"/>
      <c r="B13383" s="51"/>
      <c r="D13383" s="30"/>
      <c r="E13383" s="25"/>
    </row>
    <row r="13384" spans="1:5" x14ac:dyDescent="0.15">
      <c r="A13384" s="3"/>
      <c r="B13384" s="51"/>
      <c r="D13384" s="30"/>
      <c r="E13384" s="25"/>
    </row>
    <row r="13385" spans="1:5" x14ac:dyDescent="0.15">
      <c r="A13385" s="3"/>
      <c r="B13385" s="51"/>
      <c r="D13385" s="30"/>
      <c r="E13385" s="25"/>
    </row>
    <row r="13386" spans="1:5" x14ac:dyDescent="0.15">
      <c r="A13386" s="3"/>
      <c r="B13386" s="51"/>
      <c r="D13386" s="30"/>
      <c r="E13386" s="25"/>
    </row>
    <row r="13387" spans="1:5" x14ac:dyDescent="0.15">
      <c r="A13387" s="3"/>
      <c r="B13387" s="51"/>
      <c r="D13387" s="30"/>
      <c r="E13387" s="25"/>
    </row>
    <row r="13388" spans="1:5" x14ac:dyDescent="0.15">
      <c r="A13388" s="3"/>
      <c r="B13388" s="51"/>
      <c r="D13388" s="30"/>
      <c r="E13388" s="25"/>
    </row>
    <row r="13389" spans="1:5" x14ac:dyDescent="0.15">
      <c r="A13389" s="3"/>
      <c r="B13389" s="51"/>
      <c r="D13389" s="30"/>
      <c r="E13389" s="25"/>
    </row>
    <row r="13390" spans="1:5" x14ac:dyDescent="0.15">
      <c r="A13390" s="3"/>
      <c r="B13390" s="51"/>
      <c r="D13390" s="30"/>
      <c r="E13390" s="25"/>
    </row>
    <row r="13391" spans="1:5" x14ac:dyDescent="0.15">
      <c r="A13391" s="3"/>
      <c r="B13391" s="51"/>
      <c r="D13391" s="30"/>
      <c r="E13391" s="25"/>
    </row>
    <row r="13392" spans="1:5" x14ac:dyDescent="0.15">
      <c r="A13392" s="3"/>
      <c r="B13392" s="51"/>
      <c r="D13392" s="30"/>
      <c r="E13392" s="25"/>
    </row>
    <row r="13393" spans="1:5" x14ac:dyDescent="0.15">
      <c r="A13393" s="3"/>
      <c r="B13393" s="51"/>
      <c r="D13393" s="30"/>
      <c r="E13393" s="25"/>
    </row>
    <row r="13394" spans="1:5" x14ac:dyDescent="0.15">
      <c r="A13394" s="3"/>
      <c r="B13394" s="51"/>
      <c r="D13394" s="30"/>
      <c r="E13394" s="25"/>
    </row>
    <row r="13395" spans="1:5" x14ac:dyDescent="0.15">
      <c r="A13395" s="3"/>
      <c r="B13395" s="51"/>
      <c r="D13395" s="30"/>
      <c r="E13395" s="25"/>
    </row>
    <row r="13396" spans="1:5" x14ac:dyDescent="0.15">
      <c r="A13396" s="3"/>
      <c r="B13396" s="51"/>
      <c r="D13396" s="30"/>
      <c r="E13396" s="25"/>
    </row>
    <row r="13397" spans="1:5" x14ac:dyDescent="0.15">
      <c r="A13397" s="3"/>
      <c r="B13397" s="51"/>
      <c r="D13397" s="30"/>
      <c r="E13397" s="25"/>
    </row>
    <row r="13398" spans="1:5" x14ac:dyDescent="0.15">
      <c r="A13398" s="3"/>
      <c r="B13398" s="51"/>
      <c r="D13398" s="30"/>
      <c r="E13398" s="25"/>
    </row>
    <row r="13399" spans="1:5" x14ac:dyDescent="0.15">
      <c r="A13399" s="3"/>
      <c r="B13399" s="51"/>
      <c r="D13399" s="30"/>
      <c r="E13399" s="25"/>
    </row>
    <row r="13400" spans="1:5" x14ac:dyDescent="0.15">
      <c r="A13400" s="3"/>
      <c r="B13400" s="51"/>
      <c r="D13400" s="30"/>
      <c r="E13400" s="25"/>
    </row>
    <row r="13401" spans="1:5" x14ac:dyDescent="0.15">
      <c r="A13401" s="3"/>
      <c r="B13401" s="51"/>
      <c r="D13401" s="30"/>
      <c r="E13401" s="25"/>
    </row>
    <row r="13402" spans="1:5" x14ac:dyDescent="0.15">
      <c r="A13402" s="3"/>
      <c r="B13402" s="51"/>
      <c r="D13402" s="30"/>
      <c r="E13402" s="25"/>
    </row>
    <row r="13403" spans="1:5" x14ac:dyDescent="0.15">
      <c r="A13403" s="3"/>
      <c r="B13403" s="51"/>
      <c r="D13403" s="30"/>
      <c r="E13403" s="25"/>
    </row>
    <row r="13404" spans="1:5" x14ac:dyDescent="0.15">
      <c r="A13404" s="3"/>
      <c r="B13404" s="51"/>
      <c r="D13404" s="30"/>
      <c r="E13404" s="25"/>
    </row>
    <row r="13405" spans="1:5" x14ac:dyDescent="0.15">
      <c r="A13405" s="3"/>
      <c r="B13405" s="51"/>
      <c r="D13405" s="30"/>
      <c r="E13405" s="25"/>
    </row>
    <row r="13406" spans="1:5" x14ac:dyDescent="0.15">
      <c r="A13406" s="3"/>
      <c r="B13406" s="51"/>
      <c r="D13406" s="30"/>
      <c r="E13406" s="25"/>
    </row>
    <row r="13407" spans="1:5" x14ac:dyDescent="0.15">
      <c r="A13407" s="3"/>
      <c r="B13407" s="51"/>
      <c r="D13407" s="30"/>
      <c r="E13407" s="25"/>
    </row>
    <row r="13408" spans="1:5" x14ac:dyDescent="0.15">
      <c r="A13408" s="3"/>
      <c r="B13408" s="51"/>
      <c r="D13408" s="30"/>
      <c r="E13408" s="25"/>
    </row>
    <row r="13409" spans="1:5" x14ac:dyDescent="0.15">
      <c r="A13409" s="3"/>
      <c r="B13409" s="51"/>
      <c r="D13409" s="30"/>
      <c r="E13409" s="25"/>
    </row>
    <row r="13410" spans="1:5" x14ac:dyDescent="0.15">
      <c r="A13410" s="3"/>
      <c r="B13410" s="51"/>
      <c r="D13410" s="30"/>
      <c r="E13410" s="25"/>
    </row>
    <row r="13411" spans="1:5" x14ac:dyDescent="0.15">
      <c r="A13411" s="3"/>
      <c r="B13411" s="51"/>
      <c r="D13411" s="30"/>
      <c r="E13411" s="25"/>
    </row>
    <row r="13412" spans="1:5" x14ac:dyDescent="0.15">
      <c r="A13412" s="3"/>
      <c r="B13412" s="51"/>
      <c r="D13412" s="30"/>
      <c r="E13412" s="25"/>
    </row>
    <row r="13413" spans="1:5" x14ac:dyDescent="0.15">
      <c r="A13413" s="3"/>
      <c r="B13413" s="51"/>
      <c r="D13413" s="30"/>
      <c r="E13413" s="25"/>
    </row>
    <row r="13414" spans="1:5" x14ac:dyDescent="0.15">
      <c r="A13414" s="3"/>
      <c r="B13414" s="51"/>
      <c r="D13414" s="30"/>
      <c r="E13414" s="25"/>
    </row>
    <row r="13415" spans="1:5" x14ac:dyDescent="0.15">
      <c r="A13415" s="3"/>
      <c r="B13415" s="51"/>
      <c r="D13415" s="30"/>
      <c r="E13415" s="25"/>
    </row>
    <row r="13416" spans="1:5" x14ac:dyDescent="0.15">
      <c r="A13416" s="3"/>
      <c r="B13416" s="51"/>
      <c r="D13416" s="30"/>
      <c r="E13416" s="25"/>
    </row>
    <row r="13417" spans="1:5" x14ac:dyDescent="0.15">
      <c r="A13417" s="3"/>
      <c r="B13417" s="51"/>
      <c r="D13417" s="30"/>
      <c r="E13417" s="25"/>
    </row>
    <row r="13418" spans="1:5" x14ac:dyDescent="0.15">
      <c r="A13418" s="3"/>
      <c r="B13418" s="51"/>
      <c r="D13418" s="30"/>
      <c r="E13418" s="25"/>
    </row>
    <row r="13419" spans="1:5" x14ac:dyDescent="0.15">
      <c r="A13419" s="3"/>
      <c r="B13419" s="51"/>
      <c r="D13419" s="30"/>
      <c r="E13419" s="25"/>
    </row>
    <row r="13420" spans="1:5" x14ac:dyDescent="0.15">
      <c r="A13420" s="3"/>
      <c r="B13420" s="51"/>
      <c r="D13420" s="30"/>
      <c r="E13420" s="25"/>
    </row>
    <row r="13421" spans="1:5" x14ac:dyDescent="0.15">
      <c r="A13421" s="3"/>
      <c r="B13421" s="51"/>
      <c r="D13421" s="30"/>
      <c r="E13421" s="25"/>
    </row>
    <row r="13422" spans="1:5" x14ac:dyDescent="0.15">
      <c r="A13422" s="3"/>
      <c r="B13422" s="51"/>
      <c r="D13422" s="30"/>
      <c r="E13422" s="25"/>
    </row>
    <row r="13423" spans="1:5" x14ac:dyDescent="0.15">
      <c r="A13423" s="3"/>
      <c r="B13423" s="51"/>
      <c r="D13423" s="30"/>
      <c r="E13423" s="25"/>
    </row>
    <row r="13424" spans="1:5" x14ac:dyDescent="0.15">
      <c r="A13424" s="3"/>
      <c r="B13424" s="51"/>
      <c r="D13424" s="30"/>
      <c r="E13424" s="25"/>
    </row>
    <row r="13425" spans="1:5" x14ac:dyDescent="0.15">
      <c r="A13425" s="3"/>
      <c r="B13425" s="51"/>
      <c r="D13425" s="30"/>
      <c r="E13425" s="25"/>
    </row>
    <row r="13426" spans="1:5" x14ac:dyDescent="0.15">
      <c r="A13426" s="3"/>
      <c r="B13426" s="51"/>
      <c r="D13426" s="30"/>
      <c r="E13426" s="25"/>
    </row>
    <row r="13427" spans="1:5" x14ac:dyDescent="0.15">
      <c r="A13427" s="3"/>
      <c r="B13427" s="51"/>
      <c r="D13427" s="30"/>
      <c r="E13427" s="25"/>
    </row>
    <row r="13428" spans="1:5" x14ac:dyDescent="0.15">
      <c r="A13428" s="3"/>
      <c r="B13428" s="51"/>
      <c r="D13428" s="30"/>
      <c r="E13428" s="25"/>
    </row>
    <row r="13429" spans="1:5" x14ac:dyDescent="0.15">
      <c r="A13429" s="3"/>
      <c r="B13429" s="51"/>
      <c r="D13429" s="30"/>
      <c r="E13429" s="25"/>
    </row>
    <row r="13430" spans="1:5" x14ac:dyDescent="0.15">
      <c r="A13430" s="3"/>
      <c r="B13430" s="51"/>
      <c r="D13430" s="30"/>
      <c r="E13430" s="25"/>
    </row>
    <row r="13431" spans="1:5" x14ac:dyDescent="0.15">
      <c r="A13431" s="3"/>
      <c r="B13431" s="51"/>
      <c r="D13431" s="30"/>
      <c r="E13431" s="25"/>
    </row>
    <row r="13432" spans="1:5" x14ac:dyDescent="0.15">
      <c r="A13432" s="3"/>
      <c r="B13432" s="51"/>
      <c r="D13432" s="30"/>
      <c r="E13432" s="25"/>
    </row>
    <row r="13433" spans="1:5" x14ac:dyDescent="0.15">
      <c r="A13433" s="3"/>
      <c r="B13433" s="51"/>
      <c r="D13433" s="30"/>
      <c r="E13433" s="25"/>
    </row>
    <row r="13434" spans="1:5" x14ac:dyDescent="0.15">
      <c r="A13434" s="3"/>
      <c r="B13434" s="51"/>
      <c r="D13434" s="30"/>
      <c r="E13434" s="25"/>
    </row>
    <row r="13435" spans="1:5" x14ac:dyDescent="0.15">
      <c r="A13435" s="3"/>
      <c r="B13435" s="51"/>
      <c r="D13435" s="30"/>
      <c r="E13435" s="25"/>
    </row>
    <row r="13436" spans="1:5" x14ac:dyDescent="0.15">
      <c r="A13436" s="3"/>
      <c r="B13436" s="51"/>
      <c r="D13436" s="30"/>
      <c r="E13436" s="25"/>
    </row>
    <row r="13437" spans="1:5" x14ac:dyDescent="0.15">
      <c r="A13437" s="3"/>
      <c r="B13437" s="51"/>
      <c r="D13437" s="30"/>
      <c r="E13437" s="25"/>
    </row>
    <row r="13438" spans="1:5" x14ac:dyDescent="0.15">
      <c r="A13438" s="3"/>
      <c r="B13438" s="51"/>
      <c r="D13438" s="30"/>
      <c r="E13438" s="25"/>
    </row>
    <row r="13439" spans="1:5" x14ac:dyDescent="0.15">
      <c r="A13439" s="3"/>
      <c r="B13439" s="51"/>
      <c r="D13439" s="30"/>
      <c r="E13439" s="25"/>
    </row>
    <row r="13440" spans="1:5" x14ac:dyDescent="0.15">
      <c r="A13440" s="3"/>
      <c r="B13440" s="51"/>
      <c r="D13440" s="30"/>
      <c r="E13440" s="25"/>
    </row>
    <row r="13441" spans="1:5" x14ac:dyDescent="0.15">
      <c r="A13441" s="3"/>
      <c r="B13441" s="51"/>
      <c r="D13441" s="30"/>
      <c r="E13441" s="25"/>
    </row>
    <row r="13442" spans="1:5" x14ac:dyDescent="0.15">
      <c r="A13442" s="3"/>
      <c r="B13442" s="51"/>
      <c r="D13442" s="30"/>
      <c r="E13442" s="25"/>
    </row>
    <row r="13443" spans="1:5" x14ac:dyDescent="0.15">
      <c r="A13443" s="3"/>
      <c r="B13443" s="51"/>
      <c r="D13443" s="30"/>
      <c r="E13443" s="25"/>
    </row>
    <row r="13444" spans="1:5" x14ac:dyDescent="0.15">
      <c r="A13444" s="3"/>
      <c r="B13444" s="51"/>
      <c r="D13444" s="30"/>
      <c r="E13444" s="25"/>
    </row>
    <row r="13445" spans="1:5" x14ac:dyDescent="0.15">
      <c r="A13445" s="3"/>
      <c r="B13445" s="51"/>
      <c r="D13445" s="30"/>
      <c r="E13445" s="25"/>
    </row>
    <row r="13446" spans="1:5" x14ac:dyDescent="0.15">
      <c r="A13446" s="3"/>
      <c r="B13446" s="51"/>
      <c r="D13446" s="30"/>
      <c r="E13446" s="25"/>
    </row>
    <row r="13447" spans="1:5" x14ac:dyDescent="0.15">
      <c r="A13447" s="3"/>
      <c r="B13447" s="51"/>
      <c r="D13447" s="30"/>
      <c r="E13447" s="25"/>
    </row>
    <row r="13448" spans="1:5" x14ac:dyDescent="0.15">
      <c r="A13448" s="3"/>
      <c r="B13448" s="51"/>
      <c r="D13448" s="30"/>
      <c r="E13448" s="25"/>
    </row>
    <row r="13449" spans="1:5" x14ac:dyDescent="0.15">
      <c r="A13449" s="3"/>
      <c r="B13449" s="51"/>
      <c r="D13449" s="30"/>
      <c r="E13449" s="25"/>
    </row>
    <row r="13450" spans="1:5" x14ac:dyDescent="0.15">
      <c r="A13450" s="3"/>
      <c r="B13450" s="51"/>
      <c r="D13450" s="30"/>
      <c r="E13450" s="25"/>
    </row>
    <row r="13451" spans="1:5" x14ac:dyDescent="0.15">
      <c r="A13451" s="3"/>
      <c r="B13451" s="51"/>
      <c r="D13451" s="30"/>
      <c r="E13451" s="25"/>
    </row>
    <row r="13452" spans="1:5" x14ac:dyDescent="0.15">
      <c r="A13452" s="3"/>
      <c r="B13452" s="51"/>
      <c r="D13452" s="30"/>
      <c r="E13452" s="25"/>
    </row>
    <row r="13453" spans="1:5" x14ac:dyDescent="0.15">
      <c r="A13453" s="3"/>
      <c r="B13453" s="51"/>
      <c r="D13453" s="30"/>
      <c r="E13453" s="25"/>
    </row>
    <row r="13454" spans="1:5" x14ac:dyDescent="0.15">
      <c r="A13454" s="3"/>
      <c r="B13454" s="51"/>
      <c r="D13454" s="30"/>
      <c r="E13454" s="25"/>
    </row>
    <row r="13455" spans="1:5" x14ac:dyDescent="0.15">
      <c r="A13455" s="3"/>
      <c r="B13455" s="51"/>
      <c r="D13455" s="30"/>
      <c r="E13455" s="25"/>
    </row>
    <row r="13456" spans="1:5" x14ac:dyDescent="0.15">
      <c r="A13456" s="3"/>
      <c r="B13456" s="51"/>
      <c r="D13456" s="30"/>
      <c r="E13456" s="25"/>
    </row>
    <row r="13457" spans="1:5" x14ac:dyDescent="0.15">
      <c r="A13457" s="3"/>
      <c r="B13457" s="51"/>
      <c r="D13457" s="30"/>
      <c r="E13457" s="25"/>
    </row>
    <row r="13458" spans="1:5" x14ac:dyDescent="0.15">
      <c r="A13458" s="3"/>
      <c r="B13458" s="51"/>
      <c r="D13458" s="30"/>
      <c r="E13458" s="25"/>
    </row>
    <row r="13459" spans="1:5" x14ac:dyDescent="0.15">
      <c r="A13459" s="3"/>
      <c r="B13459" s="51"/>
      <c r="D13459" s="30"/>
      <c r="E13459" s="25"/>
    </row>
    <row r="13460" spans="1:5" x14ac:dyDescent="0.15">
      <c r="A13460" s="3"/>
      <c r="B13460" s="51"/>
      <c r="D13460" s="30"/>
      <c r="E13460" s="25"/>
    </row>
    <row r="13461" spans="1:5" x14ac:dyDescent="0.15">
      <c r="A13461" s="3"/>
      <c r="B13461" s="51"/>
      <c r="D13461" s="30"/>
      <c r="E13461" s="25"/>
    </row>
    <row r="13462" spans="1:5" x14ac:dyDescent="0.15">
      <c r="A13462" s="3"/>
      <c r="B13462" s="51"/>
      <c r="D13462" s="30"/>
      <c r="E13462" s="25"/>
    </row>
    <row r="13463" spans="1:5" x14ac:dyDescent="0.15">
      <c r="A13463" s="3"/>
      <c r="B13463" s="51"/>
      <c r="D13463" s="30"/>
      <c r="E13463" s="25"/>
    </row>
    <row r="13464" spans="1:5" x14ac:dyDescent="0.15">
      <c r="A13464" s="3"/>
      <c r="B13464" s="51"/>
      <c r="D13464" s="30"/>
      <c r="E13464" s="25"/>
    </row>
    <row r="13465" spans="1:5" x14ac:dyDescent="0.15">
      <c r="A13465" s="3"/>
      <c r="B13465" s="51"/>
      <c r="D13465" s="30"/>
      <c r="E13465" s="25"/>
    </row>
    <row r="13466" spans="1:5" x14ac:dyDescent="0.15">
      <c r="A13466" s="3"/>
      <c r="B13466" s="51"/>
      <c r="D13466" s="30"/>
      <c r="E13466" s="25"/>
    </row>
    <row r="13467" spans="1:5" x14ac:dyDescent="0.15">
      <c r="A13467" s="3"/>
      <c r="B13467" s="51"/>
      <c r="D13467" s="30"/>
      <c r="E13467" s="25"/>
    </row>
    <row r="13468" spans="1:5" x14ac:dyDescent="0.15">
      <c r="A13468" s="3"/>
      <c r="B13468" s="51"/>
      <c r="D13468" s="30"/>
      <c r="E13468" s="25"/>
    </row>
    <row r="13469" spans="1:5" x14ac:dyDescent="0.15">
      <c r="A13469" s="3"/>
      <c r="B13469" s="51"/>
      <c r="D13469" s="30"/>
      <c r="E13469" s="25"/>
    </row>
    <row r="13470" spans="1:5" x14ac:dyDescent="0.15">
      <c r="A13470" s="3"/>
      <c r="B13470" s="51"/>
      <c r="D13470" s="30"/>
      <c r="E13470" s="25"/>
    </row>
    <row r="13471" spans="1:5" x14ac:dyDescent="0.15">
      <c r="A13471" s="3"/>
      <c r="B13471" s="51"/>
      <c r="D13471" s="30"/>
      <c r="E13471" s="25"/>
    </row>
    <row r="13472" spans="1:5" x14ac:dyDescent="0.15">
      <c r="A13472" s="3"/>
      <c r="B13472" s="51"/>
      <c r="D13472" s="30"/>
      <c r="E13472" s="25"/>
    </row>
    <row r="13473" spans="1:5" x14ac:dyDescent="0.15">
      <c r="A13473" s="3"/>
      <c r="B13473" s="51"/>
      <c r="D13473" s="30"/>
      <c r="E13473" s="25"/>
    </row>
    <row r="13474" spans="1:5" x14ac:dyDescent="0.15">
      <c r="A13474" s="3"/>
      <c r="B13474" s="51"/>
      <c r="D13474" s="30"/>
      <c r="E13474" s="25"/>
    </row>
    <row r="13475" spans="1:5" x14ac:dyDescent="0.15">
      <c r="A13475" s="3"/>
      <c r="B13475" s="51"/>
      <c r="D13475" s="30"/>
      <c r="E13475" s="25"/>
    </row>
    <row r="13476" spans="1:5" x14ac:dyDescent="0.15">
      <c r="A13476" s="3"/>
      <c r="B13476" s="51"/>
      <c r="D13476" s="30"/>
      <c r="E13476" s="25"/>
    </row>
    <row r="13477" spans="1:5" x14ac:dyDescent="0.15">
      <c r="A13477" s="3"/>
      <c r="B13477" s="51"/>
      <c r="D13477" s="30"/>
      <c r="E13477" s="25"/>
    </row>
    <row r="13478" spans="1:5" x14ac:dyDescent="0.15">
      <c r="A13478" s="3"/>
      <c r="B13478" s="51"/>
      <c r="D13478" s="30"/>
      <c r="E13478" s="25"/>
    </row>
    <row r="13479" spans="1:5" x14ac:dyDescent="0.15">
      <c r="A13479" s="3"/>
      <c r="B13479" s="51"/>
      <c r="D13479" s="30"/>
      <c r="E13479" s="25"/>
    </row>
    <row r="13480" spans="1:5" x14ac:dyDescent="0.15">
      <c r="A13480" s="3"/>
      <c r="B13480" s="51"/>
      <c r="D13480" s="30"/>
      <c r="E13480" s="25"/>
    </row>
    <row r="13481" spans="1:5" x14ac:dyDescent="0.15">
      <c r="A13481" s="3"/>
      <c r="B13481" s="51"/>
      <c r="D13481" s="30"/>
      <c r="E13481" s="25"/>
    </row>
    <row r="13482" spans="1:5" x14ac:dyDescent="0.15">
      <c r="A13482" s="3"/>
      <c r="B13482" s="51"/>
      <c r="D13482" s="30"/>
      <c r="E13482" s="25"/>
    </row>
    <row r="13483" spans="1:5" x14ac:dyDescent="0.15">
      <c r="A13483" s="3"/>
      <c r="B13483" s="51"/>
      <c r="D13483" s="30"/>
      <c r="E13483" s="25"/>
    </row>
    <row r="13484" spans="1:5" x14ac:dyDescent="0.15">
      <c r="A13484" s="3"/>
      <c r="B13484" s="51"/>
      <c r="D13484" s="30"/>
      <c r="E13484" s="25"/>
    </row>
    <row r="13485" spans="1:5" x14ac:dyDescent="0.15">
      <c r="A13485" s="3"/>
      <c r="B13485" s="51"/>
      <c r="D13485" s="30"/>
      <c r="E13485" s="25"/>
    </row>
    <row r="13486" spans="1:5" x14ac:dyDescent="0.15">
      <c r="A13486" s="3"/>
      <c r="B13486" s="51"/>
      <c r="D13486" s="30"/>
      <c r="E13486" s="25"/>
    </row>
    <row r="13487" spans="1:5" x14ac:dyDescent="0.15">
      <c r="A13487" s="3"/>
      <c r="B13487" s="51"/>
      <c r="D13487" s="30"/>
      <c r="E13487" s="25"/>
    </row>
    <row r="13488" spans="1:5" x14ac:dyDescent="0.15">
      <c r="A13488" s="3"/>
      <c r="B13488" s="51"/>
      <c r="D13488" s="30"/>
      <c r="E13488" s="25"/>
    </row>
    <row r="13489" spans="1:5" x14ac:dyDescent="0.15">
      <c r="A13489" s="3"/>
      <c r="B13489" s="51"/>
      <c r="D13489" s="30"/>
      <c r="E13489" s="25"/>
    </row>
    <row r="13490" spans="1:5" x14ac:dyDescent="0.15">
      <c r="A13490" s="3"/>
      <c r="B13490" s="51"/>
      <c r="D13490" s="30"/>
      <c r="E13490" s="25"/>
    </row>
    <row r="13491" spans="1:5" x14ac:dyDescent="0.15">
      <c r="A13491" s="3"/>
      <c r="B13491" s="51"/>
      <c r="D13491" s="30"/>
      <c r="E13491" s="25"/>
    </row>
    <row r="13492" spans="1:5" x14ac:dyDescent="0.15">
      <c r="A13492" s="3"/>
      <c r="B13492" s="51"/>
      <c r="D13492" s="30"/>
      <c r="E13492" s="25"/>
    </row>
    <row r="13493" spans="1:5" x14ac:dyDescent="0.15">
      <c r="A13493" s="3"/>
      <c r="B13493" s="51"/>
      <c r="D13493" s="30"/>
      <c r="E13493" s="25"/>
    </row>
    <row r="13494" spans="1:5" x14ac:dyDescent="0.15">
      <c r="A13494" s="3"/>
      <c r="B13494" s="51"/>
      <c r="D13494" s="30"/>
      <c r="E13494" s="25"/>
    </row>
    <row r="13495" spans="1:5" x14ac:dyDescent="0.15">
      <c r="A13495" s="3"/>
      <c r="B13495" s="51"/>
      <c r="D13495" s="30"/>
      <c r="E13495" s="25"/>
    </row>
    <row r="13496" spans="1:5" x14ac:dyDescent="0.15">
      <c r="A13496" s="3"/>
      <c r="B13496" s="51"/>
      <c r="D13496" s="30"/>
      <c r="E13496" s="25"/>
    </row>
    <row r="13497" spans="1:5" x14ac:dyDescent="0.15">
      <c r="A13497" s="3"/>
      <c r="B13497" s="51"/>
      <c r="D13497" s="30"/>
      <c r="E13497" s="25"/>
    </row>
    <row r="13498" spans="1:5" x14ac:dyDescent="0.15">
      <c r="A13498" s="3"/>
      <c r="B13498" s="51"/>
      <c r="D13498" s="30"/>
      <c r="E13498" s="25"/>
    </row>
    <row r="13499" spans="1:5" x14ac:dyDescent="0.15">
      <c r="A13499" s="3"/>
      <c r="B13499" s="51"/>
      <c r="D13499" s="30"/>
      <c r="E13499" s="25"/>
    </row>
    <row r="13500" spans="1:5" x14ac:dyDescent="0.15">
      <c r="A13500" s="3"/>
      <c r="B13500" s="51"/>
      <c r="D13500" s="30"/>
      <c r="E13500" s="25"/>
    </row>
    <row r="13501" spans="1:5" x14ac:dyDescent="0.15">
      <c r="A13501" s="3"/>
      <c r="B13501" s="51"/>
      <c r="D13501" s="30"/>
      <c r="E13501" s="25"/>
    </row>
    <row r="13502" spans="1:5" x14ac:dyDescent="0.15">
      <c r="A13502" s="3"/>
      <c r="B13502" s="51"/>
      <c r="D13502" s="30"/>
      <c r="E13502" s="25"/>
    </row>
    <row r="13503" spans="1:5" x14ac:dyDescent="0.15">
      <c r="A13503" s="3"/>
      <c r="B13503" s="51"/>
      <c r="D13503" s="30"/>
      <c r="E13503" s="25"/>
    </row>
    <row r="13504" spans="1:5" x14ac:dyDescent="0.15">
      <c r="A13504" s="3"/>
      <c r="B13504" s="51"/>
      <c r="D13504" s="30"/>
      <c r="E13504" s="25"/>
    </row>
    <row r="13505" spans="1:5" x14ac:dyDescent="0.15">
      <c r="A13505" s="3"/>
      <c r="B13505" s="51"/>
      <c r="D13505" s="30"/>
      <c r="E13505" s="25"/>
    </row>
    <row r="13506" spans="1:5" x14ac:dyDescent="0.15">
      <c r="A13506" s="3"/>
      <c r="B13506" s="51"/>
      <c r="D13506" s="30"/>
      <c r="E13506" s="25"/>
    </row>
    <row r="13507" spans="1:5" x14ac:dyDescent="0.15">
      <c r="A13507" s="3"/>
      <c r="B13507" s="51"/>
      <c r="D13507" s="30"/>
      <c r="E13507" s="25"/>
    </row>
    <row r="13508" spans="1:5" x14ac:dyDescent="0.15">
      <c r="A13508" s="3"/>
      <c r="B13508" s="51"/>
      <c r="D13508" s="30"/>
      <c r="E13508" s="25"/>
    </row>
    <row r="13509" spans="1:5" x14ac:dyDescent="0.15">
      <c r="A13509" s="3"/>
      <c r="B13509" s="51"/>
      <c r="D13509" s="30"/>
      <c r="E13509" s="25"/>
    </row>
    <row r="13510" spans="1:5" x14ac:dyDescent="0.15">
      <c r="A13510" s="3"/>
      <c r="B13510" s="51"/>
      <c r="D13510" s="30"/>
      <c r="E13510" s="25"/>
    </row>
    <row r="13511" spans="1:5" x14ac:dyDescent="0.15">
      <c r="A13511" s="3"/>
      <c r="B13511" s="51"/>
      <c r="D13511" s="30"/>
      <c r="E13511" s="25"/>
    </row>
    <row r="13512" spans="1:5" x14ac:dyDescent="0.15">
      <c r="A13512" s="3"/>
      <c r="B13512" s="51"/>
      <c r="D13512" s="30"/>
      <c r="E13512" s="25"/>
    </row>
    <row r="13513" spans="1:5" x14ac:dyDescent="0.15">
      <c r="A13513" s="3"/>
      <c r="B13513" s="51"/>
      <c r="D13513" s="30"/>
      <c r="E13513" s="25"/>
    </row>
    <row r="13514" spans="1:5" x14ac:dyDescent="0.15">
      <c r="A13514" s="3"/>
      <c r="B13514" s="51"/>
      <c r="D13514" s="30"/>
      <c r="E13514" s="25"/>
    </row>
    <row r="13515" spans="1:5" x14ac:dyDescent="0.15">
      <c r="A13515" s="3"/>
      <c r="B13515" s="51"/>
      <c r="D13515" s="30"/>
      <c r="E13515" s="25"/>
    </row>
    <row r="13516" spans="1:5" x14ac:dyDescent="0.15">
      <c r="A13516" s="3"/>
      <c r="B13516" s="51"/>
      <c r="D13516" s="30"/>
      <c r="E13516" s="25"/>
    </row>
    <row r="13517" spans="1:5" x14ac:dyDescent="0.15">
      <c r="A13517" s="3"/>
      <c r="B13517" s="51"/>
      <c r="D13517" s="30"/>
      <c r="E13517" s="25"/>
    </row>
    <row r="13518" spans="1:5" x14ac:dyDescent="0.15">
      <c r="A13518" s="3"/>
      <c r="B13518" s="51"/>
      <c r="D13518" s="30"/>
      <c r="E13518" s="25"/>
    </row>
    <row r="13519" spans="1:5" x14ac:dyDescent="0.15">
      <c r="A13519" s="3"/>
      <c r="B13519" s="51"/>
      <c r="D13519" s="30"/>
      <c r="E13519" s="25"/>
    </row>
    <row r="13520" spans="1:5" x14ac:dyDescent="0.15">
      <c r="A13520" s="3"/>
      <c r="B13520" s="51"/>
      <c r="D13520" s="30"/>
      <c r="E13520" s="25"/>
    </row>
    <row r="13521" spans="1:5" x14ac:dyDescent="0.15">
      <c r="A13521" s="3"/>
      <c r="B13521" s="51"/>
      <c r="D13521" s="30"/>
      <c r="E13521" s="25"/>
    </row>
    <row r="13522" spans="1:5" x14ac:dyDescent="0.15">
      <c r="A13522" s="3"/>
      <c r="B13522" s="51"/>
      <c r="D13522" s="30"/>
      <c r="E13522" s="25"/>
    </row>
    <row r="13523" spans="1:5" x14ac:dyDescent="0.15">
      <c r="A13523" s="3"/>
      <c r="B13523" s="51"/>
      <c r="D13523" s="30"/>
      <c r="E13523" s="25"/>
    </row>
    <row r="13524" spans="1:5" x14ac:dyDescent="0.15">
      <c r="A13524" s="3"/>
      <c r="B13524" s="51"/>
      <c r="D13524" s="30"/>
      <c r="E13524" s="25"/>
    </row>
    <row r="13525" spans="1:5" x14ac:dyDescent="0.15">
      <c r="A13525" s="3"/>
      <c r="B13525" s="51"/>
      <c r="D13525" s="30"/>
      <c r="E13525" s="25"/>
    </row>
    <row r="13526" spans="1:5" x14ac:dyDescent="0.15">
      <c r="A13526" s="3"/>
      <c r="B13526" s="51"/>
      <c r="D13526" s="30"/>
      <c r="E13526" s="25"/>
    </row>
    <row r="13527" spans="1:5" x14ac:dyDescent="0.15">
      <c r="A13527" s="3"/>
      <c r="B13527" s="51"/>
      <c r="D13527" s="30"/>
      <c r="E13527" s="25"/>
    </row>
    <row r="13528" spans="1:5" x14ac:dyDescent="0.15">
      <c r="A13528" s="3"/>
      <c r="B13528" s="51"/>
      <c r="D13528" s="30"/>
      <c r="E13528" s="25"/>
    </row>
    <row r="13529" spans="1:5" x14ac:dyDescent="0.15">
      <c r="A13529" s="3"/>
      <c r="B13529" s="51"/>
      <c r="D13529" s="30"/>
      <c r="E13529" s="25"/>
    </row>
    <row r="13530" spans="1:5" x14ac:dyDescent="0.15">
      <c r="A13530" s="3"/>
      <c r="B13530" s="51"/>
      <c r="D13530" s="30"/>
      <c r="E13530" s="25"/>
    </row>
    <row r="13531" spans="1:5" x14ac:dyDescent="0.15">
      <c r="A13531" s="3"/>
      <c r="B13531" s="51"/>
      <c r="D13531" s="30"/>
      <c r="E13531" s="25"/>
    </row>
    <row r="13532" spans="1:5" x14ac:dyDescent="0.15">
      <c r="A13532" s="3"/>
      <c r="B13532" s="51"/>
      <c r="D13532" s="30"/>
      <c r="E13532" s="25"/>
    </row>
    <row r="13533" spans="1:5" x14ac:dyDescent="0.15">
      <c r="A13533" s="3"/>
      <c r="B13533" s="51"/>
      <c r="D13533" s="30"/>
      <c r="E13533" s="25"/>
    </row>
    <row r="13534" spans="1:5" x14ac:dyDescent="0.15">
      <c r="A13534" s="3"/>
      <c r="B13534" s="51"/>
      <c r="D13534" s="30"/>
      <c r="E13534" s="25"/>
    </row>
    <row r="13535" spans="1:5" x14ac:dyDescent="0.15">
      <c r="A13535" s="3"/>
      <c r="B13535" s="51"/>
      <c r="D13535" s="30"/>
      <c r="E13535" s="25"/>
    </row>
    <row r="13536" spans="1:5" x14ac:dyDescent="0.15">
      <c r="A13536" s="3"/>
      <c r="B13536" s="51"/>
      <c r="D13536" s="30"/>
      <c r="E13536" s="25"/>
    </row>
    <row r="13537" spans="1:5" x14ac:dyDescent="0.15">
      <c r="A13537" s="3"/>
      <c r="B13537" s="51"/>
      <c r="D13537" s="30"/>
      <c r="E13537" s="25"/>
    </row>
    <row r="13538" spans="1:5" x14ac:dyDescent="0.15">
      <c r="A13538" s="3"/>
      <c r="B13538" s="51"/>
      <c r="D13538" s="30"/>
      <c r="E13538" s="25"/>
    </row>
    <row r="13539" spans="1:5" x14ac:dyDescent="0.15">
      <c r="A13539" s="3"/>
      <c r="B13539" s="51"/>
      <c r="D13539" s="30"/>
      <c r="E13539" s="25"/>
    </row>
    <row r="13540" spans="1:5" x14ac:dyDescent="0.15">
      <c r="A13540" s="3"/>
      <c r="B13540" s="51"/>
      <c r="D13540" s="30"/>
      <c r="E13540" s="25"/>
    </row>
    <row r="13541" spans="1:5" x14ac:dyDescent="0.15">
      <c r="A13541" s="3"/>
      <c r="B13541" s="51"/>
      <c r="D13541" s="30"/>
      <c r="E13541" s="25"/>
    </row>
    <row r="13542" spans="1:5" x14ac:dyDescent="0.15">
      <c r="A13542" s="3"/>
      <c r="B13542" s="51"/>
      <c r="D13542" s="30"/>
      <c r="E13542" s="25"/>
    </row>
    <row r="13543" spans="1:5" x14ac:dyDescent="0.15">
      <c r="A13543" s="3"/>
      <c r="B13543" s="51"/>
      <c r="D13543" s="30"/>
      <c r="E13543" s="25"/>
    </row>
    <row r="13544" spans="1:5" x14ac:dyDescent="0.15">
      <c r="A13544" s="3"/>
      <c r="B13544" s="51"/>
      <c r="D13544" s="30"/>
      <c r="E13544" s="25"/>
    </row>
    <row r="13545" spans="1:5" x14ac:dyDescent="0.15">
      <c r="A13545" s="3"/>
      <c r="B13545" s="51"/>
      <c r="D13545" s="30"/>
      <c r="E13545" s="25"/>
    </row>
    <row r="13546" spans="1:5" x14ac:dyDescent="0.15">
      <c r="A13546" s="3"/>
      <c r="B13546" s="51"/>
      <c r="D13546" s="30"/>
      <c r="E13546" s="25"/>
    </row>
    <row r="13547" spans="1:5" x14ac:dyDescent="0.15">
      <c r="A13547" s="3"/>
      <c r="B13547" s="51"/>
      <c r="D13547" s="30"/>
      <c r="E13547" s="25"/>
    </row>
    <row r="13548" spans="1:5" x14ac:dyDescent="0.15">
      <c r="A13548" s="3"/>
      <c r="B13548" s="51"/>
      <c r="D13548" s="30"/>
      <c r="E13548" s="25"/>
    </row>
    <row r="13549" spans="1:5" x14ac:dyDescent="0.15">
      <c r="A13549" s="3"/>
      <c r="B13549" s="51"/>
      <c r="D13549" s="30"/>
      <c r="E13549" s="25"/>
    </row>
    <row r="13550" spans="1:5" x14ac:dyDescent="0.15">
      <c r="A13550" s="3"/>
      <c r="B13550" s="51"/>
      <c r="D13550" s="30"/>
      <c r="E13550" s="25"/>
    </row>
    <row r="13551" spans="1:5" x14ac:dyDescent="0.15">
      <c r="A13551" s="3"/>
      <c r="B13551" s="51"/>
      <c r="D13551" s="30"/>
      <c r="E13551" s="25"/>
    </row>
    <row r="13552" spans="1:5" x14ac:dyDescent="0.15">
      <c r="A13552" s="3"/>
      <c r="B13552" s="51"/>
      <c r="D13552" s="30"/>
      <c r="E13552" s="25"/>
    </row>
    <row r="13553" spans="1:5" x14ac:dyDescent="0.15">
      <c r="A13553" s="3"/>
      <c r="B13553" s="51"/>
      <c r="D13553" s="30"/>
      <c r="E13553" s="25"/>
    </row>
    <row r="13554" spans="1:5" x14ac:dyDescent="0.15">
      <c r="A13554" s="3"/>
      <c r="B13554" s="51"/>
      <c r="D13554" s="30"/>
      <c r="E13554" s="25"/>
    </row>
    <row r="13555" spans="1:5" x14ac:dyDescent="0.15">
      <c r="A13555" s="3"/>
      <c r="B13555" s="51"/>
      <c r="D13555" s="30"/>
      <c r="E13555" s="25"/>
    </row>
    <row r="13556" spans="1:5" x14ac:dyDescent="0.15">
      <c r="A13556" s="3"/>
      <c r="B13556" s="51"/>
      <c r="D13556" s="30"/>
      <c r="E13556" s="25"/>
    </row>
    <row r="13557" spans="1:5" x14ac:dyDescent="0.15">
      <c r="A13557" s="3"/>
      <c r="B13557" s="51"/>
      <c r="D13557" s="30"/>
      <c r="E13557" s="25"/>
    </row>
    <row r="13558" spans="1:5" x14ac:dyDescent="0.15">
      <c r="A13558" s="3"/>
      <c r="B13558" s="51"/>
      <c r="D13558" s="30"/>
      <c r="E13558" s="25"/>
    </row>
    <row r="13559" spans="1:5" x14ac:dyDescent="0.15">
      <c r="A13559" s="3"/>
      <c r="B13559" s="51"/>
      <c r="D13559" s="30"/>
      <c r="E13559" s="25"/>
    </row>
    <row r="13560" spans="1:5" x14ac:dyDescent="0.15">
      <c r="A13560" s="3"/>
      <c r="B13560" s="51"/>
      <c r="D13560" s="30"/>
      <c r="E13560" s="25"/>
    </row>
    <row r="13561" spans="1:5" x14ac:dyDescent="0.15">
      <c r="A13561" s="3"/>
      <c r="B13561" s="51"/>
      <c r="D13561" s="30"/>
      <c r="E13561" s="25"/>
    </row>
    <row r="13562" spans="1:5" x14ac:dyDescent="0.15">
      <c r="A13562" s="3"/>
      <c r="B13562" s="51"/>
      <c r="D13562" s="30"/>
      <c r="E13562" s="25"/>
    </row>
    <row r="13563" spans="1:5" x14ac:dyDescent="0.15">
      <c r="A13563" s="3"/>
      <c r="B13563" s="51"/>
      <c r="D13563" s="30"/>
      <c r="E13563" s="25"/>
    </row>
    <row r="13564" spans="1:5" x14ac:dyDescent="0.15">
      <c r="A13564" s="3"/>
      <c r="B13564" s="51"/>
      <c r="D13564" s="30"/>
      <c r="E13564" s="25"/>
    </row>
    <row r="13565" spans="1:5" x14ac:dyDescent="0.15">
      <c r="A13565" s="3"/>
      <c r="B13565" s="51"/>
      <c r="D13565" s="30"/>
      <c r="E13565" s="25"/>
    </row>
    <row r="13566" spans="1:5" x14ac:dyDescent="0.15">
      <c r="A13566" s="3"/>
      <c r="B13566" s="51"/>
      <c r="D13566" s="30"/>
      <c r="E13566" s="25"/>
    </row>
    <row r="13567" spans="1:5" x14ac:dyDescent="0.15">
      <c r="A13567" s="3"/>
      <c r="B13567" s="51"/>
      <c r="D13567" s="30"/>
      <c r="E13567" s="25"/>
    </row>
    <row r="13568" spans="1:5" x14ac:dyDescent="0.15">
      <c r="A13568" s="3"/>
      <c r="B13568" s="51"/>
      <c r="D13568" s="30"/>
      <c r="E13568" s="25"/>
    </row>
    <row r="13569" spans="1:5" x14ac:dyDescent="0.15">
      <c r="A13569" s="3"/>
      <c r="B13569" s="51"/>
      <c r="D13569" s="30"/>
      <c r="E13569" s="25"/>
    </row>
    <row r="13570" spans="1:5" x14ac:dyDescent="0.15">
      <c r="A13570" s="3"/>
      <c r="B13570" s="51"/>
      <c r="D13570" s="30"/>
      <c r="E13570" s="25"/>
    </row>
    <row r="13571" spans="1:5" x14ac:dyDescent="0.15">
      <c r="A13571" s="3"/>
      <c r="B13571" s="51"/>
      <c r="D13571" s="30"/>
      <c r="E13571" s="25"/>
    </row>
    <row r="13572" spans="1:5" x14ac:dyDescent="0.15">
      <c r="A13572" s="3"/>
      <c r="B13572" s="51"/>
      <c r="D13572" s="30"/>
      <c r="E13572" s="25"/>
    </row>
    <row r="13573" spans="1:5" x14ac:dyDescent="0.15">
      <c r="A13573" s="3"/>
      <c r="B13573" s="51"/>
      <c r="D13573" s="30"/>
      <c r="E13573" s="25"/>
    </row>
    <row r="13574" spans="1:5" x14ac:dyDescent="0.15">
      <c r="A13574" s="3"/>
      <c r="B13574" s="51"/>
      <c r="D13574" s="30"/>
      <c r="E13574" s="25"/>
    </row>
    <row r="13575" spans="1:5" x14ac:dyDescent="0.15">
      <c r="A13575" s="3"/>
      <c r="B13575" s="51"/>
      <c r="D13575" s="30"/>
      <c r="E13575" s="25"/>
    </row>
    <row r="13576" spans="1:5" x14ac:dyDescent="0.15">
      <c r="A13576" s="3"/>
      <c r="B13576" s="51"/>
      <c r="D13576" s="30"/>
      <c r="E13576" s="25"/>
    </row>
    <row r="13577" spans="1:5" x14ac:dyDescent="0.15">
      <c r="A13577" s="3"/>
      <c r="B13577" s="51"/>
      <c r="D13577" s="30"/>
      <c r="E13577" s="25"/>
    </row>
    <row r="13578" spans="1:5" x14ac:dyDescent="0.15">
      <c r="A13578" s="3"/>
      <c r="B13578" s="51"/>
      <c r="D13578" s="30"/>
      <c r="E13578" s="25"/>
    </row>
    <row r="13579" spans="1:5" x14ac:dyDescent="0.15">
      <c r="A13579" s="3"/>
      <c r="B13579" s="51"/>
      <c r="D13579" s="30"/>
      <c r="E13579" s="25"/>
    </row>
    <row r="13580" spans="1:5" x14ac:dyDescent="0.15">
      <c r="A13580" s="3"/>
      <c r="B13580" s="51"/>
      <c r="D13580" s="30"/>
      <c r="E13580" s="25"/>
    </row>
    <row r="13581" spans="1:5" x14ac:dyDescent="0.15">
      <c r="A13581" s="3"/>
      <c r="B13581" s="51"/>
      <c r="D13581" s="30"/>
      <c r="E13581" s="25"/>
    </row>
    <row r="13582" spans="1:5" x14ac:dyDescent="0.15">
      <c r="A13582" s="3"/>
      <c r="B13582" s="51"/>
      <c r="D13582" s="30"/>
      <c r="E13582" s="25"/>
    </row>
    <row r="13583" spans="1:5" x14ac:dyDescent="0.15">
      <c r="A13583" s="3"/>
      <c r="B13583" s="51"/>
      <c r="D13583" s="30"/>
      <c r="E13583" s="25"/>
    </row>
    <row r="13584" spans="1:5" x14ac:dyDescent="0.15">
      <c r="A13584" s="3"/>
      <c r="B13584" s="51"/>
      <c r="D13584" s="30"/>
      <c r="E13584" s="25"/>
    </row>
    <row r="13585" spans="1:5" x14ac:dyDescent="0.15">
      <c r="A13585" s="3"/>
      <c r="B13585" s="51"/>
      <c r="D13585" s="30"/>
      <c r="E13585" s="25"/>
    </row>
    <row r="13586" spans="1:5" x14ac:dyDescent="0.15">
      <c r="A13586" s="3"/>
      <c r="B13586" s="51"/>
      <c r="D13586" s="30"/>
      <c r="E13586" s="25"/>
    </row>
    <row r="13587" spans="1:5" x14ac:dyDescent="0.15">
      <c r="A13587" s="3"/>
      <c r="B13587" s="51"/>
      <c r="D13587" s="30"/>
      <c r="E13587" s="25"/>
    </row>
    <row r="13588" spans="1:5" x14ac:dyDescent="0.15">
      <c r="A13588" s="3"/>
      <c r="B13588" s="51"/>
      <c r="D13588" s="30"/>
      <c r="E13588" s="25"/>
    </row>
    <row r="13589" spans="1:5" x14ac:dyDescent="0.15">
      <c r="A13589" s="3"/>
      <c r="B13589" s="51"/>
      <c r="D13589" s="30"/>
      <c r="E13589" s="25"/>
    </row>
    <row r="13590" spans="1:5" x14ac:dyDescent="0.15">
      <c r="A13590" s="3"/>
      <c r="B13590" s="51"/>
      <c r="D13590" s="30"/>
      <c r="E13590" s="25"/>
    </row>
    <row r="13591" spans="1:5" x14ac:dyDescent="0.15">
      <c r="A13591" s="3"/>
      <c r="B13591" s="51"/>
      <c r="D13591" s="30"/>
      <c r="E13591" s="25"/>
    </row>
    <row r="13592" spans="1:5" x14ac:dyDescent="0.15">
      <c r="A13592" s="3"/>
      <c r="B13592" s="51"/>
      <c r="D13592" s="30"/>
      <c r="E13592" s="25"/>
    </row>
    <row r="13593" spans="1:5" x14ac:dyDescent="0.15">
      <c r="A13593" s="3"/>
      <c r="B13593" s="51"/>
      <c r="D13593" s="30"/>
      <c r="E13593" s="25"/>
    </row>
    <row r="13594" spans="1:5" x14ac:dyDescent="0.15">
      <c r="A13594" s="3"/>
      <c r="B13594" s="51"/>
      <c r="D13594" s="30"/>
      <c r="E13594" s="25"/>
    </row>
    <row r="13595" spans="1:5" x14ac:dyDescent="0.15">
      <c r="A13595" s="3"/>
      <c r="B13595" s="51"/>
      <c r="D13595" s="30"/>
      <c r="E13595" s="25"/>
    </row>
    <row r="13596" spans="1:5" x14ac:dyDescent="0.15">
      <c r="A13596" s="3"/>
      <c r="B13596" s="51"/>
      <c r="D13596" s="30"/>
      <c r="E13596" s="25"/>
    </row>
    <row r="13597" spans="1:5" x14ac:dyDescent="0.15">
      <c r="A13597" s="3"/>
      <c r="B13597" s="51"/>
      <c r="D13597" s="30"/>
      <c r="E13597" s="25"/>
    </row>
    <row r="13598" spans="1:5" x14ac:dyDescent="0.15">
      <c r="A13598" s="3"/>
      <c r="B13598" s="51"/>
      <c r="D13598" s="30"/>
      <c r="E13598" s="25"/>
    </row>
    <row r="13599" spans="1:5" x14ac:dyDescent="0.15">
      <c r="A13599" s="3"/>
      <c r="B13599" s="51"/>
      <c r="D13599" s="30"/>
      <c r="E13599" s="25"/>
    </row>
    <row r="13600" spans="1:5" x14ac:dyDescent="0.15">
      <c r="A13600" s="3"/>
      <c r="B13600" s="51"/>
      <c r="D13600" s="30"/>
      <c r="E13600" s="25"/>
    </row>
    <row r="13601" spans="1:5" x14ac:dyDescent="0.15">
      <c r="A13601" s="3"/>
      <c r="B13601" s="51"/>
      <c r="D13601" s="30"/>
      <c r="E13601" s="25"/>
    </row>
    <row r="13602" spans="1:5" x14ac:dyDescent="0.15">
      <c r="A13602" s="3"/>
      <c r="B13602" s="51"/>
      <c r="D13602" s="30"/>
      <c r="E13602" s="25"/>
    </row>
    <row r="13603" spans="1:5" x14ac:dyDescent="0.15">
      <c r="A13603" s="3"/>
      <c r="B13603" s="51"/>
      <c r="D13603" s="30"/>
      <c r="E13603" s="25"/>
    </row>
    <row r="13604" spans="1:5" x14ac:dyDescent="0.15">
      <c r="A13604" s="3"/>
      <c r="B13604" s="51"/>
      <c r="D13604" s="30"/>
      <c r="E13604" s="25"/>
    </row>
    <row r="13605" spans="1:5" x14ac:dyDescent="0.15">
      <c r="A13605" s="3"/>
      <c r="B13605" s="51"/>
      <c r="D13605" s="30"/>
      <c r="E13605" s="25"/>
    </row>
    <row r="13606" spans="1:5" x14ac:dyDescent="0.15">
      <c r="A13606" s="3"/>
      <c r="B13606" s="51"/>
      <c r="D13606" s="30"/>
      <c r="E13606" s="25"/>
    </row>
    <row r="13607" spans="1:5" x14ac:dyDescent="0.15">
      <c r="A13607" s="3"/>
      <c r="B13607" s="51"/>
      <c r="D13607" s="30"/>
      <c r="E13607" s="25"/>
    </row>
    <row r="13608" spans="1:5" x14ac:dyDescent="0.15">
      <c r="A13608" s="3"/>
      <c r="B13608" s="51"/>
      <c r="D13608" s="30"/>
      <c r="E13608" s="25"/>
    </row>
    <row r="13609" spans="1:5" x14ac:dyDescent="0.15">
      <c r="A13609" s="3"/>
      <c r="B13609" s="51"/>
      <c r="D13609" s="30"/>
      <c r="E13609" s="25"/>
    </row>
    <row r="13610" spans="1:5" x14ac:dyDescent="0.15">
      <c r="A13610" s="3"/>
      <c r="B13610" s="51"/>
      <c r="D13610" s="30"/>
      <c r="E13610" s="25"/>
    </row>
    <row r="13611" spans="1:5" x14ac:dyDescent="0.15">
      <c r="A13611" s="3"/>
      <c r="B13611" s="51"/>
      <c r="D13611" s="30"/>
      <c r="E13611" s="25"/>
    </row>
    <row r="13612" spans="1:5" x14ac:dyDescent="0.15">
      <c r="A13612" s="3"/>
      <c r="B13612" s="51"/>
      <c r="D13612" s="30"/>
      <c r="E13612" s="25"/>
    </row>
    <row r="13613" spans="1:5" x14ac:dyDescent="0.15">
      <c r="A13613" s="3"/>
      <c r="B13613" s="51"/>
      <c r="D13613" s="30"/>
      <c r="E13613" s="25"/>
    </row>
    <row r="13614" spans="1:5" x14ac:dyDescent="0.15">
      <c r="A13614" s="3"/>
      <c r="B13614" s="51"/>
      <c r="D13614" s="30"/>
      <c r="E13614" s="25"/>
    </row>
    <row r="13615" spans="1:5" x14ac:dyDescent="0.15">
      <c r="A13615" s="3"/>
      <c r="B13615" s="51"/>
      <c r="D13615" s="30"/>
      <c r="E13615" s="25"/>
    </row>
    <row r="13616" spans="1:5" x14ac:dyDescent="0.15">
      <c r="A13616" s="3"/>
      <c r="B13616" s="51"/>
      <c r="D13616" s="30"/>
      <c r="E13616" s="25"/>
    </row>
    <row r="13617" spans="1:5" x14ac:dyDescent="0.15">
      <c r="A13617" s="3"/>
      <c r="B13617" s="51"/>
      <c r="D13617" s="30"/>
      <c r="E13617" s="25"/>
    </row>
    <row r="13618" spans="1:5" x14ac:dyDescent="0.15">
      <c r="A13618" s="3"/>
      <c r="B13618" s="51"/>
      <c r="D13618" s="30"/>
      <c r="E13618" s="25"/>
    </row>
    <row r="13619" spans="1:5" x14ac:dyDescent="0.15">
      <c r="A13619" s="3"/>
      <c r="B13619" s="51"/>
      <c r="D13619" s="30"/>
      <c r="E13619" s="25"/>
    </row>
    <row r="13620" spans="1:5" x14ac:dyDescent="0.15">
      <c r="A13620" s="3"/>
      <c r="B13620" s="51"/>
      <c r="D13620" s="30"/>
      <c r="E13620" s="25"/>
    </row>
    <row r="13621" spans="1:5" x14ac:dyDescent="0.15">
      <c r="A13621" s="3"/>
      <c r="B13621" s="51"/>
      <c r="D13621" s="30"/>
      <c r="E13621" s="25"/>
    </row>
    <row r="13622" spans="1:5" x14ac:dyDescent="0.15">
      <c r="A13622" s="3"/>
      <c r="B13622" s="51"/>
      <c r="D13622" s="30"/>
      <c r="E13622" s="25"/>
    </row>
    <row r="13623" spans="1:5" x14ac:dyDescent="0.15">
      <c r="A13623" s="3"/>
      <c r="B13623" s="51"/>
      <c r="D13623" s="30"/>
      <c r="E13623" s="25"/>
    </row>
    <row r="13624" spans="1:5" x14ac:dyDescent="0.15">
      <c r="A13624" s="3"/>
      <c r="B13624" s="51"/>
      <c r="D13624" s="30"/>
      <c r="E13624" s="25"/>
    </row>
    <row r="13625" spans="1:5" x14ac:dyDescent="0.15">
      <c r="A13625" s="3"/>
      <c r="B13625" s="51"/>
      <c r="D13625" s="30"/>
      <c r="E13625" s="25"/>
    </row>
    <row r="13626" spans="1:5" x14ac:dyDescent="0.15">
      <c r="A13626" s="3"/>
      <c r="B13626" s="51"/>
      <c r="D13626" s="30"/>
      <c r="E13626" s="25"/>
    </row>
    <row r="13627" spans="1:5" x14ac:dyDescent="0.15">
      <c r="A13627" s="3"/>
      <c r="B13627" s="51"/>
      <c r="D13627" s="30"/>
      <c r="E13627" s="25"/>
    </row>
    <row r="13628" spans="1:5" x14ac:dyDescent="0.15">
      <c r="A13628" s="3"/>
      <c r="B13628" s="51"/>
      <c r="D13628" s="30"/>
      <c r="E13628" s="25"/>
    </row>
    <row r="13629" spans="1:5" x14ac:dyDescent="0.15">
      <c r="A13629" s="3"/>
      <c r="B13629" s="51"/>
      <c r="D13629" s="30"/>
      <c r="E13629" s="25"/>
    </row>
    <row r="13630" spans="1:5" x14ac:dyDescent="0.15">
      <c r="A13630" s="3"/>
      <c r="B13630" s="51"/>
      <c r="D13630" s="30"/>
      <c r="E13630" s="25"/>
    </row>
    <row r="13631" spans="1:5" x14ac:dyDescent="0.15">
      <c r="A13631" s="3"/>
      <c r="B13631" s="51"/>
      <c r="D13631" s="30"/>
      <c r="E13631" s="25"/>
    </row>
    <row r="13632" spans="1:5" x14ac:dyDescent="0.15">
      <c r="A13632" s="3"/>
      <c r="B13632" s="51"/>
      <c r="D13632" s="30"/>
      <c r="E13632" s="25"/>
    </row>
    <row r="13633" spans="1:5" x14ac:dyDescent="0.15">
      <c r="A13633" s="3"/>
      <c r="B13633" s="51"/>
      <c r="D13633" s="30"/>
      <c r="E13633" s="25"/>
    </row>
    <row r="13634" spans="1:5" x14ac:dyDescent="0.15">
      <c r="A13634" s="3"/>
      <c r="B13634" s="51"/>
      <c r="D13634" s="30"/>
      <c r="E13634" s="25"/>
    </row>
    <row r="13635" spans="1:5" x14ac:dyDescent="0.15">
      <c r="A13635" s="3"/>
      <c r="B13635" s="51"/>
      <c r="D13635" s="30"/>
      <c r="E13635" s="25"/>
    </row>
    <row r="13636" spans="1:5" x14ac:dyDescent="0.15">
      <c r="A13636" s="3"/>
      <c r="B13636" s="51"/>
      <c r="D13636" s="30"/>
      <c r="E13636" s="25"/>
    </row>
    <row r="13637" spans="1:5" x14ac:dyDescent="0.15">
      <c r="A13637" s="3"/>
      <c r="B13637" s="51"/>
      <c r="D13637" s="30"/>
      <c r="E13637" s="25"/>
    </row>
    <row r="13638" spans="1:5" x14ac:dyDescent="0.15">
      <c r="A13638" s="3"/>
      <c r="B13638" s="51"/>
      <c r="D13638" s="30"/>
      <c r="E13638" s="25"/>
    </row>
    <row r="13639" spans="1:5" x14ac:dyDescent="0.15">
      <c r="A13639" s="3"/>
      <c r="B13639" s="51"/>
      <c r="D13639" s="30"/>
      <c r="E13639" s="25"/>
    </row>
    <row r="13640" spans="1:5" x14ac:dyDescent="0.15">
      <c r="A13640" s="3"/>
      <c r="B13640" s="51"/>
      <c r="D13640" s="30"/>
      <c r="E13640" s="25"/>
    </row>
    <row r="13641" spans="1:5" x14ac:dyDescent="0.15">
      <c r="A13641" s="3"/>
      <c r="B13641" s="51"/>
      <c r="D13641" s="30"/>
      <c r="E13641" s="25"/>
    </row>
    <row r="13642" spans="1:5" x14ac:dyDescent="0.15">
      <c r="A13642" s="3"/>
      <c r="B13642" s="51"/>
      <c r="D13642" s="30"/>
      <c r="E13642" s="25"/>
    </row>
    <row r="13643" spans="1:5" x14ac:dyDescent="0.15">
      <c r="A13643" s="3"/>
      <c r="B13643" s="51"/>
      <c r="D13643" s="30"/>
      <c r="E13643" s="25"/>
    </row>
    <row r="13644" spans="1:5" x14ac:dyDescent="0.15">
      <c r="A13644" s="3"/>
      <c r="B13644" s="51"/>
      <c r="D13644" s="30"/>
      <c r="E13644" s="25"/>
    </row>
    <row r="13645" spans="1:5" x14ac:dyDescent="0.15">
      <c r="A13645" s="3"/>
      <c r="B13645" s="51"/>
      <c r="D13645" s="30"/>
      <c r="E13645" s="25"/>
    </row>
    <row r="13646" spans="1:5" x14ac:dyDescent="0.15">
      <c r="A13646" s="3"/>
      <c r="B13646" s="51"/>
      <c r="D13646" s="30"/>
      <c r="E13646" s="25"/>
    </row>
    <row r="13647" spans="1:5" x14ac:dyDescent="0.15">
      <c r="A13647" s="3"/>
      <c r="B13647" s="51"/>
      <c r="D13647" s="30"/>
      <c r="E13647" s="25"/>
    </row>
    <row r="13648" spans="1:5" x14ac:dyDescent="0.15">
      <c r="A13648" s="3"/>
      <c r="B13648" s="51"/>
      <c r="D13648" s="30"/>
      <c r="E13648" s="25"/>
    </row>
    <row r="13649" spans="1:5" x14ac:dyDescent="0.15">
      <c r="A13649" s="3"/>
      <c r="B13649" s="51"/>
      <c r="D13649" s="30"/>
      <c r="E13649" s="25"/>
    </row>
    <row r="13650" spans="1:5" x14ac:dyDescent="0.15">
      <c r="A13650" s="3"/>
      <c r="B13650" s="51"/>
      <c r="D13650" s="30"/>
      <c r="E13650" s="25"/>
    </row>
    <row r="13651" spans="1:5" x14ac:dyDescent="0.15">
      <c r="A13651" s="3"/>
      <c r="B13651" s="51"/>
      <c r="D13651" s="30"/>
      <c r="E13651" s="25"/>
    </row>
    <row r="13652" spans="1:5" x14ac:dyDescent="0.15">
      <c r="A13652" s="3"/>
      <c r="B13652" s="51"/>
      <c r="D13652" s="30"/>
      <c r="E13652" s="25"/>
    </row>
    <row r="13653" spans="1:5" x14ac:dyDescent="0.15">
      <c r="A13653" s="3"/>
      <c r="B13653" s="51"/>
      <c r="D13653" s="30"/>
      <c r="E13653" s="25"/>
    </row>
    <row r="13654" spans="1:5" x14ac:dyDescent="0.15">
      <c r="A13654" s="3"/>
      <c r="B13654" s="51"/>
      <c r="D13654" s="30"/>
      <c r="E13654" s="25"/>
    </row>
    <row r="13655" spans="1:5" x14ac:dyDescent="0.15">
      <c r="A13655" s="3"/>
      <c r="B13655" s="51"/>
      <c r="D13655" s="30"/>
      <c r="E13655" s="25"/>
    </row>
    <row r="13656" spans="1:5" x14ac:dyDescent="0.15">
      <c r="A13656" s="3"/>
      <c r="B13656" s="51"/>
      <c r="D13656" s="30"/>
      <c r="E13656" s="25"/>
    </row>
    <row r="13657" spans="1:5" x14ac:dyDescent="0.15">
      <c r="A13657" s="3"/>
      <c r="B13657" s="51"/>
      <c r="D13657" s="30"/>
      <c r="E13657" s="25"/>
    </row>
    <row r="13658" spans="1:5" x14ac:dyDescent="0.15">
      <c r="A13658" s="3"/>
      <c r="B13658" s="51"/>
      <c r="D13658" s="30"/>
      <c r="E13658" s="25"/>
    </row>
    <row r="13659" spans="1:5" x14ac:dyDescent="0.15">
      <c r="A13659" s="3"/>
      <c r="B13659" s="51"/>
      <c r="D13659" s="30"/>
      <c r="E13659" s="25"/>
    </row>
    <row r="13660" spans="1:5" x14ac:dyDescent="0.15">
      <c r="A13660" s="3"/>
      <c r="B13660" s="51"/>
      <c r="D13660" s="30"/>
      <c r="E13660" s="25"/>
    </row>
    <row r="13661" spans="1:5" x14ac:dyDescent="0.15">
      <c r="A13661" s="3"/>
      <c r="B13661" s="51"/>
      <c r="D13661" s="30"/>
      <c r="E13661" s="25"/>
    </row>
    <row r="13662" spans="1:5" x14ac:dyDescent="0.15">
      <c r="A13662" s="3"/>
      <c r="B13662" s="51"/>
      <c r="D13662" s="30"/>
      <c r="E13662" s="25"/>
    </row>
    <row r="13663" spans="1:5" x14ac:dyDescent="0.15">
      <c r="A13663" s="3"/>
      <c r="B13663" s="51"/>
      <c r="D13663" s="30"/>
      <c r="E13663" s="25"/>
    </row>
    <row r="13664" spans="1:5" x14ac:dyDescent="0.15">
      <c r="A13664" s="3"/>
      <c r="B13664" s="51"/>
      <c r="D13664" s="30"/>
      <c r="E13664" s="25"/>
    </row>
    <row r="13665" spans="1:5" x14ac:dyDescent="0.15">
      <c r="A13665" s="3"/>
      <c r="B13665" s="51"/>
      <c r="D13665" s="30"/>
      <c r="E13665" s="25"/>
    </row>
    <row r="13666" spans="1:5" x14ac:dyDescent="0.15">
      <c r="A13666" s="3"/>
      <c r="B13666" s="51"/>
      <c r="D13666" s="30"/>
      <c r="E13666" s="25"/>
    </row>
    <row r="13667" spans="1:5" x14ac:dyDescent="0.15">
      <c r="A13667" s="3"/>
      <c r="B13667" s="51"/>
      <c r="D13667" s="30"/>
      <c r="E13667" s="25"/>
    </row>
    <row r="13668" spans="1:5" x14ac:dyDescent="0.15">
      <c r="A13668" s="3"/>
      <c r="B13668" s="51"/>
      <c r="D13668" s="30"/>
      <c r="E13668" s="25"/>
    </row>
    <row r="13669" spans="1:5" x14ac:dyDescent="0.15">
      <c r="A13669" s="3"/>
      <c r="B13669" s="51"/>
      <c r="D13669" s="30"/>
      <c r="E13669" s="25"/>
    </row>
    <row r="13670" spans="1:5" x14ac:dyDescent="0.15">
      <c r="A13670" s="3"/>
      <c r="B13670" s="51"/>
      <c r="D13670" s="30"/>
      <c r="E13670" s="25"/>
    </row>
    <row r="13671" spans="1:5" x14ac:dyDescent="0.15">
      <c r="A13671" s="3"/>
      <c r="B13671" s="51"/>
      <c r="D13671" s="30"/>
      <c r="E13671" s="25"/>
    </row>
    <row r="13672" spans="1:5" x14ac:dyDescent="0.15">
      <c r="A13672" s="3"/>
      <c r="B13672" s="51"/>
      <c r="D13672" s="30"/>
      <c r="E13672" s="25"/>
    </row>
    <row r="13673" spans="1:5" x14ac:dyDescent="0.15">
      <c r="A13673" s="3"/>
      <c r="B13673" s="51"/>
      <c r="D13673" s="30"/>
      <c r="E13673" s="25"/>
    </row>
    <row r="13674" spans="1:5" x14ac:dyDescent="0.15">
      <c r="A13674" s="3"/>
      <c r="B13674" s="51"/>
      <c r="D13674" s="30"/>
      <c r="E13674" s="25"/>
    </row>
    <row r="13675" spans="1:5" x14ac:dyDescent="0.15">
      <c r="A13675" s="3"/>
      <c r="B13675" s="51"/>
      <c r="D13675" s="30"/>
      <c r="E13675" s="25"/>
    </row>
    <row r="13676" spans="1:5" x14ac:dyDescent="0.15">
      <c r="A13676" s="3"/>
      <c r="B13676" s="51"/>
      <c r="D13676" s="30"/>
      <c r="E13676" s="25"/>
    </row>
    <row r="13677" spans="1:5" x14ac:dyDescent="0.15">
      <c r="A13677" s="3"/>
      <c r="B13677" s="51"/>
      <c r="D13677" s="30"/>
      <c r="E13677" s="25"/>
    </row>
    <row r="13678" spans="1:5" x14ac:dyDescent="0.15">
      <c r="A13678" s="3"/>
      <c r="B13678" s="51"/>
      <c r="D13678" s="30"/>
      <c r="E13678" s="25"/>
    </row>
    <row r="13679" spans="1:5" x14ac:dyDescent="0.15">
      <c r="A13679" s="3"/>
      <c r="B13679" s="51"/>
      <c r="D13679" s="30"/>
      <c r="E13679" s="25"/>
    </row>
    <row r="13680" spans="1:5" x14ac:dyDescent="0.15">
      <c r="A13680" s="3"/>
      <c r="B13680" s="51"/>
      <c r="D13680" s="30"/>
      <c r="E13680" s="25"/>
    </row>
    <row r="13681" spans="1:5" x14ac:dyDescent="0.15">
      <c r="A13681" s="3"/>
      <c r="B13681" s="51"/>
      <c r="D13681" s="30"/>
      <c r="E13681" s="25"/>
    </row>
    <row r="13682" spans="1:5" x14ac:dyDescent="0.15">
      <c r="A13682" s="3"/>
      <c r="B13682" s="51"/>
      <c r="D13682" s="30"/>
      <c r="E13682" s="25"/>
    </row>
    <row r="13683" spans="1:5" x14ac:dyDescent="0.15">
      <c r="A13683" s="3"/>
      <c r="B13683" s="51"/>
      <c r="D13683" s="30"/>
      <c r="E13683" s="25"/>
    </row>
    <row r="13684" spans="1:5" x14ac:dyDescent="0.15">
      <c r="A13684" s="3"/>
      <c r="B13684" s="51"/>
      <c r="D13684" s="30"/>
      <c r="E13684" s="25"/>
    </row>
    <row r="13685" spans="1:5" x14ac:dyDescent="0.15">
      <c r="A13685" s="3"/>
      <c r="B13685" s="51"/>
      <c r="D13685" s="30"/>
      <c r="E13685" s="25"/>
    </row>
    <row r="13686" spans="1:5" x14ac:dyDescent="0.15">
      <c r="A13686" s="3"/>
      <c r="B13686" s="51"/>
      <c r="D13686" s="30"/>
      <c r="E13686" s="25"/>
    </row>
    <row r="13687" spans="1:5" x14ac:dyDescent="0.15">
      <c r="A13687" s="3"/>
      <c r="B13687" s="51"/>
      <c r="D13687" s="30"/>
      <c r="E13687" s="25"/>
    </row>
    <row r="13688" spans="1:5" x14ac:dyDescent="0.15">
      <c r="A13688" s="3"/>
      <c r="B13688" s="51"/>
      <c r="D13688" s="30"/>
      <c r="E13688" s="25"/>
    </row>
    <row r="13689" spans="1:5" x14ac:dyDescent="0.15">
      <c r="A13689" s="3"/>
      <c r="B13689" s="51"/>
      <c r="D13689" s="30"/>
      <c r="E13689" s="25"/>
    </row>
    <row r="13690" spans="1:5" x14ac:dyDescent="0.15">
      <c r="A13690" s="3"/>
      <c r="B13690" s="51"/>
      <c r="D13690" s="30"/>
      <c r="E13690" s="25"/>
    </row>
    <row r="13691" spans="1:5" x14ac:dyDescent="0.15">
      <c r="A13691" s="3"/>
      <c r="B13691" s="51"/>
      <c r="D13691" s="30"/>
      <c r="E13691" s="25"/>
    </row>
    <row r="13692" spans="1:5" x14ac:dyDescent="0.15">
      <c r="A13692" s="3"/>
      <c r="B13692" s="51"/>
      <c r="D13692" s="30"/>
      <c r="E13692" s="25"/>
    </row>
    <row r="13693" spans="1:5" x14ac:dyDescent="0.15">
      <c r="A13693" s="3"/>
      <c r="B13693" s="51"/>
      <c r="D13693" s="30"/>
      <c r="E13693" s="25"/>
    </row>
    <row r="13694" spans="1:5" x14ac:dyDescent="0.15">
      <c r="A13694" s="3"/>
      <c r="B13694" s="51"/>
      <c r="D13694" s="30"/>
      <c r="E13694" s="25"/>
    </row>
    <row r="13695" spans="1:5" x14ac:dyDescent="0.15">
      <c r="A13695" s="3"/>
      <c r="B13695" s="51"/>
      <c r="D13695" s="30"/>
      <c r="E13695" s="25"/>
    </row>
    <row r="13696" spans="1:5" x14ac:dyDescent="0.15">
      <c r="A13696" s="3"/>
      <c r="B13696" s="51"/>
      <c r="D13696" s="30"/>
      <c r="E13696" s="25"/>
    </row>
    <row r="13697" spans="1:5" x14ac:dyDescent="0.15">
      <c r="A13697" s="3"/>
      <c r="B13697" s="51"/>
      <c r="D13697" s="30"/>
      <c r="E13697" s="25"/>
    </row>
    <row r="13698" spans="1:5" x14ac:dyDescent="0.15">
      <c r="A13698" s="3"/>
      <c r="B13698" s="51"/>
      <c r="D13698" s="30"/>
      <c r="E13698" s="25"/>
    </row>
    <row r="13699" spans="1:5" x14ac:dyDescent="0.15">
      <c r="A13699" s="3"/>
      <c r="B13699" s="51"/>
      <c r="D13699" s="30"/>
      <c r="E13699" s="25"/>
    </row>
    <row r="13700" spans="1:5" x14ac:dyDescent="0.15">
      <c r="A13700" s="3"/>
      <c r="B13700" s="51"/>
      <c r="D13700" s="30"/>
      <c r="E13700" s="25"/>
    </row>
    <row r="13701" spans="1:5" x14ac:dyDescent="0.15">
      <c r="A13701" s="3"/>
      <c r="B13701" s="51"/>
      <c r="D13701" s="30"/>
      <c r="E13701" s="25"/>
    </row>
    <row r="13702" spans="1:5" x14ac:dyDescent="0.15">
      <c r="A13702" s="3"/>
      <c r="B13702" s="51"/>
      <c r="D13702" s="30"/>
      <c r="E13702" s="25"/>
    </row>
    <row r="13703" spans="1:5" x14ac:dyDescent="0.15">
      <c r="A13703" s="3"/>
      <c r="B13703" s="51"/>
      <c r="D13703" s="30"/>
      <c r="E13703" s="25"/>
    </row>
    <row r="13704" spans="1:5" x14ac:dyDescent="0.15">
      <c r="A13704" s="3"/>
      <c r="B13704" s="51"/>
      <c r="D13704" s="30"/>
      <c r="E13704" s="25"/>
    </row>
    <row r="13705" spans="1:5" x14ac:dyDescent="0.15">
      <c r="A13705" s="3"/>
      <c r="B13705" s="51"/>
      <c r="D13705" s="30"/>
      <c r="E13705" s="25"/>
    </row>
    <row r="13706" spans="1:5" x14ac:dyDescent="0.15">
      <c r="A13706" s="3"/>
      <c r="B13706" s="51"/>
      <c r="D13706" s="30"/>
      <c r="E13706" s="25"/>
    </row>
    <row r="13707" spans="1:5" x14ac:dyDescent="0.15">
      <c r="A13707" s="3"/>
      <c r="B13707" s="51"/>
      <c r="D13707" s="30"/>
      <c r="E13707" s="25"/>
    </row>
    <row r="13708" spans="1:5" x14ac:dyDescent="0.15">
      <c r="A13708" s="3"/>
      <c r="B13708" s="51"/>
      <c r="D13708" s="30"/>
      <c r="E13708" s="25"/>
    </row>
    <row r="13709" spans="1:5" x14ac:dyDescent="0.15">
      <c r="A13709" s="3"/>
      <c r="B13709" s="51"/>
      <c r="D13709" s="30"/>
      <c r="E13709" s="25"/>
    </row>
    <row r="13710" spans="1:5" x14ac:dyDescent="0.15">
      <c r="A13710" s="3"/>
      <c r="B13710" s="51"/>
      <c r="D13710" s="30"/>
      <c r="E13710" s="25"/>
    </row>
    <row r="13711" spans="1:5" x14ac:dyDescent="0.15">
      <c r="A13711" s="3"/>
      <c r="B13711" s="51"/>
      <c r="D13711" s="30"/>
      <c r="E13711" s="25"/>
    </row>
    <row r="13712" spans="1:5" x14ac:dyDescent="0.15">
      <c r="A13712" s="3"/>
      <c r="B13712" s="51"/>
      <c r="D13712" s="30"/>
      <c r="E13712" s="25"/>
    </row>
    <row r="13713" spans="1:5" x14ac:dyDescent="0.15">
      <c r="A13713" s="3"/>
      <c r="B13713" s="51"/>
      <c r="D13713" s="30"/>
      <c r="E13713" s="25"/>
    </row>
    <row r="13714" spans="1:5" x14ac:dyDescent="0.15">
      <c r="A13714" s="3"/>
      <c r="B13714" s="51"/>
      <c r="D13714" s="30"/>
      <c r="E13714" s="25"/>
    </row>
    <row r="13715" spans="1:5" x14ac:dyDescent="0.15">
      <c r="A13715" s="3"/>
      <c r="B13715" s="51"/>
      <c r="D13715" s="30"/>
      <c r="E13715" s="25"/>
    </row>
    <row r="13716" spans="1:5" x14ac:dyDescent="0.15">
      <c r="A13716" s="3"/>
      <c r="B13716" s="51"/>
      <c r="D13716" s="30"/>
      <c r="E13716" s="25"/>
    </row>
    <row r="13717" spans="1:5" x14ac:dyDescent="0.15">
      <c r="A13717" s="3"/>
      <c r="B13717" s="51"/>
      <c r="D13717" s="30"/>
      <c r="E13717" s="25"/>
    </row>
    <row r="13718" spans="1:5" x14ac:dyDescent="0.15">
      <c r="A13718" s="3"/>
      <c r="B13718" s="51"/>
      <c r="D13718" s="30"/>
      <c r="E13718" s="25"/>
    </row>
    <row r="13719" spans="1:5" x14ac:dyDescent="0.15">
      <c r="A13719" s="3"/>
      <c r="B13719" s="51"/>
      <c r="D13719" s="30"/>
      <c r="E13719" s="25"/>
    </row>
    <row r="13720" spans="1:5" x14ac:dyDescent="0.15">
      <c r="A13720" s="3"/>
      <c r="B13720" s="51"/>
      <c r="D13720" s="30"/>
      <c r="E13720" s="25"/>
    </row>
    <row r="13721" spans="1:5" x14ac:dyDescent="0.15">
      <c r="A13721" s="3"/>
      <c r="B13721" s="51"/>
      <c r="D13721" s="30"/>
      <c r="E13721" s="25"/>
    </row>
    <row r="13722" spans="1:5" x14ac:dyDescent="0.15">
      <c r="A13722" s="3"/>
      <c r="B13722" s="51"/>
      <c r="D13722" s="30"/>
      <c r="E13722" s="25"/>
    </row>
    <row r="13723" spans="1:5" x14ac:dyDescent="0.15">
      <c r="A13723" s="3"/>
      <c r="B13723" s="51"/>
      <c r="D13723" s="30"/>
      <c r="E13723" s="25"/>
    </row>
    <row r="13724" spans="1:5" x14ac:dyDescent="0.15">
      <c r="A13724" s="3"/>
      <c r="B13724" s="51"/>
      <c r="D13724" s="30"/>
      <c r="E13724" s="25"/>
    </row>
    <row r="13725" spans="1:5" x14ac:dyDescent="0.15">
      <c r="A13725" s="3"/>
      <c r="B13725" s="51"/>
      <c r="D13725" s="30"/>
      <c r="E13725" s="25"/>
    </row>
    <row r="13726" spans="1:5" x14ac:dyDescent="0.15">
      <c r="A13726" s="3"/>
      <c r="B13726" s="51"/>
      <c r="D13726" s="30"/>
      <c r="E13726" s="25"/>
    </row>
    <row r="13727" spans="1:5" x14ac:dyDescent="0.15">
      <c r="A13727" s="3"/>
      <c r="B13727" s="51"/>
      <c r="D13727" s="30"/>
      <c r="E13727" s="25"/>
    </row>
    <row r="13728" spans="1:5" x14ac:dyDescent="0.15">
      <c r="A13728" s="3"/>
      <c r="B13728" s="51"/>
      <c r="D13728" s="30"/>
      <c r="E13728" s="25"/>
    </row>
    <row r="13729" spans="1:5" x14ac:dyDescent="0.15">
      <c r="A13729" s="3"/>
      <c r="B13729" s="51"/>
      <c r="D13729" s="30"/>
      <c r="E13729" s="25"/>
    </row>
    <row r="13730" spans="1:5" x14ac:dyDescent="0.15">
      <c r="A13730" s="3"/>
      <c r="B13730" s="51"/>
      <c r="D13730" s="30"/>
      <c r="E13730" s="25"/>
    </row>
    <row r="13731" spans="1:5" x14ac:dyDescent="0.15">
      <c r="A13731" s="3"/>
      <c r="B13731" s="51"/>
      <c r="D13731" s="30"/>
      <c r="E13731" s="25"/>
    </row>
    <row r="13732" spans="1:5" x14ac:dyDescent="0.15">
      <c r="A13732" s="3"/>
      <c r="B13732" s="51"/>
      <c r="D13732" s="30"/>
      <c r="E13732" s="25"/>
    </row>
    <row r="13733" spans="1:5" x14ac:dyDescent="0.15">
      <c r="A13733" s="3"/>
      <c r="B13733" s="51"/>
      <c r="D13733" s="30"/>
      <c r="E13733" s="25"/>
    </row>
    <row r="13734" spans="1:5" x14ac:dyDescent="0.15">
      <c r="A13734" s="3"/>
      <c r="B13734" s="51"/>
      <c r="D13734" s="30"/>
      <c r="E13734" s="25"/>
    </row>
    <row r="13735" spans="1:5" x14ac:dyDescent="0.15">
      <c r="A13735" s="3"/>
      <c r="B13735" s="51"/>
      <c r="D13735" s="30"/>
      <c r="E13735" s="25"/>
    </row>
    <row r="13736" spans="1:5" x14ac:dyDescent="0.15">
      <c r="A13736" s="3"/>
      <c r="B13736" s="51"/>
      <c r="D13736" s="30"/>
      <c r="E13736" s="25"/>
    </row>
    <row r="13737" spans="1:5" x14ac:dyDescent="0.15">
      <c r="A13737" s="3"/>
      <c r="B13737" s="51"/>
      <c r="D13737" s="30"/>
      <c r="E13737" s="25"/>
    </row>
    <row r="13738" spans="1:5" x14ac:dyDescent="0.15">
      <c r="A13738" s="3"/>
      <c r="B13738" s="51"/>
      <c r="D13738" s="30"/>
      <c r="E13738" s="25"/>
    </row>
    <row r="13739" spans="1:5" x14ac:dyDescent="0.15">
      <c r="A13739" s="3"/>
      <c r="B13739" s="51"/>
      <c r="D13739" s="30"/>
      <c r="E13739" s="25"/>
    </row>
    <row r="13740" spans="1:5" x14ac:dyDescent="0.15">
      <c r="A13740" s="3"/>
      <c r="B13740" s="51"/>
      <c r="D13740" s="30"/>
      <c r="E13740" s="25"/>
    </row>
    <row r="13741" spans="1:5" x14ac:dyDescent="0.15">
      <c r="A13741" s="3"/>
      <c r="B13741" s="51"/>
      <c r="D13741" s="30"/>
      <c r="E13741" s="25"/>
    </row>
    <row r="13742" spans="1:5" x14ac:dyDescent="0.15">
      <c r="A13742" s="3"/>
      <c r="B13742" s="51"/>
      <c r="D13742" s="30"/>
      <c r="E13742" s="25"/>
    </row>
    <row r="13743" spans="1:5" x14ac:dyDescent="0.15">
      <c r="A13743" s="3"/>
      <c r="B13743" s="51"/>
      <c r="D13743" s="30"/>
      <c r="E13743" s="25"/>
    </row>
    <row r="13744" spans="1:5" x14ac:dyDescent="0.15">
      <c r="A13744" s="3"/>
      <c r="B13744" s="51"/>
      <c r="D13744" s="30"/>
      <c r="E13744" s="25"/>
    </row>
    <row r="13745" spans="1:5" x14ac:dyDescent="0.15">
      <c r="A13745" s="3"/>
      <c r="B13745" s="51"/>
      <c r="D13745" s="30"/>
      <c r="E13745" s="25"/>
    </row>
    <row r="13746" spans="1:5" x14ac:dyDescent="0.15">
      <c r="A13746" s="3"/>
      <c r="B13746" s="51"/>
      <c r="D13746" s="30"/>
      <c r="E13746" s="25"/>
    </row>
    <row r="13747" spans="1:5" x14ac:dyDescent="0.15">
      <c r="A13747" s="3"/>
      <c r="B13747" s="51"/>
      <c r="D13747" s="30"/>
      <c r="E13747" s="25"/>
    </row>
    <row r="13748" spans="1:5" x14ac:dyDescent="0.15">
      <c r="A13748" s="3"/>
      <c r="B13748" s="51"/>
      <c r="D13748" s="30"/>
      <c r="E13748" s="25"/>
    </row>
    <row r="13749" spans="1:5" x14ac:dyDescent="0.15">
      <c r="A13749" s="3"/>
      <c r="B13749" s="51"/>
      <c r="D13749" s="30"/>
      <c r="E13749" s="25"/>
    </row>
    <row r="13750" spans="1:5" x14ac:dyDescent="0.15">
      <c r="A13750" s="3"/>
      <c r="B13750" s="51"/>
      <c r="D13750" s="30"/>
      <c r="E13750" s="25"/>
    </row>
    <row r="13751" spans="1:5" x14ac:dyDescent="0.15">
      <c r="A13751" s="3"/>
      <c r="B13751" s="51"/>
      <c r="D13751" s="30"/>
      <c r="E13751" s="25"/>
    </row>
    <row r="13752" spans="1:5" x14ac:dyDescent="0.15">
      <c r="A13752" s="3"/>
      <c r="B13752" s="51"/>
      <c r="D13752" s="30"/>
      <c r="E13752" s="25"/>
    </row>
    <row r="13753" spans="1:5" x14ac:dyDescent="0.15">
      <c r="A13753" s="3"/>
      <c r="B13753" s="51"/>
      <c r="D13753" s="30"/>
      <c r="E13753" s="25"/>
    </row>
    <row r="13754" spans="1:5" x14ac:dyDescent="0.15">
      <c r="A13754" s="3"/>
      <c r="B13754" s="51"/>
      <c r="D13754" s="30"/>
      <c r="E13754" s="25"/>
    </row>
    <row r="13755" spans="1:5" x14ac:dyDescent="0.15">
      <c r="A13755" s="3"/>
      <c r="B13755" s="51"/>
      <c r="D13755" s="30"/>
      <c r="E13755" s="25"/>
    </row>
    <row r="13756" spans="1:5" x14ac:dyDescent="0.15">
      <c r="A13756" s="3"/>
      <c r="B13756" s="51"/>
      <c r="D13756" s="30"/>
      <c r="E13756" s="25"/>
    </row>
    <row r="13757" spans="1:5" x14ac:dyDescent="0.15">
      <c r="A13757" s="3"/>
      <c r="B13757" s="51"/>
      <c r="D13757" s="30"/>
      <c r="E13757" s="25"/>
    </row>
    <row r="13758" spans="1:5" x14ac:dyDescent="0.15">
      <c r="A13758" s="3"/>
      <c r="B13758" s="51"/>
      <c r="D13758" s="30"/>
      <c r="E13758" s="25"/>
    </row>
    <row r="13759" spans="1:5" x14ac:dyDescent="0.15">
      <c r="A13759" s="3"/>
      <c r="B13759" s="51"/>
      <c r="D13759" s="30"/>
      <c r="E13759" s="25"/>
    </row>
    <row r="13760" spans="1:5" x14ac:dyDescent="0.15">
      <c r="A13760" s="3"/>
      <c r="B13760" s="51"/>
      <c r="D13760" s="30"/>
      <c r="E13760" s="25"/>
    </row>
    <row r="13761" spans="1:5" x14ac:dyDescent="0.15">
      <c r="A13761" s="3"/>
      <c r="B13761" s="51"/>
      <c r="D13761" s="30"/>
      <c r="E13761" s="25"/>
    </row>
    <row r="13762" spans="1:5" x14ac:dyDescent="0.15">
      <c r="A13762" s="3"/>
      <c r="B13762" s="51"/>
      <c r="D13762" s="30"/>
      <c r="E13762" s="25"/>
    </row>
    <row r="13763" spans="1:5" x14ac:dyDescent="0.15">
      <c r="A13763" s="3"/>
      <c r="B13763" s="51"/>
      <c r="D13763" s="30"/>
      <c r="E13763" s="25"/>
    </row>
    <row r="13764" spans="1:5" x14ac:dyDescent="0.15">
      <c r="A13764" s="3"/>
      <c r="B13764" s="51"/>
      <c r="D13764" s="30"/>
      <c r="E13764" s="25"/>
    </row>
    <row r="13765" spans="1:5" x14ac:dyDescent="0.15">
      <c r="A13765" s="3"/>
      <c r="B13765" s="51"/>
      <c r="D13765" s="30"/>
      <c r="E13765" s="25"/>
    </row>
    <row r="13766" spans="1:5" x14ac:dyDescent="0.15">
      <c r="A13766" s="3"/>
      <c r="B13766" s="51"/>
      <c r="D13766" s="30"/>
      <c r="E13766" s="25"/>
    </row>
    <row r="13767" spans="1:5" x14ac:dyDescent="0.15">
      <c r="A13767" s="3"/>
      <c r="B13767" s="51"/>
      <c r="D13767" s="30"/>
      <c r="E13767" s="25"/>
    </row>
    <row r="13768" spans="1:5" x14ac:dyDescent="0.15">
      <c r="A13768" s="3"/>
      <c r="B13768" s="51"/>
      <c r="D13768" s="30"/>
      <c r="E13768" s="25"/>
    </row>
    <row r="13769" spans="1:5" x14ac:dyDescent="0.15">
      <c r="A13769" s="3"/>
      <c r="B13769" s="51"/>
      <c r="D13769" s="30"/>
      <c r="E13769" s="25"/>
    </row>
    <row r="13770" spans="1:5" x14ac:dyDescent="0.15">
      <c r="A13770" s="3"/>
      <c r="B13770" s="51"/>
      <c r="D13770" s="30"/>
      <c r="E13770" s="25"/>
    </row>
    <row r="13771" spans="1:5" x14ac:dyDescent="0.15">
      <c r="A13771" s="3"/>
      <c r="B13771" s="51"/>
      <c r="D13771" s="30"/>
      <c r="E13771" s="25"/>
    </row>
    <row r="13772" spans="1:5" x14ac:dyDescent="0.15">
      <c r="A13772" s="3"/>
      <c r="B13772" s="51"/>
      <c r="D13772" s="30"/>
      <c r="E13772" s="25"/>
    </row>
    <row r="13773" spans="1:5" x14ac:dyDescent="0.15">
      <c r="A13773" s="3"/>
      <c r="B13773" s="51"/>
      <c r="D13773" s="30"/>
      <c r="E13773" s="25"/>
    </row>
    <row r="13774" spans="1:5" x14ac:dyDescent="0.15">
      <c r="A13774" s="3"/>
      <c r="B13774" s="51"/>
      <c r="D13774" s="30"/>
      <c r="E13774" s="25"/>
    </row>
    <row r="13775" spans="1:5" x14ac:dyDescent="0.15">
      <c r="A13775" s="3"/>
      <c r="B13775" s="51"/>
      <c r="D13775" s="30"/>
      <c r="E13775" s="25"/>
    </row>
    <row r="13776" spans="1:5" x14ac:dyDescent="0.15">
      <c r="A13776" s="3"/>
      <c r="B13776" s="51"/>
      <c r="D13776" s="30"/>
      <c r="E13776" s="25"/>
    </row>
    <row r="13777" spans="1:5" x14ac:dyDescent="0.15">
      <c r="A13777" s="3"/>
      <c r="B13777" s="51"/>
      <c r="D13777" s="30"/>
      <c r="E13777" s="25"/>
    </row>
    <row r="13778" spans="1:5" x14ac:dyDescent="0.15">
      <c r="A13778" s="3"/>
      <c r="B13778" s="51"/>
      <c r="D13778" s="30"/>
      <c r="E13778" s="25"/>
    </row>
    <row r="13779" spans="1:5" x14ac:dyDescent="0.15">
      <c r="A13779" s="3"/>
      <c r="B13779" s="51"/>
      <c r="D13779" s="30"/>
      <c r="E13779" s="25"/>
    </row>
    <row r="13780" spans="1:5" x14ac:dyDescent="0.15">
      <c r="A13780" s="3"/>
      <c r="B13780" s="51"/>
      <c r="D13780" s="30"/>
      <c r="E13780" s="25"/>
    </row>
    <row r="13781" spans="1:5" x14ac:dyDescent="0.15">
      <c r="A13781" s="3"/>
      <c r="B13781" s="51"/>
      <c r="D13781" s="30"/>
      <c r="E13781" s="25"/>
    </row>
    <row r="13782" spans="1:5" x14ac:dyDescent="0.15">
      <c r="A13782" s="3"/>
      <c r="B13782" s="51"/>
      <c r="D13782" s="30"/>
      <c r="E13782" s="25"/>
    </row>
    <row r="13783" spans="1:5" x14ac:dyDescent="0.15">
      <c r="A13783" s="3"/>
      <c r="B13783" s="51"/>
      <c r="D13783" s="30"/>
      <c r="E13783" s="25"/>
    </row>
    <row r="13784" spans="1:5" x14ac:dyDescent="0.15">
      <c r="A13784" s="3"/>
      <c r="B13784" s="51"/>
      <c r="D13784" s="30"/>
      <c r="E13784" s="25"/>
    </row>
    <row r="13785" spans="1:5" x14ac:dyDescent="0.15">
      <c r="A13785" s="3"/>
      <c r="B13785" s="51"/>
      <c r="D13785" s="30"/>
      <c r="E13785" s="25"/>
    </row>
    <row r="13786" spans="1:5" x14ac:dyDescent="0.15">
      <c r="A13786" s="3"/>
      <c r="B13786" s="51"/>
      <c r="D13786" s="30"/>
      <c r="E13786" s="25"/>
    </row>
    <row r="13787" spans="1:5" x14ac:dyDescent="0.15">
      <c r="A13787" s="3"/>
      <c r="B13787" s="51"/>
      <c r="D13787" s="30"/>
      <c r="E13787" s="25"/>
    </row>
    <row r="13788" spans="1:5" x14ac:dyDescent="0.15">
      <c r="A13788" s="3"/>
      <c r="B13788" s="51"/>
      <c r="D13788" s="30"/>
      <c r="E13788" s="25"/>
    </row>
    <row r="13789" spans="1:5" x14ac:dyDescent="0.15">
      <c r="A13789" s="3"/>
      <c r="B13789" s="51"/>
      <c r="D13789" s="30"/>
      <c r="E13789" s="25"/>
    </row>
    <row r="13790" spans="1:5" x14ac:dyDescent="0.15">
      <c r="A13790" s="3"/>
      <c r="B13790" s="51"/>
      <c r="D13790" s="30"/>
      <c r="E13790" s="25"/>
    </row>
    <row r="13791" spans="1:5" x14ac:dyDescent="0.15">
      <c r="A13791" s="3"/>
      <c r="B13791" s="51"/>
      <c r="D13791" s="30"/>
      <c r="E13791" s="25"/>
    </row>
    <row r="13792" spans="1:5" x14ac:dyDescent="0.15">
      <c r="A13792" s="3"/>
      <c r="B13792" s="51"/>
      <c r="D13792" s="30"/>
      <c r="E13792" s="25"/>
    </row>
    <row r="13793" spans="1:5" x14ac:dyDescent="0.15">
      <c r="A13793" s="3"/>
      <c r="B13793" s="51"/>
      <c r="D13793" s="30"/>
      <c r="E13793" s="25"/>
    </row>
    <row r="13794" spans="1:5" x14ac:dyDescent="0.15">
      <c r="A13794" s="3"/>
      <c r="B13794" s="51"/>
      <c r="D13794" s="30"/>
      <c r="E13794" s="25"/>
    </row>
    <row r="13795" spans="1:5" x14ac:dyDescent="0.15">
      <c r="A13795" s="3"/>
      <c r="B13795" s="51"/>
      <c r="D13795" s="30"/>
      <c r="E13795" s="25"/>
    </row>
    <row r="13796" spans="1:5" x14ac:dyDescent="0.15">
      <c r="A13796" s="3"/>
      <c r="B13796" s="51"/>
      <c r="D13796" s="30"/>
      <c r="E13796" s="25"/>
    </row>
    <row r="13797" spans="1:5" x14ac:dyDescent="0.15">
      <c r="A13797" s="3"/>
      <c r="B13797" s="51"/>
      <c r="D13797" s="30"/>
      <c r="E13797" s="25"/>
    </row>
    <row r="13798" spans="1:5" x14ac:dyDescent="0.15">
      <c r="A13798" s="3"/>
      <c r="B13798" s="51"/>
      <c r="D13798" s="30"/>
      <c r="E13798" s="25"/>
    </row>
    <row r="13799" spans="1:5" x14ac:dyDescent="0.15">
      <c r="A13799" s="3"/>
      <c r="B13799" s="51"/>
      <c r="D13799" s="30"/>
      <c r="E13799" s="25"/>
    </row>
    <row r="13800" spans="1:5" x14ac:dyDescent="0.15">
      <c r="A13800" s="3"/>
      <c r="B13800" s="51"/>
      <c r="D13800" s="30"/>
      <c r="E13800" s="25"/>
    </row>
    <row r="13801" spans="1:5" x14ac:dyDescent="0.15">
      <c r="A13801" s="3"/>
      <c r="B13801" s="51"/>
      <c r="D13801" s="30"/>
      <c r="E13801" s="25"/>
    </row>
    <row r="13802" spans="1:5" x14ac:dyDescent="0.15">
      <c r="A13802" s="3"/>
      <c r="B13802" s="51"/>
      <c r="D13802" s="30"/>
      <c r="E13802" s="25"/>
    </row>
    <row r="13803" spans="1:5" x14ac:dyDescent="0.15">
      <c r="A13803" s="3"/>
      <c r="B13803" s="51"/>
      <c r="D13803" s="30"/>
      <c r="E13803" s="25"/>
    </row>
    <row r="13804" spans="1:5" x14ac:dyDescent="0.15">
      <c r="A13804" s="3"/>
      <c r="B13804" s="51"/>
      <c r="D13804" s="30"/>
      <c r="E13804" s="25"/>
    </row>
    <row r="13805" spans="1:5" x14ac:dyDescent="0.15">
      <c r="A13805" s="3"/>
      <c r="B13805" s="51"/>
      <c r="D13805" s="30"/>
      <c r="E13805" s="25"/>
    </row>
    <row r="13806" spans="1:5" x14ac:dyDescent="0.15">
      <c r="A13806" s="3"/>
      <c r="B13806" s="51"/>
      <c r="D13806" s="30"/>
      <c r="E13806" s="25"/>
    </row>
    <row r="13807" spans="1:5" x14ac:dyDescent="0.15">
      <c r="A13807" s="3"/>
      <c r="B13807" s="51"/>
      <c r="D13807" s="30"/>
      <c r="E13807" s="25"/>
    </row>
    <row r="13808" spans="1:5" x14ac:dyDescent="0.15">
      <c r="A13808" s="3"/>
      <c r="B13808" s="51"/>
      <c r="D13808" s="30"/>
      <c r="E13808" s="25"/>
    </row>
    <row r="13809" spans="1:5" x14ac:dyDescent="0.15">
      <c r="A13809" s="3"/>
      <c r="B13809" s="51"/>
      <c r="D13809" s="30"/>
      <c r="E13809" s="25"/>
    </row>
    <row r="13810" spans="1:5" x14ac:dyDescent="0.15">
      <c r="A13810" s="3"/>
      <c r="B13810" s="51"/>
      <c r="D13810" s="30"/>
      <c r="E13810" s="25"/>
    </row>
    <row r="13811" spans="1:5" x14ac:dyDescent="0.15">
      <c r="A13811" s="3"/>
      <c r="B13811" s="51"/>
      <c r="D13811" s="30"/>
      <c r="E13811" s="25"/>
    </row>
    <row r="13812" spans="1:5" x14ac:dyDescent="0.15">
      <c r="A13812" s="3"/>
      <c r="B13812" s="51"/>
      <c r="D13812" s="30"/>
      <c r="E13812" s="25"/>
    </row>
    <row r="13813" spans="1:5" x14ac:dyDescent="0.15">
      <c r="A13813" s="3"/>
      <c r="B13813" s="51"/>
      <c r="D13813" s="30"/>
      <c r="E13813" s="25"/>
    </row>
    <row r="13814" spans="1:5" x14ac:dyDescent="0.15">
      <c r="A13814" s="3"/>
      <c r="B13814" s="51"/>
      <c r="D13814" s="30"/>
      <c r="E13814" s="25"/>
    </row>
    <row r="13815" spans="1:5" x14ac:dyDescent="0.15">
      <c r="A13815" s="3"/>
      <c r="B13815" s="51"/>
      <c r="D13815" s="30"/>
      <c r="E13815" s="25"/>
    </row>
    <row r="13816" spans="1:5" x14ac:dyDescent="0.15">
      <c r="A13816" s="3"/>
      <c r="B13816" s="51"/>
      <c r="D13816" s="30"/>
      <c r="E13816" s="25"/>
    </row>
    <row r="13817" spans="1:5" x14ac:dyDescent="0.15">
      <c r="A13817" s="3"/>
      <c r="B13817" s="51"/>
      <c r="D13817" s="30"/>
      <c r="E13817" s="25"/>
    </row>
    <row r="13818" spans="1:5" x14ac:dyDescent="0.15">
      <c r="A13818" s="3"/>
      <c r="B13818" s="51"/>
      <c r="D13818" s="30"/>
      <c r="E13818" s="25"/>
    </row>
    <row r="13819" spans="1:5" x14ac:dyDescent="0.15">
      <c r="A13819" s="3"/>
      <c r="B13819" s="51"/>
      <c r="D13819" s="30"/>
      <c r="E13819" s="25"/>
    </row>
    <row r="13820" spans="1:5" x14ac:dyDescent="0.15">
      <c r="A13820" s="3"/>
      <c r="B13820" s="51"/>
      <c r="D13820" s="30"/>
      <c r="E13820" s="25"/>
    </row>
    <row r="13821" spans="1:5" x14ac:dyDescent="0.15">
      <c r="A13821" s="3"/>
      <c r="B13821" s="51"/>
      <c r="D13821" s="30"/>
      <c r="E13821" s="25"/>
    </row>
    <row r="13822" spans="1:5" x14ac:dyDescent="0.15">
      <c r="A13822" s="3"/>
      <c r="B13822" s="51"/>
      <c r="D13822" s="30"/>
      <c r="E13822" s="25"/>
    </row>
    <row r="13823" spans="1:5" x14ac:dyDescent="0.15">
      <c r="A13823" s="3"/>
      <c r="B13823" s="51"/>
      <c r="D13823" s="30"/>
      <c r="E13823" s="25"/>
    </row>
    <row r="13824" spans="1:5" x14ac:dyDescent="0.15">
      <c r="A13824" s="3"/>
      <c r="B13824" s="51"/>
      <c r="D13824" s="30"/>
      <c r="E13824" s="25"/>
    </row>
    <row r="13825" spans="1:5" x14ac:dyDescent="0.15">
      <c r="A13825" s="3"/>
      <c r="B13825" s="51"/>
      <c r="D13825" s="30"/>
      <c r="E13825" s="25"/>
    </row>
    <row r="13826" spans="1:5" x14ac:dyDescent="0.15">
      <c r="A13826" s="3"/>
      <c r="B13826" s="51"/>
      <c r="D13826" s="30"/>
      <c r="E13826" s="25"/>
    </row>
    <row r="13827" spans="1:5" x14ac:dyDescent="0.15">
      <c r="A13827" s="3"/>
      <c r="B13827" s="51"/>
      <c r="D13827" s="30"/>
      <c r="E13827" s="25"/>
    </row>
    <row r="13828" spans="1:5" x14ac:dyDescent="0.15">
      <c r="A13828" s="3"/>
      <c r="B13828" s="51"/>
      <c r="D13828" s="30"/>
      <c r="E13828" s="25"/>
    </row>
    <row r="13829" spans="1:5" x14ac:dyDescent="0.15">
      <c r="A13829" s="3"/>
      <c r="B13829" s="51"/>
      <c r="D13829" s="30"/>
      <c r="E13829" s="25"/>
    </row>
    <row r="13830" spans="1:5" x14ac:dyDescent="0.15">
      <c r="A13830" s="3"/>
      <c r="B13830" s="51"/>
      <c r="D13830" s="30"/>
      <c r="E13830" s="25"/>
    </row>
    <row r="13831" spans="1:5" x14ac:dyDescent="0.15">
      <c r="A13831" s="3"/>
      <c r="B13831" s="51"/>
      <c r="D13831" s="30"/>
      <c r="E13831" s="25"/>
    </row>
    <row r="13832" spans="1:5" x14ac:dyDescent="0.15">
      <c r="A13832" s="3"/>
      <c r="B13832" s="51"/>
      <c r="D13832" s="30"/>
      <c r="E13832" s="25"/>
    </row>
    <row r="13833" spans="1:5" x14ac:dyDescent="0.15">
      <c r="A13833" s="3"/>
      <c r="B13833" s="51"/>
      <c r="D13833" s="30"/>
      <c r="E13833" s="25"/>
    </row>
    <row r="13834" spans="1:5" x14ac:dyDescent="0.15">
      <c r="A13834" s="3"/>
      <c r="B13834" s="51"/>
      <c r="D13834" s="30"/>
      <c r="E13834" s="25"/>
    </row>
    <row r="13835" spans="1:5" x14ac:dyDescent="0.15">
      <c r="A13835" s="3"/>
      <c r="B13835" s="51"/>
      <c r="D13835" s="30"/>
      <c r="E13835" s="25"/>
    </row>
    <row r="13836" spans="1:5" x14ac:dyDescent="0.15">
      <c r="A13836" s="3"/>
      <c r="B13836" s="51"/>
      <c r="D13836" s="30"/>
      <c r="E13836" s="25"/>
    </row>
    <row r="13837" spans="1:5" x14ac:dyDescent="0.15">
      <c r="A13837" s="3"/>
      <c r="B13837" s="51"/>
      <c r="D13837" s="30"/>
      <c r="E13837" s="25"/>
    </row>
    <row r="13838" spans="1:5" x14ac:dyDescent="0.15">
      <c r="A13838" s="3"/>
      <c r="B13838" s="51"/>
      <c r="D13838" s="30"/>
      <c r="E13838" s="25"/>
    </row>
    <row r="13839" spans="1:5" x14ac:dyDescent="0.15">
      <c r="A13839" s="3"/>
      <c r="B13839" s="51"/>
      <c r="D13839" s="30"/>
      <c r="E13839" s="25"/>
    </row>
    <row r="13840" spans="1:5" x14ac:dyDescent="0.15">
      <c r="A13840" s="3"/>
      <c r="B13840" s="51"/>
      <c r="D13840" s="30"/>
      <c r="E13840" s="25"/>
    </row>
    <row r="13841" spans="1:5" x14ac:dyDescent="0.15">
      <c r="A13841" s="3"/>
      <c r="B13841" s="51"/>
      <c r="D13841" s="30"/>
      <c r="E13841" s="25"/>
    </row>
    <row r="13842" spans="1:5" x14ac:dyDescent="0.15">
      <c r="A13842" s="3"/>
      <c r="B13842" s="51"/>
      <c r="D13842" s="30"/>
      <c r="E13842" s="25"/>
    </row>
    <row r="13843" spans="1:5" x14ac:dyDescent="0.15">
      <c r="A13843" s="3"/>
      <c r="B13843" s="51"/>
      <c r="D13843" s="30"/>
      <c r="E13843" s="25"/>
    </row>
    <row r="13844" spans="1:5" x14ac:dyDescent="0.15">
      <c r="A13844" s="3"/>
      <c r="B13844" s="51"/>
      <c r="D13844" s="30"/>
      <c r="E13844" s="25"/>
    </row>
    <row r="13845" spans="1:5" x14ac:dyDescent="0.15">
      <c r="A13845" s="3"/>
      <c r="B13845" s="51"/>
      <c r="D13845" s="30"/>
      <c r="E13845" s="25"/>
    </row>
    <row r="13846" spans="1:5" x14ac:dyDescent="0.15">
      <c r="A13846" s="3"/>
      <c r="B13846" s="51"/>
      <c r="D13846" s="30"/>
      <c r="E13846" s="25"/>
    </row>
    <row r="13847" spans="1:5" x14ac:dyDescent="0.15">
      <c r="A13847" s="3"/>
      <c r="B13847" s="51"/>
      <c r="D13847" s="30"/>
      <c r="E13847" s="25"/>
    </row>
    <row r="13848" spans="1:5" x14ac:dyDescent="0.15">
      <c r="A13848" s="3"/>
      <c r="B13848" s="51"/>
      <c r="D13848" s="30"/>
      <c r="E13848" s="25"/>
    </row>
    <row r="13849" spans="1:5" x14ac:dyDescent="0.15">
      <c r="A13849" s="3"/>
      <c r="B13849" s="51"/>
      <c r="D13849" s="30"/>
      <c r="E13849" s="25"/>
    </row>
    <row r="13850" spans="1:5" x14ac:dyDescent="0.15">
      <c r="A13850" s="3"/>
      <c r="B13850" s="51"/>
      <c r="D13850" s="30"/>
      <c r="E13850" s="25"/>
    </row>
    <row r="13851" spans="1:5" x14ac:dyDescent="0.15">
      <c r="A13851" s="3"/>
      <c r="B13851" s="51"/>
      <c r="D13851" s="30"/>
      <c r="E13851" s="25"/>
    </row>
    <row r="13852" spans="1:5" x14ac:dyDescent="0.15">
      <c r="A13852" s="3"/>
      <c r="B13852" s="51"/>
      <c r="D13852" s="30"/>
      <c r="E13852" s="25"/>
    </row>
    <row r="13853" spans="1:5" x14ac:dyDescent="0.15">
      <c r="A13853" s="3"/>
      <c r="B13853" s="51"/>
      <c r="D13853" s="30"/>
      <c r="E13853" s="25"/>
    </row>
    <row r="13854" spans="1:5" x14ac:dyDescent="0.15">
      <c r="A13854" s="3"/>
      <c r="B13854" s="51"/>
      <c r="D13854" s="30"/>
      <c r="E13854" s="25"/>
    </row>
    <row r="13855" spans="1:5" x14ac:dyDescent="0.15">
      <c r="A13855" s="3"/>
      <c r="B13855" s="51"/>
      <c r="D13855" s="30"/>
      <c r="E13855" s="25"/>
    </row>
    <row r="13856" spans="1:5" x14ac:dyDescent="0.15">
      <c r="A13856" s="3"/>
      <c r="B13856" s="51"/>
      <c r="D13856" s="30"/>
      <c r="E13856" s="25"/>
    </row>
    <row r="13857" spans="1:5" x14ac:dyDescent="0.15">
      <c r="A13857" s="3"/>
      <c r="B13857" s="51"/>
      <c r="D13857" s="30"/>
      <c r="E13857" s="25"/>
    </row>
    <row r="13858" spans="1:5" x14ac:dyDescent="0.15">
      <c r="A13858" s="3"/>
      <c r="B13858" s="51"/>
      <c r="D13858" s="30"/>
      <c r="E13858" s="25"/>
    </row>
    <row r="13859" spans="1:5" x14ac:dyDescent="0.15">
      <c r="A13859" s="3"/>
      <c r="B13859" s="51"/>
      <c r="D13859" s="30"/>
      <c r="E13859" s="25"/>
    </row>
    <row r="13860" spans="1:5" x14ac:dyDescent="0.15">
      <c r="A13860" s="3"/>
      <c r="B13860" s="51"/>
      <c r="D13860" s="30"/>
      <c r="E13860" s="25"/>
    </row>
    <row r="13861" spans="1:5" x14ac:dyDescent="0.15">
      <c r="A13861" s="3"/>
      <c r="B13861" s="51"/>
      <c r="D13861" s="30"/>
      <c r="E13861" s="25"/>
    </row>
    <row r="13862" spans="1:5" x14ac:dyDescent="0.15">
      <c r="A13862" s="3"/>
      <c r="B13862" s="51"/>
      <c r="D13862" s="30"/>
      <c r="E13862" s="25"/>
    </row>
    <row r="13863" spans="1:5" x14ac:dyDescent="0.15">
      <c r="A13863" s="3"/>
      <c r="B13863" s="51"/>
      <c r="D13863" s="30"/>
      <c r="E13863" s="25"/>
    </row>
    <row r="13864" spans="1:5" x14ac:dyDescent="0.15">
      <c r="A13864" s="3"/>
      <c r="B13864" s="51"/>
      <c r="D13864" s="30"/>
      <c r="E13864" s="25"/>
    </row>
    <row r="13865" spans="1:5" x14ac:dyDescent="0.15">
      <c r="A13865" s="3"/>
      <c r="B13865" s="51"/>
      <c r="D13865" s="30"/>
      <c r="E13865" s="25"/>
    </row>
    <row r="13866" spans="1:5" x14ac:dyDescent="0.15">
      <c r="A13866" s="3"/>
      <c r="B13866" s="51"/>
      <c r="D13866" s="30"/>
      <c r="E13866" s="25"/>
    </row>
    <row r="13867" spans="1:5" x14ac:dyDescent="0.15">
      <c r="A13867" s="3"/>
      <c r="B13867" s="51"/>
      <c r="D13867" s="30"/>
      <c r="E13867" s="25"/>
    </row>
    <row r="13868" spans="1:5" x14ac:dyDescent="0.15">
      <c r="A13868" s="3"/>
      <c r="B13868" s="51"/>
      <c r="D13868" s="30"/>
      <c r="E13868" s="25"/>
    </row>
    <row r="13869" spans="1:5" x14ac:dyDescent="0.15">
      <c r="A13869" s="3"/>
      <c r="B13869" s="51"/>
      <c r="D13869" s="30"/>
      <c r="E13869" s="25"/>
    </row>
    <row r="13870" spans="1:5" x14ac:dyDescent="0.15">
      <c r="A13870" s="3"/>
      <c r="B13870" s="51"/>
      <c r="D13870" s="30"/>
      <c r="E13870" s="25"/>
    </row>
    <row r="13871" spans="1:5" x14ac:dyDescent="0.15">
      <c r="A13871" s="3"/>
      <c r="B13871" s="51"/>
      <c r="D13871" s="30"/>
      <c r="E13871" s="25"/>
    </row>
    <row r="13872" spans="1:5" x14ac:dyDescent="0.15">
      <c r="A13872" s="3"/>
      <c r="B13872" s="51"/>
      <c r="D13872" s="30"/>
      <c r="E13872" s="25"/>
    </row>
    <row r="13873" spans="1:5" x14ac:dyDescent="0.15">
      <c r="A13873" s="3"/>
      <c r="B13873" s="51"/>
      <c r="D13873" s="30"/>
      <c r="E13873" s="25"/>
    </row>
    <row r="13874" spans="1:5" x14ac:dyDescent="0.15">
      <c r="A13874" s="3"/>
      <c r="B13874" s="51"/>
      <c r="D13874" s="30"/>
      <c r="E13874" s="25"/>
    </row>
    <row r="13875" spans="1:5" x14ac:dyDescent="0.15">
      <c r="A13875" s="3"/>
      <c r="B13875" s="51"/>
      <c r="D13875" s="30"/>
      <c r="E13875" s="25"/>
    </row>
    <row r="13876" spans="1:5" x14ac:dyDescent="0.15">
      <c r="A13876" s="3"/>
      <c r="B13876" s="51"/>
      <c r="D13876" s="30"/>
      <c r="E13876" s="25"/>
    </row>
    <row r="13877" spans="1:5" x14ac:dyDescent="0.15">
      <c r="A13877" s="3"/>
      <c r="B13877" s="51"/>
      <c r="D13877" s="30"/>
      <c r="E13877" s="25"/>
    </row>
    <row r="13878" spans="1:5" x14ac:dyDescent="0.15">
      <c r="A13878" s="3"/>
      <c r="B13878" s="51"/>
      <c r="D13878" s="30"/>
      <c r="E13878" s="25"/>
    </row>
    <row r="13879" spans="1:5" x14ac:dyDescent="0.15">
      <c r="A13879" s="3"/>
      <c r="B13879" s="51"/>
      <c r="D13879" s="30"/>
      <c r="E13879" s="25"/>
    </row>
    <row r="13880" spans="1:5" x14ac:dyDescent="0.15">
      <c r="A13880" s="3"/>
      <c r="B13880" s="51"/>
      <c r="D13880" s="30"/>
      <c r="E13880" s="25"/>
    </row>
    <row r="13881" spans="1:5" x14ac:dyDescent="0.15">
      <c r="A13881" s="3"/>
      <c r="B13881" s="51"/>
      <c r="D13881" s="30"/>
      <c r="E13881" s="25"/>
    </row>
    <row r="13882" spans="1:5" x14ac:dyDescent="0.15">
      <c r="A13882" s="3"/>
      <c r="B13882" s="51"/>
      <c r="D13882" s="30"/>
      <c r="E13882" s="25"/>
    </row>
    <row r="13883" spans="1:5" x14ac:dyDescent="0.15">
      <c r="A13883" s="3"/>
      <c r="B13883" s="51"/>
      <c r="D13883" s="30"/>
      <c r="E13883" s="25"/>
    </row>
    <row r="13884" spans="1:5" x14ac:dyDescent="0.15">
      <c r="A13884" s="3"/>
      <c r="B13884" s="51"/>
      <c r="D13884" s="30"/>
      <c r="E13884" s="25"/>
    </row>
    <row r="13885" spans="1:5" x14ac:dyDescent="0.15">
      <c r="A13885" s="3"/>
      <c r="B13885" s="51"/>
      <c r="D13885" s="30"/>
      <c r="E13885" s="25"/>
    </row>
    <row r="13886" spans="1:5" x14ac:dyDescent="0.15">
      <c r="A13886" s="3"/>
      <c r="B13886" s="51"/>
      <c r="D13886" s="30"/>
      <c r="E13886" s="25"/>
    </row>
    <row r="13887" spans="1:5" x14ac:dyDescent="0.15">
      <c r="A13887" s="3"/>
      <c r="B13887" s="51"/>
      <c r="D13887" s="30"/>
      <c r="E13887" s="25"/>
    </row>
    <row r="13888" spans="1:5" x14ac:dyDescent="0.15">
      <c r="A13888" s="3"/>
      <c r="B13888" s="51"/>
      <c r="D13888" s="30"/>
      <c r="E13888" s="25"/>
    </row>
    <row r="13889" spans="1:5" x14ac:dyDescent="0.15">
      <c r="A13889" s="3"/>
      <c r="B13889" s="51"/>
      <c r="D13889" s="30"/>
      <c r="E13889" s="25"/>
    </row>
    <row r="13890" spans="1:5" x14ac:dyDescent="0.15">
      <c r="A13890" s="3"/>
      <c r="B13890" s="51"/>
      <c r="D13890" s="30"/>
      <c r="E13890" s="25"/>
    </row>
    <row r="13891" spans="1:5" x14ac:dyDescent="0.15">
      <c r="A13891" s="3"/>
      <c r="B13891" s="51"/>
      <c r="D13891" s="30"/>
      <c r="E13891" s="25"/>
    </row>
    <row r="13892" spans="1:5" x14ac:dyDescent="0.15">
      <c r="A13892" s="3"/>
      <c r="B13892" s="51"/>
      <c r="D13892" s="30"/>
      <c r="E13892" s="25"/>
    </row>
    <row r="13893" spans="1:5" x14ac:dyDescent="0.15">
      <c r="A13893" s="3"/>
      <c r="B13893" s="51"/>
      <c r="D13893" s="30"/>
      <c r="E13893" s="25"/>
    </row>
    <row r="13894" spans="1:5" x14ac:dyDescent="0.15">
      <c r="A13894" s="3"/>
      <c r="B13894" s="51"/>
      <c r="D13894" s="30"/>
      <c r="E13894" s="25"/>
    </row>
    <row r="13895" spans="1:5" x14ac:dyDescent="0.15">
      <c r="A13895" s="3"/>
      <c r="B13895" s="51"/>
      <c r="D13895" s="30"/>
      <c r="E13895" s="25"/>
    </row>
    <row r="13896" spans="1:5" x14ac:dyDescent="0.15">
      <c r="A13896" s="3"/>
      <c r="B13896" s="51"/>
      <c r="D13896" s="30"/>
      <c r="E13896" s="25"/>
    </row>
    <row r="13897" spans="1:5" x14ac:dyDescent="0.15">
      <c r="A13897" s="3"/>
      <c r="B13897" s="51"/>
      <c r="D13897" s="30"/>
      <c r="E13897" s="25"/>
    </row>
    <row r="13898" spans="1:5" x14ac:dyDescent="0.15">
      <c r="A13898" s="3"/>
      <c r="B13898" s="51"/>
      <c r="D13898" s="30"/>
      <c r="E13898" s="25"/>
    </row>
    <row r="13899" spans="1:5" x14ac:dyDescent="0.15">
      <c r="A13899" s="3"/>
      <c r="B13899" s="51"/>
      <c r="D13899" s="30"/>
      <c r="E13899" s="25"/>
    </row>
    <row r="13900" spans="1:5" x14ac:dyDescent="0.15">
      <c r="A13900" s="3"/>
      <c r="B13900" s="51"/>
      <c r="D13900" s="30"/>
      <c r="E13900" s="25"/>
    </row>
    <row r="13901" spans="1:5" x14ac:dyDescent="0.15">
      <c r="A13901" s="3"/>
      <c r="B13901" s="51"/>
      <c r="D13901" s="30"/>
      <c r="E13901" s="25"/>
    </row>
    <row r="13902" spans="1:5" x14ac:dyDescent="0.15">
      <c r="A13902" s="3"/>
      <c r="B13902" s="51"/>
      <c r="D13902" s="30"/>
      <c r="E13902" s="25"/>
    </row>
    <row r="13903" spans="1:5" x14ac:dyDescent="0.15">
      <c r="A13903" s="3"/>
      <c r="B13903" s="51"/>
      <c r="D13903" s="30"/>
      <c r="E13903" s="25"/>
    </row>
    <row r="13904" spans="1:5" x14ac:dyDescent="0.15">
      <c r="A13904" s="3"/>
      <c r="B13904" s="51"/>
      <c r="D13904" s="30"/>
      <c r="E13904" s="25"/>
    </row>
    <row r="13905" spans="1:5" x14ac:dyDescent="0.15">
      <c r="A13905" s="3"/>
      <c r="B13905" s="51"/>
      <c r="D13905" s="30"/>
      <c r="E13905" s="25"/>
    </row>
    <row r="13906" spans="1:5" x14ac:dyDescent="0.15">
      <c r="A13906" s="3"/>
      <c r="B13906" s="51"/>
      <c r="D13906" s="30"/>
      <c r="E13906" s="25"/>
    </row>
    <row r="13907" spans="1:5" x14ac:dyDescent="0.15">
      <c r="A13907" s="3"/>
      <c r="B13907" s="51"/>
      <c r="D13907" s="30"/>
      <c r="E13907" s="25"/>
    </row>
    <row r="13908" spans="1:5" x14ac:dyDescent="0.15">
      <c r="A13908" s="3"/>
      <c r="B13908" s="51"/>
      <c r="D13908" s="30"/>
      <c r="E13908" s="25"/>
    </row>
    <row r="13909" spans="1:5" x14ac:dyDescent="0.15">
      <c r="A13909" s="3"/>
      <c r="B13909" s="51"/>
      <c r="D13909" s="30"/>
      <c r="E13909" s="25"/>
    </row>
    <row r="13910" spans="1:5" x14ac:dyDescent="0.15">
      <c r="A13910" s="3"/>
      <c r="B13910" s="51"/>
      <c r="D13910" s="30"/>
      <c r="E13910" s="25"/>
    </row>
    <row r="13911" spans="1:5" x14ac:dyDescent="0.15">
      <c r="A13911" s="3"/>
      <c r="B13911" s="51"/>
      <c r="D13911" s="30"/>
      <c r="E13911" s="25"/>
    </row>
    <row r="13912" spans="1:5" x14ac:dyDescent="0.15">
      <c r="A13912" s="3"/>
      <c r="B13912" s="51"/>
      <c r="D13912" s="30"/>
      <c r="E13912" s="25"/>
    </row>
    <row r="13913" spans="1:5" x14ac:dyDescent="0.15">
      <c r="A13913" s="3"/>
      <c r="B13913" s="51"/>
      <c r="D13913" s="30"/>
      <c r="E13913" s="25"/>
    </row>
    <row r="13914" spans="1:5" x14ac:dyDescent="0.15">
      <c r="A13914" s="3"/>
      <c r="B13914" s="51"/>
      <c r="D13914" s="30"/>
      <c r="E13914" s="25"/>
    </row>
    <row r="13915" spans="1:5" x14ac:dyDescent="0.15">
      <c r="A13915" s="3"/>
      <c r="B13915" s="51"/>
      <c r="D13915" s="30"/>
      <c r="E13915" s="25"/>
    </row>
    <row r="13916" spans="1:5" x14ac:dyDescent="0.15">
      <c r="A13916" s="3"/>
      <c r="B13916" s="51"/>
      <c r="D13916" s="30"/>
      <c r="E13916" s="25"/>
    </row>
    <row r="13917" spans="1:5" x14ac:dyDescent="0.15">
      <c r="A13917" s="3"/>
      <c r="B13917" s="51"/>
      <c r="D13917" s="30"/>
      <c r="E13917" s="25"/>
    </row>
    <row r="13918" spans="1:5" x14ac:dyDescent="0.15">
      <c r="A13918" s="3"/>
      <c r="B13918" s="51"/>
      <c r="D13918" s="30"/>
      <c r="E13918" s="25"/>
    </row>
    <row r="13919" spans="1:5" x14ac:dyDescent="0.15">
      <c r="A13919" s="3"/>
      <c r="B13919" s="51"/>
      <c r="D13919" s="30"/>
      <c r="E13919" s="25"/>
    </row>
    <row r="13920" spans="1:5" x14ac:dyDescent="0.15">
      <c r="A13920" s="3"/>
      <c r="B13920" s="51"/>
      <c r="D13920" s="30"/>
      <c r="E13920" s="25"/>
    </row>
    <row r="13921" spans="1:5" x14ac:dyDescent="0.15">
      <c r="A13921" s="3"/>
      <c r="B13921" s="51"/>
      <c r="D13921" s="30"/>
      <c r="E13921" s="25"/>
    </row>
    <row r="13922" spans="1:5" x14ac:dyDescent="0.15">
      <c r="A13922" s="3"/>
      <c r="B13922" s="51"/>
      <c r="D13922" s="30"/>
      <c r="E13922" s="25"/>
    </row>
    <row r="13923" spans="1:5" x14ac:dyDescent="0.15">
      <c r="A13923" s="3"/>
      <c r="B13923" s="51"/>
      <c r="D13923" s="30"/>
      <c r="E13923" s="25"/>
    </row>
    <row r="13924" spans="1:5" x14ac:dyDescent="0.15">
      <c r="A13924" s="3"/>
      <c r="B13924" s="51"/>
      <c r="D13924" s="30"/>
      <c r="E13924" s="25"/>
    </row>
    <row r="13925" spans="1:5" x14ac:dyDescent="0.15">
      <c r="A13925" s="3"/>
      <c r="B13925" s="51"/>
      <c r="D13925" s="30"/>
      <c r="E13925" s="25"/>
    </row>
    <row r="13926" spans="1:5" x14ac:dyDescent="0.15">
      <c r="A13926" s="3"/>
      <c r="B13926" s="51"/>
      <c r="D13926" s="30"/>
      <c r="E13926" s="25"/>
    </row>
    <row r="13927" spans="1:5" x14ac:dyDescent="0.15">
      <c r="A13927" s="3"/>
      <c r="B13927" s="51"/>
      <c r="D13927" s="30"/>
      <c r="E13927" s="25"/>
    </row>
    <row r="13928" spans="1:5" x14ac:dyDescent="0.15">
      <c r="A13928" s="3"/>
      <c r="B13928" s="51"/>
      <c r="D13928" s="30"/>
      <c r="E13928" s="25"/>
    </row>
    <row r="13929" spans="1:5" x14ac:dyDescent="0.15">
      <c r="A13929" s="3"/>
      <c r="B13929" s="51"/>
      <c r="D13929" s="30"/>
      <c r="E13929" s="25"/>
    </row>
    <row r="13930" spans="1:5" x14ac:dyDescent="0.15">
      <c r="A13930" s="3"/>
      <c r="B13930" s="51"/>
      <c r="D13930" s="30"/>
      <c r="E13930" s="25"/>
    </row>
    <row r="13931" spans="1:5" x14ac:dyDescent="0.15">
      <c r="A13931" s="3"/>
      <c r="B13931" s="51"/>
      <c r="D13931" s="30"/>
      <c r="E13931" s="25"/>
    </row>
    <row r="13932" spans="1:5" x14ac:dyDescent="0.15">
      <c r="A13932" s="3"/>
      <c r="B13932" s="51"/>
      <c r="D13932" s="30"/>
      <c r="E13932" s="25"/>
    </row>
    <row r="13933" spans="1:5" x14ac:dyDescent="0.15">
      <c r="A13933" s="3"/>
      <c r="B13933" s="51"/>
      <c r="D13933" s="30"/>
      <c r="E13933" s="25"/>
    </row>
    <row r="13934" spans="1:5" x14ac:dyDescent="0.15">
      <c r="A13934" s="3"/>
      <c r="B13934" s="51"/>
      <c r="D13934" s="30"/>
      <c r="E13934" s="25"/>
    </row>
    <row r="13935" spans="1:5" x14ac:dyDescent="0.15">
      <c r="A13935" s="3"/>
      <c r="B13935" s="51"/>
      <c r="D13935" s="30"/>
      <c r="E13935" s="25"/>
    </row>
    <row r="13936" spans="1:5" x14ac:dyDescent="0.15">
      <c r="A13936" s="3"/>
      <c r="B13936" s="51"/>
      <c r="D13936" s="30"/>
      <c r="E13936" s="25"/>
    </row>
    <row r="13937" spans="1:5" x14ac:dyDescent="0.15">
      <c r="A13937" s="3"/>
      <c r="B13937" s="51"/>
      <c r="D13937" s="30"/>
      <c r="E13937" s="25"/>
    </row>
    <row r="13938" spans="1:5" x14ac:dyDescent="0.15">
      <c r="A13938" s="3"/>
      <c r="B13938" s="51"/>
      <c r="D13938" s="30"/>
      <c r="E13938" s="25"/>
    </row>
    <row r="13939" spans="1:5" x14ac:dyDescent="0.15">
      <c r="A13939" s="3"/>
      <c r="B13939" s="51"/>
      <c r="D13939" s="30"/>
      <c r="E13939" s="25"/>
    </row>
    <row r="13940" spans="1:5" x14ac:dyDescent="0.15">
      <c r="A13940" s="3"/>
      <c r="B13940" s="51"/>
      <c r="D13940" s="30"/>
      <c r="E13940" s="25"/>
    </row>
    <row r="13941" spans="1:5" x14ac:dyDescent="0.15">
      <c r="A13941" s="3"/>
      <c r="B13941" s="51"/>
      <c r="D13941" s="30"/>
      <c r="E13941" s="25"/>
    </row>
    <row r="13942" spans="1:5" x14ac:dyDescent="0.15">
      <c r="A13942" s="3"/>
      <c r="B13942" s="51"/>
      <c r="D13942" s="30"/>
      <c r="E13942" s="25"/>
    </row>
    <row r="13943" spans="1:5" x14ac:dyDescent="0.15">
      <c r="A13943" s="3"/>
      <c r="B13943" s="51"/>
      <c r="D13943" s="30"/>
      <c r="E13943" s="25"/>
    </row>
    <row r="13944" spans="1:5" x14ac:dyDescent="0.15">
      <c r="A13944" s="3"/>
      <c r="B13944" s="51"/>
      <c r="D13944" s="30"/>
      <c r="E13944" s="25"/>
    </row>
    <row r="13945" spans="1:5" x14ac:dyDescent="0.15">
      <c r="A13945" s="3"/>
      <c r="B13945" s="51"/>
      <c r="D13945" s="30"/>
      <c r="E13945" s="25"/>
    </row>
    <row r="13946" spans="1:5" x14ac:dyDescent="0.15">
      <c r="A13946" s="3"/>
      <c r="B13946" s="51"/>
      <c r="D13946" s="30"/>
      <c r="E13946" s="25"/>
    </row>
    <row r="13947" spans="1:5" x14ac:dyDescent="0.15">
      <c r="A13947" s="3"/>
      <c r="B13947" s="51"/>
      <c r="D13947" s="30"/>
      <c r="E13947" s="25"/>
    </row>
    <row r="13948" spans="1:5" x14ac:dyDescent="0.15">
      <c r="A13948" s="3"/>
      <c r="B13948" s="51"/>
      <c r="D13948" s="30"/>
      <c r="E13948" s="25"/>
    </row>
    <row r="13949" spans="1:5" x14ac:dyDescent="0.15">
      <c r="A13949" s="3"/>
      <c r="B13949" s="51"/>
      <c r="D13949" s="30"/>
      <c r="E13949" s="25"/>
    </row>
    <row r="13950" spans="1:5" x14ac:dyDescent="0.15">
      <c r="A13950" s="3"/>
      <c r="B13950" s="51"/>
      <c r="D13950" s="30"/>
      <c r="E13950" s="25"/>
    </row>
    <row r="13951" spans="1:5" x14ac:dyDescent="0.15">
      <c r="A13951" s="3"/>
      <c r="B13951" s="51"/>
      <c r="D13951" s="30"/>
      <c r="E13951" s="25"/>
    </row>
    <row r="13952" spans="1:5" x14ac:dyDescent="0.15">
      <c r="A13952" s="3"/>
      <c r="B13952" s="51"/>
      <c r="D13952" s="30"/>
      <c r="E13952" s="25"/>
    </row>
    <row r="13953" spans="1:5" x14ac:dyDescent="0.15">
      <c r="A13953" s="3"/>
      <c r="B13953" s="51"/>
      <c r="D13953" s="30"/>
      <c r="E13953" s="25"/>
    </row>
    <row r="13954" spans="1:5" x14ac:dyDescent="0.15">
      <c r="A13954" s="3"/>
      <c r="B13954" s="51"/>
      <c r="D13954" s="30"/>
      <c r="E13954" s="25"/>
    </row>
    <row r="13955" spans="1:5" x14ac:dyDescent="0.15">
      <c r="A13955" s="3"/>
      <c r="B13955" s="51"/>
      <c r="D13955" s="30"/>
      <c r="E13955" s="25"/>
    </row>
    <row r="13956" spans="1:5" x14ac:dyDescent="0.15">
      <c r="A13956" s="3"/>
      <c r="B13956" s="51"/>
      <c r="D13956" s="30"/>
      <c r="E13956" s="25"/>
    </row>
    <row r="13957" spans="1:5" x14ac:dyDescent="0.15">
      <c r="A13957" s="3"/>
      <c r="B13957" s="51"/>
      <c r="D13957" s="30"/>
      <c r="E13957" s="25"/>
    </row>
    <row r="13958" spans="1:5" x14ac:dyDescent="0.15">
      <c r="A13958" s="3"/>
      <c r="B13958" s="51"/>
      <c r="D13958" s="30"/>
      <c r="E13958" s="25"/>
    </row>
    <row r="13959" spans="1:5" x14ac:dyDescent="0.15">
      <c r="A13959" s="3"/>
      <c r="B13959" s="51"/>
      <c r="D13959" s="30"/>
      <c r="E13959" s="25"/>
    </row>
    <row r="13960" spans="1:5" x14ac:dyDescent="0.15">
      <c r="A13960" s="3"/>
      <c r="B13960" s="51"/>
      <c r="D13960" s="30"/>
      <c r="E13960" s="25"/>
    </row>
    <row r="13961" spans="1:5" x14ac:dyDescent="0.15">
      <c r="A13961" s="3"/>
      <c r="B13961" s="51"/>
      <c r="D13961" s="30"/>
      <c r="E13961" s="25"/>
    </row>
    <row r="13962" spans="1:5" x14ac:dyDescent="0.15">
      <c r="A13962" s="3"/>
      <c r="B13962" s="51"/>
      <c r="D13962" s="30"/>
      <c r="E13962" s="25"/>
    </row>
    <row r="13963" spans="1:5" x14ac:dyDescent="0.15">
      <c r="A13963" s="3"/>
      <c r="B13963" s="51"/>
      <c r="D13963" s="30"/>
      <c r="E13963" s="25"/>
    </row>
    <row r="13964" spans="1:5" x14ac:dyDescent="0.15">
      <c r="A13964" s="3"/>
      <c r="B13964" s="51"/>
      <c r="D13964" s="30"/>
      <c r="E13964" s="25"/>
    </row>
    <row r="13965" spans="1:5" x14ac:dyDescent="0.15">
      <c r="A13965" s="3"/>
      <c r="B13965" s="51"/>
      <c r="D13965" s="30"/>
      <c r="E13965" s="25"/>
    </row>
    <row r="13966" spans="1:5" x14ac:dyDescent="0.15">
      <c r="A13966" s="3"/>
      <c r="B13966" s="51"/>
      <c r="D13966" s="30"/>
      <c r="E13966" s="25"/>
    </row>
    <row r="13967" spans="1:5" x14ac:dyDescent="0.15">
      <c r="A13967" s="3"/>
      <c r="B13967" s="51"/>
      <c r="D13967" s="30"/>
      <c r="E13967" s="25"/>
    </row>
    <row r="13968" spans="1:5" x14ac:dyDescent="0.15">
      <c r="A13968" s="3"/>
      <c r="B13968" s="51"/>
      <c r="D13968" s="30"/>
      <c r="E13968" s="25"/>
    </row>
    <row r="13969" spans="1:5" x14ac:dyDescent="0.15">
      <c r="A13969" s="3"/>
      <c r="B13969" s="51"/>
      <c r="D13969" s="30"/>
      <c r="E13969" s="25"/>
    </row>
    <row r="13970" spans="1:5" x14ac:dyDescent="0.15">
      <c r="A13970" s="3"/>
      <c r="B13970" s="51"/>
      <c r="D13970" s="30"/>
      <c r="E13970" s="25"/>
    </row>
    <row r="13971" spans="1:5" x14ac:dyDescent="0.15">
      <c r="A13971" s="3"/>
      <c r="B13971" s="51"/>
      <c r="D13971" s="30"/>
      <c r="E13971" s="25"/>
    </row>
    <row r="13972" spans="1:5" x14ac:dyDescent="0.15">
      <c r="A13972" s="3"/>
      <c r="B13972" s="51"/>
      <c r="D13972" s="30"/>
      <c r="E13972" s="25"/>
    </row>
    <row r="13973" spans="1:5" x14ac:dyDescent="0.15">
      <c r="A13973" s="3"/>
      <c r="B13973" s="51"/>
      <c r="D13973" s="30"/>
      <c r="E13973" s="25"/>
    </row>
    <row r="13974" spans="1:5" x14ac:dyDescent="0.15">
      <c r="A13974" s="3"/>
      <c r="B13974" s="51"/>
      <c r="D13974" s="30"/>
      <c r="E13974" s="25"/>
    </row>
    <row r="13975" spans="1:5" x14ac:dyDescent="0.15">
      <c r="A13975" s="3"/>
      <c r="B13975" s="51"/>
      <c r="D13975" s="30"/>
      <c r="E13975" s="25"/>
    </row>
    <row r="13976" spans="1:5" x14ac:dyDescent="0.15">
      <c r="A13976" s="3"/>
      <c r="B13976" s="51"/>
      <c r="D13976" s="30"/>
      <c r="E13976" s="25"/>
    </row>
    <row r="13977" spans="1:5" x14ac:dyDescent="0.15">
      <c r="A13977" s="3"/>
      <c r="B13977" s="51"/>
      <c r="D13977" s="30"/>
      <c r="E13977" s="25"/>
    </row>
    <row r="13978" spans="1:5" x14ac:dyDescent="0.15">
      <c r="A13978" s="3"/>
      <c r="B13978" s="51"/>
      <c r="D13978" s="30"/>
      <c r="E13978" s="25"/>
    </row>
    <row r="13979" spans="1:5" x14ac:dyDescent="0.15">
      <c r="A13979" s="3"/>
      <c r="B13979" s="51"/>
      <c r="D13979" s="30"/>
      <c r="E13979" s="25"/>
    </row>
    <row r="13980" spans="1:5" x14ac:dyDescent="0.15">
      <c r="A13980" s="3"/>
      <c r="B13980" s="51"/>
      <c r="D13980" s="30"/>
      <c r="E13980" s="25"/>
    </row>
    <row r="13981" spans="1:5" x14ac:dyDescent="0.15">
      <c r="A13981" s="3"/>
      <c r="B13981" s="51"/>
      <c r="D13981" s="30"/>
      <c r="E13981" s="25"/>
    </row>
    <row r="13982" spans="1:5" x14ac:dyDescent="0.15">
      <c r="A13982" s="3"/>
      <c r="B13982" s="51"/>
      <c r="D13982" s="30"/>
      <c r="E13982" s="25"/>
    </row>
    <row r="13983" spans="1:5" x14ac:dyDescent="0.15">
      <c r="A13983" s="3"/>
      <c r="B13983" s="51"/>
      <c r="D13983" s="30"/>
      <c r="E13983" s="25"/>
    </row>
    <row r="13984" spans="1:5" x14ac:dyDescent="0.15">
      <c r="A13984" s="3"/>
      <c r="B13984" s="51"/>
      <c r="D13984" s="30"/>
      <c r="E13984" s="25"/>
    </row>
    <row r="13985" spans="1:5" x14ac:dyDescent="0.15">
      <c r="A13985" s="3"/>
      <c r="B13985" s="51"/>
      <c r="D13985" s="30"/>
      <c r="E13985" s="25"/>
    </row>
    <row r="13986" spans="1:5" x14ac:dyDescent="0.15">
      <c r="A13986" s="3"/>
      <c r="B13986" s="51"/>
      <c r="D13986" s="30"/>
      <c r="E13986" s="25"/>
    </row>
    <row r="13987" spans="1:5" x14ac:dyDescent="0.15">
      <c r="A13987" s="3"/>
      <c r="B13987" s="51"/>
      <c r="D13987" s="30"/>
      <c r="E13987" s="25"/>
    </row>
    <row r="13988" spans="1:5" x14ac:dyDescent="0.15">
      <c r="A13988" s="3"/>
      <c r="B13988" s="51"/>
      <c r="D13988" s="30"/>
      <c r="E13988" s="25"/>
    </row>
    <row r="13989" spans="1:5" x14ac:dyDescent="0.15">
      <c r="A13989" s="3"/>
      <c r="B13989" s="51"/>
      <c r="D13989" s="30"/>
      <c r="E13989" s="25"/>
    </row>
    <row r="13990" spans="1:5" x14ac:dyDescent="0.15">
      <c r="A13990" s="3"/>
      <c r="B13990" s="51"/>
      <c r="D13990" s="30"/>
      <c r="E13990" s="25"/>
    </row>
    <row r="13991" spans="1:5" x14ac:dyDescent="0.15">
      <c r="A13991" s="3"/>
      <c r="B13991" s="51"/>
      <c r="D13991" s="30"/>
      <c r="E13991" s="25"/>
    </row>
    <row r="13992" spans="1:5" x14ac:dyDescent="0.15">
      <c r="A13992" s="3"/>
      <c r="B13992" s="51"/>
      <c r="D13992" s="30"/>
      <c r="E13992" s="25"/>
    </row>
    <row r="13993" spans="1:5" x14ac:dyDescent="0.15">
      <c r="A13993" s="3"/>
      <c r="B13993" s="51"/>
      <c r="D13993" s="30"/>
      <c r="E13993" s="25"/>
    </row>
    <row r="13994" spans="1:5" x14ac:dyDescent="0.15">
      <c r="A13994" s="3"/>
      <c r="B13994" s="51"/>
      <c r="D13994" s="30"/>
      <c r="E13994" s="25"/>
    </row>
    <row r="13995" spans="1:5" x14ac:dyDescent="0.15">
      <c r="A13995" s="3"/>
      <c r="B13995" s="51"/>
      <c r="D13995" s="30"/>
      <c r="E13995" s="25"/>
    </row>
    <row r="13996" spans="1:5" x14ac:dyDescent="0.15">
      <c r="A13996" s="3"/>
      <c r="B13996" s="51"/>
      <c r="D13996" s="30"/>
      <c r="E13996" s="25"/>
    </row>
    <row r="13997" spans="1:5" x14ac:dyDescent="0.15">
      <c r="A13997" s="3"/>
      <c r="B13997" s="51"/>
      <c r="D13997" s="30"/>
      <c r="E13997" s="25"/>
    </row>
    <row r="13998" spans="1:5" x14ac:dyDescent="0.15">
      <c r="A13998" s="3"/>
      <c r="B13998" s="51"/>
      <c r="D13998" s="30"/>
      <c r="E13998" s="25"/>
    </row>
    <row r="13999" spans="1:5" x14ac:dyDescent="0.15">
      <c r="A13999" s="3"/>
      <c r="B13999" s="51"/>
      <c r="D13999" s="30"/>
      <c r="E13999" s="25"/>
    </row>
    <row r="14000" spans="1:5" x14ac:dyDescent="0.15">
      <c r="A14000" s="3"/>
      <c r="B14000" s="51"/>
      <c r="D14000" s="30"/>
      <c r="E14000" s="25"/>
    </row>
    <row r="14001" spans="1:5" x14ac:dyDescent="0.15">
      <c r="A14001" s="3"/>
      <c r="B14001" s="51"/>
      <c r="D14001" s="30"/>
      <c r="E14001" s="25"/>
    </row>
    <row r="14002" spans="1:5" x14ac:dyDescent="0.15">
      <c r="A14002" s="3"/>
      <c r="B14002" s="51"/>
      <c r="D14002" s="30"/>
      <c r="E14002" s="25"/>
    </row>
    <row r="14003" spans="1:5" x14ac:dyDescent="0.15">
      <c r="A14003" s="3"/>
      <c r="B14003" s="51"/>
      <c r="D14003" s="30"/>
      <c r="E14003" s="25"/>
    </row>
    <row r="14004" spans="1:5" x14ac:dyDescent="0.15">
      <c r="A14004" s="3"/>
      <c r="B14004" s="51"/>
      <c r="D14004" s="30"/>
      <c r="E14004" s="25"/>
    </row>
    <row r="14005" spans="1:5" x14ac:dyDescent="0.15">
      <c r="A14005" s="3"/>
      <c r="B14005" s="51"/>
      <c r="D14005" s="30"/>
      <c r="E14005" s="25"/>
    </row>
    <row r="14006" spans="1:5" x14ac:dyDescent="0.15">
      <c r="A14006" s="3"/>
      <c r="B14006" s="51"/>
      <c r="D14006" s="30"/>
      <c r="E14006" s="25"/>
    </row>
    <row r="14007" spans="1:5" x14ac:dyDescent="0.15">
      <c r="A14007" s="3"/>
      <c r="B14007" s="51"/>
      <c r="D14007" s="30"/>
      <c r="E14007" s="25"/>
    </row>
    <row r="14008" spans="1:5" x14ac:dyDescent="0.15">
      <c r="A14008" s="3"/>
      <c r="B14008" s="51"/>
      <c r="D14008" s="30"/>
      <c r="E14008" s="25"/>
    </row>
    <row r="14009" spans="1:5" x14ac:dyDescent="0.15">
      <c r="A14009" s="3"/>
      <c r="B14009" s="51"/>
      <c r="D14009" s="30"/>
      <c r="E14009" s="25"/>
    </row>
    <row r="14010" spans="1:5" x14ac:dyDescent="0.15">
      <c r="A14010" s="3"/>
      <c r="B14010" s="51"/>
      <c r="D14010" s="30"/>
      <c r="E14010" s="25"/>
    </row>
    <row r="14011" spans="1:5" x14ac:dyDescent="0.15">
      <c r="A14011" s="3"/>
      <c r="B14011" s="51"/>
      <c r="D14011" s="30"/>
      <c r="E14011" s="25"/>
    </row>
    <row r="14012" spans="1:5" x14ac:dyDescent="0.15">
      <c r="A14012" s="3"/>
      <c r="B14012" s="51"/>
      <c r="D14012" s="30"/>
      <c r="E14012" s="25"/>
    </row>
    <row r="14013" spans="1:5" x14ac:dyDescent="0.15">
      <c r="A14013" s="3"/>
      <c r="B14013" s="51"/>
      <c r="D14013" s="30"/>
      <c r="E14013" s="25"/>
    </row>
    <row r="14014" spans="1:5" x14ac:dyDescent="0.15">
      <c r="A14014" s="3"/>
      <c r="B14014" s="51"/>
      <c r="D14014" s="30"/>
      <c r="E14014" s="25"/>
    </row>
    <row r="14015" spans="1:5" x14ac:dyDescent="0.15">
      <c r="A14015" s="3"/>
      <c r="B14015" s="51"/>
      <c r="D14015" s="30"/>
      <c r="E14015" s="25"/>
    </row>
    <row r="14016" spans="1:5" x14ac:dyDescent="0.15">
      <c r="A14016" s="3"/>
      <c r="B14016" s="51"/>
      <c r="D14016" s="30"/>
      <c r="E14016" s="25"/>
    </row>
    <row r="14017" spans="1:5" x14ac:dyDescent="0.15">
      <c r="A14017" s="3"/>
      <c r="B14017" s="51"/>
      <c r="D14017" s="30"/>
      <c r="E14017" s="25"/>
    </row>
    <row r="14018" spans="1:5" x14ac:dyDescent="0.15">
      <c r="A14018" s="3"/>
      <c r="B14018" s="51"/>
      <c r="D14018" s="30"/>
      <c r="E14018" s="25"/>
    </row>
    <row r="14019" spans="1:5" x14ac:dyDescent="0.15">
      <c r="A14019" s="3"/>
      <c r="B14019" s="51"/>
      <c r="D14019" s="30"/>
      <c r="E14019" s="25"/>
    </row>
    <row r="14020" spans="1:5" x14ac:dyDescent="0.15">
      <c r="A14020" s="3"/>
      <c r="B14020" s="51"/>
      <c r="D14020" s="30"/>
      <c r="E14020" s="25"/>
    </row>
    <row r="14021" spans="1:5" x14ac:dyDescent="0.15">
      <c r="A14021" s="3"/>
      <c r="B14021" s="51"/>
      <c r="D14021" s="30"/>
      <c r="E14021" s="25"/>
    </row>
    <row r="14022" spans="1:5" x14ac:dyDescent="0.15">
      <c r="A14022" s="3"/>
      <c r="B14022" s="51"/>
      <c r="D14022" s="30"/>
      <c r="E14022" s="25"/>
    </row>
    <row r="14023" spans="1:5" x14ac:dyDescent="0.15">
      <c r="A14023" s="3"/>
      <c r="B14023" s="51"/>
      <c r="D14023" s="30"/>
      <c r="E14023" s="25"/>
    </row>
    <row r="14024" spans="1:5" x14ac:dyDescent="0.15">
      <c r="A14024" s="3"/>
      <c r="B14024" s="51"/>
      <c r="D14024" s="30"/>
      <c r="E14024" s="25"/>
    </row>
    <row r="14025" spans="1:5" x14ac:dyDescent="0.15">
      <c r="A14025" s="3"/>
      <c r="B14025" s="51"/>
      <c r="D14025" s="30"/>
      <c r="E14025" s="25"/>
    </row>
    <row r="14026" spans="1:5" x14ac:dyDescent="0.15">
      <c r="A14026" s="3"/>
      <c r="B14026" s="51"/>
      <c r="D14026" s="30"/>
      <c r="E14026" s="25"/>
    </row>
    <row r="14027" spans="1:5" x14ac:dyDescent="0.15">
      <c r="A14027" s="3"/>
      <c r="B14027" s="51"/>
      <c r="D14027" s="30"/>
      <c r="E14027" s="25"/>
    </row>
    <row r="14028" spans="1:5" x14ac:dyDescent="0.15">
      <c r="A14028" s="3"/>
      <c r="B14028" s="51"/>
      <c r="D14028" s="30"/>
      <c r="E14028" s="25"/>
    </row>
    <row r="14029" spans="1:5" x14ac:dyDescent="0.15">
      <c r="A14029" s="3"/>
      <c r="B14029" s="51"/>
      <c r="D14029" s="30"/>
      <c r="E14029" s="25"/>
    </row>
    <row r="14030" spans="1:5" x14ac:dyDescent="0.15">
      <c r="A14030" s="3"/>
      <c r="B14030" s="51"/>
      <c r="D14030" s="30"/>
      <c r="E14030" s="25"/>
    </row>
    <row r="14031" spans="1:5" x14ac:dyDescent="0.15">
      <c r="A14031" s="3"/>
      <c r="B14031" s="51"/>
      <c r="D14031" s="30"/>
      <c r="E14031" s="25"/>
    </row>
    <row r="14032" spans="1:5" x14ac:dyDescent="0.15">
      <c r="A14032" s="3"/>
      <c r="B14032" s="51"/>
      <c r="D14032" s="30"/>
      <c r="E14032" s="25"/>
    </row>
    <row r="14033" spans="1:5" x14ac:dyDescent="0.15">
      <c r="A14033" s="3"/>
      <c r="B14033" s="51"/>
      <c r="D14033" s="30"/>
      <c r="E14033" s="25"/>
    </row>
    <row r="14034" spans="1:5" x14ac:dyDescent="0.15">
      <c r="A14034" s="3"/>
      <c r="B14034" s="51"/>
      <c r="D14034" s="30"/>
      <c r="E14034" s="25"/>
    </row>
    <row r="14035" spans="1:5" x14ac:dyDescent="0.15">
      <c r="A14035" s="3"/>
      <c r="B14035" s="51"/>
      <c r="D14035" s="30"/>
      <c r="E14035" s="25"/>
    </row>
    <row r="14036" spans="1:5" x14ac:dyDescent="0.15">
      <c r="A14036" s="3"/>
      <c r="B14036" s="51"/>
      <c r="D14036" s="30"/>
      <c r="E14036" s="25"/>
    </row>
    <row r="14037" spans="1:5" x14ac:dyDescent="0.15">
      <c r="A14037" s="3"/>
      <c r="B14037" s="51"/>
      <c r="D14037" s="30"/>
      <c r="E14037" s="25"/>
    </row>
    <row r="14038" spans="1:5" x14ac:dyDescent="0.15">
      <c r="A14038" s="3"/>
      <c r="B14038" s="51"/>
      <c r="D14038" s="30"/>
      <c r="E14038" s="25"/>
    </row>
    <row r="14039" spans="1:5" x14ac:dyDescent="0.15">
      <c r="A14039" s="3"/>
      <c r="B14039" s="51"/>
      <c r="D14039" s="30"/>
      <c r="E14039" s="25"/>
    </row>
    <row r="14040" spans="1:5" x14ac:dyDescent="0.15">
      <c r="A14040" s="3"/>
      <c r="B14040" s="51"/>
      <c r="D14040" s="30"/>
      <c r="E14040" s="25"/>
    </row>
    <row r="14041" spans="1:5" x14ac:dyDescent="0.15">
      <c r="A14041" s="3"/>
      <c r="B14041" s="51"/>
      <c r="D14041" s="30"/>
      <c r="E14041" s="25"/>
    </row>
    <row r="14042" spans="1:5" x14ac:dyDescent="0.15">
      <c r="A14042" s="3"/>
      <c r="B14042" s="51"/>
      <c r="D14042" s="30"/>
      <c r="E14042" s="25"/>
    </row>
    <row r="14043" spans="1:5" x14ac:dyDescent="0.15">
      <c r="A14043" s="3"/>
      <c r="B14043" s="51"/>
      <c r="D14043" s="30"/>
      <c r="E14043" s="25"/>
    </row>
    <row r="14044" spans="1:5" x14ac:dyDescent="0.15">
      <c r="A14044" s="3"/>
      <c r="B14044" s="51"/>
      <c r="D14044" s="30"/>
      <c r="E14044" s="25"/>
    </row>
    <row r="14045" spans="1:5" x14ac:dyDescent="0.15">
      <c r="A14045" s="3"/>
      <c r="B14045" s="51"/>
      <c r="D14045" s="30"/>
      <c r="E14045" s="25"/>
    </row>
    <row r="14046" spans="1:5" x14ac:dyDescent="0.15">
      <c r="A14046" s="3"/>
      <c r="B14046" s="51"/>
      <c r="D14046" s="30"/>
      <c r="E14046" s="25"/>
    </row>
    <row r="14047" spans="1:5" x14ac:dyDescent="0.15">
      <c r="A14047" s="3"/>
      <c r="B14047" s="51"/>
      <c r="D14047" s="30"/>
      <c r="E14047" s="25"/>
    </row>
    <row r="14048" spans="1:5" x14ac:dyDescent="0.15">
      <c r="A14048" s="3"/>
      <c r="B14048" s="51"/>
      <c r="D14048" s="30"/>
      <c r="E14048" s="25"/>
    </row>
    <row r="14049" spans="1:5" x14ac:dyDescent="0.15">
      <c r="A14049" s="3"/>
      <c r="B14049" s="51"/>
      <c r="D14049" s="30"/>
      <c r="E14049" s="25"/>
    </row>
    <row r="14050" spans="1:5" x14ac:dyDescent="0.15">
      <c r="A14050" s="3"/>
      <c r="B14050" s="51"/>
      <c r="D14050" s="30"/>
      <c r="E14050" s="25"/>
    </row>
    <row r="14051" spans="1:5" x14ac:dyDescent="0.15">
      <c r="A14051" s="3"/>
      <c r="B14051" s="51"/>
      <c r="D14051" s="30"/>
      <c r="E14051" s="25"/>
    </row>
    <row r="14052" spans="1:5" x14ac:dyDescent="0.15">
      <c r="A14052" s="3"/>
      <c r="B14052" s="51"/>
      <c r="D14052" s="30"/>
      <c r="E14052" s="25"/>
    </row>
    <row r="14053" spans="1:5" x14ac:dyDescent="0.15">
      <c r="A14053" s="3"/>
      <c r="B14053" s="51"/>
      <c r="D14053" s="30"/>
      <c r="E14053" s="25"/>
    </row>
    <row r="14054" spans="1:5" x14ac:dyDescent="0.15">
      <c r="A14054" s="3"/>
      <c r="B14054" s="51"/>
      <c r="D14054" s="30"/>
      <c r="E14054" s="25"/>
    </row>
    <row r="14055" spans="1:5" x14ac:dyDescent="0.15">
      <c r="A14055" s="3"/>
      <c r="B14055" s="51"/>
      <c r="D14055" s="30"/>
      <c r="E14055" s="25"/>
    </row>
    <row r="14056" spans="1:5" x14ac:dyDescent="0.15">
      <c r="A14056" s="3"/>
      <c r="B14056" s="51"/>
      <c r="D14056" s="30"/>
      <c r="E14056" s="25"/>
    </row>
    <row r="14057" spans="1:5" x14ac:dyDescent="0.15">
      <c r="A14057" s="3"/>
      <c r="B14057" s="51"/>
      <c r="D14057" s="30"/>
      <c r="E14057" s="25"/>
    </row>
    <row r="14058" spans="1:5" x14ac:dyDescent="0.15">
      <c r="A14058" s="3"/>
      <c r="B14058" s="51"/>
      <c r="D14058" s="30"/>
      <c r="E14058" s="25"/>
    </row>
    <row r="14059" spans="1:5" x14ac:dyDescent="0.15">
      <c r="A14059" s="3"/>
      <c r="B14059" s="51"/>
      <c r="D14059" s="30"/>
      <c r="E14059" s="25"/>
    </row>
    <row r="14060" spans="1:5" x14ac:dyDescent="0.15">
      <c r="A14060" s="3"/>
      <c r="B14060" s="51"/>
      <c r="D14060" s="30"/>
      <c r="E14060" s="25"/>
    </row>
    <row r="14061" spans="1:5" x14ac:dyDescent="0.15">
      <c r="A14061" s="3"/>
      <c r="B14061" s="51"/>
      <c r="D14061" s="30"/>
      <c r="E14061" s="25"/>
    </row>
    <row r="14062" spans="1:5" x14ac:dyDescent="0.15">
      <c r="A14062" s="3"/>
      <c r="B14062" s="51"/>
      <c r="D14062" s="30"/>
      <c r="E14062" s="25"/>
    </row>
    <row r="14063" spans="1:5" x14ac:dyDescent="0.15">
      <c r="A14063" s="3"/>
      <c r="B14063" s="51"/>
      <c r="D14063" s="30"/>
      <c r="E14063" s="25"/>
    </row>
    <row r="14064" spans="1:5" x14ac:dyDescent="0.15">
      <c r="A14064" s="3"/>
      <c r="B14064" s="51"/>
      <c r="D14064" s="30"/>
      <c r="E14064" s="25"/>
    </row>
    <row r="14065" spans="1:5" x14ac:dyDescent="0.15">
      <c r="A14065" s="3"/>
      <c r="B14065" s="51"/>
      <c r="D14065" s="30"/>
      <c r="E14065" s="25"/>
    </row>
    <row r="14066" spans="1:5" x14ac:dyDescent="0.15">
      <c r="A14066" s="3"/>
      <c r="B14066" s="51"/>
      <c r="D14066" s="30"/>
      <c r="E14066" s="25"/>
    </row>
    <row r="14067" spans="1:5" x14ac:dyDescent="0.15">
      <c r="A14067" s="3"/>
      <c r="B14067" s="51"/>
      <c r="D14067" s="30"/>
      <c r="E14067" s="25"/>
    </row>
    <row r="14068" spans="1:5" x14ac:dyDescent="0.15">
      <c r="A14068" s="3"/>
      <c r="B14068" s="51"/>
      <c r="D14068" s="30"/>
      <c r="E14068" s="25"/>
    </row>
    <row r="14069" spans="1:5" x14ac:dyDescent="0.15">
      <c r="A14069" s="3"/>
      <c r="B14069" s="51"/>
      <c r="D14069" s="30"/>
      <c r="E14069" s="25"/>
    </row>
    <row r="14070" spans="1:5" x14ac:dyDescent="0.15">
      <c r="A14070" s="3"/>
      <c r="B14070" s="51"/>
      <c r="D14070" s="30"/>
      <c r="E14070" s="25"/>
    </row>
    <row r="14071" spans="1:5" x14ac:dyDescent="0.15">
      <c r="A14071" s="3"/>
      <c r="B14071" s="51"/>
      <c r="D14071" s="30"/>
      <c r="E14071" s="25"/>
    </row>
    <row r="14072" spans="1:5" x14ac:dyDescent="0.15">
      <c r="A14072" s="3"/>
      <c r="B14072" s="51"/>
      <c r="D14072" s="30"/>
      <c r="E14072" s="25"/>
    </row>
    <row r="14073" spans="1:5" x14ac:dyDescent="0.15">
      <c r="A14073" s="3"/>
      <c r="B14073" s="51"/>
      <c r="D14073" s="30"/>
      <c r="E14073" s="25"/>
    </row>
    <row r="14074" spans="1:5" x14ac:dyDescent="0.15">
      <c r="A14074" s="3"/>
      <c r="B14074" s="51"/>
      <c r="D14074" s="30"/>
      <c r="E14074" s="25"/>
    </row>
    <row r="14075" spans="1:5" x14ac:dyDescent="0.15">
      <c r="A14075" s="3"/>
      <c r="B14075" s="51"/>
      <c r="D14075" s="30"/>
      <c r="E14075" s="25"/>
    </row>
    <row r="14076" spans="1:5" x14ac:dyDescent="0.15">
      <c r="A14076" s="3"/>
      <c r="B14076" s="51"/>
      <c r="D14076" s="30"/>
      <c r="E14076" s="25"/>
    </row>
    <row r="14077" spans="1:5" x14ac:dyDescent="0.15">
      <c r="A14077" s="3"/>
      <c r="B14077" s="51"/>
      <c r="D14077" s="30"/>
      <c r="E14077" s="25"/>
    </row>
    <row r="14078" spans="1:5" x14ac:dyDescent="0.15">
      <c r="A14078" s="3"/>
      <c r="B14078" s="51"/>
      <c r="D14078" s="30"/>
      <c r="E14078" s="25"/>
    </row>
    <row r="14079" spans="1:5" x14ac:dyDescent="0.15">
      <c r="A14079" s="3"/>
      <c r="B14079" s="51"/>
      <c r="D14079" s="30"/>
      <c r="E14079" s="25"/>
    </row>
    <row r="14080" spans="1:5" x14ac:dyDescent="0.15">
      <c r="A14080" s="3"/>
      <c r="B14080" s="51"/>
      <c r="D14080" s="30"/>
      <c r="E14080" s="25"/>
    </row>
    <row r="14081" spans="1:5" x14ac:dyDescent="0.15">
      <c r="A14081" s="3"/>
      <c r="B14081" s="51"/>
      <c r="D14081" s="30"/>
      <c r="E14081" s="25"/>
    </row>
    <row r="14082" spans="1:5" x14ac:dyDescent="0.15">
      <c r="A14082" s="3"/>
      <c r="B14082" s="51"/>
      <c r="D14082" s="30"/>
      <c r="E14082" s="25"/>
    </row>
    <row r="14083" spans="1:5" x14ac:dyDescent="0.15">
      <c r="A14083" s="3"/>
      <c r="B14083" s="51"/>
      <c r="D14083" s="30"/>
      <c r="E14083" s="25"/>
    </row>
    <row r="14084" spans="1:5" x14ac:dyDescent="0.15">
      <c r="A14084" s="3"/>
      <c r="B14084" s="51"/>
      <c r="D14084" s="30"/>
      <c r="E14084" s="25"/>
    </row>
    <row r="14085" spans="1:5" x14ac:dyDescent="0.15">
      <c r="A14085" s="3"/>
      <c r="B14085" s="51"/>
      <c r="D14085" s="30"/>
      <c r="E14085" s="25"/>
    </row>
    <row r="14086" spans="1:5" x14ac:dyDescent="0.15">
      <c r="A14086" s="3"/>
      <c r="B14086" s="51"/>
      <c r="D14086" s="30"/>
      <c r="E14086" s="25"/>
    </row>
    <row r="14087" spans="1:5" x14ac:dyDescent="0.15">
      <c r="A14087" s="3"/>
      <c r="B14087" s="51"/>
      <c r="D14087" s="30"/>
      <c r="E14087" s="25"/>
    </row>
    <row r="14088" spans="1:5" x14ac:dyDescent="0.15">
      <c r="A14088" s="3"/>
      <c r="B14088" s="51"/>
      <c r="D14088" s="30"/>
      <c r="E14088" s="25"/>
    </row>
    <row r="14089" spans="1:5" x14ac:dyDescent="0.15">
      <c r="A14089" s="3"/>
      <c r="B14089" s="51"/>
      <c r="D14089" s="30"/>
      <c r="E14089" s="25"/>
    </row>
    <row r="14090" spans="1:5" x14ac:dyDescent="0.15">
      <c r="A14090" s="3"/>
      <c r="B14090" s="51"/>
      <c r="D14090" s="30"/>
      <c r="E14090" s="25"/>
    </row>
    <row r="14091" spans="1:5" x14ac:dyDescent="0.15">
      <c r="A14091" s="3"/>
      <c r="B14091" s="51"/>
      <c r="D14091" s="30"/>
      <c r="E14091" s="25"/>
    </row>
    <row r="14092" spans="1:5" x14ac:dyDescent="0.15">
      <c r="A14092" s="3"/>
      <c r="B14092" s="51"/>
      <c r="D14092" s="30"/>
      <c r="E14092" s="25"/>
    </row>
    <row r="14093" spans="1:5" x14ac:dyDescent="0.15">
      <c r="A14093" s="3"/>
      <c r="B14093" s="51"/>
      <c r="D14093" s="30"/>
      <c r="E14093" s="25"/>
    </row>
    <row r="14094" spans="1:5" x14ac:dyDescent="0.15">
      <c r="A14094" s="3"/>
      <c r="B14094" s="51"/>
      <c r="D14094" s="30"/>
      <c r="E14094" s="25"/>
    </row>
    <row r="14095" spans="1:5" x14ac:dyDescent="0.15">
      <c r="A14095" s="3"/>
      <c r="B14095" s="51"/>
      <c r="D14095" s="30"/>
      <c r="E14095" s="25"/>
    </row>
    <row r="14096" spans="1:5" x14ac:dyDescent="0.15">
      <c r="A14096" s="3"/>
      <c r="B14096" s="51"/>
      <c r="D14096" s="30"/>
      <c r="E14096" s="25"/>
    </row>
    <row r="14097" spans="1:5" x14ac:dyDescent="0.15">
      <c r="A14097" s="3"/>
      <c r="B14097" s="51"/>
      <c r="D14097" s="30"/>
      <c r="E14097" s="25"/>
    </row>
    <row r="14098" spans="1:5" x14ac:dyDescent="0.15">
      <c r="A14098" s="3"/>
      <c r="B14098" s="51"/>
      <c r="D14098" s="30"/>
      <c r="E14098" s="25"/>
    </row>
    <row r="14099" spans="1:5" x14ac:dyDescent="0.15">
      <c r="A14099" s="3"/>
      <c r="B14099" s="51"/>
      <c r="D14099" s="30"/>
      <c r="E14099" s="25"/>
    </row>
    <row r="14100" spans="1:5" x14ac:dyDescent="0.15">
      <c r="A14100" s="3"/>
      <c r="B14100" s="51"/>
      <c r="D14100" s="30"/>
      <c r="E14100" s="25"/>
    </row>
    <row r="14101" spans="1:5" x14ac:dyDescent="0.15">
      <c r="A14101" s="3"/>
      <c r="B14101" s="51"/>
      <c r="D14101" s="30"/>
      <c r="E14101" s="25"/>
    </row>
    <row r="14102" spans="1:5" x14ac:dyDescent="0.15">
      <c r="A14102" s="3"/>
      <c r="B14102" s="51"/>
      <c r="D14102" s="30"/>
      <c r="E14102" s="25"/>
    </row>
    <row r="14103" spans="1:5" x14ac:dyDescent="0.15">
      <c r="A14103" s="3"/>
      <c r="B14103" s="51"/>
      <c r="D14103" s="30"/>
      <c r="E14103" s="25"/>
    </row>
    <row r="14104" spans="1:5" x14ac:dyDescent="0.15">
      <c r="A14104" s="3"/>
      <c r="B14104" s="51"/>
      <c r="D14104" s="30"/>
      <c r="E14104" s="25"/>
    </row>
    <row r="14105" spans="1:5" x14ac:dyDescent="0.15">
      <c r="A14105" s="3"/>
      <c r="B14105" s="51"/>
      <c r="D14105" s="30"/>
      <c r="E14105" s="25"/>
    </row>
    <row r="14106" spans="1:5" x14ac:dyDescent="0.15">
      <c r="A14106" s="3"/>
      <c r="B14106" s="51"/>
      <c r="D14106" s="30"/>
      <c r="E14106" s="25"/>
    </row>
    <row r="14107" spans="1:5" x14ac:dyDescent="0.15">
      <c r="A14107" s="3"/>
      <c r="B14107" s="51"/>
      <c r="D14107" s="30"/>
      <c r="E14107" s="25"/>
    </row>
    <row r="14108" spans="1:5" x14ac:dyDescent="0.15">
      <c r="A14108" s="3"/>
      <c r="B14108" s="51"/>
      <c r="D14108" s="30"/>
      <c r="E14108" s="25"/>
    </row>
    <row r="14109" spans="1:5" x14ac:dyDescent="0.15">
      <c r="A14109" s="3"/>
      <c r="B14109" s="51"/>
      <c r="D14109" s="30"/>
      <c r="E14109" s="25"/>
    </row>
    <row r="14110" spans="1:5" x14ac:dyDescent="0.15">
      <c r="A14110" s="3"/>
      <c r="B14110" s="51"/>
      <c r="D14110" s="30"/>
      <c r="E14110" s="25"/>
    </row>
    <row r="14111" spans="1:5" x14ac:dyDescent="0.15">
      <c r="A14111" s="3"/>
      <c r="B14111" s="51"/>
      <c r="D14111" s="30"/>
      <c r="E14111" s="25"/>
    </row>
    <row r="14112" spans="1:5" x14ac:dyDescent="0.15">
      <c r="A14112" s="3"/>
      <c r="B14112" s="51"/>
      <c r="D14112" s="30"/>
      <c r="E14112" s="25"/>
    </row>
    <row r="14113" spans="1:5" x14ac:dyDescent="0.15">
      <c r="A14113" s="3"/>
      <c r="B14113" s="51"/>
      <c r="D14113" s="30"/>
      <c r="E14113" s="25"/>
    </row>
    <row r="14114" spans="1:5" x14ac:dyDescent="0.15">
      <c r="A14114" s="3"/>
      <c r="B14114" s="51"/>
      <c r="D14114" s="30"/>
      <c r="E14114" s="25"/>
    </row>
    <row r="14115" spans="1:5" x14ac:dyDescent="0.15">
      <c r="A14115" s="3"/>
      <c r="B14115" s="51"/>
      <c r="D14115" s="30"/>
      <c r="E14115" s="25"/>
    </row>
    <row r="14116" spans="1:5" x14ac:dyDescent="0.15">
      <c r="A14116" s="3"/>
      <c r="B14116" s="51"/>
      <c r="D14116" s="30"/>
      <c r="E14116" s="25"/>
    </row>
    <row r="14117" spans="1:5" x14ac:dyDescent="0.15">
      <c r="A14117" s="3"/>
      <c r="B14117" s="51"/>
      <c r="D14117" s="30"/>
      <c r="E14117" s="25"/>
    </row>
    <row r="14118" spans="1:5" x14ac:dyDescent="0.15">
      <c r="A14118" s="3"/>
      <c r="B14118" s="51"/>
      <c r="D14118" s="30"/>
      <c r="E14118" s="25"/>
    </row>
    <row r="14119" spans="1:5" x14ac:dyDescent="0.15">
      <c r="A14119" s="3"/>
      <c r="B14119" s="51"/>
      <c r="D14119" s="30"/>
      <c r="E14119" s="25"/>
    </row>
    <row r="14120" spans="1:5" x14ac:dyDescent="0.15">
      <c r="A14120" s="3"/>
      <c r="B14120" s="51"/>
      <c r="D14120" s="30"/>
      <c r="E14120" s="25"/>
    </row>
    <row r="14121" spans="1:5" x14ac:dyDescent="0.15">
      <c r="A14121" s="3"/>
      <c r="B14121" s="51"/>
      <c r="D14121" s="30"/>
      <c r="E14121" s="25"/>
    </row>
    <row r="14122" spans="1:5" x14ac:dyDescent="0.15">
      <c r="A14122" s="3"/>
      <c r="B14122" s="51"/>
      <c r="D14122" s="30"/>
      <c r="E14122" s="25"/>
    </row>
    <row r="14123" spans="1:5" x14ac:dyDescent="0.15">
      <c r="A14123" s="3"/>
      <c r="B14123" s="51"/>
      <c r="D14123" s="30"/>
      <c r="E14123" s="25"/>
    </row>
    <row r="14124" spans="1:5" x14ac:dyDescent="0.15">
      <c r="A14124" s="3"/>
      <c r="B14124" s="51"/>
      <c r="D14124" s="30"/>
      <c r="E14124" s="25"/>
    </row>
    <row r="14125" spans="1:5" x14ac:dyDescent="0.15">
      <c r="A14125" s="3"/>
      <c r="B14125" s="51"/>
      <c r="D14125" s="30"/>
      <c r="E14125" s="25"/>
    </row>
    <row r="14126" spans="1:5" x14ac:dyDescent="0.15">
      <c r="A14126" s="3"/>
      <c r="B14126" s="51"/>
      <c r="D14126" s="30"/>
      <c r="E14126" s="25"/>
    </row>
    <row r="14127" spans="1:5" x14ac:dyDescent="0.15">
      <c r="A14127" s="3"/>
      <c r="B14127" s="51"/>
      <c r="D14127" s="30"/>
      <c r="E14127" s="25"/>
    </row>
    <row r="14128" spans="1:5" x14ac:dyDescent="0.15">
      <c r="A14128" s="3"/>
      <c r="B14128" s="51"/>
      <c r="D14128" s="30"/>
      <c r="E14128" s="25"/>
    </row>
    <row r="14129" spans="1:5" x14ac:dyDescent="0.15">
      <c r="A14129" s="3"/>
      <c r="B14129" s="51"/>
      <c r="D14129" s="30"/>
      <c r="E14129" s="25"/>
    </row>
    <row r="14130" spans="1:5" x14ac:dyDescent="0.15">
      <c r="A14130" s="3"/>
      <c r="B14130" s="51"/>
      <c r="D14130" s="30"/>
      <c r="E14130" s="25"/>
    </row>
    <row r="14131" spans="1:5" x14ac:dyDescent="0.15">
      <c r="A14131" s="3"/>
      <c r="B14131" s="51"/>
      <c r="D14131" s="30"/>
      <c r="E14131" s="25"/>
    </row>
    <row r="14132" spans="1:5" x14ac:dyDescent="0.15">
      <c r="A14132" s="3"/>
      <c r="B14132" s="51"/>
      <c r="D14132" s="30"/>
      <c r="E14132" s="25"/>
    </row>
    <row r="14133" spans="1:5" x14ac:dyDescent="0.15">
      <c r="A14133" s="3"/>
      <c r="B14133" s="51"/>
      <c r="D14133" s="30"/>
      <c r="E14133" s="25"/>
    </row>
    <row r="14134" spans="1:5" x14ac:dyDescent="0.15">
      <c r="A14134" s="3"/>
      <c r="B14134" s="51"/>
      <c r="D14134" s="30"/>
      <c r="E14134" s="25"/>
    </row>
    <row r="14135" spans="1:5" x14ac:dyDescent="0.15">
      <c r="A14135" s="3"/>
      <c r="B14135" s="51"/>
      <c r="D14135" s="30"/>
      <c r="E14135" s="25"/>
    </row>
    <row r="14136" spans="1:5" x14ac:dyDescent="0.15">
      <c r="A14136" s="3"/>
      <c r="B14136" s="51"/>
      <c r="D14136" s="30"/>
      <c r="E14136" s="25"/>
    </row>
    <row r="14137" spans="1:5" x14ac:dyDescent="0.15">
      <c r="A14137" s="3"/>
      <c r="B14137" s="51"/>
      <c r="D14137" s="30"/>
      <c r="E14137" s="25"/>
    </row>
    <row r="14138" spans="1:5" x14ac:dyDescent="0.15">
      <c r="A14138" s="3"/>
      <c r="B14138" s="51"/>
      <c r="D14138" s="30"/>
      <c r="E14138" s="25"/>
    </row>
    <row r="14139" spans="1:5" x14ac:dyDescent="0.15">
      <c r="A14139" s="3"/>
      <c r="B14139" s="51"/>
      <c r="D14139" s="30"/>
      <c r="E14139" s="25"/>
    </row>
    <row r="14140" spans="1:5" x14ac:dyDescent="0.15">
      <c r="A14140" s="3"/>
      <c r="B14140" s="51"/>
      <c r="D14140" s="30"/>
      <c r="E14140" s="25"/>
    </row>
    <row r="14141" spans="1:5" x14ac:dyDescent="0.15">
      <c r="A14141" s="3"/>
      <c r="B14141" s="51"/>
      <c r="D14141" s="30"/>
      <c r="E14141" s="25"/>
    </row>
    <row r="14142" spans="1:5" x14ac:dyDescent="0.15">
      <c r="A14142" s="3"/>
      <c r="B14142" s="51"/>
      <c r="D14142" s="30"/>
      <c r="E14142" s="25"/>
    </row>
    <row r="14143" spans="1:5" x14ac:dyDescent="0.15">
      <c r="A14143" s="3"/>
      <c r="B14143" s="51"/>
      <c r="D14143" s="30"/>
      <c r="E14143" s="25"/>
    </row>
    <row r="14144" spans="1:5" x14ac:dyDescent="0.15">
      <c r="A14144" s="3"/>
      <c r="B14144" s="51"/>
      <c r="D14144" s="30"/>
      <c r="E14144" s="25"/>
    </row>
    <row r="14145" spans="1:5" x14ac:dyDescent="0.15">
      <c r="A14145" s="3"/>
      <c r="B14145" s="51"/>
      <c r="D14145" s="30"/>
      <c r="E14145" s="25"/>
    </row>
    <row r="14146" spans="1:5" x14ac:dyDescent="0.15">
      <c r="A14146" s="3"/>
      <c r="B14146" s="51"/>
      <c r="D14146" s="30"/>
      <c r="E14146" s="25"/>
    </row>
    <row r="14147" spans="1:5" x14ac:dyDescent="0.15">
      <c r="A14147" s="3"/>
      <c r="B14147" s="51"/>
      <c r="D14147" s="30"/>
      <c r="E14147" s="25"/>
    </row>
    <row r="14148" spans="1:5" x14ac:dyDescent="0.15">
      <c r="A14148" s="3"/>
      <c r="B14148" s="51"/>
      <c r="D14148" s="30"/>
      <c r="E14148" s="25"/>
    </row>
    <row r="14149" spans="1:5" x14ac:dyDescent="0.15">
      <c r="A14149" s="3"/>
      <c r="B14149" s="51"/>
      <c r="D14149" s="30"/>
      <c r="E14149" s="25"/>
    </row>
    <row r="14150" spans="1:5" x14ac:dyDescent="0.15">
      <c r="A14150" s="3"/>
      <c r="B14150" s="51"/>
      <c r="D14150" s="30"/>
      <c r="E14150" s="25"/>
    </row>
    <row r="14151" spans="1:5" x14ac:dyDescent="0.15">
      <c r="A14151" s="3"/>
      <c r="B14151" s="51"/>
      <c r="D14151" s="30"/>
      <c r="E14151" s="25"/>
    </row>
    <row r="14152" spans="1:5" x14ac:dyDescent="0.15">
      <c r="A14152" s="3"/>
      <c r="B14152" s="51"/>
      <c r="D14152" s="30"/>
      <c r="E14152" s="25"/>
    </row>
    <row r="14153" spans="1:5" x14ac:dyDescent="0.15">
      <c r="A14153" s="3"/>
      <c r="B14153" s="51"/>
      <c r="D14153" s="30"/>
      <c r="E14153" s="25"/>
    </row>
    <row r="14154" spans="1:5" x14ac:dyDescent="0.15">
      <c r="A14154" s="3"/>
      <c r="B14154" s="51"/>
      <c r="D14154" s="30"/>
      <c r="E14154" s="25"/>
    </row>
    <row r="14155" spans="1:5" x14ac:dyDescent="0.15">
      <c r="A14155" s="3"/>
      <c r="B14155" s="51"/>
      <c r="D14155" s="30"/>
      <c r="E14155" s="25"/>
    </row>
    <row r="14156" spans="1:5" x14ac:dyDescent="0.15">
      <c r="A14156" s="3"/>
      <c r="B14156" s="51"/>
      <c r="D14156" s="30"/>
      <c r="E14156" s="25"/>
    </row>
    <row r="14157" spans="1:5" x14ac:dyDescent="0.15">
      <c r="A14157" s="3"/>
      <c r="B14157" s="51"/>
      <c r="D14157" s="30"/>
      <c r="E14157" s="25"/>
    </row>
    <row r="14158" spans="1:5" x14ac:dyDescent="0.15">
      <c r="A14158" s="3"/>
      <c r="B14158" s="51"/>
      <c r="D14158" s="30"/>
      <c r="E14158" s="25"/>
    </row>
    <row r="14159" spans="1:5" x14ac:dyDescent="0.15">
      <c r="A14159" s="3"/>
      <c r="B14159" s="51"/>
      <c r="D14159" s="30"/>
      <c r="E14159" s="25"/>
    </row>
    <row r="14160" spans="1:5" x14ac:dyDescent="0.15">
      <c r="A14160" s="3"/>
      <c r="B14160" s="51"/>
      <c r="D14160" s="30"/>
      <c r="E14160" s="25"/>
    </row>
    <row r="14161" spans="1:5" x14ac:dyDescent="0.15">
      <c r="A14161" s="3"/>
      <c r="B14161" s="51"/>
      <c r="D14161" s="30"/>
      <c r="E14161" s="25"/>
    </row>
    <row r="14162" spans="1:5" x14ac:dyDescent="0.15">
      <c r="A14162" s="3"/>
      <c r="B14162" s="51"/>
      <c r="D14162" s="30"/>
      <c r="E14162" s="25"/>
    </row>
    <row r="14163" spans="1:5" x14ac:dyDescent="0.15">
      <c r="A14163" s="3"/>
      <c r="B14163" s="51"/>
      <c r="D14163" s="30"/>
      <c r="E14163" s="25"/>
    </row>
    <row r="14164" spans="1:5" x14ac:dyDescent="0.15">
      <c r="A14164" s="3"/>
      <c r="B14164" s="51"/>
      <c r="D14164" s="30"/>
      <c r="E14164" s="25"/>
    </row>
    <row r="14165" spans="1:5" x14ac:dyDescent="0.15">
      <c r="A14165" s="3"/>
      <c r="B14165" s="51"/>
      <c r="D14165" s="30"/>
      <c r="E14165" s="25"/>
    </row>
    <row r="14166" spans="1:5" x14ac:dyDescent="0.15">
      <c r="A14166" s="3"/>
      <c r="B14166" s="51"/>
      <c r="D14166" s="30"/>
      <c r="E14166" s="25"/>
    </row>
    <row r="14167" spans="1:5" x14ac:dyDescent="0.15">
      <c r="A14167" s="3"/>
      <c r="B14167" s="51"/>
      <c r="D14167" s="30"/>
      <c r="E14167" s="25"/>
    </row>
    <row r="14168" spans="1:5" x14ac:dyDescent="0.15">
      <c r="A14168" s="3"/>
      <c r="B14168" s="51"/>
      <c r="D14168" s="30"/>
      <c r="E14168" s="25"/>
    </row>
    <row r="14169" spans="1:5" x14ac:dyDescent="0.15">
      <c r="A14169" s="3"/>
      <c r="B14169" s="51"/>
      <c r="D14169" s="30"/>
      <c r="E14169" s="25"/>
    </row>
    <row r="14170" spans="1:5" x14ac:dyDescent="0.15">
      <c r="A14170" s="3"/>
      <c r="B14170" s="51"/>
      <c r="D14170" s="30"/>
      <c r="E14170" s="25"/>
    </row>
    <row r="14171" spans="1:5" x14ac:dyDescent="0.15">
      <c r="A14171" s="3"/>
      <c r="B14171" s="51"/>
      <c r="D14171" s="30"/>
      <c r="E14171" s="25"/>
    </row>
    <row r="14172" spans="1:5" x14ac:dyDescent="0.15">
      <c r="A14172" s="3"/>
      <c r="B14172" s="51"/>
      <c r="D14172" s="30"/>
      <c r="E14172" s="25"/>
    </row>
    <row r="14173" spans="1:5" x14ac:dyDescent="0.15">
      <c r="A14173" s="3"/>
      <c r="B14173" s="51"/>
      <c r="D14173" s="30"/>
      <c r="E14173" s="25"/>
    </row>
    <row r="14174" spans="1:5" x14ac:dyDescent="0.15">
      <c r="A14174" s="3"/>
      <c r="B14174" s="51"/>
      <c r="D14174" s="30"/>
      <c r="E14174" s="25"/>
    </row>
    <row r="14175" spans="1:5" x14ac:dyDescent="0.15">
      <c r="A14175" s="3"/>
      <c r="B14175" s="51"/>
      <c r="D14175" s="30"/>
      <c r="E14175" s="25"/>
    </row>
    <row r="14176" spans="1:5" x14ac:dyDescent="0.15">
      <c r="A14176" s="3"/>
      <c r="B14176" s="51"/>
      <c r="D14176" s="30"/>
      <c r="E14176" s="25"/>
    </row>
    <row r="14177" spans="1:5" x14ac:dyDescent="0.15">
      <c r="A14177" s="3"/>
      <c r="B14177" s="51"/>
      <c r="D14177" s="30"/>
      <c r="E14177" s="25"/>
    </row>
    <row r="14178" spans="1:5" x14ac:dyDescent="0.15">
      <c r="A14178" s="3"/>
      <c r="B14178" s="51"/>
      <c r="D14178" s="30"/>
      <c r="E14178" s="25"/>
    </row>
    <row r="14179" spans="1:5" x14ac:dyDescent="0.15">
      <c r="A14179" s="3"/>
      <c r="B14179" s="51"/>
      <c r="D14179" s="30"/>
      <c r="E14179" s="25"/>
    </row>
    <row r="14180" spans="1:5" x14ac:dyDescent="0.15">
      <c r="A14180" s="3"/>
      <c r="B14180" s="51"/>
      <c r="D14180" s="30"/>
      <c r="E14180" s="25"/>
    </row>
    <row r="14181" spans="1:5" x14ac:dyDescent="0.15">
      <c r="A14181" s="3"/>
      <c r="B14181" s="51"/>
      <c r="D14181" s="30"/>
      <c r="E14181" s="25"/>
    </row>
    <row r="14182" spans="1:5" x14ac:dyDescent="0.15">
      <c r="A14182" s="3"/>
      <c r="B14182" s="51"/>
      <c r="D14182" s="30"/>
      <c r="E14182" s="25"/>
    </row>
    <row r="14183" spans="1:5" x14ac:dyDescent="0.15">
      <c r="A14183" s="3"/>
      <c r="B14183" s="51"/>
      <c r="D14183" s="30"/>
      <c r="E14183" s="25"/>
    </row>
    <row r="14184" spans="1:5" x14ac:dyDescent="0.15">
      <c r="A14184" s="3"/>
      <c r="B14184" s="51"/>
      <c r="D14184" s="30"/>
      <c r="E14184" s="25"/>
    </row>
    <row r="14185" spans="1:5" x14ac:dyDescent="0.15">
      <c r="A14185" s="3"/>
      <c r="B14185" s="51"/>
      <c r="D14185" s="30"/>
      <c r="E14185" s="25"/>
    </row>
    <row r="14186" spans="1:5" x14ac:dyDescent="0.15">
      <c r="A14186" s="3"/>
      <c r="B14186" s="51"/>
      <c r="D14186" s="30"/>
      <c r="E14186" s="25"/>
    </row>
    <row r="14187" spans="1:5" x14ac:dyDescent="0.15">
      <c r="A14187" s="3"/>
      <c r="B14187" s="51"/>
      <c r="D14187" s="30"/>
      <c r="E14187" s="25"/>
    </row>
    <row r="14188" spans="1:5" x14ac:dyDescent="0.15">
      <c r="A14188" s="3"/>
      <c r="B14188" s="51"/>
      <c r="D14188" s="30"/>
      <c r="E14188" s="25"/>
    </row>
    <row r="14189" spans="1:5" x14ac:dyDescent="0.15">
      <c r="A14189" s="3"/>
      <c r="B14189" s="51"/>
      <c r="D14189" s="30"/>
      <c r="E14189" s="25"/>
    </row>
    <row r="14190" spans="1:5" x14ac:dyDescent="0.15">
      <c r="A14190" s="3"/>
      <c r="B14190" s="51"/>
      <c r="D14190" s="30"/>
      <c r="E14190" s="25"/>
    </row>
    <row r="14191" spans="1:5" x14ac:dyDescent="0.15">
      <c r="A14191" s="3"/>
      <c r="B14191" s="51"/>
      <c r="D14191" s="30"/>
      <c r="E14191" s="25"/>
    </row>
    <row r="14192" spans="1:5" x14ac:dyDescent="0.15">
      <c r="A14192" s="3"/>
      <c r="B14192" s="51"/>
      <c r="D14192" s="30"/>
      <c r="E14192" s="25"/>
    </row>
    <row r="14193" spans="1:5" x14ac:dyDescent="0.15">
      <c r="A14193" s="3"/>
      <c r="B14193" s="51"/>
      <c r="D14193" s="30"/>
      <c r="E14193" s="25"/>
    </row>
    <row r="14194" spans="1:5" x14ac:dyDescent="0.15">
      <c r="A14194" s="3"/>
      <c r="B14194" s="51"/>
      <c r="D14194" s="30"/>
      <c r="E14194" s="25"/>
    </row>
    <row r="14195" spans="1:5" x14ac:dyDescent="0.15">
      <c r="A14195" s="3"/>
      <c r="B14195" s="51"/>
      <c r="D14195" s="30"/>
      <c r="E14195" s="25"/>
    </row>
    <row r="14196" spans="1:5" x14ac:dyDescent="0.15">
      <c r="A14196" s="3"/>
      <c r="B14196" s="51"/>
      <c r="D14196" s="30"/>
      <c r="E14196" s="25"/>
    </row>
    <row r="14197" spans="1:5" x14ac:dyDescent="0.15">
      <c r="A14197" s="3"/>
      <c r="B14197" s="51"/>
      <c r="D14197" s="30"/>
      <c r="E14197" s="25"/>
    </row>
    <row r="14198" spans="1:5" x14ac:dyDescent="0.15">
      <c r="A14198" s="3"/>
      <c r="B14198" s="51"/>
      <c r="D14198" s="30"/>
      <c r="E14198" s="25"/>
    </row>
    <row r="14199" spans="1:5" x14ac:dyDescent="0.15">
      <c r="A14199" s="3"/>
      <c r="B14199" s="51"/>
      <c r="D14199" s="30"/>
      <c r="E14199" s="25"/>
    </row>
    <row r="14200" spans="1:5" x14ac:dyDescent="0.15">
      <c r="A14200" s="3"/>
      <c r="B14200" s="51"/>
      <c r="D14200" s="30"/>
      <c r="E14200" s="25"/>
    </row>
    <row r="14201" spans="1:5" x14ac:dyDescent="0.15">
      <c r="A14201" s="3"/>
      <c r="B14201" s="51"/>
      <c r="D14201" s="30"/>
      <c r="E14201" s="25"/>
    </row>
    <row r="14202" spans="1:5" x14ac:dyDescent="0.15">
      <c r="A14202" s="3"/>
      <c r="B14202" s="51"/>
      <c r="D14202" s="30"/>
      <c r="E14202" s="25"/>
    </row>
    <row r="14203" spans="1:5" x14ac:dyDescent="0.15">
      <c r="A14203" s="3"/>
      <c r="B14203" s="51"/>
      <c r="D14203" s="30"/>
      <c r="E14203" s="25"/>
    </row>
    <row r="14204" spans="1:5" x14ac:dyDescent="0.15">
      <c r="A14204" s="3"/>
      <c r="B14204" s="51"/>
      <c r="D14204" s="30"/>
      <c r="E14204" s="25"/>
    </row>
    <row r="14205" spans="1:5" x14ac:dyDescent="0.15">
      <c r="A14205" s="3"/>
      <c r="B14205" s="51"/>
      <c r="D14205" s="30"/>
      <c r="E14205" s="25"/>
    </row>
    <row r="14206" spans="1:5" x14ac:dyDescent="0.15">
      <c r="A14206" s="3"/>
      <c r="B14206" s="51"/>
      <c r="D14206" s="30"/>
      <c r="E14206" s="25"/>
    </row>
    <row r="14207" spans="1:5" x14ac:dyDescent="0.15">
      <c r="A14207" s="3"/>
      <c r="B14207" s="51"/>
      <c r="D14207" s="30"/>
      <c r="E14207" s="25"/>
    </row>
    <row r="14208" spans="1:5" x14ac:dyDescent="0.15">
      <c r="A14208" s="3"/>
      <c r="B14208" s="51"/>
      <c r="D14208" s="30"/>
      <c r="E14208" s="25"/>
    </row>
    <row r="14209" spans="1:5" x14ac:dyDescent="0.15">
      <c r="A14209" s="3"/>
      <c r="B14209" s="51"/>
      <c r="D14209" s="30"/>
      <c r="E14209" s="25"/>
    </row>
    <row r="14210" spans="1:5" x14ac:dyDescent="0.15">
      <c r="A14210" s="3"/>
      <c r="B14210" s="51"/>
      <c r="D14210" s="30"/>
      <c r="E14210" s="25"/>
    </row>
    <row r="14211" spans="1:5" x14ac:dyDescent="0.15">
      <c r="A14211" s="3"/>
      <c r="B14211" s="51"/>
      <c r="D14211" s="30"/>
      <c r="E14211" s="25"/>
    </row>
    <row r="14212" spans="1:5" x14ac:dyDescent="0.15">
      <c r="A14212" s="3"/>
      <c r="B14212" s="51"/>
      <c r="D14212" s="30"/>
      <c r="E14212" s="25"/>
    </row>
    <row r="14213" spans="1:5" x14ac:dyDescent="0.15">
      <c r="A14213" s="3"/>
      <c r="B14213" s="51"/>
      <c r="D14213" s="30"/>
      <c r="E14213" s="25"/>
    </row>
    <row r="14214" spans="1:5" x14ac:dyDescent="0.15">
      <c r="A14214" s="3"/>
      <c r="B14214" s="51"/>
      <c r="D14214" s="30"/>
      <c r="E14214" s="25"/>
    </row>
    <row r="14215" spans="1:5" x14ac:dyDescent="0.15">
      <c r="A14215" s="3"/>
      <c r="B14215" s="51"/>
      <c r="D14215" s="30"/>
      <c r="E14215" s="25"/>
    </row>
    <row r="14216" spans="1:5" x14ac:dyDescent="0.15">
      <c r="A14216" s="3"/>
      <c r="B14216" s="51"/>
      <c r="D14216" s="30"/>
      <c r="E14216" s="25"/>
    </row>
    <row r="14217" spans="1:5" x14ac:dyDescent="0.15">
      <c r="A14217" s="3"/>
      <c r="B14217" s="51"/>
      <c r="D14217" s="30"/>
      <c r="E14217" s="25"/>
    </row>
    <row r="14218" spans="1:5" x14ac:dyDescent="0.15">
      <c r="A14218" s="3"/>
      <c r="B14218" s="51"/>
      <c r="D14218" s="30"/>
      <c r="E14218" s="25"/>
    </row>
    <row r="14219" spans="1:5" x14ac:dyDescent="0.15">
      <c r="A14219" s="3"/>
      <c r="B14219" s="51"/>
      <c r="D14219" s="30"/>
      <c r="E14219" s="25"/>
    </row>
    <row r="14220" spans="1:5" x14ac:dyDescent="0.15">
      <c r="A14220" s="3"/>
      <c r="B14220" s="51"/>
      <c r="D14220" s="30"/>
      <c r="E14220" s="25"/>
    </row>
    <row r="14221" spans="1:5" x14ac:dyDescent="0.15">
      <c r="A14221" s="3"/>
      <c r="B14221" s="51"/>
      <c r="D14221" s="30"/>
      <c r="E14221" s="25"/>
    </row>
    <row r="14222" spans="1:5" x14ac:dyDescent="0.15">
      <c r="A14222" s="3"/>
      <c r="B14222" s="51"/>
      <c r="D14222" s="30"/>
      <c r="E14222" s="25"/>
    </row>
    <row r="14223" spans="1:5" x14ac:dyDescent="0.15">
      <c r="A14223" s="3"/>
      <c r="B14223" s="51"/>
      <c r="D14223" s="30"/>
      <c r="E14223" s="25"/>
    </row>
    <row r="14224" spans="1:5" x14ac:dyDescent="0.15">
      <c r="A14224" s="3"/>
      <c r="B14224" s="51"/>
      <c r="D14224" s="30"/>
      <c r="E14224" s="25"/>
    </row>
    <row r="14225" spans="1:5" x14ac:dyDescent="0.15">
      <c r="A14225" s="3"/>
      <c r="B14225" s="51"/>
      <c r="D14225" s="30"/>
      <c r="E14225" s="25"/>
    </row>
    <row r="14226" spans="1:5" x14ac:dyDescent="0.15">
      <c r="A14226" s="3"/>
      <c r="B14226" s="51"/>
      <c r="D14226" s="30"/>
      <c r="E14226" s="25"/>
    </row>
    <row r="14227" spans="1:5" x14ac:dyDescent="0.15">
      <c r="A14227" s="3"/>
      <c r="B14227" s="51"/>
      <c r="D14227" s="30"/>
      <c r="E14227" s="25"/>
    </row>
    <row r="14228" spans="1:5" x14ac:dyDescent="0.15">
      <c r="A14228" s="3"/>
      <c r="B14228" s="51"/>
      <c r="D14228" s="30"/>
      <c r="E14228" s="25"/>
    </row>
    <row r="14229" spans="1:5" x14ac:dyDescent="0.15">
      <c r="A14229" s="3"/>
      <c r="B14229" s="51"/>
      <c r="D14229" s="30"/>
      <c r="E14229" s="25"/>
    </row>
    <row r="14230" spans="1:5" x14ac:dyDescent="0.15">
      <c r="A14230" s="3"/>
      <c r="B14230" s="51"/>
      <c r="D14230" s="30"/>
      <c r="E14230" s="25"/>
    </row>
    <row r="14231" spans="1:5" x14ac:dyDescent="0.15">
      <c r="A14231" s="3"/>
      <c r="B14231" s="51"/>
      <c r="D14231" s="30"/>
      <c r="E14231" s="25"/>
    </row>
    <row r="14232" spans="1:5" x14ac:dyDescent="0.15">
      <c r="A14232" s="3"/>
      <c r="B14232" s="51"/>
      <c r="D14232" s="30"/>
      <c r="E14232" s="25"/>
    </row>
    <row r="14233" spans="1:5" x14ac:dyDescent="0.15">
      <c r="A14233" s="3"/>
      <c r="B14233" s="51"/>
      <c r="D14233" s="30"/>
      <c r="E14233" s="25"/>
    </row>
    <row r="14234" spans="1:5" x14ac:dyDescent="0.15">
      <c r="A14234" s="3"/>
      <c r="B14234" s="51"/>
      <c r="D14234" s="30"/>
      <c r="E14234" s="25"/>
    </row>
    <row r="14235" spans="1:5" x14ac:dyDescent="0.15">
      <c r="A14235" s="3"/>
      <c r="B14235" s="51"/>
      <c r="D14235" s="30"/>
      <c r="E14235" s="25"/>
    </row>
    <row r="14236" spans="1:5" x14ac:dyDescent="0.15">
      <c r="A14236" s="3"/>
      <c r="B14236" s="51"/>
      <c r="D14236" s="30"/>
      <c r="E14236" s="25"/>
    </row>
    <row r="14237" spans="1:5" x14ac:dyDescent="0.15">
      <c r="A14237" s="3"/>
      <c r="B14237" s="51"/>
      <c r="D14237" s="30"/>
      <c r="E14237" s="25"/>
    </row>
    <row r="14238" spans="1:5" x14ac:dyDescent="0.15">
      <c r="A14238" s="3"/>
      <c r="B14238" s="51"/>
      <c r="D14238" s="30"/>
      <c r="E14238" s="25"/>
    </row>
    <row r="14239" spans="1:5" x14ac:dyDescent="0.15">
      <c r="A14239" s="3"/>
      <c r="B14239" s="51"/>
      <c r="D14239" s="30"/>
      <c r="E14239" s="25"/>
    </row>
    <row r="14240" spans="1:5" x14ac:dyDescent="0.15">
      <c r="A14240" s="3"/>
      <c r="B14240" s="51"/>
      <c r="D14240" s="30"/>
      <c r="E14240" s="25"/>
    </row>
    <row r="14241" spans="1:5" x14ac:dyDescent="0.15">
      <c r="A14241" s="3"/>
      <c r="B14241" s="51"/>
      <c r="D14241" s="30"/>
      <c r="E14241" s="25"/>
    </row>
    <row r="14242" spans="1:5" x14ac:dyDescent="0.15">
      <c r="A14242" s="3"/>
      <c r="B14242" s="51"/>
      <c r="D14242" s="30"/>
      <c r="E14242" s="25"/>
    </row>
    <row r="14243" spans="1:5" x14ac:dyDescent="0.15">
      <c r="A14243" s="3"/>
      <c r="B14243" s="51"/>
      <c r="D14243" s="30"/>
      <c r="E14243" s="25"/>
    </row>
    <row r="14244" spans="1:5" x14ac:dyDescent="0.15">
      <c r="A14244" s="3"/>
      <c r="B14244" s="51"/>
      <c r="D14244" s="30"/>
      <c r="E14244" s="25"/>
    </row>
    <row r="14245" spans="1:5" x14ac:dyDescent="0.15">
      <c r="A14245" s="3"/>
      <c r="B14245" s="51"/>
      <c r="D14245" s="30"/>
      <c r="E14245" s="25"/>
    </row>
    <row r="14246" spans="1:5" x14ac:dyDescent="0.15">
      <c r="A14246" s="3"/>
      <c r="B14246" s="51"/>
      <c r="D14246" s="30"/>
      <c r="E14246" s="25"/>
    </row>
    <row r="14247" spans="1:5" x14ac:dyDescent="0.15">
      <c r="A14247" s="3"/>
      <c r="B14247" s="51"/>
      <c r="D14247" s="30"/>
      <c r="E14247" s="25"/>
    </row>
    <row r="14248" spans="1:5" x14ac:dyDescent="0.15">
      <c r="A14248" s="3"/>
      <c r="B14248" s="51"/>
      <c r="D14248" s="30"/>
      <c r="E14248" s="25"/>
    </row>
    <row r="14249" spans="1:5" x14ac:dyDescent="0.15">
      <c r="A14249" s="3"/>
      <c r="B14249" s="51"/>
      <c r="D14249" s="30"/>
      <c r="E14249" s="25"/>
    </row>
    <row r="14250" spans="1:5" x14ac:dyDescent="0.15">
      <c r="A14250" s="3"/>
      <c r="B14250" s="51"/>
      <c r="D14250" s="30"/>
      <c r="E14250" s="25"/>
    </row>
    <row r="14251" spans="1:5" x14ac:dyDescent="0.15">
      <c r="A14251" s="3"/>
      <c r="B14251" s="51"/>
      <c r="D14251" s="30"/>
      <c r="E14251" s="25"/>
    </row>
    <row r="14252" spans="1:5" x14ac:dyDescent="0.15">
      <c r="A14252" s="3"/>
      <c r="B14252" s="51"/>
      <c r="D14252" s="30"/>
      <c r="E14252" s="25"/>
    </row>
    <row r="14253" spans="1:5" x14ac:dyDescent="0.15">
      <c r="A14253" s="3"/>
      <c r="B14253" s="51"/>
      <c r="D14253" s="30"/>
      <c r="E14253" s="25"/>
    </row>
    <row r="14254" spans="1:5" x14ac:dyDescent="0.15">
      <c r="A14254" s="3"/>
      <c r="B14254" s="51"/>
      <c r="D14254" s="30"/>
      <c r="E14254" s="25"/>
    </row>
    <row r="14255" spans="1:5" x14ac:dyDescent="0.15">
      <c r="A14255" s="3"/>
      <c r="B14255" s="51"/>
      <c r="D14255" s="30"/>
      <c r="E14255" s="25"/>
    </row>
    <row r="14256" spans="1:5" x14ac:dyDescent="0.15">
      <c r="A14256" s="3"/>
      <c r="B14256" s="51"/>
      <c r="D14256" s="30"/>
      <c r="E14256" s="25"/>
    </row>
    <row r="14257" spans="1:5" x14ac:dyDescent="0.15">
      <c r="A14257" s="3"/>
      <c r="B14257" s="51"/>
      <c r="D14257" s="30"/>
      <c r="E14257" s="25"/>
    </row>
    <row r="14258" spans="1:5" x14ac:dyDescent="0.15">
      <c r="A14258" s="3"/>
      <c r="B14258" s="51"/>
      <c r="D14258" s="30"/>
      <c r="E14258" s="25"/>
    </row>
    <row r="14259" spans="1:5" x14ac:dyDescent="0.15">
      <c r="A14259" s="3"/>
      <c r="B14259" s="51"/>
      <c r="D14259" s="30"/>
      <c r="E14259" s="25"/>
    </row>
    <row r="14260" spans="1:5" x14ac:dyDescent="0.15">
      <c r="A14260" s="3"/>
      <c r="B14260" s="51"/>
      <c r="D14260" s="30"/>
      <c r="E14260" s="25"/>
    </row>
    <row r="14261" spans="1:5" x14ac:dyDescent="0.15">
      <c r="A14261" s="3"/>
      <c r="B14261" s="51"/>
      <c r="D14261" s="30"/>
      <c r="E14261" s="25"/>
    </row>
    <row r="14262" spans="1:5" x14ac:dyDescent="0.15">
      <c r="A14262" s="3"/>
      <c r="B14262" s="51"/>
      <c r="D14262" s="30"/>
      <c r="E14262" s="25"/>
    </row>
    <row r="14263" spans="1:5" x14ac:dyDescent="0.15">
      <c r="A14263" s="3"/>
      <c r="B14263" s="51"/>
      <c r="D14263" s="30"/>
      <c r="E14263" s="25"/>
    </row>
    <row r="14264" spans="1:5" x14ac:dyDescent="0.15">
      <c r="A14264" s="3"/>
      <c r="B14264" s="51"/>
      <c r="D14264" s="30"/>
      <c r="E14264" s="25"/>
    </row>
    <row r="14265" spans="1:5" x14ac:dyDescent="0.15">
      <c r="A14265" s="3"/>
      <c r="B14265" s="51"/>
      <c r="D14265" s="30"/>
      <c r="E14265" s="25"/>
    </row>
    <row r="14266" spans="1:5" x14ac:dyDescent="0.15">
      <c r="A14266" s="3"/>
      <c r="B14266" s="51"/>
      <c r="D14266" s="30"/>
      <c r="E14266" s="25"/>
    </row>
    <row r="14267" spans="1:5" x14ac:dyDescent="0.15">
      <c r="A14267" s="3"/>
      <c r="B14267" s="51"/>
      <c r="D14267" s="30"/>
      <c r="E14267" s="25"/>
    </row>
    <row r="14268" spans="1:5" x14ac:dyDescent="0.15">
      <c r="A14268" s="3"/>
      <c r="B14268" s="51"/>
      <c r="D14268" s="30"/>
      <c r="E14268" s="25"/>
    </row>
    <row r="14269" spans="1:5" x14ac:dyDescent="0.15">
      <c r="A14269" s="3"/>
      <c r="B14269" s="51"/>
      <c r="D14269" s="30"/>
      <c r="E14269" s="25"/>
    </row>
    <row r="14270" spans="1:5" x14ac:dyDescent="0.15">
      <c r="A14270" s="3"/>
      <c r="B14270" s="51"/>
      <c r="D14270" s="30"/>
      <c r="E14270" s="25"/>
    </row>
    <row r="14271" spans="1:5" x14ac:dyDescent="0.15">
      <c r="A14271" s="3"/>
      <c r="B14271" s="51"/>
      <c r="D14271" s="30"/>
      <c r="E14271" s="25"/>
    </row>
    <row r="14272" spans="1:5" x14ac:dyDescent="0.15">
      <c r="A14272" s="3"/>
      <c r="B14272" s="51"/>
      <c r="D14272" s="30"/>
      <c r="E14272" s="25"/>
    </row>
    <row r="14273" spans="1:5" x14ac:dyDescent="0.15">
      <c r="A14273" s="3"/>
      <c r="B14273" s="51"/>
      <c r="D14273" s="30"/>
      <c r="E14273" s="25"/>
    </row>
    <row r="14274" spans="1:5" x14ac:dyDescent="0.15">
      <c r="A14274" s="3"/>
      <c r="B14274" s="51"/>
      <c r="D14274" s="30"/>
      <c r="E14274" s="25"/>
    </row>
    <row r="14275" spans="1:5" x14ac:dyDescent="0.15">
      <c r="A14275" s="3"/>
      <c r="B14275" s="51"/>
      <c r="D14275" s="30"/>
      <c r="E14275" s="25"/>
    </row>
    <row r="14276" spans="1:5" x14ac:dyDescent="0.15">
      <c r="A14276" s="3"/>
      <c r="B14276" s="51"/>
      <c r="D14276" s="30"/>
      <c r="E14276" s="25"/>
    </row>
    <row r="14277" spans="1:5" x14ac:dyDescent="0.15">
      <c r="A14277" s="3"/>
      <c r="B14277" s="51"/>
      <c r="D14277" s="30"/>
      <c r="E14277" s="25"/>
    </row>
    <row r="14278" spans="1:5" x14ac:dyDescent="0.15">
      <c r="A14278" s="3"/>
      <c r="B14278" s="51"/>
      <c r="D14278" s="30"/>
      <c r="E14278" s="25"/>
    </row>
    <row r="14279" spans="1:5" x14ac:dyDescent="0.15">
      <c r="A14279" s="3"/>
      <c r="B14279" s="51"/>
      <c r="D14279" s="30"/>
      <c r="E14279" s="25"/>
    </row>
    <row r="14280" spans="1:5" x14ac:dyDescent="0.15">
      <c r="A14280" s="3"/>
      <c r="B14280" s="51"/>
      <c r="D14280" s="30"/>
      <c r="E14280" s="25"/>
    </row>
    <row r="14281" spans="1:5" x14ac:dyDescent="0.15">
      <c r="A14281" s="3"/>
      <c r="B14281" s="51"/>
      <c r="D14281" s="30"/>
      <c r="E14281" s="25"/>
    </row>
    <row r="14282" spans="1:5" x14ac:dyDescent="0.15">
      <c r="A14282" s="3"/>
      <c r="B14282" s="51"/>
      <c r="D14282" s="30"/>
      <c r="E14282" s="25"/>
    </row>
    <row r="14283" spans="1:5" x14ac:dyDescent="0.15">
      <c r="A14283" s="3"/>
      <c r="B14283" s="51"/>
      <c r="D14283" s="30"/>
      <c r="E14283" s="25"/>
    </row>
    <row r="14284" spans="1:5" x14ac:dyDescent="0.15">
      <c r="A14284" s="3"/>
      <c r="B14284" s="51"/>
      <c r="D14284" s="30"/>
      <c r="E14284" s="25"/>
    </row>
    <row r="14285" spans="1:5" x14ac:dyDescent="0.15">
      <c r="A14285" s="3"/>
      <c r="B14285" s="51"/>
      <c r="D14285" s="30"/>
      <c r="E14285" s="25"/>
    </row>
    <row r="14286" spans="1:5" x14ac:dyDescent="0.15">
      <c r="A14286" s="3"/>
      <c r="B14286" s="51"/>
      <c r="D14286" s="30"/>
      <c r="E14286" s="25"/>
    </row>
    <row r="14287" spans="1:5" x14ac:dyDescent="0.15">
      <c r="A14287" s="3"/>
      <c r="B14287" s="51"/>
      <c r="D14287" s="30"/>
      <c r="E14287" s="25"/>
    </row>
    <row r="14288" spans="1:5" x14ac:dyDescent="0.15">
      <c r="A14288" s="3"/>
      <c r="B14288" s="51"/>
      <c r="D14288" s="30"/>
      <c r="E14288" s="25"/>
    </row>
    <row r="14289" spans="1:5" x14ac:dyDescent="0.15">
      <c r="A14289" s="3"/>
      <c r="B14289" s="51"/>
      <c r="D14289" s="30"/>
      <c r="E14289" s="25"/>
    </row>
    <row r="14290" spans="1:5" x14ac:dyDescent="0.15">
      <c r="A14290" s="3"/>
      <c r="B14290" s="51"/>
      <c r="D14290" s="30"/>
      <c r="E14290" s="25"/>
    </row>
    <row r="14291" spans="1:5" x14ac:dyDescent="0.15">
      <c r="A14291" s="3"/>
      <c r="B14291" s="51"/>
      <c r="D14291" s="30"/>
      <c r="E14291" s="25"/>
    </row>
    <row r="14292" spans="1:5" x14ac:dyDescent="0.15">
      <c r="A14292" s="3"/>
      <c r="B14292" s="51"/>
      <c r="D14292" s="30"/>
      <c r="E14292" s="25"/>
    </row>
    <row r="14293" spans="1:5" x14ac:dyDescent="0.15">
      <c r="A14293" s="3"/>
      <c r="B14293" s="51"/>
      <c r="D14293" s="30"/>
      <c r="E14293" s="25"/>
    </row>
    <row r="14294" spans="1:5" x14ac:dyDescent="0.15">
      <c r="A14294" s="3"/>
      <c r="B14294" s="51"/>
      <c r="D14294" s="30"/>
      <c r="E14294" s="25"/>
    </row>
    <row r="14295" spans="1:5" x14ac:dyDescent="0.15">
      <c r="A14295" s="3"/>
      <c r="B14295" s="51"/>
      <c r="D14295" s="30"/>
      <c r="E14295" s="25"/>
    </row>
    <row r="14296" spans="1:5" x14ac:dyDescent="0.15">
      <c r="A14296" s="3"/>
      <c r="B14296" s="51"/>
      <c r="D14296" s="30"/>
      <c r="E14296" s="25"/>
    </row>
    <row r="14297" spans="1:5" x14ac:dyDescent="0.15">
      <c r="A14297" s="3"/>
      <c r="B14297" s="51"/>
      <c r="D14297" s="30"/>
      <c r="E14297" s="25"/>
    </row>
    <row r="14298" spans="1:5" x14ac:dyDescent="0.15">
      <c r="A14298" s="3"/>
      <c r="B14298" s="51"/>
      <c r="D14298" s="30"/>
      <c r="E14298" s="25"/>
    </row>
    <row r="14299" spans="1:5" x14ac:dyDescent="0.15">
      <c r="A14299" s="3"/>
      <c r="B14299" s="51"/>
      <c r="D14299" s="30"/>
      <c r="E14299" s="25"/>
    </row>
    <row r="14300" spans="1:5" x14ac:dyDescent="0.15">
      <c r="A14300" s="3"/>
      <c r="B14300" s="51"/>
      <c r="D14300" s="30"/>
      <c r="E14300" s="25"/>
    </row>
    <row r="14301" spans="1:5" x14ac:dyDescent="0.15">
      <c r="A14301" s="3"/>
      <c r="B14301" s="51"/>
      <c r="D14301" s="30"/>
      <c r="E14301" s="25"/>
    </row>
    <row r="14302" spans="1:5" x14ac:dyDescent="0.15">
      <c r="A14302" s="3"/>
      <c r="B14302" s="51"/>
      <c r="D14302" s="30"/>
      <c r="E14302" s="25"/>
    </row>
    <row r="14303" spans="1:5" x14ac:dyDescent="0.15">
      <c r="A14303" s="3"/>
      <c r="B14303" s="51"/>
      <c r="D14303" s="30"/>
      <c r="E14303" s="25"/>
    </row>
    <row r="14304" spans="1:5" x14ac:dyDescent="0.15">
      <c r="A14304" s="3"/>
      <c r="B14304" s="51"/>
      <c r="D14304" s="30"/>
      <c r="E14304" s="25"/>
    </row>
    <row r="14305" spans="1:5" x14ac:dyDescent="0.15">
      <c r="A14305" s="3"/>
      <c r="B14305" s="51"/>
      <c r="D14305" s="30"/>
      <c r="E14305" s="25"/>
    </row>
    <row r="14306" spans="1:5" x14ac:dyDescent="0.15">
      <c r="A14306" s="3"/>
      <c r="B14306" s="51"/>
      <c r="D14306" s="30"/>
      <c r="E14306" s="25"/>
    </row>
    <row r="14307" spans="1:5" x14ac:dyDescent="0.15">
      <c r="A14307" s="3"/>
      <c r="B14307" s="51"/>
      <c r="D14307" s="30"/>
      <c r="E14307" s="25"/>
    </row>
    <row r="14308" spans="1:5" x14ac:dyDescent="0.15">
      <c r="A14308" s="3"/>
      <c r="B14308" s="51"/>
      <c r="D14308" s="30"/>
      <c r="E14308" s="25"/>
    </row>
    <row r="14309" spans="1:5" x14ac:dyDescent="0.15">
      <c r="A14309" s="3"/>
      <c r="B14309" s="51"/>
      <c r="D14309" s="30"/>
      <c r="E14309" s="25"/>
    </row>
    <row r="14310" spans="1:5" x14ac:dyDescent="0.15">
      <c r="A14310" s="3"/>
      <c r="B14310" s="51"/>
      <c r="D14310" s="30"/>
      <c r="E14310" s="25"/>
    </row>
    <row r="14311" spans="1:5" x14ac:dyDescent="0.15">
      <c r="A14311" s="3"/>
      <c r="B14311" s="51"/>
      <c r="D14311" s="30"/>
      <c r="E14311" s="25"/>
    </row>
    <row r="14312" spans="1:5" x14ac:dyDescent="0.15">
      <c r="A14312" s="3"/>
      <c r="B14312" s="51"/>
      <c r="D14312" s="30"/>
      <c r="E14312" s="25"/>
    </row>
    <row r="14313" spans="1:5" x14ac:dyDescent="0.15">
      <c r="A14313" s="3"/>
      <c r="B14313" s="51"/>
      <c r="D14313" s="30"/>
      <c r="E14313" s="25"/>
    </row>
    <row r="14314" spans="1:5" x14ac:dyDescent="0.15">
      <c r="A14314" s="3"/>
      <c r="B14314" s="51"/>
      <c r="D14314" s="30"/>
      <c r="E14314" s="25"/>
    </row>
    <row r="14315" spans="1:5" x14ac:dyDescent="0.15">
      <c r="A14315" s="3"/>
      <c r="B14315" s="51"/>
      <c r="D14315" s="30"/>
      <c r="E14315" s="25"/>
    </row>
    <row r="14316" spans="1:5" x14ac:dyDescent="0.15">
      <c r="A14316" s="3"/>
      <c r="B14316" s="51"/>
      <c r="D14316" s="30"/>
      <c r="E14316" s="25"/>
    </row>
    <row r="14317" spans="1:5" x14ac:dyDescent="0.15">
      <c r="A14317" s="3"/>
      <c r="B14317" s="51"/>
      <c r="D14317" s="30"/>
      <c r="E14317" s="25"/>
    </row>
    <row r="14318" spans="1:5" x14ac:dyDescent="0.15">
      <c r="A14318" s="3"/>
      <c r="B14318" s="51"/>
      <c r="D14318" s="30"/>
      <c r="E14318" s="25"/>
    </row>
    <row r="14319" spans="1:5" x14ac:dyDescent="0.15">
      <c r="A14319" s="3"/>
      <c r="B14319" s="51"/>
      <c r="D14319" s="30"/>
      <c r="E14319" s="25"/>
    </row>
    <row r="14320" spans="1:5" x14ac:dyDescent="0.15">
      <c r="A14320" s="3"/>
      <c r="B14320" s="51"/>
      <c r="D14320" s="30"/>
      <c r="E14320" s="25"/>
    </row>
    <row r="14321" spans="1:5" x14ac:dyDescent="0.15">
      <c r="A14321" s="3"/>
      <c r="B14321" s="51"/>
      <c r="D14321" s="30"/>
      <c r="E14321" s="25"/>
    </row>
    <row r="14322" spans="1:5" x14ac:dyDescent="0.15">
      <c r="A14322" s="3"/>
      <c r="B14322" s="51"/>
      <c r="D14322" s="30"/>
      <c r="E14322" s="25"/>
    </row>
    <row r="14323" spans="1:5" x14ac:dyDescent="0.15">
      <c r="A14323" s="3"/>
      <c r="B14323" s="51"/>
      <c r="D14323" s="30"/>
      <c r="E14323" s="25"/>
    </row>
    <row r="14324" spans="1:5" x14ac:dyDescent="0.15">
      <c r="A14324" s="3"/>
      <c r="B14324" s="51"/>
      <c r="D14324" s="30"/>
      <c r="E14324" s="25"/>
    </row>
    <row r="14325" spans="1:5" x14ac:dyDescent="0.15">
      <c r="A14325" s="3"/>
      <c r="B14325" s="51"/>
      <c r="D14325" s="30"/>
      <c r="E14325" s="25"/>
    </row>
    <row r="14326" spans="1:5" x14ac:dyDescent="0.15">
      <c r="A14326" s="3"/>
      <c r="B14326" s="51"/>
      <c r="D14326" s="30"/>
      <c r="E14326" s="25"/>
    </row>
    <row r="14327" spans="1:5" x14ac:dyDescent="0.15">
      <c r="A14327" s="3"/>
      <c r="B14327" s="51"/>
      <c r="D14327" s="30"/>
      <c r="E14327" s="25"/>
    </row>
    <row r="14328" spans="1:5" x14ac:dyDescent="0.15">
      <c r="A14328" s="3"/>
      <c r="B14328" s="51"/>
      <c r="D14328" s="30"/>
      <c r="E14328" s="25"/>
    </row>
    <row r="14329" spans="1:5" x14ac:dyDescent="0.15">
      <c r="A14329" s="3"/>
      <c r="B14329" s="51"/>
      <c r="D14329" s="30"/>
      <c r="E14329" s="25"/>
    </row>
    <row r="14330" spans="1:5" x14ac:dyDescent="0.15">
      <c r="A14330" s="3"/>
      <c r="B14330" s="51"/>
      <c r="D14330" s="30"/>
      <c r="E14330" s="25"/>
    </row>
    <row r="14331" spans="1:5" x14ac:dyDescent="0.15">
      <c r="A14331" s="3"/>
      <c r="B14331" s="51"/>
      <c r="D14331" s="30"/>
      <c r="E14331" s="25"/>
    </row>
    <row r="14332" spans="1:5" x14ac:dyDescent="0.15">
      <c r="A14332" s="3"/>
      <c r="B14332" s="51"/>
      <c r="D14332" s="30"/>
      <c r="E14332" s="25"/>
    </row>
    <row r="14333" spans="1:5" x14ac:dyDescent="0.15">
      <c r="A14333" s="3"/>
      <c r="B14333" s="51"/>
      <c r="D14333" s="30"/>
      <c r="E14333" s="25"/>
    </row>
    <row r="14334" spans="1:5" x14ac:dyDescent="0.15">
      <c r="A14334" s="3"/>
      <c r="B14334" s="51"/>
      <c r="D14334" s="30"/>
      <c r="E14334" s="25"/>
    </row>
    <row r="14335" spans="1:5" x14ac:dyDescent="0.15">
      <c r="A14335" s="3"/>
      <c r="B14335" s="51"/>
      <c r="D14335" s="30"/>
      <c r="E14335" s="25"/>
    </row>
    <row r="14336" spans="1:5" x14ac:dyDescent="0.15">
      <c r="A14336" s="3"/>
      <c r="B14336" s="51"/>
      <c r="D14336" s="30"/>
      <c r="E14336" s="25"/>
    </row>
    <row r="14337" spans="1:5" x14ac:dyDescent="0.15">
      <c r="A14337" s="3"/>
      <c r="B14337" s="51"/>
      <c r="D14337" s="30"/>
      <c r="E14337" s="25"/>
    </row>
    <row r="14338" spans="1:5" x14ac:dyDescent="0.15">
      <c r="A14338" s="3"/>
      <c r="B14338" s="51"/>
      <c r="D14338" s="30"/>
      <c r="E14338" s="25"/>
    </row>
    <row r="14339" spans="1:5" x14ac:dyDescent="0.15">
      <c r="A14339" s="3"/>
      <c r="B14339" s="51"/>
      <c r="D14339" s="30"/>
      <c r="E14339" s="25"/>
    </row>
    <row r="14340" spans="1:5" x14ac:dyDescent="0.15">
      <c r="A14340" s="3"/>
      <c r="B14340" s="51"/>
      <c r="D14340" s="30"/>
      <c r="E14340" s="25"/>
    </row>
    <row r="14341" spans="1:5" x14ac:dyDescent="0.15">
      <c r="A14341" s="3"/>
      <c r="B14341" s="51"/>
      <c r="D14341" s="30"/>
      <c r="E14341" s="25"/>
    </row>
    <row r="14342" spans="1:5" x14ac:dyDescent="0.15">
      <c r="A14342" s="3"/>
      <c r="B14342" s="51"/>
      <c r="D14342" s="30"/>
      <c r="E14342" s="25"/>
    </row>
    <row r="14343" spans="1:5" x14ac:dyDescent="0.15">
      <c r="A14343" s="3"/>
      <c r="B14343" s="51"/>
      <c r="D14343" s="30"/>
      <c r="E14343" s="25"/>
    </row>
    <row r="14344" spans="1:5" x14ac:dyDescent="0.15">
      <c r="A14344" s="3"/>
      <c r="B14344" s="51"/>
      <c r="D14344" s="30"/>
      <c r="E14344" s="25"/>
    </row>
    <row r="14345" spans="1:5" x14ac:dyDescent="0.15">
      <c r="A14345" s="3"/>
      <c r="B14345" s="51"/>
      <c r="D14345" s="30"/>
      <c r="E14345" s="25"/>
    </row>
    <row r="14346" spans="1:5" x14ac:dyDescent="0.15">
      <c r="A14346" s="3"/>
      <c r="B14346" s="51"/>
      <c r="D14346" s="30"/>
      <c r="E14346" s="25"/>
    </row>
    <row r="14347" spans="1:5" x14ac:dyDescent="0.15">
      <c r="A14347" s="3"/>
      <c r="B14347" s="51"/>
      <c r="D14347" s="30"/>
      <c r="E14347" s="25"/>
    </row>
    <row r="14348" spans="1:5" x14ac:dyDescent="0.15">
      <c r="A14348" s="3"/>
      <c r="B14348" s="51"/>
      <c r="D14348" s="30"/>
      <c r="E14348" s="25"/>
    </row>
    <row r="14349" spans="1:5" x14ac:dyDescent="0.15">
      <c r="A14349" s="3"/>
      <c r="B14349" s="51"/>
      <c r="D14349" s="30"/>
      <c r="E14349" s="25"/>
    </row>
    <row r="14350" spans="1:5" x14ac:dyDescent="0.15">
      <c r="A14350" s="3"/>
      <c r="B14350" s="51"/>
      <c r="D14350" s="30"/>
      <c r="E14350" s="25"/>
    </row>
    <row r="14351" spans="1:5" x14ac:dyDescent="0.15">
      <c r="A14351" s="3"/>
      <c r="B14351" s="51"/>
      <c r="D14351" s="30"/>
      <c r="E14351" s="25"/>
    </row>
    <row r="14352" spans="1:5" x14ac:dyDescent="0.15">
      <c r="A14352" s="3"/>
      <c r="B14352" s="51"/>
      <c r="D14352" s="30"/>
      <c r="E14352" s="25"/>
    </row>
    <row r="14353" spans="1:5" x14ac:dyDescent="0.15">
      <c r="A14353" s="3"/>
      <c r="B14353" s="51"/>
      <c r="D14353" s="30"/>
      <c r="E14353" s="25"/>
    </row>
    <row r="14354" spans="1:5" x14ac:dyDescent="0.15">
      <c r="A14354" s="3"/>
      <c r="B14354" s="51"/>
      <c r="D14354" s="30"/>
      <c r="E14354" s="25"/>
    </row>
    <row r="14355" spans="1:5" x14ac:dyDescent="0.15">
      <c r="A14355" s="3"/>
      <c r="B14355" s="51"/>
      <c r="D14355" s="30"/>
      <c r="E14355" s="25"/>
    </row>
    <row r="14356" spans="1:5" x14ac:dyDescent="0.15">
      <c r="A14356" s="3"/>
      <c r="B14356" s="51"/>
      <c r="D14356" s="30"/>
      <c r="E14356" s="25"/>
    </row>
    <row r="14357" spans="1:5" x14ac:dyDescent="0.15">
      <c r="A14357" s="3"/>
      <c r="B14357" s="51"/>
      <c r="D14357" s="30"/>
      <c r="E14357" s="25"/>
    </row>
    <row r="14358" spans="1:5" x14ac:dyDescent="0.15">
      <c r="A14358" s="3"/>
      <c r="B14358" s="51"/>
      <c r="D14358" s="30"/>
      <c r="E14358" s="25"/>
    </row>
    <row r="14359" spans="1:5" x14ac:dyDescent="0.15">
      <c r="A14359" s="3"/>
      <c r="B14359" s="51"/>
      <c r="D14359" s="30"/>
      <c r="E14359" s="25"/>
    </row>
    <row r="14360" spans="1:5" x14ac:dyDescent="0.15">
      <c r="A14360" s="3"/>
      <c r="B14360" s="51"/>
      <c r="D14360" s="30"/>
      <c r="E14360" s="25"/>
    </row>
    <row r="14361" spans="1:5" x14ac:dyDescent="0.15">
      <c r="A14361" s="3"/>
      <c r="B14361" s="51"/>
      <c r="D14361" s="30"/>
      <c r="E14361" s="25"/>
    </row>
    <row r="14362" spans="1:5" x14ac:dyDescent="0.15">
      <c r="A14362" s="3"/>
      <c r="B14362" s="51"/>
      <c r="D14362" s="30"/>
      <c r="E14362" s="25"/>
    </row>
    <row r="14363" spans="1:5" x14ac:dyDescent="0.15">
      <c r="A14363" s="3"/>
      <c r="B14363" s="51"/>
      <c r="D14363" s="30"/>
      <c r="E14363" s="25"/>
    </row>
    <row r="14364" spans="1:5" x14ac:dyDescent="0.15">
      <c r="A14364" s="3"/>
      <c r="B14364" s="51"/>
      <c r="D14364" s="30"/>
      <c r="E14364" s="25"/>
    </row>
    <row r="14365" spans="1:5" x14ac:dyDescent="0.15">
      <c r="A14365" s="3"/>
      <c r="B14365" s="51"/>
      <c r="D14365" s="30"/>
      <c r="E14365" s="25"/>
    </row>
    <row r="14366" spans="1:5" x14ac:dyDescent="0.15">
      <c r="A14366" s="3"/>
      <c r="B14366" s="51"/>
      <c r="D14366" s="30"/>
      <c r="E14366" s="25"/>
    </row>
    <row r="14367" spans="1:5" x14ac:dyDescent="0.15">
      <c r="A14367" s="3"/>
      <c r="B14367" s="51"/>
      <c r="D14367" s="30"/>
      <c r="E14367" s="25"/>
    </row>
    <row r="14368" spans="1:5" x14ac:dyDescent="0.15">
      <c r="A14368" s="3"/>
      <c r="B14368" s="51"/>
      <c r="D14368" s="30"/>
      <c r="E14368" s="25"/>
    </row>
    <row r="14369" spans="1:5" x14ac:dyDescent="0.15">
      <c r="A14369" s="3"/>
      <c r="B14369" s="51"/>
      <c r="D14369" s="30"/>
      <c r="E14369" s="25"/>
    </row>
    <row r="14370" spans="1:5" x14ac:dyDescent="0.15">
      <c r="A14370" s="3"/>
      <c r="B14370" s="51"/>
      <c r="D14370" s="30"/>
      <c r="E14370" s="25"/>
    </row>
    <row r="14371" spans="1:5" x14ac:dyDescent="0.15">
      <c r="A14371" s="3"/>
      <c r="B14371" s="51"/>
      <c r="D14371" s="30"/>
      <c r="E14371" s="25"/>
    </row>
    <row r="14372" spans="1:5" x14ac:dyDescent="0.15">
      <c r="A14372" s="3"/>
      <c r="B14372" s="51"/>
      <c r="D14372" s="30"/>
      <c r="E14372" s="25"/>
    </row>
    <row r="14373" spans="1:5" x14ac:dyDescent="0.15">
      <c r="A14373" s="3"/>
      <c r="B14373" s="51"/>
      <c r="D14373" s="30"/>
      <c r="E14373" s="25"/>
    </row>
    <row r="14374" spans="1:5" x14ac:dyDescent="0.15">
      <c r="A14374" s="3"/>
      <c r="B14374" s="51"/>
      <c r="D14374" s="30"/>
      <c r="E14374" s="25"/>
    </row>
    <row r="14375" spans="1:5" x14ac:dyDescent="0.15">
      <c r="A14375" s="3"/>
      <c r="B14375" s="51"/>
      <c r="D14375" s="30"/>
      <c r="E14375" s="25"/>
    </row>
    <row r="14376" spans="1:5" x14ac:dyDescent="0.15">
      <c r="A14376" s="3"/>
      <c r="B14376" s="51"/>
      <c r="D14376" s="30"/>
      <c r="E14376" s="25"/>
    </row>
    <row r="14377" spans="1:5" x14ac:dyDescent="0.15">
      <c r="A14377" s="3"/>
      <c r="B14377" s="51"/>
      <c r="D14377" s="30"/>
      <c r="E14377" s="25"/>
    </row>
    <row r="14378" spans="1:5" x14ac:dyDescent="0.15">
      <c r="A14378" s="3"/>
      <c r="B14378" s="51"/>
      <c r="D14378" s="30"/>
      <c r="E14378" s="25"/>
    </row>
    <row r="14379" spans="1:5" x14ac:dyDescent="0.15">
      <c r="A14379" s="3"/>
      <c r="B14379" s="51"/>
      <c r="D14379" s="30"/>
      <c r="E14379" s="25"/>
    </row>
    <row r="14380" spans="1:5" x14ac:dyDescent="0.15">
      <c r="A14380" s="3"/>
      <c r="B14380" s="51"/>
      <c r="D14380" s="30"/>
      <c r="E14380" s="25"/>
    </row>
    <row r="14381" spans="1:5" x14ac:dyDescent="0.15">
      <c r="A14381" s="3"/>
      <c r="B14381" s="51"/>
      <c r="D14381" s="30"/>
      <c r="E14381" s="25"/>
    </row>
    <row r="14382" spans="1:5" x14ac:dyDescent="0.15">
      <c r="A14382" s="3"/>
      <c r="B14382" s="51"/>
      <c r="D14382" s="30"/>
      <c r="E14382" s="25"/>
    </row>
    <row r="14383" spans="1:5" x14ac:dyDescent="0.15">
      <c r="A14383" s="3"/>
      <c r="B14383" s="51"/>
      <c r="D14383" s="30"/>
      <c r="E14383" s="25"/>
    </row>
    <row r="14384" spans="1:5" x14ac:dyDescent="0.15">
      <c r="A14384" s="3"/>
      <c r="B14384" s="51"/>
      <c r="D14384" s="30"/>
      <c r="E14384" s="25"/>
    </row>
    <row r="14385" spans="1:5" x14ac:dyDescent="0.15">
      <c r="A14385" s="3"/>
      <c r="B14385" s="51"/>
      <c r="D14385" s="30"/>
      <c r="E14385" s="25"/>
    </row>
    <row r="14386" spans="1:5" x14ac:dyDescent="0.15">
      <c r="A14386" s="3"/>
      <c r="B14386" s="51"/>
      <c r="D14386" s="30"/>
      <c r="E14386" s="25"/>
    </row>
    <row r="14387" spans="1:5" x14ac:dyDescent="0.15">
      <c r="A14387" s="3"/>
      <c r="B14387" s="51"/>
      <c r="D14387" s="30"/>
      <c r="E14387" s="25"/>
    </row>
    <row r="14388" spans="1:5" x14ac:dyDescent="0.15">
      <c r="A14388" s="3"/>
      <c r="B14388" s="51"/>
      <c r="D14388" s="30"/>
      <c r="E14388" s="25"/>
    </row>
    <row r="14389" spans="1:5" x14ac:dyDescent="0.15">
      <c r="A14389" s="3"/>
      <c r="B14389" s="51"/>
      <c r="D14389" s="30"/>
      <c r="E14389" s="25"/>
    </row>
    <row r="14390" spans="1:5" x14ac:dyDescent="0.15">
      <c r="A14390" s="3"/>
      <c r="B14390" s="51"/>
      <c r="D14390" s="30"/>
      <c r="E14390" s="25"/>
    </row>
    <row r="14391" spans="1:5" x14ac:dyDescent="0.15">
      <c r="A14391" s="3"/>
      <c r="B14391" s="51"/>
      <c r="D14391" s="30"/>
      <c r="E14391" s="25"/>
    </row>
    <row r="14392" spans="1:5" x14ac:dyDescent="0.15">
      <c r="A14392" s="3"/>
      <c r="B14392" s="51"/>
      <c r="D14392" s="30"/>
      <c r="E14392" s="25"/>
    </row>
    <row r="14393" spans="1:5" x14ac:dyDescent="0.15">
      <c r="A14393" s="3"/>
      <c r="B14393" s="51"/>
      <c r="D14393" s="30"/>
      <c r="E14393" s="25"/>
    </row>
    <row r="14394" spans="1:5" x14ac:dyDescent="0.15">
      <c r="A14394" s="3"/>
      <c r="B14394" s="51"/>
      <c r="D14394" s="30"/>
      <c r="E14394" s="25"/>
    </row>
    <row r="14395" spans="1:5" x14ac:dyDescent="0.15">
      <c r="A14395" s="3"/>
      <c r="B14395" s="51"/>
      <c r="D14395" s="30"/>
      <c r="E14395" s="25"/>
    </row>
    <row r="14396" spans="1:5" x14ac:dyDescent="0.15">
      <c r="A14396" s="3"/>
      <c r="B14396" s="51"/>
      <c r="D14396" s="30"/>
      <c r="E14396" s="25"/>
    </row>
    <row r="14397" spans="1:5" x14ac:dyDescent="0.15">
      <c r="A14397" s="3"/>
      <c r="B14397" s="51"/>
      <c r="D14397" s="30"/>
      <c r="E14397" s="25"/>
    </row>
    <row r="14398" spans="1:5" x14ac:dyDescent="0.15">
      <c r="A14398" s="3"/>
      <c r="B14398" s="51"/>
      <c r="D14398" s="30"/>
      <c r="E14398" s="25"/>
    </row>
    <row r="14399" spans="1:5" x14ac:dyDescent="0.15">
      <c r="A14399" s="3"/>
      <c r="B14399" s="51"/>
      <c r="D14399" s="30"/>
      <c r="E14399" s="25"/>
    </row>
    <row r="14400" spans="1:5" x14ac:dyDescent="0.15">
      <c r="A14400" s="3"/>
      <c r="B14400" s="51"/>
      <c r="D14400" s="30"/>
      <c r="E14400" s="25"/>
    </row>
    <row r="14401" spans="1:5" x14ac:dyDescent="0.15">
      <c r="A14401" s="3"/>
      <c r="B14401" s="51"/>
      <c r="D14401" s="30"/>
      <c r="E14401" s="25"/>
    </row>
    <row r="14402" spans="1:5" x14ac:dyDescent="0.15">
      <c r="A14402" s="3"/>
      <c r="B14402" s="51"/>
      <c r="D14402" s="30"/>
      <c r="E14402" s="25"/>
    </row>
    <row r="14403" spans="1:5" x14ac:dyDescent="0.15">
      <c r="A14403" s="3"/>
      <c r="B14403" s="51"/>
      <c r="D14403" s="30"/>
      <c r="E14403" s="25"/>
    </row>
    <row r="14404" spans="1:5" x14ac:dyDescent="0.15">
      <c r="A14404" s="3"/>
      <c r="B14404" s="51"/>
      <c r="D14404" s="30"/>
      <c r="E14404" s="25"/>
    </row>
    <row r="14405" spans="1:5" x14ac:dyDescent="0.15">
      <c r="A14405" s="3"/>
      <c r="B14405" s="51"/>
      <c r="D14405" s="30"/>
      <c r="E14405" s="25"/>
    </row>
    <row r="14406" spans="1:5" x14ac:dyDescent="0.15">
      <c r="A14406" s="3"/>
      <c r="B14406" s="51"/>
      <c r="D14406" s="30"/>
      <c r="E14406" s="25"/>
    </row>
    <row r="14407" spans="1:5" x14ac:dyDescent="0.15">
      <c r="A14407" s="3"/>
      <c r="B14407" s="51"/>
      <c r="D14407" s="30"/>
      <c r="E14407" s="25"/>
    </row>
    <row r="14408" spans="1:5" x14ac:dyDescent="0.15">
      <c r="A14408" s="3"/>
      <c r="B14408" s="51"/>
      <c r="D14408" s="30"/>
      <c r="E14408" s="25"/>
    </row>
    <row r="14409" spans="1:5" x14ac:dyDescent="0.15">
      <c r="A14409" s="3"/>
      <c r="B14409" s="51"/>
      <c r="D14409" s="30"/>
      <c r="E14409" s="25"/>
    </row>
    <row r="14410" spans="1:5" x14ac:dyDescent="0.15">
      <c r="A14410" s="3"/>
      <c r="B14410" s="51"/>
      <c r="D14410" s="30"/>
      <c r="E14410" s="25"/>
    </row>
    <row r="14411" spans="1:5" x14ac:dyDescent="0.15">
      <c r="A14411" s="3"/>
      <c r="B14411" s="51"/>
      <c r="D14411" s="30"/>
      <c r="E14411" s="25"/>
    </row>
    <row r="14412" spans="1:5" x14ac:dyDescent="0.15">
      <c r="A14412" s="3"/>
      <c r="B14412" s="51"/>
      <c r="D14412" s="30"/>
      <c r="E14412" s="25"/>
    </row>
    <row r="14413" spans="1:5" x14ac:dyDescent="0.15">
      <c r="A14413" s="3"/>
      <c r="B14413" s="51"/>
      <c r="D14413" s="30"/>
      <c r="E14413" s="25"/>
    </row>
    <row r="14414" spans="1:5" x14ac:dyDescent="0.15">
      <c r="A14414" s="3"/>
      <c r="B14414" s="51"/>
      <c r="D14414" s="30"/>
      <c r="E14414" s="25"/>
    </row>
    <row r="14415" spans="1:5" x14ac:dyDescent="0.15">
      <c r="A14415" s="3"/>
      <c r="B14415" s="51"/>
      <c r="D14415" s="30"/>
      <c r="E14415" s="25"/>
    </row>
    <row r="14416" spans="1:5" x14ac:dyDescent="0.15">
      <c r="A14416" s="3"/>
      <c r="B14416" s="51"/>
      <c r="D14416" s="30"/>
      <c r="E14416" s="25"/>
    </row>
    <row r="14417" spans="1:5" x14ac:dyDescent="0.15">
      <c r="A14417" s="3"/>
      <c r="B14417" s="51"/>
      <c r="D14417" s="30"/>
      <c r="E14417" s="25"/>
    </row>
    <row r="14418" spans="1:5" x14ac:dyDescent="0.15">
      <c r="A14418" s="3"/>
      <c r="B14418" s="51"/>
      <c r="D14418" s="30"/>
      <c r="E14418" s="25"/>
    </row>
    <row r="14419" spans="1:5" x14ac:dyDescent="0.15">
      <c r="A14419" s="3"/>
      <c r="B14419" s="51"/>
      <c r="D14419" s="30"/>
      <c r="E14419" s="25"/>
    </row>
    <row r="14420" spans="1:5" x14ac:dyDescent="0.15">
      <c r="A14420" s="3"/>
      <c r="B14420" s="51"/>
      <c r="D14420" s="30"/>
      <c r="E14420" s="25"/>
    </row>
    <row r="14421" spans="1:5" x14ac:dyDescent="0.15">
      <c r="A14421" s="3"/>
      <c r="B14421" s="51"/>
      <c r="D14421" s="30"/>
      <c r="E14421" s="25"/>
    </row>
    <row r="14422" spans="1:5" x14ac:dyDescent="0.15">
      <c r="A14422" s="3"/>
      <c r="B14422" s="51"/>
      <c r="D14422" s="30"/>
      <c r="E14422" s="25"/>
    </row>
    <row r="14423" spans="1:5" x14ac:dyDescent="0.15">
      <c r="A14423" s="3"/>
      <c r="B14423" s="51"/>
      <c r="D14423" s="30"/>
      <c r="E14423" s="25"/>
    </row>
    <row r="14424" spans="1:5" x14ac:dyDescent="0.15">
      <c r="A14424" s="3"/>
      <c r="B14424" s="51"/>
      <c r="D14424" s="30"/>
      <c r="E14424" s="25"/>
    </row>
    <row r="14425" spans="1:5" x14ac:dyDescent="0.15">
      <c r="A14425" s="3"/>
      <c r="B14425" s="51"/>
      <c r="D14425" s="30"/>
      <c r="E14425" s="25"/>
    </row>
    <row r="14426" spans="1:5" x14ac:dyDescent="0.15">
      <c r="A14426" s="3"/>
      <c r="B14426" s="51"/>
      <c r="D14426" s="30"/>
      <c r="E14426" s="25"/>
    </row>
    <row r="14427" spans="1:5" x14ac:dyDescent="0.15">
      <c r="A14427" s="3"/>
      <c r="B14427" s="51"/>
      <c r="D14427" s="30"/>
      <c r="E14427" s="25"/>
    </row>
    <row r="14428" spans="1:5" x14ac:dyDescent="0.15">
      <c r="A14428" s="3"/>
      <c r="B14428" s="51"/>
      <c r="D14428" s="30"/>
      <c r="E14428" s="25"/>
    </row>
    <row r="14429" spans="1:5" x14ac:dyDescent="0.15">
      <c r="A14429" s="3"/>
      <c r="B14429" s="51"/>
      <c r="D14429" s="30"/>
      <c r="E14429" s="25"/>
    </row>
    <row r="14430" spans="1:5" x14ac:dyDescent="0.15">
      <c r="A14430" s="3"/>
      <c r="B14430" s="51"/>
      <c r="D14430" s="30"/>
      <c r="E14430" s="25"/>
    </row>
    <row r="14431" spans="1:5" x14ac:dyDescent="0.15">
      <c r="A14431" s="3"/>
      <c r="B14431" s="51"/>
      <c r="D14431" s="30"/>
      <c r="E14431" s="25"/>
    </row>
    <row r="14432" spans="1:5" x14ac:dyDescent="0.15">
      <c r="A14432" s="3"/>
      <c r="B14432" s="51"/>
      <c r="D14432" s="30"/>
      <c r="E14432" s="25"/>
    </row>
    <row r="14433" spans="1:5" x14ac:dyDescent="0.15">
      <c r="A14433" s="3"/>
      <c r="B14433" s="51"/>
      <c r="D14433" s="30"/>
      <c r="E14433" s="25"/>
    </row>
    <row r="14434" spans="1:5" x14ac:dyDescent="0.15">
      <c r="A14434" s="3"/>
      <c r="B14434" s="51"/>
      <c r="D14434" s="30"/>
      <c r="E14434" s="25"/>
    </row>
    <row r="14435" spans="1:5" x14ac:dyDescent="0.15">
      <c r="A14435" s="3"/>
      <c r="B14435" s="51"/>
      <c r="D14435" s="30"/>
      <c r="E14435" s="25"/>
    </row>
    <row r="14436" spans="1:5" x14ac:dyDescent="0.15">
      <c r="A14436" s="3"/>
      <c r="B14436" s="51"/>
      <c r="D14436" s="30"/>
      <c r="E14436" s="25"/>
    </row>
    <row r="14437" spans="1:5" x14ac:dyDescent="0.15">
      <c r="A14437" s="3"/>
      <c r="B14437" s="51"/>
      <c r="D14437" s="30"/>
      <c r="E14437" s="25"/>
    </row>
    <row r="14438" spans="1:5" x14ac:dyDescent="0.15">
      <c r="A14438" s="3"/>
      <c r="B14438" s="51"/>
      <c r="D14438" s="30"/>
      <c r="E14438" s="25"/>
    </row>
    <row r="14439" spans="1:5" x14ac:dyDescent="0.15">
      <c r="A14439" s="3"/>
      <c r="B14439" s="51"/>
      <c r="D14439" s="30"/>
      <c r="E14439" s="25"/>
    </row>
    <row r="14440" spans="1:5" x14ac:dyDescent="0.15">
      <c r="A14440" s="3"/>
      <c r="B14440" s="51"/>
      <c r="D14440" s="30"/>
      <c r="E14440" s="25"/>
    </row>
    <row r="14441" spans="1:5" x14ac:dyDescent="0.15">
      <c r="A14441" s="3"/>
      <c r="B14441" s="51"/>
      <c r="D14441" s="30"/>
      <c r="E14441" s="25"/>
    </row>
    <row r="14442" spans="1:5" x14ac:dyDescent="0.15">
      <c r="A14442" s="3"/>
      <c r="B14442" s="51"/>
      <c r="D14442" s="30"/>
      <c r="E14442" s="25"/>
    </row>
    <row r="14443" spans="1:5" x14ac:dyDescent="0.15">
      <c r="A14443" s="3"/>
      <c r="B14443" s="51"/>
      <c r="D14443" s="30"/>
      <c r="E14443" s="25"/>
    </row>
    <row r="14444" spans="1:5" x14ac:dyDescent="0.15">
      <c r="A14444" s="3"/>
      <c r="B14444" s="51"/>
      <c r="D14444" s="30"/>
      <c r="E14444" s="25"/>
    </row>
    <row r="14445" spans="1:5" x14ac:dyDescent="0.15">
      <c r="A14445" s="3"/>
      <c r="B14445" s="51"/>
      <c r="D14445" s="30"/>
      <c r="E14445" s="25"/>
    </row>
    <row r="14446" spans="1:5" x14ac:dyDescent="0.15">
      <c r="A14446" s="3"/>
      <c r="B14446" s="51"/>
      <c r="D14446" s="30"/>
      <c r="E14446" s="25"/>
    </row>
    <row r="14447" spans="1:5" x14ac:dyDescent="0.15">
      <c r="A14447" s="3"/>
      <c r="B14447" s="51"/>
      <c r="D14447" s="30"/>
      <c r="E14447" s="25"/>
    </row>
    <row r="14448" spans="1:5" x14ac:dyDescent="0.15">
      <c r="A14448" s="3"/>
      <c r="B14448" s="51"/>
      <c r="D14448" s="30"/>
      <c r="E14448" s="25"/>
    </row>
    <row r="14449" spans="1:5" x14ac:dyDescent="0.15">
      <c r="A14449" s="3"/>
      <c r="B14449" s="51"/>
      <c r="D14449" s="30"/>
      <c r="E14449" s="25"/>
    </row>
    <row r="14450" spans="1:5" x14ac:dyDescent="0.15">
      <c r="A14450" s="3"/>
      <c r="B14450" s="51"/>
      <c r="D14450" s="30"/>
      <c r="E14450" s="25"/>
    </row>
    <row r="14451" spans="1:5" x14ac:dyDescent="0.15">
      <c r="A14451" s="3"/>
      <c r="B14451" s="51"/>
      <c r="D14451" s="30"/>
      <c r="E14451" s="25"/>
    </row>
    <row r="14452" spans="1:5" x14ac:dyDescent="0.15">
      <c r="A14452" s="3"/>
      <c r="B14452" s="51"/>
      <c r="D14452" s="30"/>
      <c r="E14452" s="25"/>
    </row>
    <row r="14453" spans="1:5" x14ac:dyDescent="0.15">
      <c r="A14453" s="3"/>
      <c r="B14453" s="51"/>
      <c r="D14453" s="30"/>
      <c r="E14453" s="25"/>
    </row>
    <row r="14454" spans="1:5" x14ac:dyDescent="0.15">
      <c r="A14454" s="3"/>
      <c r="B14454" s="51"/>
      <c r="D14454" s="30"/>
      <c r="E14454" s="25"/>
    </row>
    <row r="14455" spans="1:5" x14ac:dyDescent="0.15">
      <c r="A14455" s="3"/>
      <c r="B14455" s="51"/>
      <c r="D14455" s="30"/>
      <c r="E14455" s="25"/>
    </row>
    <row r="14456" spans="1:5" x14ac:dyDescent="0.15">
      <c r="A14456" s="3"/>
      <c r="B14456" s="51"/>
      <c r="D14456" s="30"/>
      <c r="E14456" s="25"/>
    </row>
    <row r="14457" spans="1:5" x14ac:dyDescent="0.15">
      <c r="A14457" s="3"/>
      <c r="B14457" s="51"/>
      <c r="D14457" s="30"/>
      <c r="E14457" s="25"/>
    </row>
    <row r="14458" spans="1:5" x14ac:dyDescent="0.15">
      <c r="A14458" s="3"/>
      <c r="B14458" s="51"/>
      <c r="D14458" s="30"/>
      <c r="E14458" s="25"/>
    </row>
    <row r="14459" spans="1:5" x14ac:dyDescent="0.15">
      <c r="A14459" s="3"/>
      <c r="B14459" s="51"/>
      <c r="D14459" s="30"/>
      <c r="E14459" s="25"/>
    </row>
    <row r="14460" spans="1:5" x14ac:dyDescent="0.15">
      <c r="A14460" s="3"/>
      <c r="B14460" s="51"/>
      <c r="D14460" s="30"/>
      <c r="E14460" s="25"/>
    </row>
    <row r="14461" spans="1:5" x14ac:dyDescent="0.15">
      <c r="A14461" s="3"/>
      <c r="B14461" s="51"/>
      <c r="D14461" s="30"/>
      <c r="E14461" s="25"/>
    </row>
    <row r="14462" spans="1:5" x14ac:dyDescent="0.15">
      <c r="A14462" s="3"/>
      <c r="B14462" s="51"/>
      <c r="D14462" s="30"/>
      <c r="E14462" s="25"/>
    </row>
    <row r="14463" spans="1:5" x14ac:dyDescent="0.15">
      <c r="A14463" s="3"/>
      <c r="B14463" s="51"/>
      <c r="D14463" s="30"/>
      <c r="E14463" s="25"/>
    </row>
    <row r="14464" spans="1:5" x14ac:dyDescent="0.15">
      <c r="A14464" s="3"/>
      <c r="B14464" s="51"/>
      <c r="D14464" s="30"/>
      <c r="E14464" s="25"/>
    </row>
    <row r="14465" spans="1:5" x14ac:dyDescent="0.15">
      <c r="A14465" s="3"/>
      <c r="B14465" s="51"/>
      <c r="D14465" s="30"/>
      <c r="E14465" s="25"/>
    </row>
    <row r="14466" spans="1:5" x14ac:dyDescent="0.15">
      <c r="A14466" s="3"/>
      <c r="B14466" s="51"/>
      <c r="D14466" s="30"/>
      <c r="E14466" s="25"/>
    </row>
    <row r="14467" spans="1:5" x14ac:dyDescent="0.15">
      <c r="A14467" s="3"/>
      <c r="B14467" s="51"/>
      <c r="D14467" s="30"/>
      <c r="E14467" s="25"/>
    </row>
    <row r="14468" spans="1:5" x14ac:dyDescent="0.15">
      <c r="A14468" s="3"/>
      <c r="B14468" s="51"/>
      <c r="D14468" s="30"/>
      <c r="E14468" s="25"/>
    </row>
    <row r="14469" spans="1:5" x14ac:dyDescent="0.15">
      <c r="A14469" s="3"/>
      <c r="B14469" s="51"/>
      <c r="D14469" s="30"/>
      <c r="E14469" s="25"/>
    </row>
    <row r="14470" spans="1:5" x14ac:dyDescent="0.15">
      <c r="A14470" s="3"/>
      <c r="B14470" s="51"/>
      <c r="D14470" s="30"/>
      <c r="E14470" s="25"/>
    </row>
    <row r="14471" spans="1:5" x14ac:dyDescent="0.15">
      <c r="A14471" s="3"/>
      <c r="B14471" s="51"/>
      <c r="D14471" s="30"/>
      <c r="E14471" s="25"/>
    </row>
    <row r="14472" spans="1:5" x14ac:dyDescent="0.15">
      <c r="A14472" s="3"/>
      <c r="B14472" s="51"/>
      <c r="D14472" s="30"/>
      <c r="E14472" s="25"/>
    </row>
    <row r="14473" spans="1:5" x14ac:dyDescent="0.15">
      <c r="A14473" s="3"/>
      <c r="B14473" s="51"/>
      <c r="D14473" s="30"/>
      <c r="E14473" s="25"/>
    </row>
    <row r="14474" spans="1:5" x14ac:dyDescent="0.15">
      <c r="A14474" s="3"/>
      <c r="B14474" s="51"/>
      <c r="D14474" s="30"/>
      <c r="E14474" s="25"/>
    </row>
    <row r="14475" spans="1:5" x14ac:dyDescent="0.15">
      <c r="A14475" s="3"/>
      <c r="B14475" s="51"/>
      <c r="D14475" s="30"/>
      <c r="E14475" s="25"/>
    </row>
    <row r="14476" spans="1:5" x14ac:dyDescent="0.15">
      <c r="A14476" s="3"/>
      <c r="B14476" s="51"/>
      <c r="D14476" s="30"/>
      <c r="E14476" s="25"/>
    </row>
    <row r="14477" spans="1:5" x14ac:dyDescent="0.15">
      <c r="A14477" s="3"/>
      <c r="B14477" s="51"/>
      <c r="D14477" s="30"/>
      <c r="E14477" s="25"/>
    </row>
    <row r="14478" spans="1:5" x14ac:dyDescent="0.15">
      <c r="A14478" s="3"/>
      <c r="B14478" s="51"/>
      <c r="D14478" s="30"/>
      <c r="E14478" s="25"/>
    </row>
    <row r="14479" spans="1:5" x14ac:dyDescent="0.15">
      <c r="A14479" s="3"/>
      <c r="B14479" s="51"/>
      <c r="D14479" s="30"/>
      <c r="E14479" s="25"/>
    </row>
    <row r="14480" spans="1:5" x14ac:dyDescent="0.15">
      <c r="A14480" s="3"/>
      <c r="B14480" s="51"/>
      <c r="D14480" s="30"/>
      <c r="E14480" s="25"/>
    </row>
    <row r="14481" spans="1:5" x14ac:dyDescent="0.15">
      <c r="A14481" s="3"/>
      <c r="B14481" s="51"/>
      <c r="D14481" s="30"/>
      <c r="E14481" s="25"/>
    </row>
    <row r="14482" spans="1:5" x14ac:dyDescent="0.15">
      <c r="A14482" s="3"/>
      <c r="B14482" s="51"/>
      <c r="D14482" s="30"/>
      <c r="E14482" s="25"/>
    </row>
    <row r="14483" spans="1:5" x14ac:dyDescent="0.15">
      <c r="A14483" s="3"/>
      <c r="B14483" s="51"/>
      <c r="D14483" s="30"/>
      <c r="E14483" s="25"/>
    </row>
    <row r="14484" spans="1:5" x14ac:dyDescent="0.15">
      <c r="A14484" s="3"/>
      <c r="B14484" s="51"/>
      <c r="D14484" s="30"/>
      <c r="E14484" s="25"/>
    </row>
    <row r="14485" spans="1:5" x14ac:dyDescent="0.15">
      <c r="A14485" s="3"/>
      <c r="B14485" s="51"/>
      <c r="D14485" s="30"/>
      <c r="E14485" s="25"/>
    </row>
    <row r="14486" spans="1:5" x14ac:dyDescent="0.15">
      <c r="A14486" s="3"/>
      <c r="B14486" s="51"/>
      <c r="D14486" s="30"/>
      <c r="E14486" s="25"/>
    </row>
    <row r="14487" spans="1:5" x14ac:dyDescent="0.15">
      <c r="A14487" s="3"/>
      <c r="B14487" s="51"/>
      <c r="D14487" s="30"/>
      <c r="E14487" s="25"/>
    </row>
    <row r="14488" spans="1:5" x14ac:dyDescent="0.15">
      <c r="A14488" s="3"/>
      <c r="B14488" s="51"/>
      <c r="D14488" s="30"/>
      <c r="E14488" s="25"/>
    </row>
    <row r="14489" spans="1:5" x14ac:dyDescent="0.15">
      <c r="A14489" s="3"/>
      <c r="B14489" s="51"/>
      <c r="D14489" s="30"/>
      <c r="E14489" s="25"/>
    </row>
    <row r="14490" spans="1:5" x14ac:dyDescent="0.15">
      <c r="A14490" s="3"/>
      <c r="B14490" s="51"/>
      <c r="D14490" s="30"/>
      <c r="E14490" s="25"/>
    </row>
    <row r="14491" spans="1:5" x14ac:dyDescent="0.15">
      <c r="A14491" s="3"/>
      <c r="B14491" s="51"/>
      <c r="D14491" s="30"/>
      <c r="E14491" s="25"/>
    </row>
    <row r="14492" spans="1:5" x14ac:dyDescent="0.15">
      <c r="A14492" s="3"/>
      <c r="B14492" s="51"/>
      <c r="D14492" s="30"/>
      <c r="E14492" s="25"/>
    </row>
    <row r="14493" spans="1:5" x14ac:dyDescent="0.15">
      <c r="A14493" s="3"/>
      <c r="B14493" s="51"/>
      <c r="D14493" s="30"/>
      <c r="E14493" s="25"/>
    </row>
    <row r="14494" spans="1:5" x14ac:dyDescent="0.15">
      <c r="A14494" s="3"/>
      <c r="B14494" s="51"/>
      <c r="D14494" s="30"/>
      <c r="E14494" s="25"/>
    </row>
    <row r="14495" spans="1:5" x14ac:dyDescent="0.15">
      <c r="A14495" s="3"/>
      <c r="B14495" s="51"/>
      <c r="D14495" s="30"/>
      <c r="E14495" s="25"/>
    </row>
    <row r="14496" spans="1:5" x14ac:dyDescent="0.15">
      <c r="A14496" s="3"/>
      <c r="B14496" s="51"/>
      <c r="D14496" s="30"/>
      <c r="E14496" s="25"/>
    </row>
    <row r="14497" spans="1:5" x14ac:dyDescent="0.15">
      <c r="A14497" s="3"/>
      <c r="B14497" s="51"/>
      <c r="D14497" s="30"/>
      <c r="E14497" s="25"/>
    </row>
    <row r="14498" spans="1:5" x14ac:dyDescent="0.15">
      <c r="A14498" s="3"/>
      <c r="B14498" s="51"/>
      <c r="D14498" s="30"/>
      <c r="E14498" s="25"/>
    </row>
    <row r="14499" spans="1:5" x14ac:dyDescent="0.15">
      <c r="A14499" s="3"/>
      <c r="B14499" s="51"/>
      <c r="D14499" s="30"/>
      <c r="E14499" s="25"/>
    </row>
    <row r="14500" spans="1:5" x14ac:dyDescent="0.15">
      <c r="A14500" s="3"/>
      <c r="B14500" s="51"/>
      <c r="D14500" s="30"/>
      <c r="E14500" s="25"/>
    </row>
    <row r="14501" spans="1:5" x14ac:dyDescent="0.15">
      <c r="A14501" s="3"/>
      <c r="B14501" s="51"/>
      <c r="D14501" s="30"/>
      <c r="E14501" s="25"/>
    </row>
    <row r="14502" spans="1:5" x14ac:dyDescent="0.15">
      <c r="A14502" s="3"/>
      <c r="B14502" s="51"/>
      <c r="D14502" s="30"/>
      <c r="E14502" s="25"/>
    </row>
    <row r="14503" spans="1:5" x14ac:dyDescent="0.15">
      <c r="A14503" s="3"/>
      <c r="B14503" s="51"/>
      <c r="D14503" s="30"/>
      <c r="E14503" s="25"/>
    </row>
    <row r="14504" spans="1:5" x14ac:dyDescent="0.15">
      <c r="A14504" s="3"/>
      <c r="B14504" s="51"/>
      <c r="D14504" s="30"/>
      <c r="E14504" s="25"/>
    </row>
    <row r="14505" spans="1:5" x14ac:dyDescent="0.15">
      <c r="A14505" s="3"/>
      <c r="B14505" s="51"/>
      <c r="D14505" s="30"/>
      <c r="E14505" s="25"/>
    </row>
    <row r="14506" spans="1:5" x14ac:dyDescent="0.15">
      <c r="A14506" s="3"/>
      <c r="B14506" s="51"/>
      <c r="D14506" s="30"/>
      <c r="E14506" s="25"/>
    </row>
    <row r="14507" spans="1:5" x14ac:dyDescent="0.15">
      <c r="A14507" s="3"/>
      <c r="B14507" s="51"/>
      <c r="D14507" s="30"/>
      <c r="E14507" s="25"/>
    </row>
    <row r="14508" spans="1:5" x14ac:dyDescent="0.15">
      <c r="A14508" s="3"/>
      <c r="B14508" s="51"/>
      <c r="D14508" s="30"/>
      <c r="E14508" s="25"/>
    </row>
    <row r="14509" spans="1:5" x14ac:dyDescent="0.15">
      <c r="A14509" s="3"/>
      <c r="B14509" s="51"/>
      <c r="D14509" s="30"/>
      <c r="E14509" s="25"/>
    </row>
    <row r="14510" spans="1:5" x14ac:dyDescent="0.15">
      <c r="A14510" s="3"/>
      <c r="B14510" s="51"/>
      <c r="D14510" s="30"/>
      <c r="E14510" s="25"/>
    </row>
    <row r="14511" spans="1:5" x14ac:dyDescent="0.15">
      <c r="A14511" s="3"/>
      <c r="B14511" s="51"/>
      <c r="D14511" s="30"/>
      <c r="E14511" s="25"/>
    </row>
    <row r="14512" spans="1:5" x14ac:dyDescent="0.15">
      <c r="A14512" s="3"/>
      <c r="B14512" s="51"/>
      <c r="D14512" s="30"/>
      <c r="E14512" s="25"/>
    </row>
    <row r="14513" spans="1:5" x14ac:dyDescent="0.15">
      <c r="A14513" s="3"/>
      <c r="B14513" s="51"/>
      <c r="D14513" s="30"/>
      <c r="E14513" s="25"/>
    </row>
    <row r="14514" spans="1:5" x14ac:dyDescent="0.15">
      <c r="A14514" s="3"/>
      <c r="B14514" s="51"/>
      <c r="D14514" s="30"/>
      <c r="E14514" s="25"/>
    </row>
    <row r="14515" spans="1:5" x14ac:dyDescent="0.15">
      <c r="A14515" s="3"/>
      <c r="B14515" s="51"/>
      <c r="D14515" s="30"/>
      <c r="E14515" s="25"/>
    </row>
    <row r="14516" spans="1:5" x14ac:dyDescent="0.15">
      <c r="A14516" s="3"/>
      <c r="B14516" s="51"/>
      <c r="D14516" s="30"/>
      <c r="E14516" s="25"/>
    </row>
    <row r="14517" spans="1:5" x14ac:dyDescent="0.15">
      <c r="A14517" s="3"/>
      <c r="B14517" s="51"/>
      <c r="D14517" s="30"/>
      <c r="E14517" s="25"/>
    </row>
    <row r="14518" spans="1:5" x14ac:dyDescent="0.15">
      <c r="A14518" s="3"/>
      <c r="B14518" s="51"/>
      <c r="D14518" s="30"/>
      <c r="E14518" s="25"/>
    </row>
    <row r="14519" spans="1:5" x14ac:dyDescent="0.15">
      <c r="A14519" s="3"/>
      <c r="B14519" s="51"/>
      <c r="D14519" s="30"/>
      <c r="E14519" s="25"/>
    </row>
    <row r="14520" spans="1:5" x14ac:dyDescent="0.15">
      <c r="A14520" s="3"/>
      <c r="B14520" s="51"/>
      <c r="D14520" s="30"/>
      <c r="E14520" s="25"/>
    </row>
    <row r="14521" spans="1:5" x14ac:dyDescent="0.15">
      <c r="A14521" s="3"/>
      <c r="B14521" s="51"/>
      <c r="D14521" s="30"/>
      <c r="E14521" s="25"/>
    </row>
    <row r="14522" spans="1:5" x14ac:dyDescent="0.15">
      <c r="A14522" s="3"/>
      <c r="B14522" s="51"/>
      <c r="D14522" s="30"/>
      <c r="E14522" s="25"/>
    </row>
    <row r="14523" spans="1:5" x14ac:dyDescent="0.15">
      <c r="A14523" s="3"/>
      <c r="B14523" s="51"/>
      <c r="D14523" s="30"/>
      <c r="E14523" s="25"/>
    </row>
    <row r="14524" spans="1:5" x14ac:dyDescent="0.15">
      <c r="A14524" s="3"/>
      <c r="B14524" s="51"/>
      <c r="D14524" s="30"/>
      <c r="E14524" s="25"/>
    </row>
    <row r="14525" spans="1:5" x14ac:dyDescent="0.15">
      <c r="A14525" s="3"/>
      <c r="B14525" s="51"/>
      <c r="D14525" s="30"/>
      <c r="E14525" s="25"/>
    </row>
    <row r="14526" spans="1:5" x14ac:dyDescent="0.15">
      <c r="A14526" s="3"/>
      <c r="B14526" s="51"/>
      <c r="D14526" s="30"/>
      <c r="E14526" s="25"/>
    </row>
    <row r="14527" spans="1:5" x14ac:dyDescent="0.15">
      <c r="A14527" s="3"/>
      <c r="B14527" s="51"/>
      <c r="D14527" s="30"/>
      <c r="E14527" s="25"/>
    </row>
    <row r="14528" spans="1:5" x14ac:dyDescent="0.15">
      <c r="A14528" s="3"/>
      <c r="B14528" s="51"/>
      <c r="D14528" s="30"/>
      <c r="E14528" s="25"/>
    </row>
    <row r="14529" spans="1:5" x14ac:dyDescent="0.15">
      <c r="A14529" s="3"/>
      <c r="B14529" s="51"/>
      <c r="D14529" s="30"/>
      <c r="E14529" s="25"/>
    </row>
    <row r="14530" spans="1:5" x14ac:dyDescent="0.15">
      <c r="A14530" s="3"/>
      <c r="B14530" s="51"/>
      <c r="D14530" s="30"/>
      <c r="E14530" s="25"/>
    </row>
    <row r="14531" spans="1:5" x14ac:dyDescent="0.15">
      <c r="A14531" s="3"/>
      <c r="B14531" s="51"/>
      <c r="D14531" s="30"/>
      <c r="E14531" s="25"/>
    </row>
    <row r="14532" spans="1:5" x14ac:dyDescent="0.15">
      <c r="A14532" s="3"/>
      <c r="B14532" s="51"/>
      <c r="D14532" s="30"/>
      <c r="E14532" s="25"/>
    </row>
    <row r="14533" spans="1:5" x14ac:dyDescent="0.15">
      <c r="A14533" s="3"/>
      <c r="B14533" s="51"/>
      <c r="D14533" s="30"/>
      <c r="E14533" s="25"/>
    </row>
    <row r="14534" spans="1:5" x14ac:dyDescent="0.15">
      <c r="A14534" s="3"/>
      <c r="B14534" s="51"/>
      <c r="D14534" s="30"/>
      <c r="E14534" s="25"/>
    </row>
    <row r="14535" spans="1:5" x14ac:dyDescent="0.15">
      <c r="A14535" s="3"/>
      <c r="B14535" s="51"/>
      <c r="D14535" s="30"/>
      <c r="E14535" s="25"/>
    </row>
    <row r="14536" spans="1:5" x14ac:dyDescent="0.15">
      <c r="A14536" s="3"/>
      <c r="B14536" s="51"/>
      <c r="D14536" s="30"/>
      <c r="E14536" s="25"/>
    </row>
    <row r="14537" spans="1:5" x14ac:dyDescent="0.15">
      <c r="A14537" s="3"/>
      <c r="B14537" s="51"/>
      <c r="D14537" s="30"/>
      <c r="E14537" s="25"/>
    </row>
    <row r="14538" spans="1:5" x14ac:dyDescent="0.15">
      <c r="A14538" s="3"/>
      <c r="B14538" s="51"/>
      <c r="D14538" s="30"/>
      <c r="E14538" s="25"/>
    </row>
    <row r="14539" spans="1:5" x14ac:dyDescent="0.15">
      <c r="A14539" s="3"/>
      <c r="B14539" s="51"/>
      <c r="D14539" s="30"/>
      <c r="E14539" s="25"/>
    </row>
    <row r="14540" spans="1:5" x14ac:dyDescent="0.15">
      <c r="A14540" s="3"/>
      <c r="B14540" s="51"/>
      <c r="D14540" s="30"/>
      <c r="E14540" s="25"/>
    </row>
    <row r="14541" spans="1:5" x14ac:dyDescent="0.15">
      <c r="A14541" s="3"/>
      <c r="B14541" s="51"/>
      <c r="D14541" s="30"/>
      <c r="E14541" s="25"/>
    </row>
    <row r="14542" spans="1:5" x14ac:dyDescent="0.15">
      <c r="A14542" s="3"/>
      <c r="B14542" s="51"/>
      <c r="D14542" s="30"/>
      <c r="E14542" s="25"/>
    </row>
    <row r="14543" spans="1:5" x14ac:dyDescent="0.15">
      <c r="A14543" s="3"/>
      <c r="B14543" s="51"/>
      <c r="D14543" s="30"/>
      <c r="E14543" s="25"/>
    </row>
    <row r="14544" spans="1:5" x14ac:dyDescent="0.15">
      <c r="A14544" s="3"/>
      <c r="B14544" s="51"/>
      <c r="D14544" s="30"/>
      <c r="E14544" s="25"/>
    </row>
    <row r="14545" spans="1:5" x14ac:dyDescent="0.15">
      <c r="A14545" s="3"/>
      <c r="B14545" s="51"/>
      <c r="D14545" s="30"/>
      <c r="E14545" s="25"/>
    </row>
    <row r="14546" spans="1:5" x14ac:dyDescent="0.15">
      <c r="A14546" s="3"/>
      <c r="B14546" s="51"/>
      <c r="D14546" s="30"/>
      <c r="E14546" s="25"/>
    </row>
    <row r="14547" spans="1:5" x14ac:dyDescent="0.15">
      <c r="A14547" s="3"/>
      <c r="B14547" s="51"/>
      <c r="D14547" s="30"/>
      <c r="E14547" s="25"/>
    </row>
    <row r="14548" spans="1:5" x14ac:dyDescent="0.15">
      <c r="A14548" s="3"/>
      <c r="B14548" s="51"/>
      <c r="D14548" s="30"/>
      <c r="E14548" s="25"/>
    </row>
    <row r="14549" spans="1:5" x14ac:dyDescent="0.15">
      <c r="A14549" s="3"/>
      <c r="B14549" s="51"/>
      <c r="D14549" s="30"/>
      <c r="E14549" s="25"/>
    </row>
    <row r="14550" spans="1:5" x14ac:dyDescent="0.15">
      <c r="A14550" s="3"/>
      <c r="B14550" s="51"/>
      <c r="D14550" s="30"/>
      <c r="E14550" s="25"/>
    </row>
    <row r="14551" spans="1:5" x14ac:dyDescent="0.15">
      <c r="A14551" s="3"/>
      <c r="B14551" s="51"/>
      <c r="D14551" s="30"/>
      <c r="E14551" s="25"/>
    </row>
    <row r="14552" spans="1:5" x14ac:dyDescent="0.15">
      <c r="A14552" s="3"/>
      <c r="B14552" s="51"/>
      <c r="D14552" s="30"/>
      <c r="E14552" s="25"/>
    </row>
    <row r="14553" spans="1:5" x14ac:dyDescent="0.15">
      <c r="A14553" s="3"/>
      <c r="B14553" s="51"/>
      <c r="D14553" s="30"/>
      <c r="E14553" s="25"/>
    </row>
    <row r="14554" spans="1:5" x14ac:dyDescent="0.15">
      <c r="A14554" s="3"/>
      <c r="B14554" s="51"/>
      <c r="D14554" s="30"/>
      <c r="E14554" s="25"/>
    </row>
    <row r="14555" spans="1:5" x14ac:dyDescent="0.15">
      <c r="A14555" s="3"/>
      <c r="B14555" s="51"/>
      <c r="D14555" s="30"/>
      <c r="E14555" s="25"/>
    </row>
    <row r="14556" spans="1:5" x14ac:dyDescent="0.15">
      <c r="A14556" s="3"/>
      <c r="B14556" s="51"/>
      <c r="D14556" s="30"/>
      <c r="E14556" s="25"/>
    </row>
    <row r="14557" spans="1:5" x14ac:dyDescent="0.15">
      <c r="A14557" s="3"/>
      <c r="B14557" s="51"/>
      <c r="D14557" s="30"/>
      <c r="E14557" s="25"/>
    </row>
    <row r="14558" spans="1:5" x14ac:dyDescent="0.15">
      <c r="A14558" s="3"/>
      <c r="B14558" s="51"/>
      <c r="D14558" s="30"/>
      <c r="E14558" s="25"/>
    </row>
    <row r="14559" spans="1:5" x14ac:dyDescent="0.15">
      <c r="A14559" s="3"/>
      <c r="B14559" s="51"/>
      <c r="D14559" s="30"/>
      <c r="E14559" s="25"/>
    </row>
    <row r="14560" spans="1:5" x14ac:dyDescent="0.15">
      <c r="A14560" s="3"/>
      <c r="B14560" s="51"/>
      <c r="D14560" s="30"/>
      <c r="E14560" s="25"/>
    </row>
    <row r="14561" spans="1:5" x14ac:dyDescent="0.15">
      <c r="A14561" s="3"/>
      <c r="B14561" s="51"/>
      <c r="D14561" s="30"/>
      <c r="E14561" s="25"/>
    </row>
    <row r="14562" spans="1:5" x14ac:dyDescent="0.15">
      <c r="A14562" s="3"/>
      <c r="B14562" s="51"/>
      <c r="D14562" s="30"/>
      <c r="E14562" s="25"/>
    </row>
    <row r="14563" spans="1:5" x14ac:dyDescent="0.15">
      <c r="A14563" s="3"/>
      <c r="B14563" s="51"/>
      <c r="D14563" s="30"/>
      <c r="E14563" s="25"/>
    </row>
    <row r="14564" spans="1:5" x14ac:dyDescent="0.15">
      <c r="A14564" s="3"/>
      <c r="B14564" s="51"/>
      <c r="D14564" s="30"/>
      <c r="E14564" s="25"/>
    </row>
    <row r="14565" spans="1:5" x14ac:dyDescent="0.15">
      <c r="A14565" s="3"/>
      <c r="B14565" s="51"/>
      <c r="D14565" s="30"/>
      <c r="E14565" s="25"/>
    </row>
    <row r="14566" spans="1:5" x14ac:dyDescent="0.15">
      <c r="A14566" s="3"/>
      <c r="B14566" s="51"/>
      <c r="D14566" s="30"/>
      <c r="E14566" s="25"/>
    </row>
    <row r="14567" spans="1:5" x14ac:dyDescent="0.15">
      <c r="A14567" s="3"/>
      <c r="B14567" s="51"/>
      <c r="D14567" s="30"/>
      <c r="E14567" s="25"/>
    </row>
    <row r="14568" spans="1:5" x14ac:dyDescent="0.15">
      <c r="A14568" s="3"/>
      <c r="B14568" s="51"/>
      <c r="D14568" s="30"/>
      <c r="E14568" s="25"/>
    </row>
    <row r="14569" spans="1:5" x14ac:dyDescent="0.15">
      <c r="A14569" s="3"/>
      <c r="B14569" s="51"/>
      <c r="D14569" s="30"/>
      <c r="E14569" s="25"/>
    </row>
    <row r="14570" spans="1:5" x14ac:dyDescent="0.15">
      <c r="A14570" s="3"/>
      <c r="B14570" s="51"/>
      <c r="D14570" s="30"/>
      <c r="E14570" s="25"/>
    </row>
    <row r="14571" spans="1:5" x14ac:dyDescent="0.15">
      <c r="A14571" s="3"/>
      <c r="B14571" s="51"/>
      <c r="D14571" s="30"/>
      <c r="E14571" s="25"/>
    </row>
    <row r="14572" spans="1:5" x14ac:dyDescent="0.15">
      <c r="A14572" s="3"/>
      <c r="B14572" s="51"/>
      <c r="D14572" s="30"/>
      <c r="E14572" s="25"/>
    </row>
    <row r="14573" spans="1:5" x14ac:dyDescent="0.15">
      <c r="A14573" s="3"/>
      <c r="B14573" s="51"/>
      <c r="D14573" s="30"/>
      <c r="E14573" s="25"/>
    </row>
    <row r="14574" spans="1:5" x14ac:dyDescent="0.15">
      <c r="A14574" s="3"/>
      <c r="B14574" s="51"/>
      <c r="D14574" s="30"/>
      <c r="E14574" s="25"/>
    </row>
    <row r="14575" spans="1:5" x14ac:dyDescent="0.15">
      <c r="A14575" s="3"/>
      <c r="B14575" s="51"/>
      <c r="D14575" s="30"/>
      <c r="E14575" s="25"/>
    </row>
    <row r="14576" spans="1:5" x14ac:dyDescent="0.15">
      <c r="A14576" s="3"/>
      <c r="B14576" s="51"/>
      <c r="D14576" s="30"/>
      <c r="E14576" s="25"/>
    </row>
    <row r="14577" spans="1:5" x14ac:dyDescent="0.15">
      <c r="A14577" s="3"/>
      <c r="B14577" s="51"/>
      <c r="D14577" s="30"/>
      <c r="E14577" s="25"/>
    </row>
    <row r="14578" spans="1:5" x14ac:dyDescent="0.15">
      <c r="A14578" s="3"/>
      <c r="B14578" s="51"/>
      <c r="D14578" s="30"/>
      <c r="E14578" s="25"/>
    </row>
    <row r="14579" spans="1:5" x14ac:dyDescent="0.15">
      <c r="A14579" s="3"/>
      <c r="B14579" s="51"/>
      <c r="D14579" s="30"/>
      <c r="E14579" s="25"/>
    </row>
    <row r="14580" spans="1:5" x14ac:dyDescent="0.15">
      <c r="A14580" s="3"/>
      <c r="B14580" s="51"/>
      <c r="D14580" s="30"/>
      <c r="E14580" s="25"/>
    </row>
    <row r="14581" spans="1:5" x14ac:dyDescent="0.15">
      <c r="A14581" s="3"/>
      <c r="B14581" s="51"/>
      <c r="D14581" s="30"/>
      <c r="E14581" s="25"/>
    </row>
    <row r="14582" spans="1:5" x14ac:dyDescent="0.15">
      <c r="A14582" s="3"/>
      <c r="B14582" s="51"/>
      <c r="D14582" s="30"/>
      <c r="E14582" s="25"/>
    </row>
    <row r="14583" spans="1:5" x14ac:dyDescent="0.15">
      <c r="A14583" s="3"/>
      <c r="B14583" s="51"/>
      <c r="D14583" s="30"/>
      <c r="E14583" s="25"/>
    </row>
    <row r="14584" spans="1:5" x14ac:dyDescent="0.15">
      <c r="A14584" s="3"/>
      <c r="B14584" s="51"/>
      <c r="D14584" s="30"/>
      <c r="E14584" s="25"/>
    </row>
    <row r="14585" spans="1:5" x14ac:dyDescent="0.15">
      <c r="A14585" s="3"/>
      <c r="B14585" s="51"/>
      <c r="D14585" s="30"/>
      <c r="E14585" s="25"/>
    </row>
    <row r="14586" spans="1:5" x14ac:dyDescent="0.15">
      <c r="A14586" s="3"/>
      <c r="B14586" s="51"/>
      <c r="D14586" s="30"/>
      <c r="E14586" s="25"/>
    </row>
    <row r="14587" spans="1:5" x14ac:dyDescent="0.15">
      <c r="A14587" s="3"/>
      <c r="B14587" s="51"/>
      <c r="D14587" s="30"/>
      <c r="E14587" s="25"/>
    </row>
    <row r="14588" spans="1:5" x14ac:dyDescent="0.15">
      <c r="A14588" s="3"/>
      <c r="B14588" s="51"/>
      <c r="D14588" s="30"/>
      <c r="E14588" s="25"/>
    </row>
    <row r="14589" spans="1:5" x14ac:dyDescent="0.15">
      <c r="A14589" s="3"/>
      <c r="B14589" s="51"/>
      <c r="D14589" s="30"/>
      <c r="E14589" s="25"/>
    </row>
    <row r="14590" spans="1:5" x14ac:dyDescent="0.15">
      <c r="A14590" s="3"/>
      <c r="B14590" s="51"/>
      <c r="D14590" s="30"/>
      <c r="E14590" s="25"/>
    </row>
    <row r="14591" spans="1:5" x14ac:dyDescent="0.15">
      <c r="A14591" s="3"/>
      <c r="B14591" s="51"/>
      <c r="D14591" s="30"/>
      <c r="E14591" s="25"/>
    </row>
    <row r="14592" spans="1:5" x14ac:dyDescent="0.15">
      <c r="A14592" s="3"/>
      <c r="B14592" s="51"/>
      <c r="D14592" s="30"/>
      <c r="E14592" s="25"/>
    </row>
    <row r="14593" spans="1:5" x14ac:dyDescent="0.15">
      <c r="A14593" s="3"/>
      <c r="B14593" s="51"/>
      <c r="D14593" s="30"/>
      <c r="E14593" s="25"/>
    </row>
    <row r="14594" spans="1:5" x14ac:dyDescent="0.15">
      <c r="A14594" s="3"/>
      <c r="B14594" s="51"/>
      <c r="D14594" s="30"/>
      <c r="E14594" s="25"/>
    </row>
    <row r="14595" spans="1:5" x14ac:dyDescent="0.15">
      <c r="A14595" s="3"/>
      <c r="B14595" s="51"/>
      <c r="D14595" s="30"/>
      <c r="E14595" s="25"/>
    </row>
    <row r="14596" spans="1:5" x14ac:dyDescent="0.15">
      <c r="A14596" s="3"/>
      <c r="B14596" s="51"/>
      <c r="D14596" s="30"/>
      <c r="E14596" s="25"/>
    </row>
    <row r="14597" spans="1:5" x14ac:dyDescent="0.15">
      <c r="A14597" s="3"/>
      <c r="B14597" s="51"/>
      <c r="D14597" s="30"/>
      <c r="E14597" s="25"/>
    </row>
    <row r="14598" spans="1:5" x14ac:dyDescent="0.15">
      <c r="A14598" s="3"/>
      <c r="B14598" s="51"/>
      <c r="D14598" s="30"/>
      <c r="E14598" s="25"/>
    </row>
    <row r="14599" spans="1:5" x14ac:dyDescent="0.15">
      <c r="A14599" s="3"/>
      <c r="B14599" s="51"/>
      <c r="D14599" s="30"/>
      <c r="E14599" s="25"/>
    </row>
    <row r="14600" spans="1:5" x14ac:dyDescent="0.15">
      <c r="A14600" s="3"/>
      <c r="B14600" s="51"/>
      <c r="D14600" s="30"/>
      <c r="E14600" s="25"/>
    </row>
    <row r="14601" spans="1:5" x14ac:dyDescent="0.15">
      <c r="A14601" s="3"/>
      <c r="B14601" s="51"/>
      <c r="D14601" s="30"/>
      <c r="E14601" s="25"/>
    </row>
    <row r="14602" spans="1:5" x14ac:dyDescent="0.15">
      <c r="A14602" s="3"/>
      <c r="B14602" s="51"/>
      <c r="D14602" s="30"/>
      <c r="E14602" s="25"/>
    </row>
    <row r="14603" spans="1:5" x14ac:dyDescent="0.15">
      <c r="A14603" s="3"/>
      <c r="B14603" s="51"/>
      <c r="D14603" s="30"/>
      <c r="E14603" s="25"/>
    </row>
    <row r="14604" spans="1:5" x14ac:dyDescent="0.15">
      <c r="A14604" s="3"/>
      <c r="B14604" s="51"/>
      <c r="D14604" s="30"/>
      <c r="E14604" s="25"/>
    </row>
    <row r="14605" spans="1:5" x14ac:dyDescent="0.15">
      <c r="A14605" s="3"/>
      <c r="B14605" s="51"/>
      <c r="D14605" s="30"/>
      <c r="E14605" s="25"/>
    </row>
    <row r="14606" spans="1:5" x14ac:dyDescent="0.15">
      <c r="A14606" s="3"/>
      <c r="B14606" s="51"/>
      <c r="D14606" s="30"/>
      <c r="E14606" s="25"/>
    </row>
    <row r="14607" spans="1:5" x14ac:dyDescent="0.15">
      <c r="A14607" s="3"/>
      <c r="B14607" s="51"/>
      <c r="D14607" s="30"/>
      <c r="E14607" s="25"/>
    </row>
    <row r="14608" spans="1:5" x14ac:dyDescent="0.15">
      <c r="A14608" s="3"/>
      <c r="B14608" s="51"/>
      <c r="D14608" s="30"/>
      <c r="E14608" s="25"/>
    </row>
    <row r="14609" spans="1:5" x14ac:dyDescent="0.15">
      <c r="A14609" s="3"/>
      <c r="B14609" s="51"/>
      <c r="D14609" s="30"/>
      <c r="E14609" s="25"/>
    </row>
    <row r="14610" spans="1:5" x14ac:dyDescent="0.15">
      <c r="A14610" s="3"/>
      <c r="B14610" s="51"/>
      <c r="D14610" s="30"/>
      <c r="E14610" s="25"/>
    </row>
    <row r="14611" spans="1:5" x14ac:dyDescent="0.15">
      <c r="A14611" s="3"/>
      <c r="B14611" s="51"/>
      <c r="D14611" s="30"/>
      <c r="E14611" s="25"/>
    </row>
    <row r="14612" spans="1:5" x14ac:dyDescent="0.15">
      <c r="A14612" s="3"/>
      <c r="B14612" s="51"/>
      <c r="D14612" s="30"/>
      <c r="E14612" s="25"/>
    </row>
    <row r="14613" spans="1:5" x14ac:dyDescent="0.15">
      <c r="A14613" s="3"/>
      <c r="B14613" s="51"/>
      <c r="D14613" s="30"/>
      <c r="E14613" s="25"/>
    </row>
    <row r="14614" spans="1:5" x14ac:dyDescent="0.15">
      <c r="A14614" s="3"/>
      <c r="B14614" s="51"/>
      <c r="D14614" s="30"/>
      <c r="E14614" s="25"/>
    </row>
    <row r="14615" spans="1:5" x14ac:dyDescent="0.15">
      <c r="A14615" s="3"/>
      <c r="B14615" s="51"/>
      <c r="D14615" s="30"/>
      <c r="E14615" s="25"/>
    </row>
    <row r="14616" spans="1:5" x14ac:dyDescent="0.15">
      <c r="A14616" s="3"/>
      <c r="B14616" s="51"/>
      <c r="D14616" s="30"/>
      <c r="E14616" s="25"/>
    </row>
    <row r="14617" spans="1:5" x14ac:dyDescent="0.15">
      <c r="A14617" s="3"/>
      <c r="B14617" s="51"/>
      <c r="D14617" s="30"/>
      <c r="E14617" s="25"/>
    </row>
    <row r="14618" spans="1:5" x14ac:dyDescent="0.15">
      <c r="A14618" s="3"/>
      <c r="B14618" s="51"/>
      <c r="D14618" s="30"/>
      <c r="E14618" s="25"/>
    </row>
    <row r="14619" spans="1:5" x14ac:dyDescent="0.15">
      <c r="A14619" s="3"/>
      <c r="B14619" s="51"/>
      <c r="D14619" s="30"/>
      <c r="E14619" s="25"/>
    </row>
    <row r="14620" spans="1:5" x14ac:dyDescent="0.15">
      <c r="A14620" s="3"/>
      <c r="B14620" s="51"/>
      <c r="D14620" s="30"/>
      <c r="E14620" s="25"/>
    </row>
    <row r="14621" spans="1:5" x14ac:dyDescent="0.15">
      <c r="A14621" s="3"/>
      <c r="B14621" s="51"/>
      <c r="D14621" s="30"/>
      <c r="E14621" s="25"/>
    </row>
    <row r="14622" spans="1:5" x14ac:dyDescent="0.15">
      <c r="A14622" s="3"/>
      <c r="B14622" s="51"/>
      <c r="D14622" s="30"/>
      <c r="E14622" s="25"/>
    </row>
    <row r="14623" spans="1:5" x14ac:dyDescent="0.15">
      <c r="A14623" s="3"/>
      <c r="B14623" s="51"/>
      <c r="D14623" s="30"/>
      <c r="E14623" s="25"/>
    </row>
    <row r="14624" spans="1:5" x14ac:dyDescent="0.15">
      <c r="A14624" s="3"/>
      <c r="B14624" s="51"/>
      <c r="D14624" s="30"/>
      <c r="E14624" s="25"/>
    </row>
    <row r="14625" spans="1:5" x14ac:dyDescent="0.15">
      <c r="A14625" s="3"/>
      <c r="B14625" s="51"/>
      <c r="D14625" s="30"/>
      <c r="E14625" s="25"/>
    </row>
    <row r="14626" spans="1:5" x14ac:dyDescent="0.15">
      <c r="A14626" s="3"/>
      <c r="B14626" s="51"/>
      <c r="D14626" s="30"/>
      <c r="E14626" s="25"/>
    </row>
    <row r="14627" spans="1:5" x14ac:dyDescent="0.15">
      <c r="A14627" s="3"/>
      <c r="B14627" s="51"/>
      <c r="D14627" s="30"/>
      <c r="E14627" s="25"/>
    </row>
    <row r="14628" spans="1:5" x14ac:dyDescent="0.15">
      <c r="A14628" s="3"/>
      <c r="B14628" s="51"/>
      <c r="D14628" s="30"/>
      <c r="E14628" s="25"/>
    </row>
    <row r="14629" spans="1:5" x14ac:dyDescent="0.15">
      <c r="A14629" s="3"/>
      <c r="B14629" s="51"/>
      <c r="D14629" s="30"/>
      <c r="E14629" s="25"/>
    </row>
    <row r="14630" spans="1:5" x14ac:dyDescent="0.15">
      <c r="A14630" s="3"/>
      <c r="B14630" s="51"/>
      <c r="D14630" s="30"/>
      <c r="E14630" s="25"/>
    </row>
    <row r="14631" spans="1:5" x14ac:dyDescent="0.15">
      <c r="A14631" s="3"/>
      <c r="B14631" s="51"/>
      <c r="D14631" s="30"/>
      <c r="E14631" s="25"/>
    </row>
    <row r="14632" spans="1:5" x14ac:dyDescent="0.15">
      <c r="A14632" s="3"/>
      <c r="B14632" s="51"/>
      <c r="D14632" s="30"/>
      <c r="E14632" s="25"/>
    </row>
    <row r="14633" spans="1:5" x14ac:dyDescent="0.15">
      <c r="A14633" s="3"/>
      <c r="B14633" s="51"/>
      <c r="D14633" s="30"/>
      <c r="E14633" s="25"/>
    </row>
    <row r="14634" spans="1:5" x14ac:dyDescent="0.15">
      <c r="A14634" s="3"/>
      <c r="B14634" s="51"/>
      <c r="D14634" s="30"/>
      <c r="E14634" s="25"/>
    </row>
    <row r="14635" spans="1:5" x14ac:dyDescent="0.15">
      <c r="A14635" s="3"/>
      <c r="B14635" s="51"/>
      <c r="D14635" s="30"/>
      <c r="E14635" s="25"/>
    </row>
    <row r="14636" spans="1:5" x14ac:dyDescent="0.15">
      <c r="A14636" s="3"/>
      <c r="B14636" s="51"/>
      <c r="D14636" s="30"/>
      <c r="E14636" s="25"/>
    </row>
    <row r="14637" spans="1:5" x14ac:dyDescent="0.15">
      <c r="A14637" s="3"/>
      <c r="B14637" s="51"/>
      <c r="D14637" s="30"/>
      <c r="E14637" s="25"/>
    </row>
    <row r="14638" spans="1:5" x14ac:dyDescent="0.15">
      <c r="A14638" s="3"/>
      <c r="B14638" s="51"/>
      <c r="D14638" s="30"/>
      <c r="E14638" s="25"/>
    </row>
    <row r="14639" spans="1:5" x14ac:dyDescent="0.15">
      <c r="A14639" s="3"/>
      <c r="B14639" s="51"/>
      <c r="D14639" s="30"/>
      <c r="E14639" s="25"/>
    </row>
    <row r="14640" spans="1:5" x14ac:dyDescent="0.15">
      <c r="A14640" s="3"/>
      <c r="B14640" s="51"/>
      <c r="D14640" s="30"/>
      <c r="E14640" s="25"/>
    </row>
    <row r="14641" spans="1:5" x14ac:dyDescent="0.15">
      <c r="A14641" s="3"/>
      <c r="B14641" s="51"/>
      <c r="D14641" s="30"/>
      <c r="E14641" s="25"/>
    </row>
    <row r="14642" spans="1:5" x14ac:dyDescent="0.15">
      <c r="A14642" s="3"/>
      <c r="B14642" s="51"/>
      <c r="D14642" s="30"/>
      <c r="E14642" s="25"/>
    </row>
    <row r="14643" spans="1:5" x14ac:dyDescent="0.15">
      <c r="A14643" s="3"/>
      <c r="B14643" s="51"/>
      <c r="D14643" s="30"/>
      <c r="E14643" s="25"/>
    </row>
    <row r="14644" spans="1:5" x14ac:dyDescent="0.15">
      <c r="A14644" s="3"/>
      <c r="B14644" s="51"/>
      <c r="D14644" s="30"/>
      <c r="E14644" s="25"/>
    </row>
    <row r="14645" spans="1:5" x14ac:dyDescent="0.15">
      <c r="A14645" s="3"/>
      <c r="B14645" s="51"/>
      <c r="D14645" s="30"/>
      <c r="E14645" s="25"/>
    </row>
    <row r="14646" spans="1:5" x14ac:dyDescent="0.15">
      <c r="A14646" s="3"/>
      <c r="B14646" s="51"/>
      <c r="D14646" s="30"/>
      <c r="E14646" s="25"/>
    </row>
    <row r="14647" spans="1:5" x14ac:dyDescent="0.15">
      <c r="A14647" s="3"/>
      <c r="B14647" s="51"/>
      <c r="D14647" s="30"/>
      <c r="E14647" s="25"/>
    </row>
    <row r="14648" spans="1:5" x14ac:dyDescent="0.15">
      <c r="A14648" s="3"/>
      <c r="B14648" s="51"/>
      <c r="D14648" s="30"/>
      <c r="E14648" s="25"/>
    </row>
    <row r="14649" spans="1:5" x14ac:dyDescent="0.15">
      <c r="A14649" s="3"/>
      <c r="B14649" s="51"/>
      <c r="D14649" s="30"/>
      <c r="E14649" s="25"/>
    </row>
    <row r="14650" spans="1:5" x14ac:dyDescent="0.15">
      <c r="A14650" s="3"/>
      <c r="B14650" s="51"/>
      <c r="D14650" s="30"/>
      <c r="E14650" s="25"/>
    </row>
    <row r="14651" spans="1:5" x14ac:dyDescent="0.15">
      <c r="A14651" s="3"/>
      <c r="B14651" s="51"/>
      <c r="D14651" s="30"/>
      <c r="E14651" s="25"/>
    </row>
    <row r="14652" spans="1:5" x14ac:dyDescent="0.15">
      <c r="A14652" s="3"/>
      <c r="B14652" s="51"/>
      <c r="D14652" s="30"/>
      <c r="E14652" s="25"/>
    </row>
    <row r="14653" spans="1:5" x14ac:dyDescent="0.15">
      <c r="A14653" s="3"/>
      <c r="B14653" s="51"/>
      <c r="D14653" s="30"/>
      <c r="E14653" s="25"/>
    </row>
    <row r="14654" spans="1:5" x14ac:dyDescent="0.15">
      <c r="A14654" s="3"/>
      <c r="B14654" s="51"/>
      <c r="D14654" s="30"/>
      <c r="E14654" s="25"/>
    </row>
    <row r="14655" spans="1:5" x14ac:dyDescent="0.15">
      <c r="A14655" s="3"/>
      <c r="B14655" s="51"/>
      <c r="D14655" s="30"/>
      <c r="E14655" s="25"/>
    </row>
    <row r="14656" spans="1:5" x14ac:dyDescent="0.15">
      <c r="A14656" s="3"/>
      <c r="B14656" s="51"/>
      <c r="D14656" s="30"/>
      <c r="E14656" s="25"/>
    </row>
    <row r="14657" spans="1:5" x14ac:dyDescent="0.15">
      <c r="A14657" s="3"/>
      <c r="B14657" s="51"/>
      <c r="D14657" s="30"/>
      <c r="E14657" s="25"/>
    </row>
    <row r="14658" spans="1:5" x14ac:dyDescent="0.15">
      <c r="A14658" s="3"/>
      <c r="B14658" s="51"/>
      <c r="D14658" s="30"/>
      <c r="E14658" s="25"/>
    </row>
    <row r="14659" spans="1:5" x14ac:dyDescent="0.15">
      <c r="A14659" s="3"/>
      <c r="B14659" s="51"/>
      <c r="D14659" s="30"/>
      <c r="E14659" s="25"/>
    </row>
    <row r="14660" spans="1:5" x14ac:dyDescent="0.15">
      <c r="A14660" s="3"/>
      <c r="B14660" s="51"/>
      <c r="D14660" s="30"/>
      <c r="E14660" s="25"/>
    </row>
    <row r="14661" spans="1:5" x14ac:dyDescent="0.15">
      <c r="A14661" s="3"/>
      <c r="B14661" s="51"/>
      <c r="D14661" s="30"/>
      <c r="E14661" s="25"/>
    </row>
    <row r="14662" spans="1:5" x14ac:dyDescent="0.15">
      <c r="A14662" s="3"/>
      <c r="B14662" s="51"/>
      <c r="D14662" s="30"/>
      <c r="E14662" s="25"/>
    </row>
    <row r="14663" spans="1:5" x14ac:dyDescent="0.15">
      <c r="A14663" s="3"/>
      <c r="B14663" s="51"/>
      <c r="D14663" s="30"/>
      <c r="E14663" s="25"/>
    </row>
    <row r="14664" spans="1:5" x14ac:dyDescent="0.15">
      <c r="A14664" s="3"/>
      <c r="B14664" s="51"/>
      <c r="D14664" s="30"/>
      <c r="E14664" s="25"/>
    </row>
    <row r="14665" spans="1:5" x14ac:dyDescent="0.15">
      <c r="A14665" s="3"/>
      <c r="B14665" s="51"/>
      <c r="D14665" s="30"/>
      <c r="E14665" s="25"/>
    </row>
    <row r="14666" spans="1:5" x14ac:dyDescent="0.15">
      <c r="A14666" s="3"/>
      <c r="B14666" s="51"/>
      <c r="D14666" s="30"/>
      <c r="E14666" s="25"/>
    </row>
    <row r="14667" spans="1:5" x14ac:dyDescent="0.15">
      <c r="A14667" s="3"/>
      <c r="B14667" s="51"/>
      <c r="D14667" s="30"/>
      <c r="E14667" s="25"/>
    </row>
    <row r="14668" spans="1:5" x14ac:dyDescent="0.15">
      <c r="A14668" s="3"/>
      <c r="B14668" s="51"/>
      <c r="D14668" s="30"/>
      <c r="E14668" s="25"/>
    </row>
    <row r="14669" spans="1:5" x14ac:dyDescent="0.15">
      <c r="A14669" s="3"/>
      <c r="B14669" s="51"/>
      <c r="D14669" s="30"/>
      <c r="E14669" s="25"/>
    </row>
    <row r="14670" spans="1:5" x14ac:dyDescent="0.15">
      <c r="A14670" s="3"/>
      <c r="B14670" s="51"/>
      <c r="D14670" s="30"/>
      <c r="E14670" s="25"/>
    </row>
    <row r="14671" spans="1:5" x14ac:dyDescent="0.15">
      <c r="A14671" s="3"/>
      <c r="B14671" s="51"/>
      <c r="D14671" s="30"/>
      <c r="E14671" s="25"/>
    </row>
    <row r="14672" spans="1:5" x14ac:dyDescent="0.15">
      <c r="A14672" s="3"/>
      <c r="B14672" s="51"/>
      <c r="D14672" s="30"/>
      <c r="E14672" s="25"/>
    </row>
    <row r="14673" spans="1:5" x14ac:dyDescent="0.15">
      <c r="A14673" s="3"/>
      <c r="B14673" s="51"/>
      <c r="D14673" s="30"/>
      <c r="E14673" s="25"/>
    </row>
    <row r="14674" spans="1:5" x14ac:dyDescent="0.15">
      <c r="A14674" s="3"/>
      <c r="B14674" s="51"/>
      <c r="D14674" s="30"/>
      <c r="E14674" s="25"/>
    </row>
    <row r="14675" spans="1:5" x14ac:dyDescent="0.15">
      <c r="A14675" s="3"/>
      <c r="B14675" s="51"/>
      <c r="D14675" s="30"/>
      <c r="E14675" s="25"/>
    </row>
    <row r="14676" spans="1:5" x14ac:dyDescent="0.15">
      <c r="A14676" s="3"/>
      <c r="B14676" s="51"/>
      <c r="D14676" s="30"/>
      <c r="E14676" s="25"/>
    </row>
    <row r="14677" spans="1:5" x14ac:dyDescent="0.15">
      <c r="A14677" s="3"/>
      <c r="B14677" s="51"/>
      <c r="D14677" s="30"/>
      <c r="E14677" s="25"/>
    </row>
    <row r="14678" spans="1:5" x14ac:dyDescent="0.15">
      <c r="A14678" s="3"/>
      <c r="B14678" s="51"/>
      <c r="D14678" s="30"/>
      <c r="E14678" s="25"/>
    </row>
    <row r="14679" spans="1:5" x14ac:dyDescent="0.15">
      <c r="A14679" s="3"/>
      <c r="B14679" s="51"/>
      <c r="D14679" s="30"/>
      <c r="E14679" s="25"/>
    </row>
    <row r="14680" spans="1:5" x14ac:dyDescent="0.15">
      <c r="A14680" s="3"/>
      <c r="B14680" s="51"/>
      <c r="D14680" s="30"/>
      <c r="E14680" s="25"/>
    </row>
    <row r="14681" spans="1:5" x14ac:dyDescent="0.15">
      <c r="A14681" s="3"/>
      <c r="B14681" s="51"/>
      <c r="D14681" s="30"/>
      <c r="E14681" s="25"/>
    </row>
    <row r="14682" spans="1:5" x14ac:dyDescent="0.15">
      <c r="A14682" s="3"/>
      <c r="B14682" s="51"/>
      <c r="D14682" s="30"/>
      <c r="E14682" s="25"/>
    </row>
    <row r="14683" spans="1:5" x14ac:dyDescent="0.15">
      <c r="A14683" s="3"/>
      <c r="B14683" s="51"/>
      <c r="D14683" s="30"/>
      <c r="E14683" s="25"/>
    </row>
    <row r="14684" spans="1:5" x14ac:dyDescent="0.15">
      <c r="A14684" s="3"/>
      <c r="B14684" s="51"/>
      <c r="D14684" s="30"/>
      <c r="E14684" s="25"/>
    </row>
    <row r="14685" spans="1:5" x14ac:dyDescent="0.15">
      <c r="A14685" s="3"/>
      <c r="B14685" s="51"/>
      <c r="D14685" s="30"/>
      <c r="E14685" s="25"/>
    </row>
    <row r="14686" spans="1:5" x14ac:dyDescent="0.15">
      <c r="A14686" s="3"/>
      <c r="B14686" s="51"/>
      <c r="D14686" s="30"/>
      <c r="E14686" s="25"/>
    </row>
    <row r="14687" spans="1:5" x14ac:dyDescent="0.15">
      <c r="A14687" s="3"/>
      <c r="B14687" s="51"/>
      <c r="D14687" s="30"/>
      <c r="E14687" s="25"/>
    </row>
    <row r="14688" spans="1:5" x14ac:dyDescent="0.15">
      <c r="A14688" s="3"/>
      <c r="B14688" s="51"/>
      <c r="D14688" s="30"/>
      <c r="E14688" s="25"/>
    </row>
    <row r="14689" spans="1:5" x14ac:dyDescent="0.15">
      <c r="A14689" s="3"/>
      <c r="B14689" s="51"/>
      <c r="D14689" s="30"/>
      <c r="E14689" s="25"/>
    </row>
    <row r="14690" spans="1:5" x14ac:dyDescent="0.15">
      <c r="A14690" s="3"/>
      <c r="B14690" s="51"/>
      <c r="D14690" s="30"/>
      <c r="E14690" s="25"/>
    </row>
    <row r="14691" spans="1:5" x14ac:dyDescent="0.15">
      <c r="A14691" s="3"/>
      <c r="B14691" s="51"/>
      <c r="D14691" s="30"/>
      <c r="E14691" s="25"/>
    </row>
    <row r="14692" spans="1:5" x14ac:dyDescent="0.15">
      <c r="A14692" s="3"/>
      <c r="B14692" s="51"/>
      <c r="D14692" s="30"/>
      <c r="E14692" s="25"/>
    </row>
    <row r="14693" spans="1:5" x14ac:dyDescent="0.15">
      <c r="A14693" s="3"/>
      <c r="B14693" s="51"/>
      <c r="D14693" s="30"/>
      <c r="E14693" s="25"/>
    </row>
    <row r="14694" spans="1:5" x14ac:dyDescent="0.15">
      <c r="A14694" s="3"/>
      <c r="B14694" s="51"/>
      <c r="D14694" s="30"/>
      <c r="E14694" s="25"/>
    </row>
    <row r="14695" spans="1:5" x14ac:dyDescent="0.15">
      <c r="A14695" s="3"/>
      <c r="B14695" s="51"/>
      <c r="D14695" s="30"/>
      <c r="E14695" s="25"/>
    </row>
    <row r="14696" spans="1:5" x14ac:dyDescent="0.15">
      <c r="A14696" s="3"/>
      <c r="B14696" s="51"/>
      <c r="D14696" s="30"/>
      <c r="E14696" s="25"/>
    </row>
    <row r="14697" spans="1:5" x14ac:dyDescent="0.15">
      <c r="A14697" s="3"/>
      <c r="B14697" s="51"/>
      <c r="D14697" s="30"/>
      <c r="E14697" s="25"/>
    </row>
    <row r="14698" spans="1:5" x14ac:dyDescent="0.15">
      <c r="A14698" s="3"/>
      <c r="B14698" s="51"/>
      <c r="D14698" s="30"/>
      <c r="E14698" s="25"/>
    </row>
    <row r="14699" spans="1:5" x14ac:dyDescent="0.15">
      <c r="A14699" s="3"/>
      <c r="B14699" s="51"/>
      <c r="D14699" s="30"/>
      <c r="E14699" s="25"/>
    </row>
    <row r="14700" spans="1:5" x14ac:dyDescent="0.15">
      <c r="A14700" s="3"/>
      <c r="B14700" s="51"/>
      <c r="D14700" s="30"/>
      <c r="E14700" s="25"/>
    </row>
    <row r="14701" spans="1:5" x14ac:dyDescent="0.15">
      <c r="A14701" s="3"/>
      <c r="B14701" s="51"/>
      <c r="D14701" s="30"/>
      <c r="E14701" s="25"/>
    </row>
    <row r="14702" spans="1:5" x14ac:dyDescent="0.15">
      <c r="A14702" s="3"/>
      <c r="B14702" s="51"/>
      <c r="D14702" s="30"/>
      <c r="E14702" s="25"/>
    </row>
    <row r="14703" spans="1:5" x14ac:dyDescent="0.15">
      <c r="A14703" s="3"/>
      <c r="B14703" s="51"/>
      <c r="D14703" s="30"/>
      <c r="E14703" s="25"/>
    </row>
    <row r="14704" spans="1:5" x14ac:dyDescent="0.15">
      <c r="A14704" s="3"/>
      <c r="B14704" s="51"/>
      <c r="D14704" s="30"/>
      <c r="E14704" s="25"/>
    </row>
    <row r="14705" spans="1:5" x14ac:dyDescent="0.15">
      <c r="A14705" s="3"/>
      <c r="B14705" s="51"/>
      <c r="D14705" s="30"/>
      <c r="E14705" s="25"/>
    </row>
    <row r="14706" spans="1:5" x14ac:dyDescent="0.15">
      <c r="A14706" s="3"/>
      <c r="B14706" s="51"/>
      <c r="D14706" s="30"/>
      <c r="E14706" s="25"/>
    </row>
    <row r="14707" spans="1:5" x14ac:dyDescent="0.15">
      <c r="A14707" s="3"/>
      <c r="B14707" s="51"/>
      <c r="D14707" s="30"/>
      <c r="E14707" s="25"/>
    </row>
    <row r="14708" spans="1:5" x14ac:dyDescent="0.15">
      <c r="A14708" s="3"/>
      <c r="B14708" s="51"/>
      <c r="D14708" s="30"/>
      <c r="E14708" s="25"/>
    </row>
    <row r="14709" spans="1:5" x14ac:dyDescent="0.15">
      <c r="A14709" s="3"/>
      <c r="B14709" s="51"/>
      <c r="D14709" s="30"/>
      <c r="E14709" s="25"/>
    </row>
    <row r="14710" spans="1:5" x14ac:dyDescent="0.15">
      <c r="A14710" s="3"/>
      <c r="B14710" s="51"/>
      <c r="D14710" s="30"/>
      <c r="E14710" s="25"/>
    </row>
    <row r="14711" spans="1:5" x14ac:dyDescent="0.15">
      <c r="A14711" s="3"/>
      <c r="B14711" s="51"/>
      <c r="D14711" s="30"/>
      <c r="E14711" s="25"/>
    </row>
    <row r="14712" spans="1:5" x14ac:dyDescent="0.15">
      <c r="A14712" s="3"/>
      <c r="B14712" s="51"/>
      <c r="D14712" s="30"/>
      <c r="E14712" s="25"/>
    </row>
    <row r="14713" spans="1:5" x14ac:dyDescent="0.15">
      <c r="A14713" s="3"/>
      <c r="B14713" s="51"/>
      <c r="D14713" s="30"/>
      <c r="E14713" s="25"/>
    </row>
    <row r="14714" spans="1:5" x14ac:dyDescent="0.15">
      <c r="A14714" s="3"/>
      <c r="B14714" s="51"/>
      <c r="D14714" s="30"/>
      <c r="E14714" s="25"/>
    </row>
    <row r="14715" spans="1:5" x14ac:dyDescent="0.15">
      <c r="A14715" s="3"/>
      <c r="B14715" s="51"/>
      <c r="D14715" s="30"/>
      <c r="E14715" s="25"/>
    </row>
    <row r="14716" spans="1:5" x14ac:dyDescent="0.15">
      <c r="A14716" s="3"/>
      <c r="B14716" s="51"/>
      <c r="D14716" s="30"/>
      <c r="E14716" s="25"/>
    </row>
    <row r="14717" spans="1:5" x14ac:dyDescent="0.15">
      <c r="A14717" s="3"/>
      <c r="B14717" s="51"/>
      <c r="D14717" s="30"/>
      <c r="E14717" s="25"/>
    </row>
    <row r="14718" spans="1:5" x14ac:dyDescent="0.15">
      <c r="A14718" s="3"/>
      <c r="B14718" s="51"/>
      <c r="D14718" s="30"/>
      <c r="E14718" s="25"/>
    </row>
    <row r="14719" spans="1:5" x14ac:dyDescent="0.15">
      <c r="A14719" s="3"/>
      <c r="B14719" s="51"/>
      <c r="D14719" s="30"/>
      <c r="E14719" s="25"/>
    </row>
    <row r="14720" spans="1:5" x14ac:dyDescent="0.15">
      <c r="A14720" s="3"/>
      <c r="B14720" s="51"/>
      <c r="D14720" s="30"/>
      <c r="E14720" s="25"/>
    </row>
    <row r="14721" spans="1:5" x14ac:dyDescent="0.15">
      <c r="A14721" s="3"/>
      <c r="B14721" s="51"/>
      <c r="D14721" s="30"/>
      <c r="E14721" s="25"/>
    </row>
    <row r="14722" spans="1:5" x14ac:dyDescent="0.15">
      <c r="A14722" s="3"/>
      <c r="B14722" s="51"/>
      <c r="D14722" s="30"/>
      <c r="E14722" s="25"/>
    </row>
    <row r="14723" spans="1:5" x14ac:dyDescent="0.15">
      <c r="A14723" s="3"/>
      <c r="B14723" s="51"/>
      <c r="D14723" s="30"/>
      <c r="E14723" s="25"/>
    </row>
    <row r="14724" spans="1:5" x14ac:dyDescent="0.15">
      <c r="A14724" s="3"/>
      <c r="B14724" s="51"/>
      <c r="D14724" s="30"/>
      <c r="E14724" s="25"/>
    </row>
    <row r="14725" spans="1:5" x14ac:dyDescent="0.15">
      <c r="A14725" s="3"/>
      <c r="B14725" s="51"/>
      <c r="D14725" s="30"/>
      <c r="E14725" s="25"/>
    </row>
    <row r="14726" spans="1:5" x14ac:dyDescent="0.15">
      <c r="A14726" s="3"/>
      <c r="B14726" s="51"/>
      <c r="D14726" s="30"/>
      <c r="E14726" s="25"/>
    </row>
    <row r="14727" spans="1:5" x14ac:dyDescent="0.15">
      <c r="A14727" s="3"/>
      <c r="B14727" s="51"/>
      <c r="D14727" s="30"/>
      <c r="E14727" s="25"/>
    </row>
    <row r="14728" spans="1:5" x14ac:dyDescent="0.15">
      <c r="A14728" s="3"/>
      <c r="B14728" s="51"/>
      <c r="D14728" s="30"/>
      <c r="E14728" s="25"/>
    </row>
    <row r="14729" spans="1:5" x14ac:dyDescent="0.15">
      <c r="A14729" s="3"/>
      <c r="B14729" s="51"/>
      <c r="D14729" s="30"/>
      <c r="E14729" s="25"/>
    </row>
    <row r="14730" spans="1:5" x14ac:dyDescent="0.15">
      <c r="A14730" s="3"/>
      <c r="B14730" s="51"/>
      <c r="D14730" s="30"/>
      <c r="E14730" s="25"/>
    </row>
    <row r="14731" spans="1:5" x14ac:dyDescent="0.15">
      <c r="A14731" s="3"/>
      <c r="B14731" s="51"/>
      <c r="D14731" s="30"/>
      <c r="E14731" s="25"/>
    </row>
    <row r="14732" spans="1:5" x14ac:dyDescent="0.15">
      <c r="A14732" s="3"/>
      <c r="B14732" s="51"/>
      <c r="D14732" s="30"/>
      <c r="E14732" s="25"/>
    </row>
    <row r="14733" spans="1:5" x14ac:dyDescent="0.15">
      <c r="A14733" s="3"/>
      <c r="B14733" s="51"/>
      <c r="D14733" s="30"/>
      <c r="E14733" s="25"/>
    </row>
    <row r="14734" spans="1:5" x14ac:dyDescent="0.15">
      <c r="A14734" s="3"/>
      <c r="B14734" s="51"/>
      <c r="D14734" s="30"/>
      <c r="E14734" s="25"/>
    </row>
    <row r="14735" spans="1:5" x14ac:dyDescent="0.15">
      <c r="A14735" s="3"/>
      <c r="B14735" s="51"/>
      <c r="D14735" s="30"/>
      <c r="E14735" s="25"/>
    </row>
    <row r="14736" spans="1:5" x14ac:dyDescent="0.15">
      <c r="A14736" s="3"/>
      <c r="B14736" s="51"/>
      <c r="D14736" s="30"/>
      <c r="E14736" s="25"/>
    </row>
    <row r="14737" spans="1:5" x14ac:dyDescent="0.15">
      <c r="A14737" s="3"/>
      <c r="B14737" s="51"/>
      <c r="D14737" s="30"/>
      <c r="E14737" s="25"/>
    </row>
    <row r="14738" spans="1:5" x14ac:dyDescent="0.15">
      <c r="A14738" s="3"/>
      <c r="B14738" s="51"/>
      <c r="D14738" s="30"/>
      <c r="E14738" s="25"/>
    </row>
    <row r="14739" spans="1:5" x14ac:dyDescent="0.15">
      <c r="A14739" s="3"/>
      <c r="B14739" s="51"/>
      <c r="D14739" s="30"/>
      <c r="E14739" s="25"/>
    </row>
    <row r="14740" spans="1:5" x14ac:dyDescent="0.15">
      <c r="A14740" s="3"/>
      <c r="B14740" s="51"/>
      <c r="D14740" s="30"/>
      <c r="E14740" s="25"/>
    </row>
    <row r="14741" spans="1:5" x14ac:dyDescent="0.15">
      <c r="A14741" s="3"/>
      <c r="B14741" s="51"/>
      <c r="D14741" s="30"/>
      <c r="E14741" s="25"/>
    </row>
    <row r="14742" spans="1:5" x14ac:dyDescent="0.15">
      <c r="A14742" s="3"/>
      <c r="B14742" s="51"/>
      <c r="D14742" s="30"/>
      <c r="E14742" s="25"/>
    </row>
    <row r="14743" spans="1:5" x14ac:dyDescent="0.15">
      <c r="A14743" s="3"/>
      <c r="B14743" s="51"/>
      <c r="D14743" s="30"/>
      <c r="E14743" s="25"/>
    </row>
    <row r="14744" spans="1:5" x14ac:dyDescent="0.15">
      <c r="A14744" s="3"/>
      <c r="B14744" s="51"/>
      <c r="D14744" s="30"/>
      <c r="E14744" s="25"/>
    </row>
    <row r="14745" spans="1:5" x14ac:dyDescent="0.15">
      <c r="A14745" s="3"/>
      <c r="B14745" s="51"/>
      <c r="D14745" s="30"/>
      <c r="E14745" s="25"/>
    </row>
    <row r="14746" spans="1:5" x14ac:dyDescent="0.15">
      <c r="A14746" s="3"/>
      <c r="B14746" s="51"/>
      <c r="D14746" s="30"/>
      <c r="E14746" s="25"/>
    </row>
    <row r="14747" spans="1:5" x14ac:dyDescent="0.15">
      <c r="A14747" s="3"/>
      <c r="B14747" s="51"/>
      <c r="D14747" s="30"/>
      <c r="E14747" s="25"/>
    </row>
    <row r="14748" spans="1:5" x14ac:dyDescent="0.15">
      <c r="A14748" s="3"/>
      <c r="B14748" s="51"/>
      <c r="D14748" s="30"/>
      <c r="E14748" s="25"/>
    </row>
    <row r="14749" spans="1:5" x14ac:dyDescent="0.15">
      <c r="A14749" s="3"/>
      <c r="B14749" s="51"/>
      <c r="D14749" s="30"/>
      <c r="E14749" s="25"/>
    </row>
    <row r="14750" spans="1:5" x14ac:dyDescent="0.15">
      <c r="A14750" s="3"/>
      <c r="B14750" s="51"/>
      <c r="D14750" s="30"/>
      <c r="E14750" s="25"/>
    </row>
    <row r="14751" spans="1:5" x14ac:dyDescent="0.15">
      <c r="A14751" s="3"/>
      <c r="B14751" s="51"/>
      <c r="D14751" s="30"/>
      <c r="E14751" s="25"/>
    </row>
    <row r="14752" spans="1:5" x14ac:dyDescent="0.15">
      <c r="A14752" s="3"/>
      <c r="B14752" s="51"/>
      <c r="D14752" s="30"/>
      <c r="E14752" s="25"/>
    </row>
    <row r="14753" spans="1:5" x14ac:dyDescent="0.15">
      <c r="A14753" s="3"/>
      <c r="B14753" s="51"/>
      <c r="D14753" s="30"/>
      <c r="E14753" s="25"/>
    </row>
    <row r="14754" spans="1:5" x14ac:dyDescent="0.15">
      <c r="A14754" s="3"/>
      <c r="B14754" s="51"/>
      <c r="D14754" s="30"/>
      <c r="E14754" s="25"/>
    </row>
    <row r="14755" spans="1:5" x14ac:dyDescent="0.15">
      <c r="A14755" s="3"/>
      <c r="B14755" s="51"/>
      <c r="D14755" s="30"/>
      <c r="E14755" s="25"/>
    </row>
    <row r="14756" spans="1:5" x14ac:dyDescent="0.15">
      <c r="A14756" s="3"/>
      <c r="B14756" s="51"/>
      <c r="D14756" s="30"/>
      <c r="E14756" s="25"/>
    </row>
    <row r="14757" spans="1:5" x14ac:dyDescent="0.15">
      <c r="A14757" s="3"/>
      <c r="B14757" s="51"/>
      <c r="D14757" s="30"/>
      <c r="E14757" s="25"/>
    </row>
    <row r="14758" spans="1:5" x14ac:dyDescent="0.15">
      <c r="A14758" s="3"/>
      <c r="B14758" s="51"/>
      <c r="D14758" s="30"/>
      <c r="E14758" s="25"/>
    </row>
    <row r="14759" spans="1:5" x14ac:dyDescent="0.15">
      <c r="A14759" s="3"/>
      <c r="B14759" s="51"/>
      <c r="D14759" s="30"/>
      <c r="E14759" s="25"/>
    </row>
    <row r="14760" spans="1:5" x14ac:dyDescent="0.15">
      <c r="A14760" s="3"/>
      <c r="B14760" s="51"/>
      <c r="D14760" s="30"/>
      <c r="E14760" s="25"/>
    </row>
    <row r="14761" spans="1:5" x14ac:dyDescent="0.15">
      <c r="A14761" s="3"/>
      <c r="B14761" s="51"/>
      <c r="D14761" s="30"/>
      <c r="E14761" s="25"/>
    </row>
    <row r="14762" spans="1:5" x14ac:dyDescent="0.15">
      <c r="A14762" s="3"/>
      <c r="B14762" s="51"/>
      <c r="D14762" s="30"/>
      <c r="E14762" s="25"/>
    </row>
    <row r="14763" spans="1:5" x14ac:dyDescent="0.15">
      <c r="A14763" s="3"/>
      <c r="B14763" s="51"/>
      <c r="D14763" s="30"/>
      <c r="E14763" s="25"/>
    </row>
    <row r="14764" spans="1:5" x14ac:dyDescent="0.15">
      <c r="A14764" s="3"/>
      <c r="B14764" s="51"/>
      <c r="D14764" s="30"/>
      <c r="E14764" s="25"/>
    </row>
    <row r="14765" spans="1:5" x14ac:dyDescent="0.15">
      <c r="A14765" s="3"/>
      <c r="B14765" s="51"/>
      <c r="D14765" s="30"/>
      <c r="E14765" s="25"/>
    </row>
    <row r="14766" spans="1:5" x14ac:dyDescent="0.15">
      <c r="A14766" s="3"/>
      <c r="B14766" s="51"/>
      <c r="D14766" s="30"/>
      <c r="E14766" s="25"/>
    </row>
    <row r="14767" spans="1:5" x14ac:dyDescent="0.15">
      <c r="A14767" s="3"/>
      <c r="B14767" s="51"/>
      <c r="D14767" s="30"/>
      <c r="E14767" s="25"/>
    </row>
    <row r="14768" spans="1:5" x14ac:dyDescent="0.15">
      <c r="A14768" s="3"/>
      <c r="B14768" s="51"/>
      <c r="D14768" s="30"/>
      <c r="E14768" s="25"/>
    </row>
    <row r="14769" spans="1:5" x14ac:dyDescent="0.15">
      <c r="A14769" s="3"/>
      <c r="B14769" s="51"/>
      <c r="D14769" s="30"/>
      <c r="E14769" s="25"/>
    </row>
    <row r="14770" spans="1:5" x14ac:dyDescent="0.15">
      <c r="A14770" s="3"/>
      <c r="B14770" s="51"/>
      <c r="D14770" s="30"/>
      <c r="E14770" s="25"/>
    </row>
    <row r="14771" spans="1:5" x14ac:dyDescent="0.15">
      <c r="A14771" s="3"/>
      <c r="B14771" s="51"/>
      <c r="D14771" s="30"/>
      <c r="E14771" s="25"/>
    </row>
    <row r="14772" spans="1:5" x14ac:dyDescent="0.15">
      <c r="A14772" s="3"/>
      <c r="B14772" s="51"/>
      <c r="D14772" s="30"/>
      <c r="E14772" s="25"/>
    </row>
    <row r="14773" spans="1:5" x14ac:dyDescent="0.15">
      <c r="A14773" s="3"/>
      <c r="B14773" s="51"/>
      <c r="D14773" s="30"/>
      <c r="E14773" s="25"/>
    </row>
    <row r="14774" spans="1:5" x14ac:dyDescent="0.15">
      <c r="A14774" s="3"/>
      <c r="B14774" s="51"/>
      <c r="D14774" s="30"/>
      <c r="E14774" s="25"/>
    </row>
    <row r="14775" spans="1:5" x14ac:dyDescent="0.15">
      <c r="A14775" s="3"/>
      <c r="B14775" s="51"/>
      <c r="D14775" s="30"/>
      <c r="E14775" s="25"/>
    </row>
    <row r="14776" spans="1:5" x14ac:dyDescent="0.15">
      <c r="A14776" s="3"/>
      <c r="B14776" s="51"/>
      <c r="D14776" s="30"/>
      <c r="E14776" s="25"/>
    </row>
    <row r="14777" spans="1:5" x14ac:dyDescent="0.15">
      <c r="A14777" s="3"/>
      <c r="B14777" s="51"/>
      <c r="D14777" s="30"/>
      <c r="E14777" s="25"/>
    </row>
    <row r="14778" spans="1:5" x14ac:dyDescent="0.15">
      <c r="A14778" s="3"/>
      <c r="B14778" s="51"/>
      <c r="D14778" s="30"/>
      <c r="E14778" s="25"/>
    </row>
    <row r="14779" spans="1:5" x14ac:dyDescent="0.15">
      <c r="A14779" s="3"/>
      <c r="B14779" s="51"/>
      <c r="D14779" s="30"/>
      <c r="E14779" s="25"/>
    </row>
    <row r="14780" spans="1:5" x14ac:dyDescent="0.15">
      <c r="A14780" s="3"/>
      <c r="B14780" s="51"/>
      <c r="D14780" s="30"/>
      <c r="E14780" s="25"/>
    </row>
    <row r="14781" spans="1:5" x14ac:dyDescent="0.15">
      <c r="A14781" s="3"/>
      <c r="B14781" s="51"/>
      <c r="D14781" s="30"/>
      <c r="E14781" s="25"/>
    </row>
    <row r="14782" spans="1:5" x14ac:dyDescent="0.15">
      <c r="A14782" s="3"/>
      <c r="B14782" s="51"/>
      <c r="D14782" s="30"/>
      <c r="E14782" s="25"/>
    </row>
    <row r="14783" spans="1:5" x14ac:dyDescent="0.15">
      <c r="A14783" s="3"/>
      <c r="B14783" s="51"/>
      <c r="D14783" s="30"/>
      <c r="E14783" s="25"/>
    </row>
    <row r="14784" spans="1:5" x14ac:dyDescent="0.15">
      <c r="A14784" s="3"/>
      <c r="B14784" s="51"/>
      <c r="D14784" s="30"/>
      <c r="E14784" s="25"/>
    </row>
    <row r="14785" spans="1:5" x14ac:dyDescent="0.15">
      <c r="A14785" s="3"/>
      <c r="B14785" s="51"/>
      <c r="D14785" s="30"/>
      <c r="E14785" s="25"/>
    </row>
    <row r="14786" spans="1:5" x14ac:dyDescent="0.15">
      <c r="A14786" s="3"/>
      <c r="B14786" s="51"/>
      <c r="D14786" s="30"/>
      <c r="E14786" s="25"/>
    </row>
    <row r="14787" spans="1:5" x14ac:dyDescent="0.15">
      <c r="A14787" s="3"/>
      <c r="B14787" s="51"/>
      <c r="D14787" s="30"/>
      <c r="E14787" s="25"/>
    </row>
    <row r="14788" spans="1:5" x14ac:dyDescent="0.15">
      <c r="A14788" s="3"/>
      <c r="B14788" s="51"/>
      <c r="D14788" s="30"/>
      <c r="E14788" s="25"/>
    </row>
    <row r="14789" spans="1:5" x14ac:dyDescent="0.15">
      <c r="A14789" s="3"/>
      <c r="B14789" s="51"/>
      <c r="D14789" s="30"/>
      <c r="E14789" s="25"/>
    </row>
    <row r="14790" spans="1:5" x14ac:dyDescent="0.15">
      <c r="A14790" s="3"/>
      <c r="B14790" s="51"/>
      <c r="D14790" s="30"/>
      <c r="E14790" s="25"/>
    </row>
    <row r="14791" spans="1:5" x14ac:dyDescent="0.15">
      <c r="A14791" s="3"/>
      <c r="B14791" s="51"/>
      <c r="D14791" s="30"/>
      <c r="E14791" s="25"/>
    </row>
    <row r="14792" spans="1:5" x14ac:dyDescent="0.15">
      <c r="A14792" s="3"/>
      <c r="B14792" s="51"/>
      <c r="D14792" s="30"/>
      <c r="E14792" s="25"/>
    </row>
    <row r="14793" spans="1:5" x14ac:dyDescent="0.15">
      <c r="A14793" s="3"/>
      <c r="B14793" s="51"/>
      <c r="D14793" s="30"/>
      <c r="E14793" s="25"/>
    </row>
    <row r="14794" spans="1:5" x14ac:dyDescent="0.15">
      <c r="A14794" s="3"/>
      <c r="B14794" s="51"/>
      <c r="D14794" s="30"/>
      <c r="E14794" s="25"/>
    </row>
    <row r="14795" spans="1:5" x14ac:dyDescent="0.15">
      <c r="A14795" s="3"/>
      <c r="B14795" s="51"/>
      <c r="D14795" s="30"/>
      <c r="E14795" s="25"/>
    </row>
    <row r="14796" spans="1:5" x14ac:dyDescent="0.15">
      <c r="A14796" s="3"/>
      <c r="B14796" s="51"/>
      <c r="D14796" s="30"/>
      <c r="E14796" s="25"/>
    </row>
    <row r="14797" spans="1:5" x14ac:dyDescent="0.15">
      <c r="A14797" s="3"/>
      <c r="B14797" s="51"/>
      <c r="D14797" s="30"/>
      <c r="E14797" s="25"/>
    </row>
    <row r="14798" spans="1:5" x14ac:dyDescent="0.15">
      <c r="A14798" s="3"/>
      <c r="B14798" s="51"/>
      <c r="D14798" s="30"/>
      <c r="E14798" s="25"/>
    </row>
    <row r="14799" spans="1:5" x14ac:dyDescent="0.15">
      <c r="A14799" s="3"/>
      <c r="B14799" s="51"/>
      <c r="D14799" s="30"/>
      <c r="E14799" s="25"/>
    </row>
    <row r="14800" spans="1:5" x14ac:dyDescent="0.15">
      <c r="A14800" s="3"/>
      <c r="B14800" s="51"/>
      <c r="D14800" s="30"/>
      <c r="E14800" s="25"/>
    </row>
    <row r="14801" spans="1:5" x14ac:dyDescent="0.15">
      <c r="A14801" s="3"/>
      <c r="B14801" s="51"/>
      <c r="D14801" s="30"/>
      <c r="E14801" s="25"/>
    </row>
    <row r="14802" spans="1:5" x14ac:dyDescent="0.15">
      <c r="A14802" s="3"/>
      <c r="B14802" s="51"/>
      <c r="D14802" s="30"/>
      <c r="E14802" s="25"/>
    </row>
    <row r="14803" spans="1:5" x14ac:dyDescent="0.15">
      <c r="A14803" s="3"/>
      <c r="B14803" s="51"/>
      <c r="D14803" s="30"/>
      <c r="E14803" s="25"/>
    </row>
    <row r="14804" spans="1:5" x14ac:dyDescent="0.15">
      <c r="A14804" s="3"/>
      <c r="B14804" s="51"/>
      <c r="D14804" s="30"/>
      <c r="E14804" s="25"/>
    </row>
    <row r="14805" spans="1:5" x14ac:dyDescent="0.15">
      <c r="A14805" s="3"/>
      <c r="B14805" s="51"/>
      <c r="D14805" s="30"/>
      <c r="E14805" s="25"/>
    </row>
    <row r="14806" spans="1:5" x14ac:dyDescent="0.15">
      <c r="A14806" s="3"/>
      <c r="B14806" s="51"/>
      <c r="D14806" s="30"/>
      <c r="E14806" s="25"/>
    </row>
    <row r="14807" spans="1:5" x14ac:dyDescent="0.15">
      <c r="A14807" s="3"/>
      <c r="B14807" s="51"/>
      <c r="D14807" s="30"/>
      <c r="E14807" s="25"/>
    </row>
    <row r="14808" spans="1:5" x14ac:dyDescent="0.15">
      <c r="A14808" s="3"/>
      <c r="B14808" s="51"/>
      <c r="D14808" s="30"/>
      <c r="E14808" s="25"/>
    </row>
    <row r="14809" spans="1:5" x14ac:dyDescent="0.15">
      <c r="A14809" s="3"/>
      <c r="B14809" s="51"/>
      <c r="D14809" s="30"/>
      <c r="E14809" s="25"/>
    </row>
    <row r="14810" spans="1:5" x14ac:dyDescent="0.15">
      <c r="A14810" s="3"/>
      <c r="B14810" s="51"/>
      <c r="D14810" s="30"/>
      <c r="E14810" s="25"/>
    </row>
    <row r="14811" spans="1:5" x14ac:dyDescent="0.15">
      <c r="A14811" s="3"/>
      <c r="B14811" s="51"/>
      <c r="D14811" s="30"/>
      <c r="E14811" s="25"/>
    </row>
    <row r="14812" spans="1:5" x14ac:dyDescent="0.15">
      <c r="A14812" s="3"/>
      <c r="B14812" s="51"/>
      <c r="D14812" s="30"/>
      <c r="E14812" s="25"/>
    </row>
    <row r="14813" spans="1:5" x14ac:dyDescent="0.15">
      <c r="A14813" s="3"/>
      <c r="B14813" s="51"/>
      <c r="D14813" s="30"/>
      <c r="E14813" s="25"/>
    </row>
    <row r="14814" spans="1:5" x14ac:dyDescent="0.15">
      <c r="A14814" s="3"/>
      <c r="B14814" s="51"/>
      <c r="D14814" s="30"/>
      <c r="E14814" s="25"/>
    </row>
    <row r="14815" spans="1:5" x14ac:dyDescent="0.15">
      <c r="A14815" s="3"/>
      <c r="B14815" s="51"/>
      <c r="D14815" s="30"/>
      <c r="E14815" s="25"/>
    </row>
    <row r="14816" spans="1:5" x14ac:dyDescent="0.15">
      <c r="A14816" s="3"/>
      <c r="B14816" s="51"/>
      <c r="D14816" s="30"/>
      <c r="E14816" s="25"/>
    </row>
    <row r="14817" spans="1:5" x14ac:dyDescent="0.15">
      <c r="A14817" s="3"/>
      <c r="B14817" s="51"/>
      <c r="D14817" s="30"/>
      <c r="E14817" s="25"/>
    </row>
    <row r="14818" spans="1:5" x14ac:dyDescent="0.15">
      <c r="A14818" s="3"/>
      <c r="B14818" s="51"/>
      <c r="D14818" s="30"/>
      <c r="E14818" s="25"/>
    </row>
    <row r="14819" spans="1:5" x14ac:dyDescent="0.15">
      <c r="A14819" s="3"/>
      <c r="B14819" s="51"/>
      <c r="D14819" s="30"/>
      <c r="E14819" s="25"/>
    </row>
    <row r="14820" spans="1:5" x14ac:dyDescent="0.15">
      <c r="A14820" s="3"/>
      <c r="B14820" s="51"/>
      <c r="D14820" s="30"/>
      <c r="E14820" s="25"/>
    </row>
    <row r="14821" spans="1:5" x14ac:dyDescent="0.15">
      <c r="A14821" s="3"/>
      <c r="B14821" s="51"/>
      <c r="D14821" s="30"/>
      <c r="E14821" s="25"/>
    </row>
    <row r="14822" spans="1:5" x14ac:dyDescent="0.15">
      <c r="A14822" s="3"/>
      <c r="B14822" s="51"/>
      <c r="D14822" s="30"/>
      <c r="E14822" s="25"/>
    </row>
    <row r="14823" spans="1:5" x14ac:dyDescent="0.15">
      <c r="A14823" s="3"/>
      <c r="B14823" s="51"/>
      <c r="D14823" s="30"/>
      <c r="E14823" s="25"/>
    </row>
    <row r="14824" spans="1:5" x14ac:dyDescent="0.15">
      <c r="A14824" s="3"/>
      <c r="B14824" s="51"/>
      <c r="D14824" s="30"/>
      <c r="E14824" s="25"/>
    </row>
    <row r="14825" spans="1:5" x14ac:dyDescent="0.15">
      <c r="A14825" s="3"/>
      <c r="B14825" s="51"/>
      <c r="D14825" s="30"/>
      <c r="E14825" s="25"/>
    </row>
    <row r="14826" spans="1:5" x14ac:dyDescent="0.15">
      <c r="A14826" s="3"/>
      <c r="B14826" s="51"/>
      <c r="D14826" s="30"/>
      <c r="E14826" s="25"/>
    </row>
    <row r="14827" spans="1:5" x14ac:dyDescent="0.15">
      <c r="A14827" s="3"/>
      <c r="B14827" s="51"/>
      <c r="D14827" s="30"/>
      <c r="E14827" s="25"/>
    </row>
    <row r="14828" spans="1:5" x14ac:dyDescent="0.15">
      <c r="A14828" s="3"/>
      <c r="B14828" s="51"/>
      <c r="D14828" s="30"/>
      <c r="E14828" s="25"/>
    </row>
    <row r="14829" spans="1:5" x14ac:dyDescent="0.15">
      <c r="A14829" s="3"/>
      <c r="B14829" s="51"/>
      <c r="D14829" s="30"/>
      <c r="E14829" s="25"/>
    </row>
    <row r="14830" spans="1:5" x14ac:dyDescent="0.15">
      <c r="A14830" s="3"/>
      <c r="B14830" s="51"/>
      <c r="D14830" s="30"/>
      <c r="E14830" s="25"/>
    </row>
    <row r="14831" spans="1:5" x14ac:dyDescent="0.15">
      <c r="A14831" s="3"/>
      <c r="B14831" s="51"/>
      <c r="D14831" s="30"/>
      <c r="E14831" s="25"/>
    </row>
    <row r="14832" spans="1:5" x14ac:dyDescent="0.15">
      <c r="A14832" s="3"/>
      <c r="B14832" s="51"/>
      <c r="D14832" s="30"/>
      <c r="E14832" s="25"/>
    </row>
    <row r="14833" spans="1:5" x14ac:dyDescent="0.15">
      <c r="A14833" s="3"/>
      <c r="B14833" s="51"/>
      <c r="D14833" s="30"/>
      <c r="E14833" s="25"/>
    </row>
    <row r="14834" spans="1:5" x14ac:dyDescent="0.15">
      <c r="A14834" s="3"/>
      <c r="B14834" s="51"/>
      <c r="D14834" s="30"/>
      <c r="E14834" s="25"/>
    </row>
    <row r="14835" spans="1:5" x14ac:dyDescent="0.15">
      <c r="A14835" s="3"/>
      <c r="B14835" s="51"/>
      <c r="D14835" s="30"/>
      <c r="E14835" s="25"/>
    </row>
    <row r="14836" spans="1:5" x14ac:dyDescent="0.15">
      <c r="A14836" s="3"/>
      <c r="B14836" s="51"/>
      <c r="D14836" s="30"/>
      <c r="E14836" s="25"/>
    </row>
    <row r="14837" spans="1:5" x14ac:dyDescent="0.15">
      <c r="A14837" s="3"/>
      <c r="B14837" s="51"/>
      <c r="D14837" s="30"/>
      <c r="E14837" s="25"/>
    </row>
    <row r="14838" spans="1:5" x14ac:dyDescent="0.15">
      <c r="A14838" s="3"/>
      <c r="B14838" s="51"/>
      <c r="D14838" s="30"/>
      <c r="E14838" s="25"/>
    </row>
    <row r="14839" spans="1:5" x14ac:dyDescent="0.15">
      <c r="A14839" s="3"/>
      <c r="B14839" s="51"/>
      <c r="D14839" s="30"/>
      <c r="E14839" s="25"/>
    </row>
    <row r="14840" spans="1:5" x14ac:dyDescent="0.15">
      <c r="A14840" s="3"/>
      <c r="B14840" s="51"/>
      <c r="D14840" s="30"/>
      <c r="E14840" s="25"/>
    </row>
    <row r="14841" spans="1:5" x14ac:dyDescent="0.15">
      <c r="A14841" s="3"/>
      <c r="B14841" s="51"/>
      <c r="D14841" s="30"/>
      <c r="E14841" s="25"/>
    </row>
    <row r="14842" spans="1:5" x14ac:dyDescent="0.15">
      <c r="A14842" s="3"/>
      <c r="B14842" s="51"/>
      <c r="D14842" s="30"/>
      <c r="E14842" s="25"/>
    </row>
    <row r="14843" spans="1:5" x14ac:dyDescent="0.15">
      <c r="A14843" s="3"/>
      <c r="B14843" s="51"/>
      <c r="D14843" s="30"/>
      <c r="E14843" s="25"/>
    </row>
    <row r="14844" spans="1:5" x14ac:dyDescent="0.15">
      <c r="A14844" s="3"/>
      <c r="B14844" s="51"/>
      <c r="D14844" s="30"/>
      <c r="E14844" s="25"/>
    </row>
    <row r="14845" spans="1:5" x14ac:dyDescent="0.15">
      <c r="A14845" s="3"/>
      <c r="B14845" s="51"/>
      <c r="D14845" s="30"/>
      <c r="E14845" s="25"/>
    </row>
    <row r="14846" spans="1:5" x14ac:dyDescent="0.15">
      <c r="A14846" s="3"/>
      <c r="B14846" s="51"/>
      <c r="D14846" s="30"/>
      <c r="E14846" s="25"/>
    </row>
    <row r="14847" spans="1:5" x14ac:dyDescent="0.15">
      <c r="A14847" s="3"/>
      <c r="B14847" s="51"/>
      <c r="D14847" s="30"/>
      <c r="E14847" s="25"/>
    </row>
    <row r="14848" spans="1:5" x14ac:dyDescent="0.15">
      <c r="A14848" s="3"/>
      <c r="B14848" s="51"/>
      <c r="D14848" s="30"/>
      <c r="E14848" s="25"/>
    </row>
    <row r="14849" spans="1:5" x14ac:dyDescent="0.15">
      <c r="A14849" s="3"/>
      <c r="B14849" s="51"/>
      <c r="D14849" s="30"/>
      <c r="E14849" s="25"/>
    </row>
    <row r="14850" spans="1:5" x14ac:dyDescent="0.15">
      <c r="A14850" s="3"/>
      <c r="B14850" s="51"/>
      <c r="D14850" s="30"/>
      <c r="E14850" s="25"/>
    </row>
    <row r="14851" spans="1:5" x14ac:dyDescent="0.15">
      <c r="A14851" s="3"/>
      <c r="B14851" s="51"/>
      <c r="D14851" s="30"/>
      <c r="E14851" s="25"/>
    </row>
    <row r="14852" spans="1:5" x14ac:dyDescent="0.15">
      <c r="A14852" s="3"/>
      <c r="B14852" s="51"/>
      <c r="D14852" s="30"/>
      <c r="E14852" s="25"/>
    </row>
    <row r="14853" spans="1:5" x14ac:dyDescent="0.15">
      <c r="A14853" s="3"/>
      <c r="B14853" s="51"/>
      <c r="D14853" s="30"/>
      <c r="E14853" s="25"/>
    </row>
    <row r="14854" spans="1:5" x14ac:dyDescent="0.15">
      <c r="A14854" s="3"/>
      <c r="B14854" s="51"/>
      <c r="D14854" s="30"/>
      <c r="E14854" s="25"/>
    </row>
    <row r="14855" spans="1:5" x14ac:dyDescent="0.15">
      <c r="A14855" s="3"/>
      <c r="B14855" s="51"/>
      <c r="D14855" s="30"/>
      <c r="E14855" s="25"/>
    </row>
    <row r="14856" spans="1:5" x14ac:dyDescent="0.15">
      <c r="A14856" s="3"/>
      <c r="B14856" s="51"/>
      <c r="D14856" s="30"/>
      <c r="E14856" s="25"/>
    </row>
    <row r="14857" spans="1:5" x14ac:dyDescent="0.15">
      <c r="A14857" s="3"/>
      <c r="B14857" s="51"/>
      <c r="D14857" s="30"/>
      <c r="E14857" s="25"/>
    </row>
    <row r="14858" spans="1:5" x14ac:dyDescent="0.15">
      <c r="A14858" s="3"/>
      <c r="B14858" s="51"/>
      <c r="D14858" s="30"/>
      <c r="E14858" s="25"/>
    </row>
    <row r="14859" spans="1:5" x14ac:dyDescent="0.15">
      <c r="A14859" s="3"/>
      <c r="B14859" s="51"/>
      <c r="D14859" s="30"/>
      <c r="E14859" s="25"/>
    </row>
    <row r="14860" spans="1:5" x14ac:dyDescent="0.15">
      <c r="A14860" s="3"/>
      <c r="B14860" s="51"/>
      <c r="D14860" s="30"/>
      <c r="E14860" s="25"/>
    </row>
    <row r="14861" spans="1:5" x14ac:dyDescent="0.15">
      <c r="A14861" s="3"/>
      <c r="B14861" s="51"/>
      <c r="D14861" s="30"/>
      <c r="E14861" s="25"/>
    </row>
    <row r="14862" spans="1:5" x14ac:dyDescent="0.15">
      <c r="A14862" s="3"/>
      <c r="B14862" s="51"/>
      <c r="D14862" s="30"/>
      <c r="E14862" s="25"/>
    </row>
    <row r="14863" spans="1:5" x14ac:dyDescent="0.15">
      <c r="A14863" s="3"/>
      <c r="B14863" s="51"/>
      <c r="D14863" s="30"/>
      <c r="E14863" s="25"/>
    </row>
    <row r="14864" spans="1:5" x14ac:dyDescent="0.15">
      <c r="A14864" s="3"/>
      <c r="B14864" s="51"/>
      <c r="D14864" s="30"/>
      <c r="E14864" s="25"/>
    </row>
    <row r="14865" spans="1:5" x14ac:dyDescent="0.15">
      <c r="A14865" s="3"/>
      <c r="B14865" s="51"/>
      <c r="D14865" s="30"/>
      <c r="E14865" s="25"/>
    </row>
    <row r="14866" spans="1:5" x14ac:dyDescent="0.15">
      <c r="A14866" s="3"/>
      <c r="B14866" s="51"/>
      <c r="D14866" s="30"/>
      <c r="E14866" s="25"/>
    </row>
    <row r="14867" spans="1:5" x14ac:dyDescent="0.15">
      <c r="A14867" s="3"/>
      <c r="B14867" s="51"/>
      <c r="D14867" s="30"/>
      <c r="E14867" s="25"/>
    </row>
    <row r="14868" spans="1:5" x14ac:dyDescent="0.15">
      <c r="A14868" s="3"/>
      <c r="B14868" s="51"/>
      <c r="D14868" s="30"/>
      <c r="E14868" s="25"/>
    </row>
    <row r="14869" spans="1:5" x14ac:dyDescent="0.15">
      <c r="A14869" s="3"/>
      <c r="B14869" s="51"/>
      <c r="D14869" s="30"/>
      <c r="E14869" s="25"/>
    </row>
    <row r="14870" spans="1:5" x14ac:dyDescent="0.15">
      <c r="A14870" s="3"/>
      <c r="B14870" s="51"/>
      <c r="D14870" s="30"/>
      <c r="E14870" s="25"/>
    </row>
    <row r="14871" spans="1:5" x14ac:dyDescent="0.15">
      <c r="A14871" s="3"/>
      <c r="B14871" s="51"/>
      <c r="D14871" s="30"/>
      <c r="E14871" s="25"/>
    </row>
    <row r="14872" spans="1:5" x14ac:dyDescent="0.15">
      <c r="A14872" s="3"/>
      <c r="B14872" s="51"/>
      <c r="D14872" s="30"/>
      <c r="E14872" s="25"/>
    </row>
    <row r="14873" spans="1:5" x14ac:dyDescent="0.15">
      <c r="A14873" s="3"/>
      <c r="B14873" s="51"/>
      <c r="D14873" s="30"/>
      <c r="E14873" s="25"/>
    </row>
    <row r="14874" spans="1:5" x14ac:dyDescent="0.15">
      <c r="A14874" s="3"/>
      <c r="B14874" s="51"/>
      <c r="D14874" s="30"/>
      <c r="E14874" s="25"/>
    </row>
    <row r="14875" spans="1:5" x14ac:dyDescent="0.15">
      <c r="A14875" s="3"/>
      <c r="B14875" s="51"/>
      <c r="D14875" s="30"/>
      <c r="E14875" s="25"/>
    </row>
    <row r="14876" spans="1:5" x14ac:dyDescent="0.15">
      <c r="A14876" s="3"/>
      <c r="B14876" s="51"/>
      <c r="D14876" s="30"/>
      <c r="E14876" s="25"/>
    </row>
    <row r="14877" spans="1:5" x14ac:dyDescent="0.15">
      <c r="A14877" s="3"/>
      <c r="B14877" s="51"/>
      <c r="D14877" s="30"/>
      <c r="E14877" s="25"/>
    </row>
    <row r="14878" spans="1:5" x14ac:dyDescent="0.15">
      <c r="A14878" s="3"/>
      <c r="B14878" s="51"/>
      <c r="D14878" s="30"/>
      <c r="E14878" s="25"/>
    </row>
    <row r="14879" spans="1:5" x14ac:dyDescent="0.15">
      <c r="A14879" s="3"/>
      <c r="B14879" s="51"/>
      <c r="D14879" s="30"/>
      <c r="E14879" s="25"/>
    </row>
    <row r="14880" spans="1:5" x14ac:dyDescent="0.15">
      <c r="A14880" s="3"/>
      <c r="B14880" s="51"/>
      <c r="D14880" s="30"/>
      <c r="E14880" s="25"/>
    </row>
    <row r="14881" spans="1:5" x14ac:dyDescent="0.15">
      <c r="A14881" s="3"/>
      <c r="B14881" s="51"/>
      <c r="D14881" s="30"/>
      <c r="E14881" s="25"/>
    </row>
    <row r="14882" spans="1:5" x14ac:dyDescent="0.15">
      <c r="A14882" s="3"/>
      <c r="B14882" s="51"/>
      <c r="D14882" s="30"/>
      <c r="E14882" s="25"/>
    </row>
    <row r="14883" spans="1:5" x14ac:dyDescent="0.15">
      <c r="A14883" s="3"/>
      <c r="B14883" s="51"/>
      <c r="D14883" s="30"/>
      <c r="E14883" s="25"/>
    </row>
    <row r="14884" spans="1:5" x14ac:dyDescent="0.15">
      <c r="A14884" s="3"/>
      <c r="B14884" s="51"/>
      <c r="D14884" s="30"/>
      <c r="E14884" s="25"/>
    </row>
    <row r="14885" spans="1:5" x14ac:dyDescent="0.15">
      <c r="A14885" s="3"/>
      <c r="B14885" s="51"/>
      <c r="D14885" s="30"/>
      <c r="E14885" s="25"/>
    </row>
    <row r="14886" spans="1:5" x14ac:dyDescent="0.15">
      <c r="A14886" s="3"/>
      <c r="B14886" s="51"/>
      <c r="D14886" s="30"/>
      <c r="E14886" s="25"/>
    </row>
    <row r="14887" spans="1:5" x14ac:dyDescent="0.15">
      <c r="A14887" s="3"/>
      <c r="B14887" s="51"/>
      <c r="D14887" s="30"/>
      <c r="E14887" s="25"/>
    </row>
    <row r="14888" spans="1:5" x14ac:dyDescent="0.15">
      <c r="A14888" s="3"/>
      <c r="B14888" s="51"/>
      <c r="D14888" s="30"/>
      <c r="E14888" s="25"/>
    </row>
    <row r="14889" spans="1:5" x14ac:dyDescent="0.15">
      <c r="A14889" s="3"/>
      <c r="B14889" s="51"/>
      <c r="D14889" s="30"/>
      <c r="E14889" s="25"/>
    </row>
    <row r="14890" spans="1:5" x14ac:dyDescent="0.15">
      <c r="A14890" s="3"/>
      <c r="B14890" s="51"/>
      <c r="D14890" s="30"/>
      <c r="E14890" s="25"/>
    </row>
    <row r="14891" spans="1:5" x14ac:dyDescent="0.15">
      <c r="A14891" s="3"/>
      <c r="B14891" s="51"/>
      <c r="D14891" s="30"/>
      <c r="E14891" s="25"/>
    </row>
    <row r="14892" spans="1:5" x14ac:dyDescent="0.15">
      <c r="A14892" s="3"/>
      <c r="B14892" s="51"/>
      <c r="D14892" s="30"/>
      <c r="E14892" s="25"/>
    </row>
    <row r="14893" spans="1:5" x14ac:dyDescent="0.15">
      <c r="A14893" s="3"/>
      <c r="B14893" s="51"/>
      <c r="D14893" s="30"/>
      <c r="E14893" s="25"/>
    </row>
    <row r="14894" spans="1:5" x14ac:dyDescent="0.15">
      <c r="A14894" s="3"/>
      <c r="B14894" s="51"/>
      <c r="D14894" s="30"/>
      <c r="E14894" s="25"/>
    </row>
    <row r="14895" spans="1:5" x14ac:dyDescent="0.15">
      <c r="A14895" s="3"/>
      <c r="B14895" s="51"/>
      <c r="D14895" s="30"/>
      <c r="E14895" s="25"/>
    </row>
    <row r="14896" spans="1:5" x14ac:dyDescent="0.15">
      <c r="A14896" s="3"/>
      <c r="B14896" s="51"/>
      <c r="D14896" s="30"/>
      <c r="E14896" s="25"/>
    </row>
    <row r="14897" spans="1:5" x14ac:dyDescent="0.15">
      <c r="A14897" s="3"/>
      <c r="B14897" s="51"/>
      <c r="D14897" s="30"/>
      <c r="E14897" s="25"/>
    </row>
    <row r="14898" spans="1:5" x14ac:dyDescent="0.15">
      <c r="A14898" s="3"/>
      <c r="B14898" s="51"/>
      <c r="D14898" s="30"/>
      <c r="E14898" s="25"/>
    </row>
    <row r="14899" spans="1:5" x14ac:dyDescent="0.15">
      <c r="A14899" s="3"/>
      <c r="B14899" s="51"/>
      <c r="D14899" s="30"/>
      <c r="E14899" s="25"/>
    </row>
    <row r="14900" spans="1:5" x14ac:dyDescent="0.15">
      <c r="A14900" s="3"/>
      <c r="B14900" s="51"/>
      <c r="D14900" s="30"/>
      <c r="E14900" s="25"/>
    </row>
    <row r="14901" spans="1:5" x14ac:dyDescent="0.15">
      <c r="A14901" s="3"/>
      <c r="B14901" s="51"/>
      <c r="D14901" s="30"/>
      <c r="E14901" s="25"/>
    </row>
    <row r="14902" spans="1:5" x14ac:dyDescent="0.15">
      <c r="A14902" s="3"/>
      <c r="B14902" s="51"/>
      <c r="D14902" s="30"/>
      <c r="E14902" s="25"/>
    </row>
    <row r="14903" spans="1:5" x14ac:dyDescent="0.15">
      <c r="A14903" s="3"/>
      <c r="B14903" s="51"/>
      <c r="D14903" s="30"/>
      <c r="E14903" s="25"/>
    </row>
    <row r="14904" spans="1:5" x14ac:dyDescent="0.15">
      <c r="A14904" s="3"/>
      <c r="B14904" s="51"/>
      <c r="D14904" s="30"/>
      <c r="E14904" s="25"/>
    </row>
    <row r="14905" spans="1:5" x14ac:dyDescent="0.15">
      <c r="A14905" s="3"/>
      <c r="B14905" s="51"/>
      <c r="D14905" s="30"/>
      <c r="E14905" s="25"/>
    </row>
    <row r="14906" spans="1:5" x14ac:dyDescent="0.15">
      <c r="A14906" s="3"/>
      <c r="B14906" s="51"/>
      <c r="D14906" s="30"/>
      <c r="E14906" s="25"/>
    </row>
    <row r="14907" spans="1:5" x14ac:dyDescent="0.15">
      <c r="A14907" s="3"/>
      <c r="B14907" s="51"/>
      <c r="D14907" s="30"/>
      <c r="E14907" s="25"/>
    </row>
    <row r="14908" spans="1:5" x14ac:dyDescent="0.15">
      <c r="A14908" s="3"/>
      <c r="B14908" s="51"/>
      <c r="D14908" s="30"/>
      <c r="E14908" s="25"/>
    </row>
    <row r="14909" spans="1:5" x14ac:dyDescent="0.15">
      <c r="A14909" s="3"/>
      <c r="B14909" s="51"/>
      <c r="D14909" s="30"/>
      <c r="E14909" s="25"/>
    </row>
    <row r="14910" spans="1:5" x14ac:dyDescent="0.15">
      <c r="A14910" s="3"/>
      <c r="B14910" s="51"/>
      <c r="D14910" s="30"/>
      <c r="E14910" s="25"/>
    </row>
    <row r="14911" spans="1:5" x14ac:dyDescent="0.15">
      <c r="A14911" s="3"/>
      <c r="B14911" s="51"/>
      <c r="D14911" s="30"/>
      <c r="E14911" s="25"/>
    </row>
    <row r="14912" spans="1:5" x14ac:dyDescent="0.15">
      <c r="A14912" s="3"/>
      <c r="B14912" s="51"/>
      <c r="D14912" s="30"/>
      <c r="E14912" s="25"/>
    </row>
    <row r="14913" spans="1:5" x14ac:dyDescent="0.15">
      <c r="A14913" s="3"/>
      <c r="B14913" s="51"/>
      <c r="D14913" s="30"/>
      <c r="E14913" s="25"/>
    </row>
    <row r="14914" spans="1:5" x14ac:dyDescent="0.15">
      <c r="A14914" s="3"/>
      <c r="B14914" s="51"/>
      <c r="D14914" s="30"/>
      <c r="E14914" s="25"/>
    </row>
    <row r="14915" spans="1:5" x14ac:dyDescent="0.15">
      <c r="A14915" s="3"/>
      <c r="B14915" s="51"/>
      <c r="D14915" s="30"/>
      <c r="E14915" s="25"/>
    </row>
    <row r="14916" spans="1:5" x14ac:dyDescent="0.15">
      <c r="A14916" s="3"/>
      <c r="B14916" s="51"/>
      <c r="D14916" s="30"/>
      <c r="E14916" s="25"/>
    </row>
    <row r="14917" spans="1:5" x14ac:dyDescent="0.15">
      <c r="A14917" s="3"/>
      <c r="B14917" s="51"/>
      <c r="D14917" s="30"/>
      <c r="E14917" s="25"/>
    </row>
    <row r="14918" spans="1:5" x14ac:dyDescent="0.15">
      <c r="A14918" s="3"/>
      <c r="B14918" s="51"/>
      <c r="D14918" s="30"/>
      <c r="E14918" s="25"/>
    </row>
    <row r="14919" spans="1:5" x14ac:dyDescent="0.15">
      <c r="A14919" s="3"/>
      <c r="B14919" s="51"/>
      <c r="D14919" s="30"/>
      <c r="E14919" s="25"/>
    </row>
    <row r="14920" spans="1:5" x14ac:dyDescent="0.15">
      <c r="A14920" s="3"/>
      <c r="B14920" s="51"/>
      <c r="D14920" s="30"/>
      <c r="E14920" s="25"/>
    </row>
    <row r="14921" spans="1:5" x14ac:dyDescent="0.15">
      <c r="A14921" s="3"/>
      <c r="B14921" s="51"/>
      <c r="D14921" s="30"/>
      <c r="E14921" s="25"/>
    </row>
    <row r="14922" spans="1:5" x14ac:dyDescent="0.15">
      <c r="A14922" s="3"/>
      <c r="B14922" s="51"/>
      <c r="D14922" s="30"/>
      <c r="E14922" s="25"/>
    </row>
    <row r="14923" spans="1:5" x14ac:dyDescent="0.15">
      <c r="A14923" s="3"/>
      <c r="B14923" s="51"/>
      <c r="D14923" s="30"/>
      <c r="E14923" s="25"/>
    </row>
    <row r="14924" spans="1:5" x14ac:dyDescent="0.15">
      <c r="A14924" s="3"/>
      <c r="B14924" s="51"/>
      <c r="D14924" s="30"/>
      <c r="E14924" s="25"/>
    </row>
    <row r="14925" spans="1:5" x14ac:dyDescent="0.15">
      <c r="A14925" s="3"/>
      <c r="B14925" s="51"/>
      <c r="D14925" s="30"/>
      <c r="E14925" s="25"/>
    </row>
    <row r="14926" spans="1:5" x14ac:dyDescent="0.15">
      <c r="A14926" s="3"/>
      <c r="B14926" s="51"/>
      <c r="D14926" s="30"/>
      <c r="E14926" s="25"/>
    </row>
    <row r="14927" spans="1:5" x14ac:dyDescent="0.15">
      <c r="A14927" s="3"/>
      <c r="B14927" s="51"/>
      <c r="D14927" s="30"/>
      <c r="E14927" s="25"/>
    </row>
    <row r="14928" spans="1:5" x14ac:dyDescent="0.15">
      <c r="A14928" s="3"/>
      <c r="B14928" s="51"/>
      <c r="D14928" s="30"/>
      <c r="E14928" s="25"/>
    </row>
    <row r="14929" spans="1:5" x14ac:dyDescent="0.15">
      <c r="A14929" s="3"/>
      <c r="B14929" s="51"/>
      <c r="D14929" s="30"/>
      <c r="E14929" s="25"/>
    </row>
    <row r="14930" spans="1:5" x14ac:dyDescent="0.15">
      <c r="A14930" s="3"/>
      <c r="B14930" s="51"/>
      <c r="D14930" s="30"/>
      <c r="E14930" s="25"/>
    </row>
    <row r="14931" spans="1:5" x14ac:dyDescent="0.15">
      <c r="A14931" s="3"/>
      <c r="B14931" s="51"/>
      <c r="D14931" s="30"/>
      <c r="E14931" s="25"/>
    </row>
    <row r="14932" spans="1:5" x14ac:dyDescent="0.15">
      <c r="A14932" s="3"/>
      <c r="B14932" s="51"/>
      <c r="D14932" s="30"/>
      <c r="E14932" s="25"/>
    </row>
    <row r="14933" spans="1:5" x14ac:dyDescent="0.15">
      <c r="A14933" s="3"/>
      <c r="B14933" s="51"/>
      <c r="D14933" s="30"/>
      <c r="E14933" s="25"/>
    </row>
    <row r="14934" spans="1:5" x14ac:dyDescent="0.15">
      <c r="A14934" s="3"/>
      <c r="B14934" s="51"/>
      <c r="D14934" s="30"/>
      <c r="E14934" s="25"/>
    </row>
    <row r="14935" spans="1:5" x14ac:dyDescent="0.15">
      <c r="A14935" s="3"/>
      <c r="B14935" s="51"/>
      <c r="D14935" s="30"/>
      <c r="E14935" s="25"/>
    </row>
    <row r="14936" spans="1:5" x14ac:dyDescent="0.15">
      <c r="A14936" s="3"/>
      <c r="B14936" s="51"/>
      <c r="D14936" s="30"/>
      <c r="E14936" s="25"/>
    </row>
    <row r="14937" spans="1:5" x14ac:dyDescent="0.15">
      <c r="A14937" s="3"/>
      <c r="B14937" s="51"/>
      <c r="D14937" s="30"/>
      <c r="E14937" s="25"/>
    </row>
    <row r="14938" spans="1:5" x14ac:dyDescent="0.15">
      <c r="A14938" s="3"/>
      <c r="B14938" s="51"/>
      <c r="D14938" s="30"/>
      <c r="E14938" s="25"/>
    </row>
    <row r="14939" spans="1:5" x14ac:dyDescent="0.15">
      <c r="A14939" s="3"/>
      <c r="B14939" s="51"/>
      <c r="D14939" s="30"/>
      <c r="E14939" s="25"/>
    </row>
    <row r="14940" spans="1:5" x14ac:dyDescent="0.15">
      <c r="A14940" s="3"/>
      <c r="B14940" s="51"/>
      <c r="D14940" s="30"/>
      <c r="E14940" s="25"/>
    </row>
    <row r="14941" spans="1:5" x14ac:dyDescent="0.15">
      <c r="A14941" s="3"/>
      <c r="B14941" s="51"/>
      <c r="D14941" s="30"/>
      <c r="E14941" s="25"/>
    </row>
    <row r="14942" spans="1:5" x14ac:dyDescent="0.15">
      <c r="A14942" s="3"/>
      <c r="B14942" s="51"/>
      <c r="D14942" s="30"/>
      <c r="E14942" s="25"/>
    </row>
    <row r="14943" spans="1:5" x14ac:dyDescent="0.15">
      <c r="A14943" s="3"/>
      <c r="B14943" s="51"/>
      <c r="D14943" s="30"/>
      <c r="E14943" s="25"/>
    </row>
    <row r="14944" spans="1:5" x14ac:dyDescent="0.15">
      <c r="A14944" s="3"/>
      <c r="B14944" s="51"/>
      <c r="D14944" s="30"/>
      <c r="E14944" s="25"/>
    </row>
    <row r="14945" spans="1:5" x14ac:dyDescent="0.15">
      <c r="A14945" s="3"/>
      <c r="B14945" s="51"/>
      <c r="D14945" s="30"/>
      <c r="E14945" s="25"/>
    </row>
    <row r="14946" spans="1:5" x14ac:dyDescent="0.15">
      <c r="A14946" s="3"/>
      <c r="B14946" s="51"/>
      <c r="D14946" s="30"/>
      <c r="E14946" s="25"/>
    </row>
    <row r="14947" spans="1:5" x14ac:dyDescent="0.15">
      <c r="A14947" s="3"/>
      <c r="B14947" s="51"/>
      <c r="D14947" s="30"/>
      <c r="E14947" s="25"/>
    </row>
    <row r="14948" spans="1:5" x14ac:dyDescent="0.15">
      <c r="A14948" s="3"/>
      <c r="B14948" s="51"/>
      <c r="D14948" s="30"/>
      <c r="E14948" s="25"/>
    </row>
    <row r="14949" spans="1:5" x14ac:dyDescent="0.15">
      <c r="A14949" s="3"/>
      <c r="B14949" s="51"/>
      <c r="D14949" s="30"/>
      <c r="E14949" s="25"/>
    </row>
    <row r="14950" spans="1:5" x14ac:dyDescent="0.15">
      <c r="A14950" s="3"/>
      <c r="B14950" s="51"/>
      <c r="D14950" s="30"/>
      <c r="E14950" s="25"/>
    </row>
    <row r="14951" spans="1:5" x14ac:dyDescent="0.15">
      <c r="A14951" s="3"/>
      <c r="B14951" s="51"/>
      <c r="D14951" s="30"/>
      <c r="E14951" s="25"/>
    </row>
    <row r="14952" spans="1:5" x14ac:dyDescent="0.15">
      <c r="A14952" s="3"/>
      <c r="B14952" s="51"/>
      <c r="D14952" s="30"/>
      <c r="E14952" s="25"/>
    </row>
    <row r="14953" spans="1:5" x14ac:dyDescent="0.15">
      <c r="A14953" s="3"/>
      <c r="B14953" s="51"/>
      <c r="D14953" s="30"/>
      <c r="E14953" s="25"/>
    </row>
    <row r="14954" spans="1:5" x14ac:dyDescent="0.15">
      <c r="A14954" s="3"/>
      <c r="B14954" s="51"/>
      <c r="D14954" s="30"/>
      <c r="E14954" s="25"/>
    </row>
    <row r="14955" spans="1:5" x14ac:dyDescent="0.15">
      <c r="A14955" s="3"/>
      <c r="B14955" s="51"/>
      <c r="D14955" s="30"/>
      <c r="E14955" s="25"/>
    </row>
    <row r="14956" spans="1:5" x14ac:dyDescent="0.15">
      <c r="A14956" s="3"/>
      <c r="B14956" s="51"/>
      <c r="D14956" s="30"/>
      <c r="E14956" s="25"/>
    </row>
    <row r="14957" spans="1:5" x14ac:dyDescent="0.15">
      <c r="A14957" s="3"/>
      <c r="B14957" s="51"/>
      <c r="D14957" s="30"/>
      <c r="E14957" s="25"/>
    </row>
    <row r="14958" spans="1:5" x14ac:dyDescent="0.15">
      <c r="A14958" s="3"/>
      <c r="B14958" s="51"/>
      <c r="D14958" s="30"/>
      <c r="E14958" s="25"/>
    </row>
    <row r="14959" spans="1:5" x14ac:dyDescent="0.15">
      <c r="A14959" s="3"/>
      <c r="B14959" s="51"/>
      <c r="D14959" s="30"/>
      <c r="E14959" s="25"/>
    </row>
    <row r="14960" spans="1:5" x14ac:dyDescent="0.15">
      <c r="A14960" s="3"/>
      <c r="B14960" s="51"/>
      <c r="D14960" s="30"/>
      <c r="E14960" s="25"/>
    </row>
    <row r="14961" spans="1:5" x14ac:dyDescent="0.15">
      <c r="A14961" s="3"/>
      <c r="B14961" s="51"/>
      <c r="D14961" s="30"/>
      <c r="E14961" s="25"/>
    </row>
    <row r="14962" spans="1:5" x14ac:dyDescent="0.15">
      <c r="A14962" s="3"/>
      <c r="B14962" s="51"/>
      <c r="D14962" s="30"/>
      <c r="E14962" s="25"/>
    </row>
    <row r="14963" spans="1:5" x14ac:dyDescent="0.15">
      <c r="A14963" s="3"/>
      <c r="B14963" s="51"/>
      <c r="D14963" s="30"/>
      <c r="E14963" s="25"/>
    </row>
    <row r="14964" spans="1:5" x14ac:dyDescent="0.15">
      <c r="A14964" s="3"/>
      <c r="B14964" s="51"/>
      <c r="D14964" s="30"/>
      <c r="E14964" s="25"/>
    </row>
    <row r="14965" spans="1:5" x14ac:dyDescent="0.15">
      <c r="A14965" s="3"/>
      <c r="B14965" s="51"/>
      <c r="D14965" s="30"/>
      <c r="E14965" s="25"/>
    </row>
    <row r="14966" spans="1:5" x14ac:dyDescent="0.15">
      <c r="A14966" s="3"/>
      <c r="B14966" s="51"/>
      <c r="D14966" s="30"/>
      <c r="E14966" s="25"/>
    </row>
    <row r="14967" spans="1:5" x14ac:dyDescent="0.15">
      <c r="A14967" s="3"/>
      <c r="B14967" s="51"/>
      <c r="D14967" s="30"/>
      <c r="E14967" s="25"/>
    </row>
    <row r="14968" spans="1:5" x14ac:dyDescent="0.15">
      <c r="A14968" s="3"/>
      <c r="B14968" s="51"/>
      <c r="D14968" s="30"/>
      <c r="E14968" s="25"/>
    </row>
    <row r="14969" spans="1:5" x14ac:dyDescent="0.15">
      <c r="A14969" s="3"/>
      <c r="B14969" s="51"/>
      <c r="D14969" s="30"/>
      <c r="E14969" s="25"/>
    </row>
    <row r="14970" spans="1:5" x14ac:dyDescent="0.15">
      <c r="A14970" s="3"/>
      <c r="B14970" s="51"/>
      <c r="D14970" s="30"/>
      <c r="E14970" s="25"/>
    </row>
    <row r="14971" spans="1:5" x14ac:dyDescent="0.15">
      <c r="A14971" s="3"/>
      <c r="B14971" s="51"/>
      <c r="D14971" s="30"/>
      <c r="E14971" s="25"/>
    </row>
    <row r="14972" spans="1:5" x14ac:dyDescent="0.15">
      <c r="A14972" s="3"/>
      <c r="B14972" s="51"/>
      <c r="D14972" s="30"/>
      <c r="E14972" s="25"/>
    </row>
    <row r="14973" spans="1:5" x14ac:dyDescent="0.15">
      <c r="A14973" s="3"/>
      <c r="B14973" s="51"/>
      <c r="D14973" s="30"/>
      <c r="E14973" s="25"/>
    </row>
    <row r="14974" spans="1:5" x14ac:dyDescent="0.15">
      <c r="A14974" s="3"/>
      <c r="B14974" s="51"/>
      <c r="D14974" s="30"/>
      <c r="E14974" s="25"/>
    </row>
    <row r="14975" spans="1:5" x14ac:dyDescent="0.15">
      <c r="A14975" s="3"/>
      <c r="B14975" s="51"/>
      <c r="D14975" s="30"/>
      <c r="E14975" s="25"/>
    </row>
    <row r="14976" spans="1:5" x14ac:dyDescent="0.15">
      <c r="A14976" s="3"/>
      <c r="B14976" s="51"/>
      <c r="D14976" s="30"/>
      <c r="E14976" s="25"/>
    </row>
    <row r="14977" spans="1:5" x14ac:dyDescent="0.15">
      <c r="A14977" s="3"/>
      <c r="B14977" s="51"/>
      <c r="D14977" s="30"/>
      <c r="E14977" s="25"/>
    </row>
    <row r="14978" spans="1:5" x14ac:dyDescent="0.15">
      <c r="A14978" s="3"/>
      <c r="B14978" s="51"/>
      <c r="D14978" s="30"/>
      <c r="E14978" s="25"/>
    </row>
    <row r="14979" spans="1:5" x14ac:dyDescent="0.15">
      <c r="A14979" s="3"/>
      <c r="B14979" s="51"/>
      <c r="D14979" s="30"/>
      <c r="E14979" s="25"/>
    </row>
    <row r="14980" spans="1:5" x14ac:dyDescent="0.15">
      <c r="A14980" s="3"/>
      <c r="B14980" s="51"/>
      <c r="D14980" s="30"/>
      <c r="E14980" s="25"/>
    </row>
    <row r="14981" spans="1:5" x14ac:dyDescent="0.15">
      <c r="A14981" s="3"/>
      <c r="B14981" s="51"/>
      <c r="D14981" s="30"/>
      <c r="E14981" s="25"/>
    </row>
    <row r="14982" spans="1:5" x14ac:dyDescent="0.15">
      <c r="A14982" s="3"/>
      <c r="B14982" s="51"/>
      <c r="D14982" s="30"/>
      <c r="E14982" s="25"/>
    </row>
    <row r="14983" spans="1:5" x14ac:dyDescent="0.15">
      <c r="A14983" s="3"/>
      <c r="B14983" s="51"/>
      <c r="D14983" s="30"/>
      <c r="E14983" s="25"/>
    </row>
    <row r="14984" spans="1:5" x14ac:dyDescent="0.15">
      <c r="A14984" s="3"/>
      <c r="B14984" s="51"/>
      <c r="D14984" s="30"/>
      <c r="E14984" s="25"/>
    </row>
    <row r="14985" spans="1:5" x14ac:dyDescent="0.15">
      <c r="A14985" s="3"/>
      <c r="B14985" s="51"/>
      <c r="D14985" s="30"/>
      <c r="E14985" s="25"/>
    </row>
    <row r="14986" spans="1:5" x14ac:dyDescent="0.15">
      <c r="A14986" s="3"/>
      <c r="B14986" s="51"/>
      <c r="D14986" s="30"/>
      <c r="E14986" s="25"/>
    </row>
    <row r="14987" spans="1:5" x14ac:dyDescent="0.15">
      <c r="A14987" s="3"/>
      <c r="B14987" s="51"/>
      <c r="D14987" s="30"/>
      <c r="E14987" s="25"/>
    </row>
    <row r="14988" spans="1:5" x14ac:dyDescent="0.15">
      <c r="A14988" s="3"/>
      <c r="B14988" s="51"/>
      <c r="D14988" s="30"/>
      <c r="E14988" s="25"/>
    </row>
    <row r="14989" spans="1:5" x14ac:dyDescent="0.15">
      <c r="A14989" s="3"/>
      <c r="B14989" s="51"/>
      <c r="D14989" s="30"/>
      <c r="E14989" s="25"/>
    </row>
    <row r="14990" spans="1:5" x14ac:dyDescent="0.15">
      <c r="A14990" s="3"/>
      <c r="B14990" s="51"/>
      <c r="D14990" s="30"/>
      <c r="E14990" s="25"/>
    </row>
    <row r="14991" spans="1:5" x14ac:dyDescent="0.15">
      <c r="A14991" s="3"/>
      <c r="B14991" s="51"/>
      <c r="D14991" s="30"/>
      <c r="E14991" s="25"/>
    </row>
    <row r="14992" spans="1:5" x14ac:dyDescent="0.15">
      <c r="A14992" s="3"/>
      <c r="B14992" s="51"/>
      <c r="D14992" s="30"/>
      <c r="E14992" s="25"/>
    </row>
    <row r="14993" spans="1:5" x14ac:dyDescent="0.15">
      <c r="A14993" s="3"/>
      <c r="B14993" s="51"/>
      <c r="D14993" s="30"/>
      <c r="E14993" s="25"/>
    </row>
    <row r="14994" spans="1:5" x14ac:dyDescent="0.15">
      <c r="A14994" s="3"/>
      <c r="B14994" s="51"/>
      <c r="D14994" s="30"/>
      <c r="E14994" s="25"/>
    </row>
    <row r="14995" spans="1:5" x14ac:dyDescent="0.15">
      <c r="A14995" s="3"/>
      <c r="B14995" s="51"/>
      <c r="D14995" s="30"/>
      <c r="E14995" s="25"/>
    </row>
    <row r="14996" spans="1:5" x14ac:dyDescent="0.15">
      <c r="A14996" s="3"/>
      <c r="B14996" s="51"/>
      <c r="D14996" s="30"/>
      <c r="E14996" s="25"/>
    </row>
    <row r="14997" spans="1:5" x14ac:dyDescent="0.15">
      <c r="A14997" s="3"/>
      <c r="B14997" s="51"/>
      <c r="D14997" s="30"/>
      <c r="E14997" s="25"/>
    </row>
    <row r="14998" spans="1:5" x14ac:dyDescent="0.15">
      <c r="A14998" s="3"/>
      <c r="B14998" s="51"/>
      <c r="D14998" s="30"/>
      <c r="E14998" s="25"/>
    </row>
    <row r="14999" spans="1:5" x14ac:dyDescent="0.15">
      <c r="A14999" s="3"/>
      <c r="B14999" s="51"/>
      <c r="D14999" s="30"/>
      <c r="E14999" s="25"/>
    </row>
    <row r="15000" spans="1:5" x14ac:dyDescent="0.15">
      <c r="A15000" s="3"/>
      <c r="B15000" s="51"/>
      <c r="D15000" s="30"/>
      <c r="E15000" s="25"/>
    </row>
    <row r="15001" spans="1:5" x14ac:dyDescent="0.15">
      <c r="A15001" s="3"/>
      <c r="B15001" s="51"/>
      <c r="D15001" s="30"/>
      <c r="E15001" s="25"/>
    </row>
    <row r="15002" spans="1:5" x14ac:dyDescent="0.15">
      <c r="A15002" s="3"/>
      <c r="B15002" s="51"/>
      <c r="D15002" s="30"/>
      <c r="E15002" s="25"/>
    </row>
    <row r="15003" spans="1:5" x14ac:dyDescent="0.15">
      <c r="A15003" s="3"/>
      <c r="B15003" s="51"/>
      <c r="D15003" s="30"/>
      <c r="E15003" s="25"/>
    </row>
    <row r="15004" spans="1:5" x14ac:dyDescent="0.15">
      <c r="A15004" s="3"/>
      <c r="B15004" s="51"/>
      <c r="D15004" s="30"/>
      <c r="E15004" s="25"/>
    </row>
    <row r="15005" spans="1:5" x14ac:dyDescent="0.15">
      <c r="A15005" s="3"/>
      <c r="B15005" s="51"/>
      <c r="D15005" s="30"/>
      <c r="E15005" s="25"/>
    </row>
    <row r="15006" spans="1:5" x14ac:dyDescent="0.15">
      <c r="A15006" s="3"/>
      <c r="B15006" s="51"/>
      <c r="D15006" s="30"/>
      <c r="E15006" s="25"/>
    </row>
    <row r="15007" spans="1:5" x14ac:dyDescent="0.15">
      <c r="A15007" s="3"/>
      <c r="B15007" s="51"/>
      <c r="D15007" s="30"/>
      <c r="E15007" s="25"/>
    </row>
    <row r="15008" spans="1:5" x14ac:dyDescent="0.15">
      <c r="A15008" s="3"/>
      <c r="B15008" s="51"/>
      <c r="D15008" s="30"/>
      <c r="E15008" s="25"/>
    </row>
    <row r="15009" spans="1:5" x14ac:dyDescent="0.15">
      <c r="A15009" s="3"/>
      <c r="B15009" s="51"/>
      <c r="D15009" s="30"/>
      <c r="E15009" s="25"/>
    </row>
    <row r="15010" spans="1:5" x14ac:dyDescent="0.15">
      <c r="A15010" s="3"/>
      <c r="B15010" s="51"/>
      <c r="D15010" s="30"/>
      <c r="E15010" s="25"/>
    </row>
    <row r="15011" spans="1:5" x14ac:dyDescent="0.15">
      <c r="A15011" s="3"/>
      <c r="B15011" s="51"/>
      <c r="D15011" s="30"/>
      <c r="E15011" s="25"/>
    </row>
    <row r="15012" spans="1:5" x14ac:dyDescent="0.15">
      <c r="A15012" s="3"/>
      <c r="B15012" s="51"/>
      <c r="D15012" s="30"/>
      <c r="E15012" s="25"/>
    </row>
    <row r="15013" spans="1:5" x14ac:dyDescent="0.15">
      <c r="A15013" s="3"/>
      <c r="B15013" s="51"/>
      <c r="D15013" s="30"/>
      <c r="E15013" s="25"/>
    </row>
    <row r="15014" spans="1:5" x14ac:dyDescent="0.15">
      <c r="A15014" s="3"/>
      <c r="B15014" s="51"/>
      <c r="D15014" s="30"/>
      <c r="E15014" s="25"/>
    </row>
    <row r="15015" spans="1:5" x14ac:dyDescent="0.15">
      <c r="A15015" s="3"/>
      <c r="B15015" s="51"/>
      <c r="D15015" s="30"/>
      <c r="E15015" s="25"/>
    </row>
    <row r="15016" spans="1:5" x14ac:dyDescent="0.15">
      <c r="A15016" s="3"/>
      <c r="B15016" s="51"/>
      <c r="D15016" s="30"/>
      <c r="E15016" s="25"/>
    </row>
    <row r="15017" spans="1:5" x14ac:dyDescent="0.15">
      <c r="A15017" s="3"/>
      <c r="B15017" s="51"/>
      <c r="D15017" s="30"/>
      <c r="E15017" s="25"/>
    </row>
    <row r="15018" spans="1:5" x14ac:dyDescent="0.15">
      <c r="A15018" s="3"/>
      <c r="B15018" s="51"/>
      <c r="D15018" s="30"/>
      <c r="E15018" s="25"/>
    </row>
    <row r="15019" spans="1:5" x14ac:dyDescent="0.15">
      <c r="A15019" s="3"/>
      <c r="B15019" s="51"/>
      <c r="D15019" s="30"/>
      <c r="E15019" s="25"/>
    </row>
    <row r="15020" spans="1:5" x14ac:dyDescent="0.15">
      <c r="A15020" s="3"/>
      <c r="B15020" s="51"/>
      <c r="D15020" s="30"/>
      <c r="E15020" s="25"/>
    </row>
    <row r="15021" spans="1:5" x14ac:dyDescent="0.15">
      <c r="A15021" s="3"/>
      <c r="B15021" s="51"/>
      <c r="D15021" s="30"/>
      <c r="E15021" s="25"/>
    </row>
    <row r="15022" spans="1:5" x14ac:dyDescent="0.15">
      <c r="A15022" s="3"/>
      <c r="B15022" s="51"/>
      <c r="D15022" s="30"/>
      <c r="E15022" s="25"/>
    </row>
    <row r="15023" spans="1:5" x14ac:dyDescent="0.15">
      <c r="A15023" s="3"/>
      <c r="B15023" s="51"/>
      <c r="D15023" s="30"/>
      <c r="E15023" s="25"/>
    </row>
    <row r="15024" spans="1:5" x14ac:dyDescent="0.15">
      <c r="A15024" s="3"/>
      <c r="B15024" s="51"/>
      <c r="D15024" s="30"/>
      <c r="E15024" s="25"/>
    </row>
    <row r="15025" spans="1:5" x14ac:dyDescent="0.15">
      <c r="A15025" s="3"/>
      <c r="B15025" s="51"/>
      <c r="D15025" s="30"/>
      <c r="E15025" s="25"/>
    </row>
    <row r="15026" spans="1:5" x14ac:dyDescent="0.15">
      <c r="A15026" s="3"/>
      <c r="B15026" s="51"/>
      <c r="D15026" s="30"/>
      <c r="E15026" s="25"/>
    </row>
    <row r="15027" spans="1:5" x14ac:dyDescent="0.15">
      <c r="A15027" s="3"/>
      <c r="B15027" s="51"/>
      <c r="D15027" s="30"/>
      <c r="E15027" s="25"/>
    </row>
    <row r="15028" spans="1:5" x14ac:dyDescent="0.15">
      <c r="A15028" s="3"/>
      <c r="B15028" s="51"/>
      <c r="D15028" s="30"/>
      <c r="E15028" s="25"/>
    </row>
    <row r="15029" spans="1:5" x14ac:dyDescent="0.15">
      <c r="A15029" s="3"/>
      <c r="B15029" s="51"/>
      <c r="D15029" s="30"/>
      <c r="E15029" s="25"/>
    </row>
    <row r="15030" spans="1:5" x14ac:dyDescent="0.15">
      <c r="A15030" s="3"/>
      <c r="B15030" s="51"/>
      <c r="D15030" s="30"/>
      <c r="E15030" s="25"/>
    </row>
    <row r="15031" spans="1:5" x14ac:dyDescent="0.15">
      <c r="A15031" s="3"/>
      <c r="B15031" s="51"/>
      <c r="D15031" s="30"/>
      <c r="E15031" s="25"/>
    </row>
    <row r="15032" spans="1:5" x14ac:dyDescent="0.15">
      <c r="A15032" s="3"/>
      <c r="B15032" s="51"/>
      <c r="D15032" s="30"/>
      <c r="E15032" s="25"/>
    </row>
    <row r="15033" spans="1:5" x14ac:dyDescent="0.15">
      <c r="A15033" s="3"/>
      <c r="B15033" s="51"/>
      <c r="D15033" s="30"/>
      <c r="E15033" s="25"/>
    </row>
    <row r="15034" spans="1:5" x14ac:dyDescent="0.15">
      <c r="A15034" s="3"/>
      <c r="B15034" s="51"/>
      <c r="D15034" s="30"/>
      <c r="E15034" s="25"/>
    </row>
    <row r="15035" spans="1:5" x14ac:dyDescent="0.15">
      <c r="A15035" s="3"/>
      <c r="B15035" s="51"/>
      <c r="D15035" s="30"/>
      <c r="E15035" s="25"/>
    </row>
    <row r="15036" spans="1:5" x14ac:dyDescent="0.15">
      <c r="A15036" s="3"/>
      <c r="B15036" s="51"/>
      <c r="D15036" s="30"/>
      <c r="E15036" s="25"/>
    </row>
    <row r="15037" spans="1:5" x14ac:dyDescent="0.15">
      <c r="A15037" s="3"/>
      <c r="B15037" s="51"/>
      <c r="D15037" s="30"/>
      <c r="E15037" s="25"/>
    </row>
    <row r="15038" spans="1:5" x14ac:dyDescent="0.15">
      <c r="A15038" s="3"/>
      <c r="B15038" s="51"/>
      <c r="D15038" s="30"/>
      <c r="E15038" s="25"/>
    </row>
    <row r="15039" spans="1:5" x14ac:dyDescent="0.15">
      <c r="A15039" s="3"/>
      <c r="B15039" s="51"/>
      <c r="D15039" s="30"/>
      <c r="E15039" s="25"/>
    </row>
    <row r="15040" spans="1:5" x14ac:dyDescent="0.15">
      <c r="A15040" s="3"/>
      <c r="B15040" s="51"/>
      <c r="D15040" s="30"/>
      <c r="E15040" s="25"/>
    </row>
    <row r="15041" spans="1:5" x14ac:dyDescent="0.15">
      <c r="A15041" s="3"/>
      <c r="B15041" s="51"/>
      <c r="D15041" s="30"/>
      <c r="E15041" s="25"/>
    </row>
    <row r="15042" spans="1:5" x14ac:dyDescent="0.15">
      <c r="A15042" s="3"/>
      <c r="B15042" s="51"/>
      <c r="D15042" s="30"/>
      <c r="E15042" s="25"/>
    </row>
    <row r="15043" spans="1:5" x14ac:dyDescent="0.15">
      <c r="A15043" s="3"/>
      <c r="B15043" s="51"/>
      <c r="D15043" s="30"/>
      <c r="E15043" s="25"/>
    </row>
    <row r="15044" spans="1:5" x14ac:dyDescent="0.15">
      <c r="A15044" s="3"/>
      <c r="B15044" s="51"/>
      <c r="D15044" s="30"/>
      <c r="E15044" s="25"/>
    </row>
    <row r="15045" spans="1:5" x14ac:dyDescent="0.15">
      <c r="A15045" s="3"/>
      <c r="B15045" s="51"/>
      <c r="D15045" s="30"/>
      <c r="E15045" s="25"/>
    </row>
    <row r="15046" spans="1:5" x14ac:dyDescent="0.15">
      <c r="A15046" s="3"/>
      <c r="B15046" s="51"/>
      <c r="D15046" s="30"/>
      <c r="E15046" s="25"/>
    </row>
    <row r="15047" spans="1:5" x14ac:dyDescent="0.15">
      <c r="A15047" s="3"/>
      <c r="B15047" s="51"/>
      <c r="D15047" s="30"/>
      <c r="E15047" s="25"/>
    </row>
    <row r="15048" spans="1:5" x14ac:dyDescent="0.15">
      <c r="A15048" s="3"/>
      <c r="B15048" s="51"/>
      <c r="D15048" s="30"/>
      <c r="E15048" s="25"/>
    </row>
    <row r="15049" spans="1:5" x14ac:dyDescent="0.15">
      <c r="A15049" s="3"/>
      <c r="B15049" s="51"/>
      <c r="D15049" s="30"/>
      <c r="E15049" s="25"/>
    </row>
    <row r="15050" spans="1:5" x14ac:dyDescent="0.15">
      <c r="A15050" s="3"/>
      <c r="B15050" s="51"/>
      <c r="D15050" s="30"/>
      <c r="E15050" s="25"/>
    </row>
    <row r="15051" spans="1:5" x14ac:dyDescent="0.15">
      <c r="A15051" s="3"/>
      <c r="B15051" s="51"/>
      <c r="D15051" s="30"/>
      <c r="E15051" s="25"/>
    </row>
    <row r="15052" spans="1:5" x14ac:dyDescent="0.15">
      <c r="A15052" s="3"/>
      <c r="B15052" s="51"/>
      <c r="D15052" s="30"/>
      <c r="E15052" s="25"/>
    </row>
    <row r="15053" spans="1:5" x14ac:dyDescent="0.15">
      <c r="A15053" s="3"/>
      <c r="B15053" s="51"/>
      <c r="D15053" s="30"/>
      <c r="E15053" s="25"/>
    </row>
    <row r="15054" spans="1:5" x14ac:dyDescent="0.15">
      <c r="A15054" s="3"/>
      <c r="B15054" s="51"/>
      <c r="D15054" s="30"/>
      <c r="E15054" s="25"/>
    </row>
    <row r="15055" spans="1:5" x14ac:dyDescent="0.15">
      <c r="A15055" s="3"/>
      <c r="B15055" s="51"/>
      <c r="D15055" s="30"/>
      <c r="E15055" s="25"/>
    </row>
    <row r="15056" spans="1:5" x14ac:dyDescent="0.15">
      <c r="A15056" s="3"/>
      <c r="B15056" s="51"/>
      <c r="D15056" s="30"/>
      <c r="E15056" s="25"/>
    </row>
    <row r="15057" spans="1:5" x14ac:dyDescent="0.15">
      <c r="A15057" s="3"/>
      <c r="B15057" s="51"/>
      <c r="D15057" s="30"/>
      <c r="E15057" s="25"/>
    </row>
    <row r="15058" spans="1:5" x14ac:dyDescent="0.15">
      <c r="A15058" s="3"/>
      <c r="B15058" s="51"/>
      <c r="D15058" s="30"/>
      <c r="E15058" s="25"/>
    </row>
    <row r="15059" spans="1:5" x14ac:dyDescent="0.15">
      <c r="A15059" s="3"/>
      <c r="B15059" s="51"/>
      <c r="D15059" s="30"/>
      <c r="E15059" s="25"/>
    </row>
    <row r="15060" spans="1:5" x14ac:dyDescent="0.15">
      <c r="A15060" s="3"/>
      <c r="B15060" s="51"/>
      <c r="D15060" s="30"/>
      <c r="E15060" s="25"/>
    </row>
    <row r="15061" spans="1:5" x14ac:dyDescent="0.15">
      <c r="A15061" s="3"/>
      <c r="B15061" s="51"/>
      <c r="D15061" s="30"/>
      <c r="E15061" s="25"/>
    </row>
    <row r="15062" spans="1:5" x14ac:dyDescent="0.15">
      <c r="A15062" s="3"/>
      <c r="B15062" s="51"/>
      <c r="D15062" s="30"/>
      <c r="E15062" s="25"/>
    </row>
    <row r="15063" spans="1:5" x14ac:dyDescent="0.15">
      <c r="A15063" s="3"/>
      <c r="B15063" s="51"/>
      <c r="D15063" s="30"/>
      <c r="E15063" s="25"/>
    </row>
    <row r="15064" spans="1:5" x14ac:dyDescent="0.15">
      <c r="A15064" s="3"/>
      <c r="B15064" s="51"/>
      <c r="D15064" s="30"/>
      <c r="E15064" s="25"/>
    </row>
    <row r="15065" spans="1:5" x14ac:dyDescent="0.15">
      <c r="A15065" s="3"/>
      <c r="B15065" s="51"/>
      <c r="D15065" s="30"/>
      <c r="E15065" s="25"/>
    </row>
    <row r="15066" spans="1:5" x14ac:dyDescent="0.15">
      <c r="A15066" s="3"/>
      <c r="B15066" s="51"/>
      <c r="D15066" s="30"/>
      <c r="E15066" s="25"/>
    </row>
    <row r="15067" spans="1:5" x14ac:dyDescent="0.15">
      <c r="A15067" s="3"/>
      <c r="B15067" s="51"/>
      <c r="D15067" s="30"/>
      <c r="E15067" s="25"/>
    </row>
    <row r="15068" spans="1:5" x14ac:dyDescent="0.15">
      <c r="A15068" s="3"/>
      <c r="B15068" s="51"/>
      <c r="D15068" s="30"/>
      <c r="E15068" s="25"/>
    </row>
    <row r="15069" spans="1:5" x14ac:dyDescent="0.15">
      <c r="A15069" s="3"/>
      <c r="B15069" s="51"/>
      <c r="D15069" s="30"/>
      <c r="E15069" s="25"/>
    </row>
    <row r="15070" spans="1:5" x14ac:dyDescent="0.15">
      <c r="A15070" s="3"/>
      <c r="B15070" s="51"/>
      <c r="D15070" s="30"/>
      <c r="E15070" s="25"/>
    </row>
    <row r="15071" spans="1:5" x14ac:dyDescent="0.15">
      <c r="A15071" s="3"/>
      <c r="B15071" s="51"/>
      <c r="D15071" s="30"/>
      <c r="E15071" s="25"/>
    </row>
    <row r="15072" spans="1:5" x14ac:dyDescent="0.15">
      <c r="A15072" s="3"/>
      <c r="B15072" s="51"/>
      <c r="D15072" s="30"/>
      <c r="E15072" s="25"/>
    </row>
    <row r="15073" spans="1:5" x14ac:dyDescent="0.15">
      <c r="A15073" s="3"/>
      <c r="B15073" s="51"/>
      <c r="D15073" s="30"/>
      <c r="E15073" s="25"/>
    </row>
    <row r="15074" spans="1:5" x14ac:dyDescent="0.15">
      <c r="A15074" s="3"/>
      <c r="B15074" s="51"/>
      <c r="D15074" s="30"/>
      <c r="E15074" s="25"/>
    </row>
    <row r="15075" spans="1:5" x14ac:dyDescent="0.15">
      <c r="A15075" s="3"/>
      <c r="B15075" s="51"/>
      <c r="D15075" s="30"/>
      <c r="E15075" s="25"/>
    </row>
    <row r="15076" spans="1:5" x14ac:dyDescent="0.15">
      <c r="A15076" s="3"/>
      <c r="B15076" s="51"/>
      <c r="D15076" s="30"/>
      <c r="E15076" s="25"/>
    </row>
    <row r="15077" spans="1:5" x14ac:dyDescent="0.15">
      <c r="A15077" s="3"/>
      <c r="B15077" s="51"/>
      <c r="D15077" s="30"/>
      <c r="E15077" s="25"/>
    </row>
    <row r="15078" spans="1:5" x14ac:dyDescent="0.15">
      <c r="A15078" s="3"/>
      <c r="B15078" s="51"/>
      <c r="D15078" s="30"/>
      <c r="E15078" s="25"/>
    </row>
    <row r="15079" spans="1:5" x14ac:dyDescent="0.15">
      <c r="A15079" s="3"/>
      <c r="B15079" s="51"/>
      <c r="D15079" s="30"/>
      <c r="E15079" s="25"/>
    </row>
    <row r="15080" spans="1:5" x14ac:dyDescent="0.15">
      <c r="A15080" s="3"/>
      <c r="B15080" s="51"/>
      <c r="D15080" s="30"/>
      <c r="E15080" s="25"/>
    </row>
    <row r="15081" spans="1:5" x14ac:dyDescent="0.15">
      <c r="A15081" s="3"/>
      <c r="B15081" s="51"/>
      <c r="D15081" s="30"/>
      <c r="E15081" s="25"/>
    </row>
    <row r="15082" spans="1:5" x14ac:dyDescent="0.15">
      <c r="A15082" s="3"/>
      <c r="B15082" s="51"/>
      <c r="D15082" s="30"/>
      <c r="E15082" s="25"/>
    </row>
    <row r="15083" spans="1:5" x14ac:dyDescent="0.15">
      <c r="A15083" s="3"/>
      <c r="B15083" s="51"/>
      <c r="D15083" s="30"/>
      <c r="E15083" s="25"/>
    </row>
    <row r="15084" spans="1:5" x14ac:dyDescent="0.15">
      <c r="A15084" s="3"/>
      <c r="B15084" s="51"/>
      <c r="D15084" s="30"/>
      <c r="E15084" s="25"/>
    </row>
    <row r="15085" spans="1:5" x14ac:dyDescent="0.15">
      <c r="A15085" s="3"/>
      <c r="B15085" s="51"/>
      <c r="D15085" s="30"/>
      <c r="E15085" s="25"/>
    </row>
    <row r="15086" spans="1:5" x14ac:dyDescent="0.15">
      <c r="A15086" s="3"/>
      <c r="B15086" s="51"/>
      <c r="D15086" s="30"/>
      <c r="E15086" s="25"/>
    </row>
    <row r="15087" spans="1:5" x14ac:dyDescent="0.15">
      <c r="A15087" s="3"/>
      <c r="B15087" s="51"/>
      <c r="D15087" s="30"/>
      <c r="E15087" s="25"/>
    </row>
    <row r="15088" spans="1:5" x14ac:dyDescent="0.15">
      <c r="A15088" s="3"/>
      <c r="B15088" s="51"/>
      <c r="D15088" s="30"/>
      <c r="E15088" s="25"/>
    </row>
    <row r="15089" spans="1:5" x14ac:dyDescent="0.15">
      <c r="A15089" s="3"/>
      <c r="B15089" s="51"/>
      <c r="D15089" s="30"/>
      <c r="E15089" s="25"/>
    </row>
    <row r="15090" spans="1:5" x14ac:dyDescent="0.15">
      <c r="A15090" s="3"/>
      <c r="B15090" s="51"/>
      <c r="D15090" s="30"/>
      <c r="E15090" s="25"/>
    </row>
    <row r="15091" spans="1:5" x14ac:dyDescent="0.15">
      <c r="A15091" s="3"/>
      <c r="B15091" s="51"/>
      <c r="D15091" s="30"/>
      <c r="E15091" s="25"/>
    </row>
    <row r="15092" spans="1:5" x14ac:dyDescent="0.15">
      <c r="A15092" s="3"/>
      <c r="B15092" s="51"/>
      <c r="D15092" s="30"/>
      <c r="E15092" s="25"/>
    </row>
    <row r="15093" spans="1:5" x14ac:dyDescent="0.15">
      <c r="A15093" s="3"/>
      <c r="B15093" s="51"/>
      <c r="D15093" s="30"/>
      <c r="E15093" s="25"/>
    </row>
    <row r="15094" spans="1:5" x14ac:dyDescent="0.15">
      <c r="A15094" s="3"/>
      <c r="B15094" s="51"/>
      <c r="D15094" s="30"/>
      <c r="E15094" s="25"/>
    </row>
    <row r="15095" spans="1:5" x14ac:dyDescent="0.15">
      <c r="A15095" s="3"/>
      <c r="B15095" s="51"/>
      <c r="D15095" s="30"/>
      <c r="E15095" s="25"/>
    </row>
    <row r="15096" spans="1:5" x14ac:dyDescent="0.15">
      <c r="A15096" s="3"/>
      <c r="B15096" s="51"/>
      <c r="D15096" s="30"/>
      <c r="E15096" s="25"/>
    </row>
    <row r="15097" spans="1:5" x14ac:dyDescent="0.15">
      <c r="A15097" s="3"/>
      <c r="B15097" s="51"/>
      <c r="D15097" s="30"/>
      <c r="E15097" s="25"/>
    </row>
    <row r="15098" spans="1:5" x14ac:dyDescent="0.15">
      <c r="A15098" s="3"/>
      <c r="B15098" s="51"/>
      <c r="D15098" s="30"/>
      <c r="E15098" s="25"/>
    </row>
    <row r="15099" spans="1:5" x14ac:dyDescent="0.15">
      <c r="A15099" s="3"/>
      <c r="B15099" s="51"/>
      <c r="D15099" s="30"/>
      <c r="E15099" s="25"/>
    </row>
    <row r="15100" spans="1:5" x14ac:dyDescent="0.15">
      <c r="A15100" s="3"/>
      <c r="B15100" s="51"/>
      <c r="D15100" s="30"/>
      <c r="E15100" s="25"/>
    </row>
    <row r="15101" spans="1:5" x14ac:dyDescent="0.15">
      <c r="A15101" s="3"/>
      <c r="B15101" s="51"/>
      <c r="D15101" s="30"/>
      <c r="E15101" s="25"/>
    </row>
    <row r="15102" spans="1:5" x14ac:dyDescent="0.15">
      <c r="A15102" s="3"/>
      <c r="B15102" s="51"/>
      <c r="D15102" s="30"/>
      <c r="E15102" s="25"/>
    </row>
    <row r="15103" spans="1:5" x14ac:dyDescent="0.15">
      <c r="A15103" s="3"/>
      <c r="B15103" s="51"/>
      <c r="D15103" s="30"/>
      <c r="E15103" s="25"/>
    </row>
    <row r="15104" spans="1:5" x14ac:dyDescent="0.15">
      <c r="A15104" s="3"/>
      <c r="B15104" s="51"/>
      <c r="D15104" s="30"/>
      <c r="E15104" s="25"/>
    </row>
    <row r="15105" spans="1:5" x14ac:dyDescent="0.15">
      <c r="A15105" s="3"/>
      <c r="B15105" s="51"/>
      <c r="D15105" s="30"/>
      <c r="E15105" s="25"/>
    </row>
    <row r="15106" spans="1:5" x14ac:dyDescent="0.15">
      <c r="A15106" s="3"/>
      <c r="B15106" s="51"/>
      <c r="D15106" s="30"/>
      <c r="E15106" s="25"/>
    </row>
    <row r="15107" spans="1:5" x14ac:dyDescent="0.15">
      <c r="A15107" s="3"/>
      <c r="B15107" s="51"/>
      <c r="D15107" s="30"/>
      <c r="E15107" s="25"/>
    </row>
    <row r="15108" spans="1:5" x14ac:dyDescent="0.15">
      <c r="A15108" s="3"/>
      <c r="B15108" s="51"/>
      <c r="D15108" s="30"/>
      <c r="E15108" s="25"/>
    </row>
    <row r="15109" spans="1:5" x14ac:dyDescent="0.15">
      <c r="A15109" s="3"/>
      <c r="B15109" s="51"/>
      <c r="D15109" s="30"/>
      <c r="E15109" s="25"/>
    </row>
    <row r="15110" spans="1:5" x14ac:dyDescent="0.15">
      <c r="A15110" s="3"/>
      <c r="B15110" s="51"/>
      <c r="D15110" s="30"/>
      <c r="E15110" s="25"/>
    </row>
    <row r="15111" spans="1:5" x14ac:dyDescent="0.15">
      <c r="A15111" s="3"/>
      <c r="B15111" s="51"/>
      <c r="D15111" s="30"/>
      <c r="E15111" s="25"/>
    </row>
    <row r="15112" spans="1:5" x14ac:dyDescent="0.15">
      <c r="A15112" s="3"/>
      <c r="B15112" s="51"/>
      <c r="D15112" s="30"/>
      <c r="E15112" s="25"/>
    </row>
    <row r="15113" spans="1:5" x14ac:dyDescent="0.15">
      <c r="A15113" s="3"/>
      <c r="B15113" s="51"/>
      <c r="D15113" s="30"/>
      <c r="E15113" s="25"/>
    </row>
    <row r="15114" spans="1:5" x14ac:dyDescent="0.15">
      <c r="A15114" s="3"/>
      <c r="B15114" s="51"/>
      <c r="D15114" s="30"/>
      <c r="E15114" s="25"/>
    </row>
    <row r="15115" spans="1:5" x14ac:dyDescent="0.15">
      <c r="A15115" s="3"/>
      <c r="B15115" s="51"/>
      <c r="D15115" s="30"/>
      <c r="E15115" s="25"/>
    </row>
    <row r="15116" spans="1:5" x14ac:dyDescent="0.15">
      <c r="A15116" s="3"/>
      <c r="B15116" s="51"/>
      <c r="D15116" s="30"/>
      <c r="E15116" s="25"/>
    </row>
    <row r="15117" spans="1:5" x14ac:dyDescent="0.15">
      <c r="A15117" s="3"/>
      <c r="B15117" s="51"/>
      <c r="D15117" s="30"/>
      <c r="E15117" s="25"/>
    </row>
    <row r="15118" spans="1:5" x14ac:dyDescent="0.15">
      <c r="A15118" s="3"/>
      <c r="B15118" s="51"/>
      <c r="D15118" s="30"/>
      <c r="E15118" s="25"/>
    </row>
    <row r="15119" spans="1:5" x14ac:dyDescent="0.15">
      <c r="A15119" s="3"/>
      <c r="B15119" s="51"/>
      <c r="D15119" s="30"/>
      <c r="E15119" s="25"/>
    </row>
    <row r="15120" spans="1:5" x14ac:dyDescent="0.15">
      <c r="A15120" s="3"/>
      <c r="B15120" s="51"/>
      <c r="D15120" s="30"/>
      <c r="E15120" s="25"/>
    </row>
    <row r="15121" spans="1:5" x14ac:dyDescent="0.15">
      <c r="A15121" s="3"/>
      <c r="B15121" s="51"/>
      <c r="D15121" s="30"/>
      <c r="E15121" s="25"/>
    </row>
    <row r="15122" spans="1:5" x14ac:dyDescent="0.15">
      <c r="A15122" s="3"/>
      <c r="B15122" s="51"/>
      <c r="D15122" s="30"/>
      <c r="E15122" s="25"/>
    </row>
    <row r="15123" spans="1:5" x14ac:dyDescent="0.15">
      <c r="A15123" s="3"/>
      <c r="B15123" s="51"/>
      <c r="D15123" s="30"/>
      <c r="E15123" s="25"/>
    </row>
    <row r="15124" spans="1:5" x14ac:dyDescent="0.15">
      <c r="A15124" s="3"/>
      <c r="B15124" s="51"/>
      <c r="D15124" s="30"/>
      <c r="E15124" s="25"/>
    </row>
    <row r="15125" spans="1:5" x14ac:dyDescent="0.15">
      <c r="A15125" s="3"/>
      <c r="B15125" s="51"/>
      <c r="D15125" s="30"/>
      <c r="E15125" s="25"/>
    </row>
    <row r="15126" spans="1:5" x14ac:dyDescent="0.15">
      <c r="A15126" s="3"/>
      <c r="B15126" s="51"/>
      <c r="D15126" s="30"/>
      <c r="E15126" s="25"/>
    </row>
    <row r="15127" spans="1:5" x14ac:dyDescent="0.15">
      <c r="A15127" s="3"/>
      <c r="B15127" s="51"/>
      <c r="D15127" s="30"/>
      <c r="E15127" s="25"/>
    </row>
    <row r="15128" spans="1:5" x14ac:dyDescent="0.15">
      <c r="A15128" s="3"/>
      <c r="B15128" s="51"/>
      <c r="D15128" s="30"/>
      <c r="E15128" s="25"/>
    </row>
    <row r="15129" spans="1:5" x14ac:dyDescent="0.15">
      <c r="A15129" s="3"/>
      <c r="B15129" s="51"/>
      <c r="D15129" s="30"/>
      <c r="E15129" s="25"/>
    </row>
    <row r="15130" spans="1:5" x14ac:dyDescent="0.15">
      <c r="A15130" s="3"/>
      <c r="B15130" s="51"/>
      <c r="D15130" s="30"/>
      <c r="E15130" s="25"/>
    </row>
    <row r="15131" spans="1:5" x14ac:dyDescent="0.15">
      <c r="A15131" s="3"/>
      <c r="B15131" s="51"/>
      <c r="D15131" s="30"/>
      <c r="E15131" s="25"/>
    </row>
    <row r="15132" spans="1:5" x14ac:dyDescent="0.15">
      <c r="A15132" s="3"/>
      <c r="B15132" s="51"/>
      <c r="D15132" s="30"/>
      <c r="E15132" s="25"/>
    </row>
    <row r="15133" spans="1:5" x14ac:dyDescent="0.15">
      <c r="A15133" s="3"/>
      <c r="B15133" s="51"/>
      <c r="D15133" s="30"/>
      <c r="E15133" s="25"/>
    </row>
    <row r="15134" spans="1:5" x14ac:dyDescent="0.15">
      <c r="A15134" s="3"/>
      <c r="B15134" s="51"/>
      <c r="D15134" s="30"/>
      <c r="E15134" s="25"/>
    </row>
    <row r="15135" spans="1:5" x14ac:dyDescent="0.15">
      <c r="A15135" s="3"/>
      <c r="B15135" s="51"/>
      <c r="D15135" s="30"/>
      <c r="E15135" s="25"/>
    </row>
    <row r="15136" spans="1:5" x14ac:dyDescent="0.15">
      <c r="A15136" s="3"/>
      <c r="B15136" s="51"/>
      <c r="D15136" s="30"/>
      <c r="E15136" s="25"/>
    </row>
    <row r="15137" spans="1:5" x14ac:dyDescent="0.15">
      <c r="A15137" s="3"/>
      <c r="B15137" s="51"/>
      <c r="D15137" s="30"/>
      <c r="E15137" s="25"/>
    </row>
    <row r="15138" spans="1:5" x14ac:dyDescent="0.15">
      <c r="A15138" s="3"/>
      <c r="B15138" s="51"/>
      <c r="D15138" s="30"/>
      <c r="E15138" s="25"/>
    </row>
    <row r="15139" spans="1:5" x14ac:dyDescent="0.15">
      <c r="A15139" s="3"/>
      <c r="B15139" s="51"/>
      <c r="D15139" s="30"/>
      <c r="E15139" s="25"/>
    </row>
    <row r="15140" spans="1:5" x14ac:dyDescent="0.15">
      <c r="A15140" s="3"/>
      <c r="B15140" s="51"/>
      <c r="D15140" s="30"/>
      <c r="E15140" s="25"/>
    </row>
    <row r="15141" spans="1:5" x14ac:dyDescent="0.15">
      <c r="A15141" s="3"/>
      <c r="B15141" s="51"/>
      <c r="D15141" s="30"/>
      <c r="E15141" s="25"/>
    </row>
    <row r="15142" spans="1:5" x14ac:dyDescent="0.15">
      <c r="A15142" s="3"/>
      <c r="B15142" s="51"/>
      <c r="D15142" s="30"/>
      <c r="E15142" s="25"/>
    </row>
    <row r="15143" spans="1:5" x14ac:dyDescent="0.15">
      <c r="A15143" s="3"/>
      <c r="B15143" s="51"/>
      <c r="D15143" s="30"/>
      <c r="E15143" s="25"/>
    </row>
    <row r="15144" spans="1:5" x14ac:dyDescent="0.15">
      <c r="A15144" s="3"/>
      <c r="B15144" s="51"/>
      <c r="D15144" s="30"/>
      <c r="E15144" s="25"/>
    </row>
    <row r="15145" spans="1:5" x14ac:dyDescent="0.15">
      <c r="A15145" s="3"/>
      <c r="B15145" s="51"/>
      <c r="D15145" s="30"/>
      <c r="E15145" s="25"/>
    </row>
    <row r="15146" spans="1:5" x14ac:dyDescent="0.15">
      <c r="A15146" s="3"/>
      <c r="B15146" s="51"/>
      <c r="D15146" s="30"/>
      <c r="E15146" s="25"/>
    </row>
    <row r="15147" spans="1:5" x14ac:dyDescent="0.15">
      <c r="A15147" s="3"/>
      <c r="B15147" s="51"/>
      <c r="D15147" s="30"/>
      <c r="E15147" s="25"/>
    </row>
    <row r="15148" spans="1:5" x14ac:dyDescent="0.15">
      <c r="A15148" s="3"/>
      <c r="B15148" s="51"/>
      <c r="D15148" s="30"/>
      <c r="E15148" s="25"/>
    </row>
    <row r="15149" spans="1:5" x14ac:dyDescent="0.15">
      <c r="A15149" s="3"/>
      <c r="B15149" s="51"/>
      <c r="D15149" s="30"/>
      <c r="E15149" s="25"/>
    </row>
    <row r="15150" spans="1:5" x14ac:dyDescent="0.15">
      <c r="A15150" s="3"/>
      <c r="B15150" s="51"/>
      <c r="D15150" s="30"/>
      <c r="E15150" s="25"/>
    </row>
    <row r="15151" spans="1:5" x14ac:dyDescent="0.15">
      <c r="A15151" s="3"/>
      <c r="B15151" s="51"/>
      <c r="D15151" s="30"/>
      <c r="E15151" s="25"/>
    </row>
    <row r="15152" spans="1:5" x14ac:dyDescent="0.15">
      <c r="A15152" s="3"/>
      <c r="B15152" s="51"/>
      <c r="D15152" s="30"/>
      <c r="E15152" s="25"/>
    </row>
    <row r="15153" spans="1:5" x14ac:dyDescent="0.15">
      <c r="A15153" s="3"/>
      <c r="B15153" s="51"/>
      <c r="D15153" s="30"/>
      <c r="E15153" s="25"/>
    </row>
    <row r="15154" spans="1:5" x14ac:dyDescent="0.15">
      <c r="A15154" s="3"/>
      <c r="B15154" s="51"/>
      <c r="D15154" s="30"/>
      <c r="E15154" s="25"/>
    </row>
    <row r="15155" spans="1:5" x14ac:dyDescent="0.15">
      <c r="A15155" s="3"/>
      <c r="B15155" s="51"/>
      <c r="D15155" s="30"/>
      <c r="E15155" s="25"/>
    </row>
    <row r="15156" spans="1:5" x14ac:dyDescent="0.15">
      <c r="A15156" s="3"/>
      <c r="B15156" s="51"/>
      <c r="D15156" s="30"/>
      <c r="E15156" s="25"/>
    </row>
    <row r="15157" spans="1:5" x14ac:dyDescent="0.15">
      <c r="A15157" s="3"/>
      <c r="B15157" s="51"/>
      <c r="D15157" s="30"/>
      <c r="E15157" s="25"/>
    </row>
    <row r="15158" spans="1:5" x14ac:dyDescent="0.15">
      <c r="A15158" s="3"/>
      <c r="B15158" s="51"/>
      <c r="D15158" s="30"/>
      <c r="E15158" s="25"/>
    </row>
    <row r="15159" spans="1:5" x14ac:dyDescent="0.15">
      <c r="A15159" s="3"/>
      <c r="B15159" s="51"/>
      <c r="D15159" s="30"/>
      <c r="E15159" s="25"/>
    </row>
    <row r="15160" spans="1:5" x14ac:dyDescent="0.15">
      <c r="A15160" s="3"/>
      <c r="B15160" s="51"/>
      <c r="D15160" s="30"/>
      <c r="E15160" s="25"/>
    </row>
    <row r="15161" spans="1:5" x14ac:dyDescent="0.15">
      <c r="A15161" s="3"/>
      <c r="B15161" s="51"/>
      <c r="D15161" s="30"/>
      <c r="E15161" s="25"/>
    </row>
    <row r="15162" spans="1:5" x14ac:dyDescent="0.15">
      <c r="A15162" s="3"/>
      <c r="B15162" s="51"/>
      <c r="D15162" s="30"/>
      <c r="E15162" s="25"/>
    </row>
    <row r="15163" spans="1:5" x14ac:dyDescent="0.15">
      <c r="A15163" s="3"/>
      <c r="B15163" s="51"/>
      <c r="D15163" s="30"/>
      <c r="E15163" s="25"/>
    </row>
    <row r="15164" spans="1:5" x14ac:dyDescent="0.15">
      <c r="A15164" s="3"/>
      <c r="B15164" s="51"/>
      <c r="D15164" s="30"/>
      <c r="E15164" s="25"/>
    </row>
    <row r="15165" spans="1:5" x14ac:dyDescent="0.15">
      <c r="A15165" s="3"/>
      <c r="B15165" s="51"/>
      <c r="D15165" s="30"/>
      <c r="E15165" s="25"/>
    </row>
    <row r="15166" spans="1:5" x14ac:dyDescent="0.15">
      <c r="A15166" s="3"/>
      <c r="B15166" s="51"/>
      <c r="D15166" s="30"/>
      <c r="E15166" s="25"/>
    </row>
    <row r="15167" spans="1:5" x14ac:dyDescent="0.15">
      <c r="A15167" s="3"/>
      <c r="B15167" s="51"/>
      <c r="D15167" s="30"/>
      <c r="E15167" s="25"/>
    </row>
    <row r="15168" spans="1:5" x14ac:dyDescent="0.15">
      <c r="A15168" s="3"/>
      <c r="B15168" s="51"/>
      <c r="D15168" s="30"/>
      <c r="E15168" s="25"/>
    </row>
    <row r="15169" spans="1:5" x14ac:dyDescent="0.15">
      <c r="A15169" s="3"/>
      <c r="B15169" s="51"/>
      <c r="D15169" s="30"/>
      <c r="E15169" s="25"/>
    </row>
    <row r="15170" spans="1:5" x14ac:dyDescent="0.15">
      <c r="A15170" s="3"/>
      <c r="B15170" s="51"/>
      <c r="D15170" s="30"/>
      <c r="E15170" s="25"/>
    </row>
    <row r="15171" spans="1:5" x14ac:dyDescent="0.15">
      <c r="A15171" s="3"/>
      <c r="B15171" s="51"/>
      <c r="D15171" s="30"/>
      <c r="E15171" s="25"/>
    </row>
    <row r="15172" spans="1:5" x14ac:dyDescent="0.15">
      <c r="A15172" s="3"/>
      <c r="B15172" s="51"/>
      <c r="D15172" s="30"/>
      <c r="E15172" s="25"/>
    </row>
    <row r="15173" spans="1:5" x14ac:dyDescent="0.15">
      <c r="A15173" s="3"/>
      <c r="B15173" s="51"/>
      <c r="D15173" s="30"/>
      <c r="E15173" s="25"/>
    </row>
    <row r="15174" spans="1:5" x14ac:dyDescent="0.15">
      <c r="A15174" s="3"/>
      <c r="B15174" s="51"/>
      <c r="D15174" s="30"/>
      <c r="E15174" s="25"/>
    </row>
    <row r="15175" spans="1:5" x14ac:dyDescent="0.15">
      <c r="A15175" s="3"/>
      <c r="B15175" s="51"/>
      <c r="D15175" s="30"/>
      <c r="E15175" s="25"/>
    </row>
    <row r="15176" spans="1:5" x14ac:dyDescent="0.15">
      <c r="A15176" s="3"/>
      <c r="B15176" s="51"/>
      <c r="D15176" s="30"/>
      <c r="E15176" s="25"/>
    </row>
    <row r="15177" spans="1:5" x14ac:dyDescent="0.15">
      <c r="A15177" s="3"/>
      <c r="B15177" s="51"/>
      <c r="D15177" s="30"/>
      <c r="E15177" s="25"/>
    </row>
    <row r="15178" spans="1:5" x14ac:dyDescent="0.15">
      <c r="A15178" s="3"/>
      <c r="B15178" s="51"/>
      <c r="D15178" s="30"/>
      <c r="E15178" s="25"/>
    </row>
    <row r="15179" spans="1:5" x14ac:dyDescent="0.15">
      <c r="A15179" s="3"/>
      <c r="B15179" s="51"/>
      <c r="D15179" s="30"/>
      <c r="E15179" s="25"/>
    </row>
    <row r="15180" spans="1:5" x14ac:dyDescent="0.15">
      <c r="A15180" s="3"/>
      <c r="B15180" s="51"/>
      <c r="D15180" s="30"/>
      <c r="E15180" s="25"/>
    </row>
    <row r="15181" spans="1:5" x14ac:dyDescent="0.15">
      <c r="A15181" s="3"/>
      <c r="B15181" s="51"/>
      <c r="D15181" s="30"/>
      <c r="E15181" s="25"/>
    </row>
    <row r="15182" spans="1:5" x14ac:dyDescent="0.15">
      <c r="A15182" s="3"/>
      <c r="B15182" s="51"/>
      <c r="D15182" s="30"/>
      <c r="E15182" s="25"/>
    </row>
    <row r="15183" spans="1:5" x14ac:dyDescent="0.15">
      <c r="A15183" s="3"/>
      <c r="B15183" s="51"/>
      <c r="D15183" s="30"/>
      <c r="E15183" s="25"/>
    </row>
    <row r="15184" spans="1:5" x14ac:dyDescent="0.15">
      <c r="A15184" s="3"/>
      <c r="B15184" s="51"/>
      <c r="D15184" s="30"/>
      <c r="E15184" s="25"/>
    </row>
    <row r="15185" spans="1:5" x14ac:dyDescent="0.15">
      <c r="A15185" s="3"/>
      <c r="B15185" s="51"/>
      <c r="D15185" s="30"/>
      <c r="E15185" s="25"/>
    </row>
    <row r="15186" spans="1:5" x14ac:dyDescent="0.15">
      <c r="A15186" s="3"/>
      <c r="B15186" s="51"/>
      <c r="D15186" s="30"/>
      <c r="E15186" s="25"/>
    </row>
    <row r="15187" spans="1:5" x14ac:dyDescent="0.15">
      <c r="A15187" s="3"/>
      <c r="B15187" s="51"/>
      <c r="D15187" s="30"/>
      <c r="E15187" s="25"/>
    </row>
    <row r="15188" spans="1:5" x14ac:dyDescent="0.15">
      <c r="A15188" s="3"/>
      <c r="B15188" s="51"/>
      <c r="D15188" s="30"/>
      <c r="E15188" s="25"/>
    </row>
    <row r="15189" spans="1:5" x14ac:dyDescent="0.15">
      <c r="A15189" s="3"/>
      <c r="B15189" s="51"/>
      <c r="D15189" s="30"/>
      <c r="E15189" s="25"/>
    </row>
    <row r="15190" spans="1:5" x14ac:dyDescent="0.15">
      <c r="A15190" s="3"/>
      <c r="B15190" s="51"/>
      <c r="D15190" s="30"/>
      <c r="E15190" s="25"/>
    </row>
    <row r="15191" spans="1:5" x14ac:dyDescent="0.15">
      <c r="A15191" s="3"/>
      <c r="B15191" s="51"/>
      <c r="D15191" s="30"/>
      <c r="E15191" s="25"/>
    </row>
    <row r="15192" spans="1:5" x14ac:dyDescent="0.15">
      <c r="A15192" s="3"/>
      <c r="B15192" s="51"/>
      <c r="D15192" s="30"/>
      <c r="E15192" s="25"/>
    </row>
    <row r="15193" spans="1:5" x14ac:dyDescent="0.15">
      <c r="A15193" s="3"/>
      <c r="B15193" s="51"/>
      <c r="D15193" s="30"/>
      <c r="E15193" s="25"/>
    </row>
    <row r="15194" spans="1:5" x14ac:dyDescent="0.15">
      <c r="A15194" s="3"/>
      <c r="B15194" s="51"/>
      <c r="D15194" s="30"/>
      <c r="E15194" s="25"/>
    </row>
    <row r="15195" spans="1:5" x14ac:dyDescent="0.15">
      <c r="A15195" s="3"/>
      <c r="B15195" s="51"/>
      <c r="D15195" s="30"/>
      <c r="E15195" s="25"/>
    </row>
    <row r="15196" spans="1:5" x14ac:dyDescent="0.15">
      <c r="A15196" s="3"/>
      <c r="B15196" s="51"/>
      <c r="D15196" s="30"/>
      <c r="E15196" s="25"/>
    </row>
    <row r="15197" spans="1:5" x14ac:dyDescent="0.15">
      <c r="A15197" s="3"/>
      <c r="B15197" s="51"/>
      <c r="D15197" s="30"/>
      <c r="E15197" s="25"/>
    </row>
    <row r="15198" spans="1:5" x14ac:dyDescent="0.15">
      <c r="A15198" s="3"/>
      <c r="B15198" s="51"/>
      <c r="D15198" s="30"/>
      <c r="E15198" s="25"/>
    </row>
    <row r="15199" spans="1:5" x14ac:dyDescent="0.15">
      <c r="A15199" s="3"/>
      <c r="B15199" s="51"/>
      <c r="D15199" s="30"/>
      <c r="E15199" s="25"/>
    </row>
    <row r="15200" spans="1:5" x14ac:dyDescent="0.15">
      <c r="A15200" s="3"/>
      <c r="B15200" s="51"/>
      <c r="D15200" s="30"/>
      <c r="E15200" s="25"/>
    </row>
    <row r="15201" spans="1:5" x14ac:dyDescent="0.15">
      <c r="A15201" s="3"/>
      <c r="B15201" s="51"/>
      <c r="D15201" s="30"/>
      <c r="E15201" s="25"/>
    </row>
    <row r="15202" spans="1:5" x14ac:dyDescent="0.15">
      <c r="A15202" s="3"/>
      <c r="B15202" s="51"/>
      <c r="D15202" s="30"/>
      <c r="E15202" s="25"/>
    </row>
    <row r="15203" spans="1:5" x14ac:dyDescent="0.15">
      <c r="A15203" s="3"/>
      <c r="B15203" s="51"/>
      <c r="D15203" s="30"/>
      <c r="E15203" s="25"/>
    </row>
    <row r="15204" spans="1:5" x14ac:dyDescent="0.15">
      <c r="A15204" s="3"/>
      <c r="B15204" s="51"/>
      <c r="D15204" s="30"/>
      <c r="E15204" s="25"/>
    </row>
    <row r="15205" spans="1:5" x14ac:dyDescent="0.15">
      <c r="A15205" s="3"/>
      <c r="B15205" s="51"/>
      <c r="D15205" s="30"/>
      <c r="E15205" s="25"/>
    </row>
    <row r="15206" spans="1:5" x14ac:dyDescent="0.15">
      <c r="A15206" s="3"/>
      <c r="B15206" s="51"/>
      <c r="D15206" s="30"/>
      <c r="E15206" s="25"/>
    </row>
    <row r="15207" spans="1:5" x14ac:dyDescent="0.15">
      <c r="A15207" s="3"/>
      <c r="B15207" s="51"/>
      <c r="D15207" s="30"/>
      <c r="E15207" s="25"/>
    </row>
    <row r="15208" spans="1:5" x14ac:dyDescent="0.15">
      <c r="A15208" s="3"/>
      <c r="B15208" s="51"/>
      <c r="D15208" s="30"/>
      <c r="E15208" s="25"/>
    </row>
    <row r="15209" spans="1:5" x14ac:dyDescent="0.15">
      <c r="A15209" s="3"/>
      <c r="B15209" s="51"/>
      <c r="D15209" s="30"/>
      <c r="E15209" s="25"/>
    </row>
    <row r="15210" spans="1:5" x14ac:dyDescent="0.15">
      <c r="A15210" s="3"/>
      <c r="B15210" s="51"/>
      <c r="D15210" s="30"/>
      <c r="E15210" s="25"/>
    </row>
    <row r="15211" spans="1:5" x14ac:dyDescent="0.15">
      <c r="A15211" s="3"/>
      <c r="B15211" s="51"/>
      <c r="D15211" s="30"/>
      <c r="E15211" s="25"/>
    </row>
    <row r="15212" spans="1:5" x14ac:dyDescent="0.15">
      <c r="A15212" s="3"/>
      <c r="B15212" s="51"/>
      <c r="D15212" s="30"/>
      <c r="E15212" s="25"/>
    </row>
    <row r="15213" spans="1:5" x14ac:dyDescent="0.15">
      <c r="A15213" s="3"/>
      <c r="B15213" s="51"/>
      <c r="D15213" s="30"/>
      <c r="E15213" s="25"/>
    </row>
    <row r="15214" spans="1:5" x14ac:dyDescent="0.15">
      <c r="A15214" s="3"/>
      <c r="B15214" s="51"/>
      <c r="D15214" s="30"/>
      <c r="E15214" s="25"/>
    </row>
    <row r="15215" spans="1:5" x14ac:dyDescent="0.15">
      <c r="A15215" s="3"/>
      <c r="B15215" s="51"/>
      <c r="D15215" s="30"/>
      <c r="E15215" s="25"/>
    </row>
    <row r="15216" spans="1:5" x14ac:dyDescent="0.15">
      <c r="A15216" s="3"/>
      <c r="B15216" s="51"/>
      <c r="D15216" s="30"/>
      <c r="E15216" s="25"/>
    </row>
    <row r="15217" spans="1:5" x14ac:dyDescent="0.15">
      <c r="A15217" s="3"/>
      <c r="B15217" s="51"/>
      <c r="D15217" s="30"/>
      <c r="E15217" s="25"/>
    </row>
    <row r="15218" spans="1:5" x14ac:dyDescent="0.15">
      <c r="A15218" s="3"/>
      <c r="B15218" s="51"/>
      <c r="D15218" s="30"/>
      <c r="E15218" s="25"/>
    </row>
    <row r="15219" spans="1:5" x14ac:dyDescent="0.15">
      <c r="A15219" s="3"/>
      <c r="B15219" s="51"/>
      <c r="D15219" s="30"/>
      <c r="E15219" s="25"/>
    </row>
    <row r="15220" spans="1:5" x14ac:dyDescent="0.15">
      <c r="A15220" s="3"/>
      <c r="B15220" s="51"/>
      <c r="D15220" s="30"/>
      <c r="E15220" s="25"/>
    </row>
    <row r="15221" spans="1:5" x14ac:dyDescent="0.15">
      <c r="A15221" s="3"/>
      <c r="B15221" s="51"/>
      <c r="D15221" s="30"/>
      <c r="E15221" s="25"/>
    </row>
    <row r="15222" spans="1:5" x14ac:dyDescent="0.15">
      <c r="A15222" s="3"/>
      <c r="B15222" s="51"/>
      <c r="D15222" s="30"/>
      <c r="E15222" s="25"/>
    </row>
    <row r="15223" spans="1:5" x14ac:dyDescent="0.15">
      <c r="A15223" s="3"/>
      <c r="B15223" s="51"/>
      <c r="D15223" s="30"/>
      <c r="E15223" s="25"/>
    </row>
    <row r="15224" spans="1:5" x14ac:dyDescent="0.15">
      <c r="A15224" s="3"/>
      <c r="B15224" s="51"/>
      <c r="D15224" s="30"/>
      <c r="E15224" s="25"/>
    </row>
    <row r="15225" spans="1:5" x14ac:dyDescent="0.15">
      <c r="A15225" s="3"/>
      <c r="B15225" s="51"/>
      <c r="D15225" s="30"/>
      <c r="E15225" s="25"/>
    </row>
    <row r="15226" spans="1:5" x14ac:dyDescent="0.15">
      <c r="A15226" s="3"/>
      <c r="B15226" s="51"/>
      <c r="D15226" s="30"/>
      <c r="E15226" s="25"/>
    </row>
    <row r="15227" spans="1:5" x14ac:dyDescent="0.15">
      <c r="A15227" s="3"/>
      <c r="B15227" s="51"/>
      <c r="D15227" s="30"/>
      <c r="E15227" s="25"/>
    </row>
    <row r="15228" spans="1:5" x14ac:dyDescent="0.15">
      <c r="A15228" s="3"/>
      <c r="B15228" s="51"/>
      <c r="D15228" s="30"/>
      <c r="E15228" s="25"/>
    </row>
    <row r="15229" spans="1:5" x14ac:dyDescent="0.15">
      <c r="A15229" s="3"/>
      <c r="B15229" s="51"/>
      <c r="D15229" s="30"/>
      <c r="E15229" s="25"/>
    </row>
    <row r="15230" spans="1:5" x14ac:dyDescent="0.15">
      <c r="A15230" s="3"/>
      <c r="B15230" s="51"/>
      <c r="D15230" s="30"/>
      <c r="E15230" s="25"/>
    </row>
    <row r="15231" spans="1:5" x14ac:dyDescent="0.15">
      <c r="A15231" s="3"/>
      <c r="B15231" s="51"/>
      <c r="D15231" s="30"/>
      <c r="E15231" s="25"/>
    </row>
    <row r="15232" spans="1:5" x14ac:dyDescent="0.15">
      <c r="A15232" s="3"/>
      <c r="B15232" s="51"/>
      <c r="D15232" s="30"/>
      <c r="E15232" s="25"/>
    </row>
    <row r="15233" spans="1:5" x14ac:dyDescent="0.15">
      <c r="A15233" s="3"/>
      <c r="B15233" s="51"/>
      <c r="D15233" s="30"/>
      <c r="E15233" s="25"/>
    </row>
    <row r="15234" spans="1:5" x14ac:dyDescent="0.15">
      <c r="A15234" s="3"/>
      <c r="B15234" s="51"/>
      <c r="D15234" s="30"/>
      <c r="E15234" s="25"/>
    </row>
    <row r="15235" spans="1:5" x14ac:dyDescent="0.15">
      <c r="A15235" s="3"/>
      <c r="B15235" s="51"/>
      <c r="D15235" s="30"/>
      <c r="E15235" s="25"/>
    </row>
    <row r="15236" spans="1:5" x14ac:dyDescent="0.15">
      <c r="A15236" s="3"/>
      <c r="B15236" s="51"/>
      <c r="D15236" s="30"/>
      <c r="E15236" s="25"/>
    </row>
    <row r="15237" spans="1:5" x14ac:dyDescent="0.15">
      <c r="A15237" s="3"/>
      <c r="B15237" s="51"/>
      <c r="D15237" s="30"/>
      <c r="E15237" s="25"/>
    </row>
    <row r="15238" spans="1:5" x14ac:dyDescent="0.15">
      <c r="A15238" s="3"/>
      <c r="B15238" s="51"/>
      <c r="D15238" s="30"/>
      <c r="E15238" s="25"/>
    </row>
    <row r="15239" spans="1:5" x14ac:dyDescent="0.15">
      <c r="A15239" s="3"/>
      <c r="B15239" s="51"/>
      <c r="D15239" s="30"/>
      <c r="E15239" s="25"/>
    </row>
    <row r="15240" spans="1:5" x14ac:dyDescent="0.15">
      <c r="A15240" s="3"/>
      <c r="B15240" s="51"/>
      <c r="D15240" s="30"/>
      <c r="E15240" s="25"/>
    </row>
    <row r="15241" spans="1:5" x14ac:dyDescent="0.15">
      <c r="A15241" s="3"/>
      <c r="B15241" s="51"/>
      <c r="D15241" s="30"/>
      <c r="E15241" s="25"/>
    </row>
    <row r="15242" spans="1:5" x14ac:dyDescent="0.15">
      <c r="A15242" s="3"/>
      <c r="B15242" s="51"/>
      <c r="D15242" s="30"/>
      <c r="E15242" s="25"/>
    </row>
    <row r="15243" spans="1:5" x14ac:dyDescent="0.15">
      <c r="A15243" s="3"/>
      <c r="B15243" s="51"/>
      <c r="D15243" s="30"/>
      <c r="E15243" s="25"/>
    </row>
    <row r="15244" spans="1:5" x14ac:dyDescent="0.15">
      <c r="A15244" s="3"/>
      <c r="B15244" s="51"/>
      <c r="D15244" s="30"/>
      <c r="E15244" s="25"/>
    </row>
    <row r="15245" spans="1:5" x14ac:dyDescent="0.15">
      <c r="A15245" s="3"/>
      <c r="B15245" s="51"/>
      <c r="D15245" s="30"/>
      <c r="E15245" s="25"/>
    </row>
    <row r="15246" spans="1:5" x14ac:dyDescent="0.15">
      <c r="A15246" s="3"/>
      <c r="B15246" s="51"/>
      <c r="D15246" s="30"/>
      <c r="E15246" s="25"/>
    </row>
    <row r="15247" spans="1:5" x14ac:dyDescent="0.15">
      <c r="A15247" s="3"/>
      <c r="B15247" s="51"/>
      <c r="D15247" s="30"/>
      <c r="E15247" s="25"/>
    </row>
    <row r="15248" spans="1:5" x14ac:dyDescent="0.15">
      <c r="A15248" s="3"/>
      <c r="B15248" s="51"/>
      <c r="D15248" s="30"/>
      <c r="E15248" s="25"/>
    </row>
    <row r="15249" spans="1:5" x14ac:dyDescent="0.15">
      <c r="A15249" s="3"/>
      <c r="B15249" s="51"/>
      <c r="D15249" s="30"/>
      <c r="E15249" s="25"/>
    </row>
    <row r="15250" spans="1:5" x14ac:dyDescent="0.15">
      <c r="A15250" s="3"/>
      <c r="B15250" s="51"/>
      <c r="D15250" s="30"/>
      <c r="E15250" s="25"/>
    </row>
    <row r="15251" spans="1:5" x14ac:dyDescent="0.15">
      <c r="A15251" s="3"/>
      <c r="B15251" s="51"/>
      <c r="D15251" s="30"/>
      <c r="E15251" s="25"/>
    </row>
    <row r="15252" spans="1:5" x14ac:dyDescent="0.15">
      <c r="A15252" s="3"/>
      <c r="B15252" s="51"/>
      <c r="D15252" s="30"/>
      <c r="E15252" s="25"/>
    </row>
    <row r="15253" spans="1:5" x14ac:dyDescent="0.15">
      <c r="A15253" s="3"/>
      <c r="B15253" s="51"/>
      <c r="D15253" s="30"/>
      <c r="E15253" s="25"/>
    </row>
    <row r="15254" spans="1:5" x14ac:dyDescent="0.15">
      <c r="A15254" s="3"/>
      <c r="B15254" s="51"/>
      <c r="D15254" s="30"/>
      <c r="E15254" s="25"/>
    </row>
    <row r="15255" spans="1:5" x14ac:dyDescent="0.15">
      <c r="A15255" s="3"/>
      <c r="B15255" s="51"/>
      <c r="D15255" s="30"/>
      <c r="E15255" s="25"/>
    </row>
    <row r="15256" spans="1:5" x14ac:dyDescent="0.15">
      <c r="A15256" s="3"/>
      <c r="B15256" s="51"/>
      <c r="D15256" s="30"/>
      <c r="E15256" s="25"/>
    </row>
    <row r="15257" spans="1:5" x14ac:dyDescent="0.15">
      <c r="A15257" s="3"/>
      <c r="B15257" s="51"/>
      <c r="D15257" s="30"/>
      <c r="E15257" s="25"/>
    </row>
    <row r="15258" spans="1:5" x14ac:dyDescent="0.15">
      <c r="A15258" s="3"/>
      <c r="B15258" s="51"/>
      <c r="D15258" s="30"/>
      <c r="E15258" s="25"/>
    </row>
    <row r="15259" spans="1:5" x14ac:dyDescent="0.15">
      <c r="A15259" s="3"/>
      <c r="B15259" s="51"/>
      <c r="D15259" s="30"/>
      <c r="E15259" s="25"/>
    </row>
    <row r="15260" spans="1:5" x14ac:dyDescent="0.15">
      <c r="A15260" s="3"/>
      <c r="B15260" s="51"/>
      <c r="D15260" s="30"/>
      <c r="E15260" s="25"/>
    </row>
    <row r="15261" spans="1:5" x14ac:dyDescent="0.15">
      <c r="A15261" s="3"/>
      <c r="B15261" s="51"/>
      <c r="D15261" s="30"/>
      <c r="E15261" s="25"/>
    </row>
    <row r="15262" spans="1:5" x14ac:dyDescent="0.15">
      <c r="A15262" s="3"/>
      <c r="B15262" s="51"/>
      <c r="D15262" s="30"/>
      <c r="E15262" s="25"/>
    </row>
    <row r="15263" spans="1:5" x14ac:dyDescent="0.15">
      <c r="A15263" s="3"/>
      <c r="B15263" s="51"/>
      <c r="D15263" s="30"/>
      <c r="E15263" s="25"/>
    </row>
    <row r="15264" spans="1:5" x14ac:dyDescent="0.15">
      <c r="A15264" s="3"/>
      <c r="B15264" s="51"/>
      <c r="D15264" s="30"/>
      <c r="E15264" s="25"/>
    </row>
    <row r="15265" spans="1:5" x14ac:dyDescent="0.15">
      <c r="A15265" s="3"/>
      <c r="B15265" s="51"/>
      <c r="D15265" s="30"/>
      <c r="E15265" s="25"/>
    </row>
    <row r="15266" spans="1:5" x14ac:dyDescent="0.15">
      <c r="A15266" s="3"/>
      <c r="B15266" s="51"/>
      <c r="D15266" s="30"/>
      <c r="E15266" s="25"/>
    </row>
    <row r="15267" spans="1:5" x14ac:dyDescent="0.15">
      <c r="A15267" s="3"/>
      <c r="B15267" s="51"/>
      <c r="D15267" s="30"/>
      <c r="E15267" s="25"/>
    </row>
    <row r="15268" spans="1:5" x14ac:dyDescent="0.15">
      <c r="A15268" s="3"/>
      <c r="B15268" s="51"/>
      <c r="D15268" s="30"/>
      <c r="E15268" s="25"/>
    </row>
    <row r="15269" spans="1:5" x14ac:dyDescent="0.15">
      <c r="A15269" s="3"/>
      <c r="B15269" s="51"/>
      <c r="D15269" s="30"/>
      <c r="E15269" s="25"/>
    </row>
    <row r="15270" spans="1:5" x14ac:dyDescent="0.15">
      <c r="A15270" s="3"/>
      <c r="B15270" s="51"/>
      <c r="D15270" s="30"/>
      <c r="E15270" s="25"/>
    </row>
    <row r="15271" spans="1:5" x14ac:dyDescent="0.15">
      <c r="A15271" s="3"/>
      <c r="B15271" s="51"/>
      <c r="D15271" s="30"/>
      <c r="E15271" s="25"/>
    </row>
    <row r="15272" spans="1:5" x14ac:dyDescent="0.15">
      <c r="A15272" s="3"/>
      <c r="B15272" s="51"/>
      <c r="D15272" s="30"/>
      <c r="E15272" s="25"/>
    </row>
    <row r="15273" spans="1:5" x14ac:dyDescent="0.15">
      <c r="A15273" s="3"/>
      <c r="B15273" s="51"/>
      <c r="D15273" s="30"/>
      <c r="E15273" s="25"/>
    </row>
    <row r="15274" spans="1:5" x14ac:dyDescent="0.15">
      <c r="A15274" s="3"/>
      <c r="B15274" s="51"/>
      <c r="D15274" s="30"/>
      <c r="E15274" s="25"/>
    </row>
    <row r="15275" spans="1:5" x14ac:dyDescent="0.15">
      <c r="A15275" s="3"/>
      <c r="B15275" s="51"/>
      <c r="D15275" s="30"/>
      <c r="E15275" s="25"/>
    </row>
    <row r="15276" spans="1:5" x14ac:dyDescent="0.15">
      <c r="A15276" s="3"/>
      <c r="B15276" s="51"/>
      <c r="D15276" s="30"/>
      <c r="E15276" s="25"/>
    </row>
    <row r="15277" spans="1:5" x14ac:dyDescent="0.15">
      <c r="A15277" s="3"/>
      <c r="B15277" s="51"/>
      <c r="D15277" s="30"/>
      <c r="E15277" s="25"/>
    </row>
    <row r="15278" spans="1:5" x14ac:dyDescent="0.15">
      <c r="A15278" s="3"/>
      <c r="B15278" s="51"/>
      <c r="D15278" s="30"/>
      <c r="E15278" s="25"/>
    </row>
    <row r="15279" spans="1:5" x14ac:dyDescent="0.15">
      <c r="A15279" s="3"/>
      <c r="B15279" s="51"/>
      <c r="D15279" s="30"/>
      <c r="E15279" s="25"/>
    </row>
    <row r="15280" spans="1:5" x14ac:dyDescent="0.15">
      <c r="A15280" s="3"/>
      <c r="B15280" s="51"/>
      <c r="D15280" s="30"/>
      <c r="E15280" s="25"/>
    </row>
    <row r="15281" spans="1:5" x14ac:dyDescent="0.15">
      <c r="A15281" s="3"/>
      <c r="B15281" s="51"/>
      <c r="D15281" s="30"/>
      <c r="E15281" s="25"/>
    </row>
    <row r="15282" spans="1:5" x14ac:dyDescent="0.15">
      <c r="A15282" s="3"/>
      <c r="B15282" s="51"/>
      <c r="D15282" s="30"/>
      <c r="E15282" s="25"/>
    </row>
    <row r="15283" spans="1:5" x14ac:dyDescent="0.15">
      <c r="A15283" s="3"/>
      <c r="B15283" s="51"/>
      <c r="D15283" s="30"/>
      <c r="E15283" s="25"/>
    </row>
    <row r="15284" spans="1:5" x14ac:dyDescent="0.15">
      <c r="A15284" s="3"/>
      <c r="B15284" s="51"/>
      <c r="D15284" s="30"/>
      <c r="E15284" s="25"/>
    </row>
    <row r="15285" spans="1:5" x14ac:dyDescent="0.15">
      <c r="A15285" s="3"/>
      <c r="B15285" s="51"/>
      <c r="D15285" s="30"/>
      <c r="E15285" s="25"/>
    </row>
    <row r="15286" spans="1:5" x14ac:dyDescent="0.15">
      <c r="A15286" s="3"/>
      <c r="B15286" s="51"/>
      <c r="D15286" s="30"/>
      <c r="E15286" s="25"/>
    </row>
    <row r="15287" spans="1:5" x14ac:dyDescent="0.15">
      <c r="A15287" s="3"/>
      <c r="B15287" s="51"/>
      <c r="D15287" s="30"/>
      <c r="E15287" s="25"/>
    </row>
    <row r="15288" spans="1:5" x14ac:dyDescent="0.15">
      <c r="A15288" s="3"/>
      <c r="B15288" s="51"/>
      <c r="D15288" s="30"/>
      <c r="E15288" s="25"/>
    </row>
    <row r="15289" spans="1:5" x14ac:dyDescent="0.15">
      <c r="A15289" s="3"/>
      <c r="B15289" s="51"/>
      <c r="D15289" s="30"/>
      <c r="E15289" s="25"/>
    </row>
    <row r="15290" spans="1:5" x14ac:dyDescent="0.15">
      <c r="A15290" s="3"/>
      <c r="B15290" s="51"/>
      <c r="D15290" s="30"/>
      <c r="E15290" s="25"/>
    </row>
    <row r="15291" spans="1:5" x14ac:dyDescent="0.15">
      <c r="A15291" s="3"/>
      <c r="B15291" s="51"/>
      <c r="D15291" s="30"/>
      <c r="E15291" s="25"/>
    </row>
    <row r="15292" spans="1:5" x14ac:dyDescent="0.15">
      <c r="A15292" s="3"/>
      <c r="B15292" s="51"/>
      <c r="D15292" s="30"/>
      <c r="E15292" s="25"/>
    </row>
    <row r="15293" spans="1:5" x14ac:dyDescent="0.15">
      <c r="A15293" s="3"/>
      <c r="B15293" s="51"/>
      <c r="D15293" s="30"/>
      <c r="E15293" s="25"/>
    </row>
    <row r="15294" spans="1:5" x14ac:dyDescent="0.15">
      <c r="A15294" s="3"/>
      <c r="B15294" s="51"/>
      <c r="D15294" s="30"/>
      <c r="E15294" s="25"/>
    </row>
    <row r="15295" spans="1:5" x14ac:dyDescent="0.15">
      <c r="A15295" s="3"/>
      <c r="B15295" s="51"/>
      <c r="D15295" s="30"/>
      <c r="E15295" s="25"/>
    </row>
    <row r="15296" spans="1:5" x14ac:dyDescent="0.15">
      <c r="A15296" s="3"/>
      <c r="B15296" s="51"/>
      <c r="D15296" s="30"/>
      <c r="E15296" s="25"/>
    </row>
    <row r="15297" spans="1:5" x14ac:dyDescent="0.15">
      <c r="A15297" s="3"/>
      <c r="B15297" s="51"/>
      <c r="D15297" s="30"/>
      <c r="E15297" s="25"/>
    </row>
    <row r="15298" spans="1:5" x14ac:dyDescent="0.15">
      <c r="A15298" s="3"/>
      <c r="B15298" s="51"/>
      <c r="D15298" s="30"/>
      <c r="E15298" s="25"/>
    </row>
    <row r="15299" spans="1:5" x14ac:dyDescent="0.15">
      <c r="A15299" s="3"/>
      <c r="B15299" s="51"/>
      <c r="D15299" s="30"/>
      <c r="E15299" s="25"/>
    </row>
    <row r="15300" spans="1:5" x14ac:dyDescent="0.15">
      <c r="A15300" s="3"/>
      <c r="B15300" s="51"/>
      <c r="D15300" s="30"/>
      <c r="E15300" s="25"/>
    </row>
    <row r="15301" spans="1:5" x14ac:dyDescent="0.15">
      <c r="A15301" s="3"/>
      <c r="B15301" s="51"/>
      <c r="D15301" s="30"/>
      <c r="E15301" s="25"/>
    </row>
    <row r="15302" spans="1:5" x14ac:dyDescent="0.15">
      <c r="A15302" s="3"/>
      <c r="B15302" s="51"/>
      <c r="D15302" s="30"/>
      <c r="E15302" s="25"/>
    </row>
    <row r="15303" spans="1:5" x14ac:dyDescent="0.15">
      <c r="A15303" s="3"/>
      <c r="B15303" s="51"/>
      <c r="D15303" s="30"/>
      <c r="E15303" s="25"/>
    </row>
    <row r="15304" spans="1:5" x14ac:dyDescent="0.15">
      <c r="A15304" s="3"/>
      <c r="B15304" s="51"/>
      <c r="D15304" s="30"/>
      <c r="E15304" s="25"/>
    </row>
    <row r="15305" spans="1:5" x14ac:dyDescent="0.15">
      <c r="A15305" s="3"/>
      <c r="B15305" s="51"/>
      <c r="D15305" s="30"/>
      <c r="E15305" s="25"/>
    </row>
    <row r="15306" spans="1:5" x14ac:dyDescent="0.15">
      <c r="A15306" s="3"/>
      <c r="B15306" s="51"/>
      <c r="D15306" s="30"/>
      <c r="E15306" s="25"/>
    </row>
    <row r="15307" spans="1:5" x14ac:dyDescent="0.15">
      <c r="A15307" s="3"/>
      <c r="B15307" s="51"/>
      <c r="D15307" s="30"/>
      <c r="E15307" s="25"/>
    </row>
    <row r="15308" spans="1:5" x14ac:dyDescent="0.15">
      <c r="A15308" s="3"/>
      <c r="B15308" s="51"/>
      <c r="D15308" s="30"/>
      <c r="E15308" s="25"/>
    </row>
    <row r="15309" spans="1:5" x14ac:dyDescent="0.15">
      <c r="A15309" s="3"/>
      <c r="B15309" s="51"/>
      <c r="D15309" s="30"/>
      <c r="E15309" s="25"/>
    </row>
    <row r="15310" spans="1:5" x14ac:dyDescent="0.15">
      <c r="A15310" s="3"/>
      <c r="B15310" s="51"/>
      <c r="D15310" s="30"/>
      <c r="E15310" s="25"/>
    </row>
    <row r="15311" spans="1:5" x14ac:dyDescent="0.15">
      <c r="A15311" s="3"/>
      <c r="B15311" s="51"/>
      <c r="D15311" s="30"/>
      <c r="E15311" s="25"/>
    </row>
    <row r="15312" spans="1:5" x14ac:dyDescent="0.15">
      <c r="A15312" s="3"/>
      <c r="B15312" s="51"/>
      <c r="D15312" s="30"/>
      <c r="E15312" s="25"/>
    </row>
    <row r="15313" spans="1:5" x14ac:dyDescent="0.15">
      <c r="A15313" s="3"/>
      <c r="B15313" s="51"/>
      <c r="D15313" s="30"/>
      <c r="E15313" s="25"/>
    </row>
    <row r="15314" spans="1:5" x14ac:dyDescent="0.15">
      <c r="A15314" s="3"/>
      <c r="B15314" s="51"/>
      <c r="D15314" s="30"/>
      <c r="E15314" s="25"/>
    </row>
    <row r="15315" spans="1:5" x14ac:dyDescent="0.15">
      <c r="A15315" s="3"/>
      <c r="B15315" s="51"/>
      <c r="D15315" s="30"/>
      <c r="E15315" s="25"/>
    </row>
    <row r="15316" spans="1:5" x14ac:dyDescent="0.15">
      <c r="A15316" s="3"/>
      <c r="B15316" s="51"/>
      <c r="D15316" s="30"/>
      <c r="E15316" s="25"/>
    </row>
    <row r="15317" spans="1:5" x14ac:dyDescent="0.15">
      <c r="A15317" s="3"/>
      <c r="B15317" s="51"/>
      <c r="D15317" s="30"/>
      <c r="E15317" s="25"/>
    </row>
    <row r="15318" spans="1:5" x14ac:dyDescent="0.15">
      <c r="A15318" s="3"/>
      <c r="B15318" s="51"/>
      <c r="D15318" s="30"/>
      <c r="E15318" s="25"/>
    </row>
    <row r="15319" spans="1:5" x14ac:dyDescent="0.15">
      <c r="A15319" s="3"/>
      <c r="B15319" s="51"/>
      <c r="D15319" s="30"/>
      <c r="E15319" s="25"/>
    </row>
    <row r="15320" spans="1:5" x14ac:dyDescent="0.15">
      <c r="A15320" s="3"/>
      <c r="B15320" s="51"/>
      <c r="D15320" s="30"/>
      <c r="E15320" s="25"/>
    </row>
    <row r="15321" spans="1:5" x14ac:dyDescent="0.15">
      <c r="A15321" s="3"/>
      <c r="B15321" s="51"/>
      <c r="D15321" s="30"/>
      <c r="E15321" s="25"/>
    </row>
    <row r="15322" spans="1:5" x14ac:dyDescent="0.15">
      <c r="A15322" s="3"/>
      <c r="B15322" s="51"/>
      <c r="D15322" s="30"/>
      <c r="E15322" s="25"/>
    </row>
    <row r="15323" spans="1:5" x14ac:dyDescent="0.15">
      <c r="A15323" s="3"/>
      <c r="B15323" s="51"/>
      <c r="D15323" s="30"/>
      <c r="E15323" s="25"/>
    </row>
    <row r="15324" spans="1:5" x14ac:dyDescent="0.15">
      <c r="A15324" s="3"/>
      <c r="B15324" s="51"/>
      <c r="D15324" s="30"/>
      <c r="E15324" s="25"/>
    </row>
    <row r="15325" spans="1:5" x14ac:dyDescent="0.15">
      <c r="A15325" s="3"/>
      <c r="B15325" s="51"/>
      <c r="D15325" s="30"/>
      <c r="E15325" s="25"/>
    </row>
    <row r="15326" spans="1:5" x14ac:dyDescent="0.15">
      <c r="A15326" s="3"/>
      <c r="B15326" s="51"/>
      <c r="D15326" s="30"/>
      <c r="E15326" s="25"/>
    </row>
    <row r="15327" spans="1:5" x14ac:dyDescent="0.15">
      <c r="A15327" s="3"/>
      <c r="B15327" s="51"/>
      <c r="D15327" s="30"/>
      <c r="E15327" s="25"/>
    </row>
    <row r="15328" spans="1:5" x14ac:dyDescent="0.15">
      <c r="A15328" s="3"/>
      <c r="B15328" s="51"/>
      <c r="D15328" s="30"/>
      <c r="E15328" s="25"/>
    </row>
    <row r="15329" spans="1:5" x14ac:dyDescent="0.15">
      <c r="A15329" s="3"/>
      <c r="B15329" s="51"/>
      <c r="D15329" s="30"/>
      <c r="E15329" s="25"/>
    </row>
    <row r="15330" spans="1:5" x14ac:dyDescent="0.15">
      <c r="A15330" s="3"/>
      <c r="B15330" s="51"/>
      <c r="D15330" s="30"/>
      <c r="E15330" s="25"/>
    </row>
    <row r="15331" spans="1:5" x14ac:dyDescent="0.15">
      <c r="A15331" s="3"/>
      <c r="B15331" s="51"/>
      <c r="D15331" s="30"/>
      <c r="E15331" s="25"/>
    </row>
    <row r="15332" spans="1:5" x14ac:dyDescent="0.15">
      <c r="A15332" s="3"/>
      <c r="B15332" s="51"/>
      <c r="D15332" s="30"/>
      <c r="E15332" s="25"/>
    </row>
    <row r="15333" spans="1:5" x14ac:dyDescent="0.15">
      <c r="A15333" s="3"/>
      <c r="B15333" s="51"/>
      <c r="D15333" s="30"/>
      <c r="E15333" s="25"/>
    </row>
    <row r="15334" spans="1:5" x14ac:dyDescent="0.15">
      <c r="A15334" s="3"/>
      <c r="B15334" s="51"/>
      <c r="D15334" s="30"/>
      <c r="E15334" s="25"/>
    </row>
    <row r="15335" spans="1:5" x14ac:dyDescent="0.15">
      <c r="A15335" s="3"/>
      <c r="B15335" s="51"/>
      <c r="D15335" s="30"/>
      <c r="E15335" s="25"/>
    </row>
    <row r="15336" spans="1:5" x14ac:dyDescent="0.15">
      <c r="A15336" s="3"/>
      <c r="B15336" s="51"/>
      <c r="D15336" s="30"/>
      <c r="E15336" s="25"/>
    </row>
    <row r="15337" spans="1:5" x14ac:dyDescent="0.15">
      <c r="A15337" s="3"/>
      <c r="B15337" s="51"/>
      <c r="D15337" s="30"/>
      <c r="E15337" s="25"/>
    </row>
    <row r="15338" spans="1:5" x14ac:dyDescent="0.15">
      <c r="A15338" s="3"/>
      <c r="B15338" s="51"/>
      <c r="D15338" s="30"/>
      <c r="E15338" s="25"/>
    </row>
    <row r="15339" spans="1:5" x14ac:dyDescent="0.15">
      <c r="A15339" s="3"/>
      <c r="B15339" s="51"/>
      <c r="D15339" s="30"/>
      <c r="E15339" s="25"/>
    </row>
    <row r="15340" spans="1:5" x14ac:dyDescent="0.15">
      <c r="A15340" s="3"/>
      <c r="B15340" s="51"/>
      <c r="D15340" s="30"/>
      <c r="E15340" s="25"/>
    </row>
    <row r="15341" spans="1:5" x14ac:dyDescent="0.15">
      <c r="A15341" s="3"/>
      <c r="B15341" s="51"/>
      <c r="D15341" s="30"/>
      <c r="E15341" s="25"/>
    </row>
    <row r="15342" spans="1:5" x14ac:dyDescent="0.15">
      <c r="A15342" s="3"/>
      <c r="B15342" s="51"/>
      <c r="D15342" s="30"/>
      <c r="E15342" s="25"/>
    </row>
    <row r="15343" spans="1:5" x14ac:dyDescent="0.15">
      <c r="A15343" s="3"/>
      <c r="B15343" s="51"/>
      <c r="D15343" s="30"/>
      <c r="E15343" s="25"/>
    </row>
    <row r="15344" spans="1:5" x14ac:dyDescent="0.15">
      <c r="A15344" s="3"/>
      <c r="B15344" s="51"/>
      <c r="D15344" s="30"/>
      <c r="E15344" s="25"/>
    </row>
    <row r="15345" spans="1:5" x14ac:dyDescent="0.15">
      <c r="A15345" s="3"/>
      <c r="B15345" s="51"/>
      <c r="D15345" s="30"/>
      <c r="E15345" s="25"/>
    </row>
    <row r="15346" spans="1:5" x14ac:dyDescent="0.15">
      <c r="A15346" s="3"/>
      <c r="B15346" s="51"/>
      <c r="D15346" s="30"/>
      <c r="E15346" s="25"/>
    </row>
    <row r="15347" spans="1:5" x14ac:dyDescent="0.15">
      <c r="A15347" s="3"/>
      <c r="B15347" s="51"/>
      <c r="D15347" s="30"/>
      <c r="E15347" s="25"/>
    </row>
    <row r="15348" spans="1:5" x14ac:dyDescent="0.15">
      <c r="A15348" s="3"/>
      <c r="B15348" s="51"/>
      <c r="D15348" s="30"/>
      <c r="E15348" s="25"/>
    </row>
    <row r="15349" spans="1:5" x14ac:dyDescent="0.15">
      <c r="A15349" s="3"/>
      <c r="B15349" s="51"/>
      <c r="D15349" s="30"/>
      <c r="E15349" s="25"/>
    </row>
    <row r="15350" spans="1:5" x14ac:dyDescent="0.15">
      <c r="A15350" s="3"/>
      <c r="B15350" s="51"/>
      <c r="D15350" s="30"/>
      <c r="E15350" s="25"/>
    </row>
    <row r="15351" spans="1:5" x14ac:dyDescent="0.15">
      <c r="A15351" s="3"/>
      <c r="B15351" s="51"/>
      <c r="D15351" s="30"/>
      <c r="E15351" s="25"/>
    </row>
    <row r="15352" spans="1:5" x14ac:dyDescent="0.15">
      <c r="A15352" s="3"/>
      <c r="B15352" s="51"/>
      <c r="D15352" s="30"/>
      <c r="E15352" s="25"/>
    </row>
    <row r="15353" spans="1:5" x14ac:dyDescent="0.15">
      <c r="A15353" s="3"/>
      <c r="B15353" s="51"/>
      <c r="D15353" s="30"/>
      <c r="E15353" s="25"/>
    </row>
    <row r="15354" spans="1:5" x14ac:dyDescent="0.15">
      <c r="A15354" s="3"/>
      <c r="B15354" s="51"/>
      <c r="D15354" s="30"/>
      <c r="E15354" s="25"/>
    </row>
    <row r="15355" spans="1:5" x14ac:dyDescent="0.15">
      <c r="A15355" s="3"/>
      <c r="B15355" s="51"/>
      <c r="D15355" s="30"/>
      <c r="E15355" s="25"/>
    </row>
    <row r="15356" spans="1:5" x14ac:dyDescent="0.15">
      <c r="A15356" s="3"/>
      <c r="B15356" s="51"/>
      <c r="D15356" s="30"/>
      <c r="E15356" s="25"/>
    </row>
    <row r="15357" spans="1:5" x14ac:dyDescent="0.15">
      <c r="A15357" s="3"/>
      <c r="B15357" s="51"/>
      <c r="D15357" s="30"/>
      <c r="E15357" s="25"/>
    </row>
    <row r="15358" spans="1:5" x14ac:dyDescent="0.15">
      <c r="A15358" s="3"/>
      <c r="B15358" s="51"/>
      <c r="D15358" s="30"/>
      <c r="E15358" s="25"/>
    </row>
    <row r="15359" spans="1:5" x14ac:dyDescent="0.15">
      <c r="A15359" s="3"/>
      <c r="B15359" s="51"/>
      <c r="D15359" s="30"/>
      <c r="E15359" s="25"/>
    </row>
    <row r="15360" spans="1:5" x14ac:dyDescent="0.15">
      <c r="A15360" s="3"/>
      <c r="B15360" s="51"/>
      <c r="D15360" s="30"/>
      <c r="E15360" s="25"/>
    </row>
    <row r="15361" spans="1:5" x14ac:dyDescent="0.15">
      <c r="A15361" s="3"/>
      <c r="B15361" s="51"/>
      <c r="D15361" s="30"/>
      <c r="E15361" s="25"/>
    </row>
    <row r="15362" spans="1:5" x14ac:dyDescent="0.15">
      <c r="A15362" s="3"/>
      <c r="B15362" s="51"/>
      <c r="D15362" s="30"/>
      <c r="E15362" s="25"/>
    </row>
    <row r="15363" spans="1:5" x14ac:dyDescent="0.15">
      <c r="A15363" s="3"/>
      <c r="B15363" s="51"/>
      <c r="D15363" s="30"/>
      <c r="E15363" s="25"/>
    </row>
    <row r="15364" spans="1:5" x14ac:dyDescent="0.15">
      <c r="A15364" s="3"/>
      <c r="B15364" s="51"/>
      <c r="D15364" s="30"/>
      <c r="E15364" s="25"/>
    </row>
    <row r="15365" spans="1:5" x14ac:dyDescent="0.15">
      <c r="A15365" s="3"/>
      <c r="B15365" s="51"/>
      <c r="D15365" s="30"/>
      <c r="E15365" s="25"/>
    </row>
    <row r="15366" spans="1:5" x14ac:dyDescent="0.15">
      <c r="A15366" s="3"/>
      <c r="B15366" s="51"/>
      <c r="D15366" s="30"/>
      <c r="E15366" s="25"/>
    </row>
    <row r="15367" spans="1:5" x14ac:dyDescent="0.15">
      <c r="A15367" s="3"/>
      <c r="B15367" s="51"/>
      <c r="D15367" s="30"/>
      <c r="E15367" s="25"/>
    </row>
    <row r="15368" spans="1:5" x14ac:dyDescent="0.15">
      <c r="A15368" s="3"/>
      <c r="B15368" s="51"/>
      <c r="D15368" s="30"/>
      <c r="E15368" s="25"/>
    </row>
    <row r="15369" spans="1:5" x14ac:dyDescent="0.15">
      <c r="A15369" s="3"/>
      <c r="B15369" s="51"/>
      <c r="D15369" s="30"/>
      <c r="E15369" s="25"/>
    </row>
    <row r="15370" spans="1:5" x14ac:dyDescent="0.15">
      <c r="A15370" s="3"/>
      <c r="B15370" s="51"/>
      <c r="D15370" s="30"/>
      <c r="E15370" s="25"/>
    </row>
    <row r="15371" spans="1:5" x14ac:dyDescent="0.15">
      <c r="A15371" s="3"/>
      <c r="B15371" s="51"/>
      <c r="D15371" s="30"/>
      <c r="E15371" s="25"/>
    </row>
    <row r="15372" spans="1:5" x14ac:dyDescent="0.15">
      <c r="A15372" s="3"/>
      <c r="B15372" s="51"/>
      <c r="D15372" s="30"/>
      <c r="E15372" s="25"/>
    </row>
    <row r="15373" spans="1:5" x14ac:dyDescent="0.15">
      <c r="A15373" s="3"/>
      <c r="B15373" s="51"/>
      <c r="D15373" s="30"/>
      <c r="E15373" s="25"/>
    </row>
    <row r="15374" spans="1:5" x14ac:dyDescent="0.15">
      <c r="A15374" s="3"/>
      <c r="B15374" s="51"/>
      <c r="D15374" s="30"/>
      <c r="E15374" s="25"/>
    </row>
    <row r="15375" spans="1:5" x14ac:dyDescent="0.15">
      <c r="A15375" s="3"/>
      <c r="B15375" s="51"/>
      <c r="D15375" s="30"/>
      <c r="E15375" s="25"/>
    </row>
    <row r="15376" spans="1:5" x14ac:dyDescent="0.15">
      <c r="A15376" s="3"/>
      <c r="B15376" s="51"/>
      <c r="D15376" s="30"/>
      <c r="E15376" s="25"/>
    </row>
    <row r="15377" spans="1:5" x14ac:dyDescent="0.15">
      <c r="A15377" s="3"/>
      <c r="B15377" s="51"/>
      <c r="D15377" s="30"/>
      <c r="E15377" s="25"/>
    </row>
    <row r="15378" spans="1:5" x14ac:dyDescent="0.15">
      <c r="A15378" s="3"/>
      <c r="B15378" s="51"/>
      <c r="D15378" s="30"/>
      <c r="E15378" s="25"/>
    </row>
    <row r="15379" spans="1:5" x14ac:dyDescent="0.15">
      <c r="A15379" s="3"/>
      <c r="B15379" s="51"/>
      <c r="D15379" s="30"/>
      <c r="E15379" s="25"/>
    </row>
    <row r="15380" spans="1:5" x14ac:dyDescent="0.15">
      <c r="A15380" s="3"/>
      <c r="B15380" s="51"/>
      <c r="D15380" s="30"/>
      <c r="E15380" s="25"/>
    </row>
    <row r="15381" spans="1:5" x14ac:dyDescent="0.15">
      <c r="A15381" s="3"/>
      <c r="B15381" s="51"/>
      <c r="D15381" s="30"/>
      <c r="E15381" s="25"/>
    </row>
    <row r="15382" spans="1:5" x14ac:dyDescent="0.15">
      <c r="A15382" s="3"/>
      <c r="B15382" s="51"/>
      <c r="D15382" s="30"/>
      <c r="E15382" s="25"/>
    </row>
    <row r="15383" spans="1:5" x14ac:dyDescent="0.15">
      <c r="A15383" s="3"/>
      <c r="B15383" s="51"/>
      <c r="D15383" s="30"/>
      <c r="E15383" s="25"/>
    </row>
    <row r="15384" spans="1:5" x14ac:dyDescent="0.15">
      <c r="A15384" s="3"/>
      <c r="B15384" s="51"/>
      <c r="D15384" s="30"/>
      <c r="E15384" s="25"/>
    </row>
    <row r="15385" spans="1:5" x14ac:dyDescent="0.15">
      <c r="A15385" s="3"/>
      <c r="B15385" s="51"/>
      <c r="D15385" s="30"/>
      <c r="E15385" s="25"/>
    </row>
    <row r="15386" spans="1:5" x14ac:dyDescent="0.15">
      <c r="A15386" s="3"/>
      <c r="B15386" s="51"/>
      <c r="D15386" s="30"/>
      <c r="E15386" s="25"/>
    </row>
    <row r="15387" spans="1:5" x14ac:dyDescent="0.15">
      <c r="A15387" s="3"/>
      <c r="B15387" s="51"/>
      <c r="D15387" s="30"/>
      <c r="E15387" s="25"/>
    </row>
    <row r="15388" spans="1:5" x14ac:dyDescent="0.15">
      <c r="A15388" s="3"/>
      <c r="B15388" s="51"/>
      <c r="D15388" s="30"/>
      <c r="E15388" s="25"/>
    </row>
    <row r="15389" spans="1:5" x14ac:dyDescent="0.15">
      <c r="A15389" s="3"/>
      <c r="B15389" s="51"/>
      <c r="D15389" s="30"/>
      <c r="E15389" s="25"/>
    </row>
    <row r="15390" spans="1:5" x14ac:dyDescent="0.15">
      <c r="A15390" s="3"/>
      <c r="B15390" s="51"/>
      <c r="D15390" s="30"/>
      <c r="E15390" s="25"/>
    </row>
    <row r="15391" spans="1:5" x14ac:dyDescent="0.15">
      <c r="A15391" s="3"/>
      <c r="B15391" s="51"/>
      <c r="D15391" s="30"/>
      <c r="E15391" s="25"/>
    </row>
    <row r="15392" spans="1:5" x14ac:dyDescent="0.15">
      <c r="A15392" s="3"/>
      <c r="B15392" s="51"/>
      <c r="D15392" s="30"/>
      <c r="E15392" s="25"/>
    </row>
    <row r="15393" spans="1:5" x14ac:dyDescent="0.15">
      <c r="A15393" s="3"/>
      <c r="B15393" s="51"/>
      <c r="D15393" s="30"/>
      <c r="E15393" s="25"/>
    </row>
    <row r="15394" spans="1:5" x14ac:dyDescent="0.15">
      <c r="A15394" s="3"/>
      <c r="B15394" s="51"/>
      <c r="D15394" s="30"/>
      <c r="E15394" s="25"/>
    </row>
    <row r="15395" spans="1:5" x14ac:dyDescent="0.15">
      <c r="A15395" s="3"/>
      <c r="B15395" s="51"/>
      <c r="D15395" s="30"/>
      <c r="E15395" s="25"/>
    </row>
    <row r="15396" spans="1:5" x14ac:dyDescent="0.15">
      <c r="A15396" s="3"/>
      <c r="B15396" s="51"/>
      <c r="D15396" s="30"/>
      <c r="E15396" s="25"/>
    </row>
    <row r="15397" spans="1:5" x14ac:dyDescent="0.15">
      <c r="A15397" s="3"/>
      <c r="B15397" s="51"/>
      <c r="D15397" s="30"/>
      <c r="E15397" s="25"/>
    </row>
    <row r="15398" spans="1:5" x14ac:dyDescent="0.15">
      <c r="A15398" s="3"/>
      <c r="B15398" s="51"/>
      <c r="D15398" s="30"/>
      <c r="E15398" s="25"/>
    </row>
    <row r="15399" spans="1:5" x14ac:dyDescent="0.15">
      <c r="A15399" s="3"/>
      <c r="B15399" s="51"/>
      <c r="D15399" s="30"/>
      <c r="E15399" s="25"/>
    </row>
    <row r="15400" spans="1:5" x14ac:dyDescent="0.15">
      <c r="A15400" s="3"/>
      <c r="B15400" s="51"/>
      <c r="D15400" s="30"/>
      <c r="E15400" s="25"/>
    </row>
    <row r="15401" spans="1:5" x14ac:dyDescent="0.15">
      <c r="A15401" s="3"/>
      <c r="B15401" s="51"/>
      <c r="D15401" s="30"/>
      <c r="E15401" s="25"/>
    </row>
    <row r="15402" spans="1:5" x14ac:dyDescent="0.15">
      <c r="A15402" s="3"/>
      <c r="B15402" s="51"/>
      <c r="D15402" s="30"/>
      <c r="E15402" s="25"/>
    </row>
    <row r="15403" spans="1:5" x14ac:dyDescent="0.15">
      <c r="A15403" s="3"/>
      <c r="B15403" s="51"/>
      <c r="D15403" s="30"/>
      <c r="E15403" s="25"/>
    </row>
    <row r="15404" spans="1:5" x14ac:dyDescent="0.15">
      <c r="A15404" s="3"/>
      <c r="B15404" s="51"/>
      <c r="D15404" s="30"/>
      <c r="E15404" s="25"/>
    </row>
    <row r="15405" spans="1:5" x14ac:dyDescent="0.15">
      <c r="A15405" s="3"/>
      <c r="B15405" s="51"/>
      <c r="D15405" s="30"/>
      <c r="E15405" s="25"/>
    </row>
    <row r="15406" spans="1:5" x14ac:dyDescent="0.15">
      <c r="A15406" s="3"/>
      <c r="B15406" s="51"/>
      <c r="D15406" s="30"/>
      <c r="E15406" s="25"/>
    </row>
    <row r="15407" spans="1:5" x14ac:dyDescent="0.15">
      <c r="A15407" s="3"/>
      <c r="B15407" s="51"/>
      <c r="D15407" s="30"/>
      <c r="E15407" s="25"/>
    </row>
    <row r="15408" spans="1:5" x14ac:dyDescent="0.15">
      <c r="A15408" s="3"/>
      <c r="B15408" s="51"/>
      <c r="D15408" s="30"/>
      <c r="E15408" s="25"/>
    </row>
    <row r="15409" spans="1:5" x14ac:dyDescent="0.15">
      <c r="A15409" s="3"/>
      <c r="B15409" s="51"/>
      <c r="D15409" s="30"/>
      <c r="E15409" s="25"/>
    </row>
    <row r="15410" spans="1:5" x14ac:dyDescent="0.15">
      <c r="A15410" s="3"/>
      <c r="B15410" s="51"/>
      <c r="D15410" s="30"/>
      <c r="E15410" s="25"/>
    </row>
    <row r="15411" spans="1:5" x14ac:dyDescent="0.15">
      <c r="A15411" s="3"/>
      <c r="B15411" s="51"/>
      <c r="D15411" s="30"/>
      <c r="E15411" s="25"/>
    </row>
    <row r="15412" spans="1:5" x14ac:dyDescent="0.15">
      <c r="A15412" s="3"/>
      <c r="B15412" s="51"/>
      <c r="D15412" s="30"/>
      <c r="E15412" s="25"/>
    </row>
    <row r="15413" spans="1:5" x14ac:dyDescent="0.15">
      <c r="A15413" s="3"/>
      <c r="B15413" s="51"/>
      <c r="D15413" s="30"/>
      <c r="E15413" s="25"/>
    </row>
    <row r="15414" spans="1:5" x14ac:dyDescent="0.15">
      <c r="A15414" s="3"/>
      <c r="B15414" s="51"/>
      <c r="D15414" s="30"/>
      <c r="E15414" s="25"/>
    </row>
    <row r="15415" spans="1:5" x14ac:dyDescent="0.15">
      <c r="A15415" s="3"/>
      <c r="B15415" s="51"/>
      <c r="D15415" s="30"/>
      <c r="E15415" s="25"/>
    </row>
    <row r="15416" spans="1:5" x14ac:dyDescent="0.15">
      <c r="A15416" s="3"/>
      <c r="B15416" s="51"/>
      <c r="D15416" s="30"/>
      <c r="E15416" s="25"/>
    </row>
    <row r="15417" spans="1:5" x14ac:dyDescent="0.15">
      <c r="A15417" s="3"/>
      <c r="B15417" s="51"/>
      <c r="D15417" s="30"/>
      <c r="E15417" s="25"/>
    </row>
    <row r="15418" spans="1:5" x14ac:dyDescent="0.15">
      <c r="A15418" s="3"/>
      <c r="B15418" s="51"/>
      <c r="D15418" s="30"/>
      <c r="E15418" s="25"/>
    </row>
    <row r="15419" spans="1:5" x14ac:dyDescent="0.15">
      <c r="A15419" s="3"/>
      <c r="B15419" s="51"/>
      <c r="D15419" s="30"/>
      <c r="E15419" s="25"/>
    </row>
    <row r="15420" spans="1:5" x14ac:dyDescent="0.15">
      <c r="A15420" s="3"/>
      <c r="B15420" s="51"/>
      <c r="D15420" s="30"/>
      <c r="E15420" s="25"/>
    </row>
    <row r="15421" spans="1:5" x14ac:dyDescent="0.15">
      <c r="A15421" s="3"/>
      <c r="B15421" s="51"/>
      <c r="D15421" s="30"/>
      <c r="E15421" s="25"/>
    </row>
    <row r="15422" spans="1:5" x14ac:dyDescent="0.15">
      <c r="A15422" s="3"/>
      <c r="B15422" s="51"/>
      <c r="D15422" s="30"/>
      <c r="E15422" s="25"/>
    </row>
    <row r="15423" spans="1:5" x14ac:dyDescent="0.15">
      <c r="A15423" s="3"/>
      <c r="B15423" s="51"/>
      <c r="D15423" s="30"/>
      <c r="E15423" s="25"/>
    </row>
    <row r="15424" spans="1:5" x14ac:dyDescent="0.15">
      <c r="A15424" s="3"/>
      <c r="B15424" s="51"/>
      <c r="D15424" s="30"/>
      <c r="E15424" s="25"/>
    </row>
    <row r="15425" spans="1:5" x14ac:dyDescent="0.15">
      <c r="A15425" s="3"/>
      <c r="B15425" s="51"/>
      <c r="D15425" s="30"/>
      <c r="E15425" s="25"/>
    </row>
    <row r="15426" spans="1:5" x14ac:dyDescent="0.15">
      <c r="A15426" s="3"/>
      <c r="B15426" s="51"/>
      <c r="D15426" s="30"/>
      <c r="E15426" s="25"/>
    </row>
    <row r="15427" spans="1:5" x14ac:dyDescent="0.15">
      <c r="A15427" s="3"/>
      <c r="B15427" s="51"/>
      <c r="D15427" s="30"/>
      <c r="E15427" s="25"/>
    </row>
    <row r="15428" spans="1:5" x14ac:dyDescent="0.15">
      <c r="A15428" s="3"/>
      <c r="B15428" s="51"/>
      <c r="D15428" s="30"/>
      <c r="E15428" s="25"/>
    </row>
    <row r="15429" spans="1:5" x14ac:dyDescent="0.15">
      <c r="A15429" s="3"/>
      <c r="B15429" s="51"/>
      <c r="D15429" s="30"/>
      <c r="E15429" s="25"/>
    </row>
    <row r="15430" spans="1:5" x14ac:dyDescent="0.15">
      <c r="A15430" s="3"/>
      <c r="B15430" s="51"/>
      <c r="D15430" s="30"/>
      <c r="E15430" s="25"/>
    </row>
    <row r="15431" spans="1:5" x14ac:dyDescent="0.15">
      <c r="A15431" s="3"/>
      <c r="B15431" s="51"/>
      <c r="D15431" s="30"/>
      <c r="E15431" s="25"/>
    </row>
    <row r="15432" spans="1:5" x14ac:dyDescent="0.15">
      <c r="A15432" s="3"/>
      <c r="B15432" s="51"/>
      <c r="D15432" s="30"/>
      <c r="E15432" s="25"/>
    </row>
    <row r="15433" spans="1:5" x14ac:dyDescent="0.15">
      <c r="A15433" s="3"/>
      <c r="B15433" s="51"/>
      <c r="D15433" s="30"/>
      <c r="E15433" s="25"/>
    </row>
    <row r="15434" spans="1:5" x14ac:dyDescent="0.15">
      <c r="A15434" s="3"/>
      <c r="B15434" s="51"/>
      <c r="D15434" s="30"/>
      <c r="E15434" s="25"/>
    </row>
    <row r="15435" spans="1:5" x14ac:dyDescent="0.15">
      <c r="A15435" s="3"/>
      <c r="B15435" s="51"/>
      <c r="D15435" s="30"/>
      <c r="E15435" s="25"/>
    </row>
    <row r="15436" spans="1:5" x14ac:dyDescent="0.15">
      <c r="A15436" s="3"/>
      <c r="B15436" s="51"/>
      <c r="D15436" s="30"/>
      <c r="E15436" s="25"/>
    </row>
    <row r="15437" spans="1:5" x14ac:dyDescent="0.15">
      <c r="A15437" s="3"/>
      <c r="B15437" s="51"/>
      <c r="D15437" s="30"/>
      <c r="E15437" s="25"/>
    </row>
    <row r="15438" spans="1:5" x14ac:dyDescent="0.15">
      <c r="A15438" s="3"/>
      <c r="B15438" s="51"/>
      <c r="D15438" s="30"/>
      <c r="E15438" s="25"/>
    </row>
    <row r="15439" spans="1:5" x14ac:dyDescent="0.15">
      <c r="A15439" s="3"/>
      <c r="B15439" s="51"/>
      <c r="D15439" s="30"/>
      <c r="E15439" s="25"/>
    </row>
    <row r="15440" spans="1:5" x14ac:dyDescent="0.15">
      <c r="A15440" s="3"/>
      <c r="B15440" s="51"/>
      <c r="D15440" s="30"/>
      <c r="E15440" s="25"/>
    </row>
    <row r="15441" spans="1:5" x14ac:dyDescent="0.15">
      <c r="A15441" s="3"/>
      <c r="B15441" s="51"/>
      <c r="D15441" s="30"/>
      <c r="E15441" s="25"/>
    </row>
    <row r="15442" spans="1:5" x14ac:dyDescent="0.15">
      <c r="A15442" s="3"/>
      <c r="B15442" s="51"/>
      <c r="D15442" s="30"/>
      <c r="E15442" s="25"/>
    </row>
    <row r="15443" spans="1:5" x14ac:dyDescent="0.15">
      <c r="A15443" s="3"/>
      <c r="B15443" s="51"/>
      <c r="D15443" s="30"/>
      <c r="E15443" s="25"/>
    </row>
    <row r="15444" spans="1:5" x14ac:dyDescent="0.15">
      <c r="A15444" s="3"/>
      <c r="B15444" s="51"/>
      <c r="D15444" s="30"/>
      <c r="E15444" s="25"/>
    </row>
    <row r="15445" spans="1:5" x14ac:dyDescent="0.15">
      <c r="A15445" s="3"/>
      <c r="B15445" s="51"/>
      <c r="D15445" s="30"/>
      <c r="E15445" s="25"/>
    </row>
    <row r="15446" spans="1:5" x14ac:dyDescent="0.15">
      <c r="A15446" s="3"/>
      <c r="B15446" s="51"/>
      <c r="D15446" s="30"/>
      <c r="E15446" s="25"/>
    </row>
    <row r="15447" spans="1:5" x14ac:dyDescent="0.15">
      <c r="A15447" s="3"/>
      <c r="B15447" s="51"/>
      <c r="D15447" s="30"/>
      <c r="E15447" s="25"/>
    </row>
    <row r="15448" spans="1:5" x14ac:dyDescent="0.15">
      <c r="A15448" s="3"/>
      <c r="B15448" s="51"/>
      <c r="D15448" s="30"/>
      <c r="E15448" s="25"/>
    </row>
    <row r="15449" spans="1:5" x14ac:dyDescent="0.15">
      <c r="A15449" s="3"/>
      <c r="B15449" s="51"/>
      <c r="D15449" s="30"/>
      <c r="E15449" s="25"/>
    </row>
    <row r="15450" spans="1:5" x14ac:dyDescent="0.15">
      <c r="A15450" s="3"/>
      <c r="B15450" s="51"/>
      <c r="D15450" s="30"/>
      <c r="E15450" s="25"/>
    </row>
    <row r="15451" spans="1:5" x14ac:dyDescent="0.15">
      <c r="A15451" s="3"/>
      <c r="B15451" s="51"/>
      <c r="D15451" s="30"/>
      <c r="E15451" s="25"/>
    </row>
    <row r="15452" spans="1:5" x14ac:dyDescent="0.15">
      <c r="A15452" s="3"/>
      <c r="B15452" s="51"/>
      <c r="D15452" s="30"/>
      <c r="E15452" s="25"/>
    </row>
    <row r="15453" spans="1:5" x14ac:dyDescent="0.15">
      <c r="A15453" s="3"/>
      <c r="B15453" s="51"/>
      <c r="D15453" s="30"/>
      <c r="E15453" s="25"/>
    </row>
    <row r="15454" spans="1:5" x14ac:dyDescent="0.15">
      <c r="A15454" s="3"/>
      <c r="B15454" s="51"/>
      <c r="D15454" s="30"/>
      <c r="E15454" s="25"/>
    </row>
    <row r="15455" spans="1:5" x14ac:dyDescent="0.15">
      <c r="A15455" s="3"/>
      <c r="B15455" s="51"/>
      <c r="D15455" s="30"/>
      <c r="E15455" s="25"/>
    </row>
    <row r="15456" spans="1:5" x14ac:dyDescent="0.15">
      <c r="A15456" s="3"/>
      <c r="B15456" s="51"/>
      <c r="D15456" s="30"/>
      <c r="E15456" s="25"/>
    </row>
    <row r="15457" spans="1:5" x14ac:dyDescent="0.15">
      <c r="A15457" s="3"/>
      <c r="B15457" s="51"/>
      <c r="D15457" s="30"/>
      <c r="E15457" s="25"/>
    </row>
    <row r="15458" spans="1:5" x14ac:dyDescent="0.15">
      <c r="A15458" s="3"/>
      <c r="B15458" s="51"/>
      <c r="D15458" s="30"/>
      <c r="E15458" s="25"/>
    </row>
    <row r="15459" spans="1:5" x14ac:dyDescent="0.15">
      <c r="A15459" s="3"/>
      <c r="B15459" s="51"/>
      <c r="D15459" s="30"/>
      <c r="E15459" s="25"/>
    </row>
    <row r="15460" spans="1:5" x14ac:dyDescent="0.15">
      <c r="A15460" s="3"/>
      <c r="B15460" s="51"/>
      <c r="D15460" s="30"/>
      <c r="E15460" s="25"/>
    </row>
    <row r="15461" spans="1:5" x14ac:dyDescent="0.15">
      <c r="A15461" s="3"/>
      <c r="B15461" s="51"/>
      <c r="D15461" s="30"/>
      <c r="E15461" s="25"/>
    </row>
    <row r="15462" spans="1:5" x14ac:dyDescent="0.15">
      <c r="A15462" s="3"/>
      <c r="B15462" s="51"/>
      <c r="D15462" s="30"/>
      <c r="E15462" s="25"/>
    </row>
    <row r="15463" spans="1:5" x14ac:dyDescent="0.15">
      <c r="A15463" s="3"/>
      <c r="B15463" s="51"/>
      <c r="D15463" s="30"/>
      <c r="E15463" s="25"/>
    </row>
    <row r="15464" spans="1:5" x14ac:dyDescent="0.15">
      <c r="A15464" s="3"/>
      <c r="B15464" s="51"/>
      <c r="D15464" s="30"/>
      <c r="E15464" s="25"/>
    </row>
    <row r="15465" spans="1:5" x14ac:dyDescent="0.15">
      <c r="A15465" s="3"/>
      <c r="B15465" s="51"/>
      <c r="D15465" s="30"/>
      <c r="E15465" s="25"/>
    </row>
    <row r="15466" spans="1:5" x14ac:dyDescent="0.15">
      <c r="A15466" s="3"/>
      <c r="B15466" s="51"/>
      <c r="D15466" s="30"/>
      <c r="E15466" s="25"/>
    </row>
    <row r="15467" spans="1:5" x14ac:dyDescent="0.15">
      <c r="A15467" s="3"/>
      <c r="B15467" s="51"/>
      <c r="D15467" s="30"/>
      <c r="E15467" s="25"/>
    </row>
    <row r="15468" spans="1:5" x14ac:dyDescent="0.15">
      <c r="A15468" s="3"/>
      <c r="B15468" s="51"/>
      <c r="D15468" s="30"/>
      <c r="E15468" s="25"/>
    </row>
    <row r="15469" spans="1:5" x14ac:dyDescent="0.15">
      <c r="A15469" s="3"/>
      <c r="B15469" s="51"/>
      <c r="D15469" s="30"/>
      <c r="E15469" s="25"/>
    </row>
    <row r="15470" spans="1:5" x14ac:dyDescent="0.15">
      <c r="A15470" s="3"/>
      <c r="B15470" s="51"/>
      <c r="D15470" s="30"/>
      <c r="E15470" s="25"/>
    </row>
    <row r="15471" spans="1:5" x14ac:dyDescent="0.15">
      <c r="A15471" s="3"/>
      <c r="B15471" s="51"/>
      <c r="D15471" s="30"/>
      <c r="E15471" s="25"/>
    </row>
    <row r="15472" spans="1:5" x14ac:dyDescent="0.15">
      <c r="A15472" s="3"/>
      <c r="B15472" s="51"/>
      <c r="D15472" s="30"/>
      <c r="E15472" s="25"/>
    </row>
    <row r="15473" spans="1:5" x14ac:dyDescent="0.15">
      <c r="A15473" s="3"/>
      <c r="B15473" s="51"/>
      <c r="D15473" s="30"/>
      <c r="E15473" s="25"/>
    </row>
    <row r="15474" spans="1:5" x14ac:dyDescent="0.15">
      <c r="A15474" s="3"/>
      <c r="B15474" s="51"/>
      <c r="D15474" s="30"/>
      <c r="E15474" s="25"/>
    </row>
    <row r="15475" spans="1:5" x14ac:dyDescent="0.15">
      <c r="A15475" s="3"/>
      <c r="B15475" s="51"/>
      <c r="D15475" s="30"/>
      <c r="E15475" s="25"/>
    </row>
    <row r="15476" spans="1:5" x14ac:dyDescent="0.15">
      <c r="A15476" s="3"/>
      <c r="B15476" s="51"/>
      <c r="D15476" s="30"/>
      <c r="E15476" s="25"/>
    </row>
    <row r="15477" spans="1:5" x14ac:dyDescent="0.15">
      <c r="A15477" s="3"/>
      <c r="B15477" s="51"/>
      <c r="D15477" s="30"/>
      <c r="E15477" s="25"/>
    </row>
    <row r="15478" spans="1:5" x14ac:dyDescent="0.15">
      <c r="A15478" s="3"/>
      <c r="B15478" s="51"/>
      <c r="D15478" s="30"/>
      <c r="E15478" s="25"/>
    </row>
    <row r="15479" spans="1:5" x14ac:dyDescent="0.15">
      <c r="A15479" s="3"/>
      <c r="B15479" s="51"/>
      <c r="D15479" s="30"/>
      <c r="E15479" s="25"/>
    </row>
    <row r="15480" spans="1:5" x14ac:dyDescent="0.15">
      <c r="A15480" s="3"/>
      <c r="B15480" s="51"/>
      <c r="D15480" s="30"/>
      <c r="E15480" s="25"/>
    </row>
    <row r="15481" spans="1:5" x14ac:dyDescent="0.15">
      <c r="A15481" s="3"/>
      <c r="B15481" s="51"/>
      <c r="D15481" s="30"/>
      <c r="E15481" s="25"/>
    </row>
    <row r="15482" spans="1:5" x14ac:dyDescent="0.15">
      <c r="A15482" s="3"/>
      <c r="B15482" s="51"/>
      <c r="D15482" s="30"/>
      <c r="E15482" s="25"/>
    </row>
    <row r="15483" spans="1:5" x14ac:dyDescent="0.15">
      <c r="A15483" s="3"/>
      <c r="B15483" s="51"/>
      <c r="D15483" s="30"/>
      <c r="E15483" s="25"/>
    </row>
    <row r="15484" spans="1:5" x14ac:dyDescent="0.15">
      <c r="A15484" s="3"/>
      <c r="B15484" s="51"/>
      <c r="D15484" s="30"/>
      <c r="E15484" s="25"/>
    </row>
    <row r="15485" spans="1:5" x14ac:dyDescent="0.15">
      <c r="A15485" s="3"/>
      <c r="B15485" s="51"/>
      <c r="D15485" s="30"/>
      <c r="E15485" s="25"/>
    </row>
    <row r="15486" spans="1:5" x14ac:dyDescent="0.15">
      <c r="A15486" s="3"/>
      <c r="B15486" s="51"/>
      <c r="D15486" s="30"/>
      <c r="E15486" s="25"/>
    </row>
    <row r="15487" spans="1:5" x14ac:dyDescent="0.15">
      <c r="A15487" s="3"/>
      <c r="B15487" s="51"/>
      <c r="D15487" s="30"/>
      <c r="E15487" s="25"/>
    </row>
    <row r="15488" spans="1:5" x14ac:dyDescent="0.15">
      <c r="A15488" s="3"/>
      <c r="B15488" s="51"/>
      <c r="D15488" s="30"/>
      <c r="E15488" s="25"/>
    </row>
    <row r="15489" spans="1:5" x14ac:dyDescent="0.15">
      <c r="A15489" s="3"/>
      <c r="B15489" s="51"/>
      <c r="D15489" s="30"/>
      <c r="E15489" s="25"/>
    </row>
    <row r="15490" spans="1:5" x14ac:dyDescent="0.15">
      <c r="A15490" s="3"/>
      <c r="B15490" s="51"/>
      <c r="D15490" s="30"/>
      <c r="E15490" s="25"/>
    </row>
    <row r="15491" spans="1:5" x14ac:dyDescent="0.15">
      <c r="A15491" s="3"/>
      <c r="B15491" s="51"/>
      <c r="D15491" s="30"/>
      <c r="E15491" s="25"/>
    </row>
    <row r="15492" spans="1:5" x14ac:dyDescent="0.15">
      <c r="A15492" s="3"/>
      <c r="B15492" s="51"/>
      <c r="D15492" s="30"/>
      <c r="E15492" s="25"/>
    </row>
    <row r="15493" spans="1:5" x14ac:dyDescent="0.15">
      <c r="A15493" s="3"/>
      <c r="B15493" s="51"/>
      <c r="D15493" s="30"/>
      <c r="E15493" s="25"/>
    </row>
    <row r="15494" spans="1:5" x14ac:dyDescent="0.15">
      <c r="A15494" s="3"/>
      <c r="B15494" s="51"/>
      <c r="D15494" s="30"/>
      <c r="E15494" s="25"/>
    </row>
    <row r="15495" spans="1:5" x14ac:dyDescent="0.15">
      <c r="A15495" s="3"/>
      <c r="B15495" s="51"/>
      <c r="D15495" s="30"/>
      <c r="E15495" s="25"/>
    </row>
    <row r="15496" spans="1:5" x14ac:dyDescent="0.15">
      <c r="A15496" s="3"/>
      <c r="B15496" s="51"/>
      <c r="D15496" s="30"/>
      <c r="E15496" s="25"/>
    </row>
    <row r="15497" spans="1:5" x14ac:dyDescent="0.15">
      <c r="A15497" s="3"/>
      <c r="B15497" s="51"/>
      <c r="D15497" s="30"/>
      <c r="E15497" s="25"/>
    </row>
    <row r="15498" spans="1:5" x14ac:dyDescent="0.15">
      <c r="A15498" s="3"/>
      <c r="B15498" s="51"/>
      <c r="D15498" s="30"/>
      <c r="E15498" s="25"/>
    </row>
    <row r="15499" spans="1:5" x14ac:dyDescent="0.15">
      <c r="A15499" s="3"/>
      <c r="B15499" s="51"/>
      <c r="D15499" s="30"/>
      <c r="E15499" s="25"/>
    </row>
    <row r="15500" spans="1:5" x14ac:dyDescent="0.15">
      <c r="A15500" s="3"/>
      <c r="B15500" s="51"/>
      <c r="D15500" s="30"/>
      <c r="E15500" s="25"/>
    </row>
    <row r="15501" spans="1:5" x14ac:dyDescent="0.15">
      <c r="A15501" s="3"/>
      <c r="B15501" s="51"/>
      <c r="D15501" s="30"/>
      <c r="E15501" s="25"/>
    </row>
    <row r="15502" spans="1:5" x14ac:dyDescent="0.15">
      <c r="A15502" s="3"/>
      <c r="B15502" s="51"/>
      <c r="D15502" s="30"/>
      <c r="E15502" s="25"/>
    </row>
    <row r="15503" spans="1:5" x14ac:dyDescent="0.15">
      <c r="A15503" s="3"/>
      <c r="B15503" s="51"/>
      <c r="D15503" s="30"/>
      <c r="E15503" s="25"/>
    </row>
    <row r="15504" spans="1:5" x14ac:dyDescent="0.15">
      <c r="A15504" s="3"/>
      <c r="B15504" s="51"/>
      <c r="D15504" s="30"/>
      <c r="E15504" s="25"/>
    </row>
    <row r="15505" spans="1:5" x14ac:dyDescent="0.15">
      <c r="A15505" s="3"/>
      <c r="B15505" s="51"/>
      <c r="D15505" s="30"/>
      <c r="E15505" s="25"/>
    </row>
    <row r="15506" spans="1:5" x14ac:dyDescent="0.15">
      <c r="A15506" s="3"/>
      <c r="B15506" s="51"/>
      <c r="D15506" s="30"/>
      <c r="E15506" s="25"/>
    </row>
    <row r="15507" spans="1:5" x14ac:dyDescent="0.15">
      <c r="A15507" s="3"/>
      <c r="B15507" s="51"/>
      <c r="D15507" s="30"/>
      <c r="E15507" s="25"/>
    </row>
    <row r="15508" spans="1:5" x14ac:dyDescent="0.15">
      <c r="A15508" s="3"/>
      <c r="B15508" s="51"/>
      <c r="D15508" s="30"/>
      <c r="E15508" s="25"/>
    </row>
    <row r="15509" spans="1:5" x14ac:dyDescent="0.15">
      <c r="A15509" s="3"/>
      <c r="B15509" s="51"/>
      <c r="D15509" s="30"/>
      <c r="E15509" s="25"/>
    </row>
    <row r="15510" spans="1:5" x14ac:dyDescent="0.15">
      <c r="A15510" s="3"/>
      <c r="B15510" s="51"/>
      <c r="D15510" s="30"/>
      <c r="E15510" s="25"/>
    </row>
    <row r="15511" spans="1:5" x14ac:dyDescent="0.15">
      <c r="A15511" s="3"/>
      <c r="B15511" s="51"/>
      <c r="D15511" s="30"/>
      <c r="E15511" s="25"/>
    </row>
    <row r="15512" spans="1:5" x14ac:dyDescent="0.15">
      <c r="A15512" s="3"/>
      <c r="B15512" s="51"/>
      <c r="D15512" s="30"/>
      <c r="E15512" s="25"/>
    </row>
    <row r="15513" spans="1:5" x14ac:dyDescent="0.15">
      <c r="A15513" s="3"/>
      <c r="B15513" s="51"/>
      <c r="D15513" s="30"/>
      <c r="E15513" s="25"/>
    </row>
    <row r="15514" spans="1:5" x14ac:dyDescent="0.15">
      <c r="A15514" s="3"/>
      <c r="B15514" s="51"/>
      <c r="D15514" s="30"/>
      <c r="E15514" s="25"/>
    </row>
    <row r="15515" spans="1:5" x14ac:dyDescent="0.15">
      <c r="A15515" s="3"/>
      <c r="B15515" s="51"/>
      <c r="D15515" s="30"/>
      <c r="E15515" s="25"/>
    </row>
    <row r="15516" spans="1:5" x14ac:dyDescent="0.15">
      <c r="A15516" s="3"/>
      <c r="B15516" s="51"/>
      <c r="D15516" s="30"/>
      <c r="E15516" s="25"/>
    </row>
    <row r="15517" spans="1:5" x14ac:dyDescent="0.15">
      <c r="A15517" s="3"/>
      <c r="B15517" s="51"/>
      <c r="D15517" s="30"/>
      <c r="E15517" s="25"/>
    </row>
    <row r="15518" spans="1:5" x14ac:dyDescent="0.15">
      <c r="A15518" s="3"/>
      <c r="B15518" s="51"/>
      <c r="D15518" s="30"/>
      <c r="E15518" s="25"/>
    </row>
    <row r="15519" spans="1:5" x14ac:dyDescent="0.15">
      <c r="A15519" s="3"/>
      <c r="B15519" s="51"/>
      <c r="D15519" s="30"/>
      <c r="E15519" s="25"/>
    </row>
    <row r="15520" spans="1:5" x14ac:dyDescent="0.15">
      <c r="A15520" s="3"/>
      <c r="B15520" s="51"/>
      <c r="D15520" s="30"/>
      <c r="E15520" s="25"/>
    </row>
    <row r="15521" spans="1:5" x14ac:dyDescent="0.15">
      <c r="A15521" s="3"/>
      <c r="B15521" s="51"/>
      <c r="D15521" s="30"/>
      <c r="E15521" s="25"/>
    </row>
    <row r="15522" spans="1:5" x14ac:dyDescent="0.15">
      <c r="A15522" s="3"/>
      <c r="B15522" s="51"/>
      <c r="D15522" s="30"/>
      <c r="E15522" s="25"/>
    </row>
    <row r="15523" spans="1:5" x14ac:dyDescent="0.15">
      <c r="A15523" s="3"/>
      <c r="B15523" s="51"/>
      <c r="D15523" s="30"/>
      <c r="E15523" s="25"/>
    </row>
    <row r="15524" spans="1:5" x14ac:dyDescent="0.15">
      <c r="A15524" s="3"/>
      <c r="B15524" s="51"/>
      <c r="D15524" s="30"/>
      <c r="E15524" s="25"/>
    </row>
    <row r="15525" spans="1:5" x14ac:dyDescent="0.15">
      <c r="A15525" s="3"/>
      <c r="B15525" s="51"/>
      <c r="D15525" s="30"/>
      <c r="E15525" s="25"/>
    </row>
    <row r="15526" spans="1:5" x14ac:dyDescent="0.15">
      <c r="A15526" s="3"/>
      <c r="B15526" s="51"/>
      <c r="D15526" s="30"/>
      <c r="E15526" s="25"/>
    </row>
    <row r="15527" spans="1:5" x14ac:dyDescent="0.15">
      <c r="A15527" s="3"/>
      <c r="B15527" s="51"/>
      <c r="D15527" s="30"/>
      <c r="E15527" s="25"/>
    </row>
    <row r="15528" spans="1:5" x14ac:dyDescent="0.15">
      <c r="A15528" s="3"/>
      <c r="B15528" s="51"/>
      <c r="D15528" s="30"/>
      <c r="E15528" s="25"/>
    </row>
    <row r="15529" spans="1:5" x14ac:dyDescent="0.15">
      <c r="A15529" s="3"/>
      <c r="B15529" s="51"/>
      <c r="D15529" s="30"/>
      <c r="E15529" s="25"/>
    </row>
    <row r="15530" spans="1:5" x14ac:dyDescent="0.15">
      <c r="A15530" s="3"/>
      <c r="B15530" s="51"/>
      <c r="D15530" s="30"/>
      <c r="E15530" s="25"/>
    </row>
    <row r="15531" spans="1:5" x14ac:dyDescent="0.15">
      <c r="A15531" s="3"/>
      <c r="B15531" s="51"/>
      <c r="D15531" s="30"/>
      <c r="E15531" s="25"/>
    </row>
    <row r="15532" spans="1:5" x14ac:dyDescent="0.15">
      <c r="A15532" s="3"/>
      <c r="B15532" s="51"/>
      <c r="D15532" s="30"/>
      <c r="E15532" s="25"/>
    </row>
    <row r="15533" spans="1:5" x14ac:dyDescent="0.15">
      <c r="A15533" s="3"/>
      <c r="B15533" s="51"/>
      <c r="D15533" s="30"/>
      <c r="E15533" s="25"/>
    </row>
    <row r="15534" spans="1:5" x14ac:dyDescent="0.15">
      <c r="A15534" s="3"/>
      <c r="B15534" s="51"/>
      <c r="D15534" s="30"/>
      <c r="E15534" s="25"/>
    </row>
    <row r="15535" spans="1:5" x14ac:dyDescent="0.15">
      <c r="A15535" s="3"/>
      <c r="B15535" s="51"/>
      <c r="D15535" s="30"/>
      <c r="E15535" s="25"/>
    </row>
    <row r="15536" spans="1:5" x14ac:dyDescent="0.15">
      <c r="A15536" s="3"/>
      <c r="B15536" s="51"/>
      <c r="D15536" s="30"/>
      <c r="E15536" s="25"/>
    </row>
    <row r="15537" spans="1:5" x14ac:dyDescent="0.15">
      <c r="A15537" s="3"/>
      <c r="B15537" s="51"/>
      <c r="D15537" s="30"/>
      <c r="E15537" s="25"/>
    </row>
    <row r="15538" spans="1:5" x14ac:dyDescent="0.15">
      <c r="A15538" s="3"/>
      <c r="B15538" s="51"/>
      <c r="D15538" s="30"/>
      <c r="E15538" s="25"/>
    </row>
    <row r="15539" spans="1:5" x14ac:dyDescent="0.15">
      <c r="A15539" s="3"/>
      <c r="B15539" s="51"/>
      <c r="D15539" s="30"/>
      <c r="E15539" s="25"/>
    </row>
    <row r="15540" spans="1:5" x14ac:dyDescent="0.15">
      <c r="A15540" s="3"/>
      <c r="B15540" s="51"/>
      <c r="D15540" s="30"/>
      <c r="E15540" s="25"/>
    </row>
    <row r="15541" spans="1:5" x14ac:dyDescent="0.15">
      <c r="A15541" s="3"/>
      <c r="B15541" s="51"/>
      <c r="D15541" s="30"/>
      <c r="E15541" s="25"/>
    </row>
    <row r="15542" spans="1:5" x14ac:dyDescent="0.15">
      <c r="A15542" s="3"/>
      <c r="B15542" s="51"/>
      <c r="D15542" s="30"/>
      <c r="E15542" s="25"/>
    </row>
    <row r="15543" spans="1:5" x14ac:dyDescent="0.15">
      <c r="A15543" s="3"/>
      <c r="B15543" s="51"/>
      <c r="D15543" s="30"/>
      <c r="E15543" s="25"/>
    </row>
    <row r="15544" spans="1:5" x14ac:dyDescent="0.15">
      <c r="A15544" s="3"/>
      <c r="B15544" s="51"/>
      <c r="D15544" s="30"/>
      <c r="E15544" s="25"/>
    </row>
    <row r="15545" spans="1:5" x14ac:dyDescent="0.15">
      <c r="A15545" s="3"/>
      <c r="B15545" s="51"/>
      <c r="D15545" s="30"/>
      <c r="E15545" s="25"/>
    </row>
    <row r="15546" spans="1:5" x14ac:dyDescent="0.15">
      <c r="A15546" s="3"/>
      <c r="B15546" s="51"/>
      <c r="D15546" s="30"/>
      <c r="E15546" s="25"/>
    </row>
    <row r="15547" spans="1:5" x14ac:dyDescent="0.15">
      <c r="A15547" s="3"/>
      <c r="B15547" s="51"/>
      <c r="D15547" s="30"/>
      <c r="E15547" s="25"/>
    </row>
    <row r="15548" spans="1:5" x14ac:dyDescent="0.15">
      <c r="A15548" s="3"/>
      <c r="B15548" s="51"/>
      <c r="D15548" s="30"/>
      <c r="E15548" s="25"/>
    </row>
    <row r="15549" spans="1:5" x14ac:dyDescent="0.15">
      <c r="A15549" s="3"/>
      <c r="B15549" s="51"/>
      <c r="D15549" s="30"/>
      <c r="E15549" s="25"/>
    </row>
    <row r="15550" spans="1:5" x14ac:dyDescent="0.15">
      <c r="A15550" s="3"/>
      <c r="B15550" s="51"/>
      <c r="D15550" s="30"/>
      <c r="E15550" s="25"/>
    </row>
    <row r="15551" spans="1:5" x14ac:dyDescent="0.15">
      <c r="A15551" s="3"/>
      <c r="B15551" s="51"/>
      <c r="D15551" s="30"/>
      <c r="E15551" s="25"/>
    </row>
    <row r="15552" spans="1:5" x14ac:dyDescent="0.15">
      <c r="A15552" s="3"/>
      <c r="B15552" s="51"/>
      <c r="D15552" s="30"/>
      <c r="E15552" s="25"/>
    </row>
    <row r="15553" spans="1:5" x14ac:dyDescent="0.15">
      <c r="A15553" s="3"/>
      <c r="B15553" s="51"/>
      <c r="D15553" s="30"/>
      <c r="E15553" s="25"/>
    </row>
    <row r="15554" spans="1:5" x14ac:dyDescent="0.15">
      <c r="A15554" s="3"/>
      <c r="B15554" s="51"/>
      <c r="D15554" s="30"/>
      <c r="E15554" s="25"/>
    </row>
    <row r="15555" spans="1:5" x14ac:dyDescent="0.15">
      <c r="A15555" s="3"/>
      <c r="B15555" s="51"/>
      <c r="D15555" s="30"/>
      <c r="E15555" s="25"/>
    </row>
    <row r="15556" spans="1:5" x14ac:dyDescent="0.15">
      <c r="A15556" s="3"/>
      <c r="B15556" s="51"/>
      <c r="D15556" s="30"/>
      <c r="E15556" s="25"/>
    </row>
    <row r="15557" spans="1:5" x14ac:dyDescent="0.15">
      <c r="A15557" s="3"/>
      <c r="B15557" s="51"/>
      <c r="D15557" s="30"/>
      <c r="E15557" s="25"/>
    </row>
    <row r="15558" spans="1:5" x14ac:dyDescent="0.15">
      <c r="A15558" s="3"/>
      <c r="B15558" s="51"/>
      <c r="D15558" s="30"/>
      <c r="E15558" s="25"/>
    </row>
    <row r="15559" spans="1:5" x14ac:dyDescent="0.15">
      <c r="A15559" s="3"/>
      <c r="B15559" s="51"/>
      <c r="D15559" s="30"/>
      <c r="E15559" s="25"/>
    </row>
    <row r="15560" spans="1:5" x14ac:dyDescent="0.15">
      <c r="A15560" s="3"/>
      <c r="B15560" s="51"/>
      <c r="D15560" s="30"/>
      <c r="E15560" s="25"/>
    </row>
    <row r="15561" spans="1:5" x14ac:dyDescent="0.15">
      <c r="A15561" s="3"/>
      <c r="B15561" s="51"/>
      <c r="D15561" s="30"/>
      <c r="E15561" s="25"/>
    </row>
    <row r="15562" spans="1:5" x14ac:dyDescent="0.15">
      <c r="A15562" s="3"/>
      <c r="B15562" s="51"/>
      <c r="D15562" s="30"/>
      <c r="E15562" s="25"/>
    </row>
    <row r="15563" spans="1:5" x14ac:dyDescent="0.15">
      <c r="A15563" s="3"/>
      <c r="B15563" s="51"/>
      <c r="D15563" s="30"/>
      <c r="E15563" s="25"/>
    </row>
    <row r="15564" spans="1:5" x14ac:dyDescent="0.15">
      <c r="A15564" s="3"/>
      <c r="B15564" s="51"/>
      <c r="D15564" s="30"/>
      <c r="E15564" s="25"/>
    </row>
    <row r="15565" spans="1:5" x14ac:dyDescent="0.15">
      <c r="A15565" s="3"/>
      <c r="B15565" s="51"/>
      <c r="D15565" s="30"/>
      <c r="E15565" s="25"/>
    </row>
    <row r="15566" spans="1:5" x14ac:dyDescent="0.15">
      <c r="A15566" s="3"/>
      <c r="B15566" s="51"/>
      <c r="D15566" s="30"/>
      <c r="E15566" s="25"/>
    </row>
    <row r="15567" spans="1:5" x14ac:dyDescent="0.15">
      <c r="A15567" s="3"/>
      <c r="B15567" s="51"/>
      <c r="D15567" s="30"/>
      <c r="E15567" s="25"/>
    </row>
    <row r="15568" spans="1:5" x14ac:dyDescent="0.15">
      <c r="A15568" s="3"/>
      <c r="B15568" s="51"/>
      <c r="D15568" s="30"/>
      <c r="E15568" s="25"/>
    </row>
    <row r="15569" spans="1:5" x14ac:dyDescent="0.15">
      <c r="A15569" s="3"/>
      <c r="B15569" s="51"/>
      <c r="D15569" s="30"/>
      <c r="E15569" s="25"/>
    </row>
    <row r="15570" spans="1:5" x14ac:dyDescent="0.15">
      <c r="A15570" s="3"/>
      <c r="B15570" s="51"/>
      <c r="D15570" s="30"/>
      <c r="E15570" s="25"/>
    </row>
    <row r="15571" spans="1:5" x14ac:dyDescent="0.15">
      <c r="A15571" s="3"/>
      <c r="B15571" s="51"/>
      <c r="D15571" s="30"/>
      <c r="E15571" s="25"/>
    </row>
    <row r="15572" spans="1:5" x14ac:dyDescent="0.15">
      <c r="A15572" s="3"/>
      <c r="B15572" s="51"/>
      <c r="D15572" s="30"/>
      <c r="E15572" s="25"/>
    </row>
    <row r="15573" spans="1:5" x14ac:dyDescent="0.15">
      <c r="A15573" s="3"/>
      <c r="B15573" s="51"/>
      <c r="D15573" s="30"/>
      <c r="E15573" s="25"/>
    </row>
    <row r="15574" spans="1:5" x14ac:dyDescent="0.15">
      <c r="A15574" s="3"/>
      <c r="B15574" s="51"/>
      <c r="D15574" s="30"/>
      <c r="E15574" s="25"/>
    </row>
    <row r="15575" spans="1:5" x14ac:dyDescent="0.15">
      <c r="A15575" s="3"/>
      <c r="B15575" s="51"/>
      <c r="D15575" s="30"/>
      <c r="E15575" s="25"/>
    </row>
    <row r="15576" spans="1:5" x14ac:dyDescent="0.15">
      <c r="A15576" s="3"/>
      <c r="B15576" s="51"/>
      <c r="D15576" s="30"/>
      <c r="E15576" s="25"/>
    </row>
    <row r="15577" spans="1:5" x14ac:dyDescent="0.15">
      <c r="A15577" s="3"/>
      <c r="B15577" s="51"/>
      <c r="D15577" s="30"/>
      <c r="E15577" s="25"/>
    </row>
    <row r="15578" spans="1:5" x14ac:dyDescent="0.15">
      <c r="A15578" s="3"/>
      <c r="B15578" s="51"/>
      <c r="D15578" s="30"/>
      <c r="E15578" s="25"/>
    </row>
    <row r="15579" spans="1:5" x14ac:dyDescent="0.15">
      <c r="A15579" s="3"/>
      <c r="B15579" s="51"/>
      <c r="D15579" s="30"/>
      <c r="E15579" s="25"/>
    </row>
    <row r="15580" spans="1:5" x14ac:dyDescent="0.15">
      <c r="A15580" s="3"/>
      <c r="B15580" s="51"/>
      <c r="D15580" s="30"/>
      <c r="E15580" s="25"/>
    </row>
    <row r="15581" spans="1:5" x14ac:dyDescent="0.15">
      <c r="A15581" s="3"/>
      <c r="B15581" s="51"/>
      <c r="D15581" s="30"/>
      <c r="E15581" s="25"/>
    </row>
    <row r="15582" spans="1:5" x14ac:dyDescent="0.15">
      <c r="A15582" s="3"/>
      <c r="B15582" s="51"/>
      <c r="D15582" s="30"/>
      <c r="E15582" s="25"/>
    </row>
    <row r="15583" spans="1:5" x14ac:dyDescent="0.15">
      <c r="A15583" s="3"/>
      <c r="B15583" s="51"/>
      <c r="D15583" s="30"/>
      <c r="E15583" s="25"/>
    </row>
    <row r="15584" spans="1:5" x14ac:dyDescent="0.15">
      <c r="A15584" s="3"/>
      <c r="B15584" s="51"/>
      <c r="D15584" s="30"/>
      <c r="E15584" s="25"/>
    </row>
    <row r="15585" spans="1:5" x14ac:dyDescent="0.15">
      <c r="A15585" s="3"/>
      <c r="B15585" s="51"/>
      <c r="D15585" s="30"/>
      <c r="E15585" s="25"/>
    </row>
    <row r="15586" spans="1:5" x14ac:dyDescent="0.15">
      <c r="A15586" s="3"/>
      <c r="B15586" s="51"/>
      <c r="D15586" s="30"/>
      <c r="E15586" s="25"/>
    </row>
    <row r="15587" spans="1:5" x14ac:dyDescent="0.15">
      <c r="A15587" s="3"/>
      <c r="B15587" s="51"/>
      <c r="D15587" s="30"/>
      <c r="E15587" s="25"/>
    </row>
    <row r="15588" spans="1:5" x14ac:dyDescent="0.15">
      <c r="A15588" s="3"/>
      <c r="B15588" s="51"/>
      <c r="D15588" s="30"/>
      <c r="E15588" s="25"/>
    </row>
    <row r="15589" spans="1:5" x14ac:dyDescent="0.15">
      <c r="A15589" s="3"/>
      <c r="B15589" s="51"/>
      <c r="D15589" s="30"/>
      <c r="E15589" s="25"/>
    </row>
    <row r="15590" spans="1:5" x14ac:dyDescent="0.15">
      <c r="A15590" s="3"/>
      <c r="B15590" s="51"/>
      <c r="D15590" s="30"/>
      <c r="E15590" s="25"/>
    </row>
    <row r="15591" spans="1:5" x14ac:dyDescent="0.15">
      <c r="A15591" s="3"/>
      <c r="B15591" s="51"/>
      <c r="D15591" s="30"/>
      <c r="E15591" s="25"/>
    </row>
    <row r="15592" spans="1:5" x14ac:dyDescent="0.15">
      <c r="A15592" s="3"/>
      <c r="B15592" s="51"/>
      <c r="D15592" s="30"/>
      <c r="E15592" s="25"/>
    </row>
    <row r="15593" spans="1:5" x14ac:dyDescent="0.15">
      <c r="A15593" s="3"/>
      <c r="B15593" s="51"/>
      <c r="D15593" s="30"/>
      <c r="E15593" s="25"/>
    </row>
    <row r="15594" spans="1:5" x14ac:dyDescent="0.15">
      <c r="A15594" s="3"/>
      <c r="B15594" s="51"/>
      <c r="D15594" s="30"/>
      <c r="E15594" s="25"/>
    </row>
    <row r="15595" spans="1:5" x14ac:dyDescent="0.15">
      <c r="A15595" s="3"/>
      <c r="B15595" s="51"/>
      <c r="D15595" s="30"/>
      <c r="E15595" s="25"/>
    </row>
    <row r="15596" spans="1:5" x14ac:dyDescent="0.15">
      <c r="A15596" s="3"/>
      <c r="B15596" s="51"/>
      <c r="D15596" s="30"/>
      <c r="E15596" s="25"/>
    </row>
    <row r="15597" spans="1:5" x14ac:dyDescent="0.15">
      <c r="A15597" s="3"/>
      <c r="B15597" s="51"/>
      <c r="D15597" s="30"/>
      <c r="E15597" s="25"/>
    </row>
    <row r="15598" spans="1:5" x14ac:dyDescent="0.15">
      <c r="A15598" s="3"/>
      <c r="B15598" s="51"/>
      <c r="D15598" s="30"/>
      <c r="E15598" s="25"/>
    </row>
    <row r="15599" spans="1:5" x14ac:dyDescent="0.15">
      <c r="A15599" s="3"/>
      <c r="B15599" s="51"/>
      <c r="D15599" s="30"/>
      <c r="E15599" s="25"/>
    </row>
    <row r="15600" spans="1:5" x14ac:dyDescent="0.15">
      <c r="A15600" s="3"/>
      <c r="B15600" s="51"/>
      <c r="D15600" s="30"/>
      <c r="E15600" s="25"/>
    </row>
    <row r="15601" spans="1:5" x14ac:dyDescent="0.15">
      <c r="A15601" s="3"/>
      <c r="B15601" s="51"/>
      <c r="D15601" s="30"/>
      <c r="E15601" s="25"/>
    </row>
    <row r="15602" spans="1:5" x14ac:dyDescent="0.15">
      <c r="A15602" s="3"/>
      <c r="B15602" s="51"/>
      <c r="D15602" s="30"/>
      <c r="E15602" s="25"/>
    </row>
    <row r="15603" spans="1:5" x14ac:dyDescent="0.15">
      <c r="A15603" s="3"/>
      <c r="B15603" s="51"/>
      <c r="D15603" s="30"/>
      <c r="E15603" s="25"/>
    </row>
    <row r="15604" spans="1:5" x14ac:dyDescent="0.15">
      <c r="A15604" s="3"/>
      <c r="B15604" s="51"/>
      <c r="D15604" s="30"/>
      <c r="E15604" s="25"/>
    </row>
    <row r="15605" spans="1:5" x14ac:dyDescent="0.15">
      <c r="A15605" s="3"/>
      <c r="B15605" s="51"/>
      <c r="D15605" s="30"/>
      <c r="E15605" s="25"/>
    </row>
    <row r="15606" spans="1:5" x14ac:dyDescent="0.15">
      <c r="A15606" s="3"/>
      <c r="B15606" s="51"/>
      <c r="D15606" s="30"/>
      <c r="E15606" s="25"/>
    </row>
    <row r="15607" spans="1:5" x14ac:dyDescent="0.15">
      <c r="A15607" s="3"/>
      <c r="B15607" s="51"/>
      <c r="D15607" s="30"/>
      <c r="E15607" s="25"/>
    </row>
    <row r="15608" spans="1:5" x14ac:dyDescent="0.15">
      <c r="A15608" s="3"/>
      <c r="B15608" s="51"/>
      <c r="D15608" s="30"/>
      <c r="E15608" s="25"/>
    </row>
    <row r="15609" spans="1:5" x14ac:dyDescent="0.15">
      <c r="A15609" s="3"/>
      <c r="B15609" s="51"/>
      <c r="D15609" s="30"/>
      <c r="E15609" s="25"/>
    </row>
    <row r="15610" spans="1:5" x14ac:dyDescent="0.15">
      <c r="A15610" s="3"/>
      <c r="B15610" s="51"/>
      <c r="D15610" s="30"/>
      <c r="E15610" s="25"/>
    </row>
    <row r="15611" spans="1:5" x14ac:dyDescent="0.15">
      <c r="A15611" s="3"/>
      <c r="B15611" s="51"/>
      <c r="D15611" s="30"/>
      <c r="E15611" s="25"/>
    </row>
    <row r="15612" spans="1:5" x14ac:dyDescent="0.15">
      <c r="A15612" s="3"/>
      <c r="B15612" s="51"/>
      <c r="D15612" s="30"/>
      <c r="E15612" s="25"/>
    </row>
    <row r="15613" spans="1:5" x14ac:dyDescent="0.15">
      <c r="A15613" s="3"/>
      <c r="B15613" s="51"/>
      <c r="D15613" s="30"/>
      <c r="E15613" s="25"/>
    </row>
    <row r="15614" spans="1:5" x14ac:dyDescent="0.15">
      <c r="A15614" s="3"/>
      <c r="B15614" s="51"/>
      <c r="D15614" s="30"/>
      <c r="E15614" s="25"/>
    </row>
    <row r="15615" spans="1:5" x14ac:dyDescent="0.15">
      <c r="A15615" s="3"/>
      <c r="B15615" s="51"/>
      <c r="D15615" s="30"/>
      <c r="E15615" s="25"/>
    </row>
    <row r="15616" spans="1:5" x14ac:dyDescent="0.15">
      <c r="A15616" s="3"/>
      <c r="B15616" s="51"/>
      <c r="D15616" s="30"/>
      <c r="E15616" s="25"/>
    </row>
    <row r="15617" spans="1:5" x14ac:dyDescent="0.15">
      <c r="A15617" s="3"/>
      <c r="B15617" s="51"/>
      <c r="D15617" s="30"/>
      <c r="E15617" s="25"/>
    </row>
    <row r="15618" spans="1:5" x14ac:dyDescent="0.15">
      <c r="A15618" s="3"/>
      <c r="B15618" s="51"/>
      <c r="D15618" s="30"/>
      <c r="E15618" s="25"/>
    </row>
    <row r="15619" spans="1:5" x14ac:dyDescent="0.15">
      <c r="A15619" s="3"/>
      <c r="B15619" s="51"/>
      <c r="D15619" s="30"/>
      <c r="E15619" s="25"/>
    </row>
    <row r="15620" spans="1:5" x14ac:dyDescent="0.15">
      <c r="A15620" s="3"/>
      <c r="B15620" s="51"/>
      <c r="D15620" s="30"/>
      <c r="E15620" s="25"/>
    </row>
    <row r="15621" spans="1:5" x14ac:dyDescent="0.15">
      <c r="A15621" s="3"/>
      <c r="B15621" s="51"/>
      <c r="D15621" s="30"/>
      <c r="E15621" s="25"/>
    </row>
    <row r="15622" spans="1:5" x14ac:dyDescent="0.15">
      <c r="A15622" s="3"/>
      <c r="B15622" s="51"/>
      <c r="D15622" s="30"/>
      <c r="E15622" s="25"/>
    </row>
    <row r="15623" spans="1:5" x14ac:dyDescent="0.15">
      <c r="A15623" s="3"/>
      <c r="B15623" s="51"/>
      <c r="D15623" s="30"/>
      <c r="E15623" s="25"/>
    </row>
    <row r="15624" spans="1:5" x14ac:dyDescent="0.15">
      <c r="A15624" s="3"/>
      <c r="B15624" s="51"/>
      <c r="D15624" s="30"/>
      <c r="E15624" s="25"/>
    </row>
    <row r="15625" spans="1:5" x14ac:dyDescent="0.15">
      <c r="A15625" s="3"/>
      <c r="B15625" s="51"/>
      <c r="D15625" s="30"/>
      <c r="E15625" s="25"/>
    </row>
    <row r="15626" spans="1:5" x14ac:dyDescent="0.15">
      <c r="A15626" s="3"/>
      <c r="B15626" s="51"/>
      <c r="D15626" s="30"/>
      <c r="E15626" s="25"/>
    </row>
    <row r="15627" spans="1:5" x14ac:dyDescent="0.15">
      <c r="A15627" s="3"/>
      <c r="B15627" s="51"/>
      <c r="D15627" s="30"/>
      <c r="E15627" s="25"/>
    </row>
    <row r="15628" spans="1:5" x14ac:dyDescent="0.15">
      <c r="A15628" s="3"/>
      <c r="B15628" s="51"/>
      <c r="D15628" s="30"/>
      <c r="E15628" s="25"/>
    </row>
    <row r="15629" spans="1:5" x14ac:dyDescent="0.15">
      <c r="A15629" s="3"/>
      <c r="B15629" s="51"/>
      <c r="D15629" s="30"/>
      <c r="E15629" s="25"/>
    </row>
    <row r="15630" spans="1:5" x14ac:dyDescent="0.15">
      <c r="A15630" s="3"/>
      <c r="B15630" s="51"/>
      <c r="D15630" s="30"/>
      <c r="E15630" s="25"/>
    </row>
    <row r="15631" spans="1:5" x14ac:dyDescent="0.15">
      <c r="A15631" s="3"/>
      <c r="B15631" s="51"/>
      <c r="D15631" s="30"/>
      <c r="E15631" s="25"/>
    </row>
    <row r="15632" spans="1:5" x14ac:dyDescent="0.15">
      <c r="A15632" s="3"/>
      <c r="B15632" s="51"/>
      <c r="D15632" s="30"/>
      <c r="E15632" s="25"/>
    </row>
    <row r="15633" spans="1:5" x14ac:dyDescent="0.15">
      <c r="A15633" s="3"/>
      <c r="B15633" s="51"/>
      <c r="D15633" s="30"/>
      <c r="E15633" s="25"/>
    </row>
    <row r="15634" spans="1:5" x14ac:dyDescent="0.15">
      <c r="A15634" s="3"/>
      <c r="B15634" s="51"/>
      <c r="D15634" s="30"/>
      <c r="E15634" s="25"/>
    </row>
    <row r="15635" spans="1:5" x14ac:dyDescent="0.15">
      <c r="A15635" s="3"/>
      <c r="B15635" s="51"/>
      <c r="D15635" s="30"/>
      <c r="E15635" s="25"/>
    </row>
    <row r="15636" spans="1:5" x14ac:dyDescent="0.15">
      <c r="A15636" s="3"/>
      <c r="B15636" s="51"/>
      <c r="D15636" s="30"/>
      <c r="E15636" s="25"/>
    </row>
    <row r="15637" spans="1:5" x14ac:dyDescent="0.15">
      <c r="A15637" s="3"/>
      <c r="B15637" s="51"/>
      <c r="D15637" s="30"/>
      <c r="E15637" s="25"/>
    </row>
    <row r="15638" spans="1:5" x14ac:dyDescent="0.15">
      <c r="A15638" s="3"/>
      <c r="B15638" s="51"/>
      <c r="D15638" s="30"/>
      <c r="E15638" s="25"/>
    </row>
    <row r="15639" spans="1:5" x14ac:dyDescent="0.15">
      <c r="A15639" s="3"/>
      <c r="B15639" s="51"/>
      <c r="D15639" s="30"/>
      <c r="E15639" s="25"/>
    </row>
    <row r="15640" spans="1:5" x14ac:dyDescent="0.15">
      <c r="A15640" s="3"/>
      <c r="B15640" s="51"/>
      <c r="D15640" s="30"/>
      <c r="E15640" s="25"/>
    </row>
    <row r="15641" spans="1:5" x14ac:dyDescent="0.15">
      <c r="A15641" s="3"/>
      <c r="B15641" s="51"/>
      <c r="D15641" s="30"/>
      <c r="E15641" s="25"/>
    </row>
    <row r="15642" spans="1:5" x14ac:dyDescent="0.15">
      <c r="A15642" s="3"/>
      <c r="B15642" s="51"/>
      <c r="D15642" s="30"/>
      <c r="E15642" s="25"/>
    </row>
    <row r="15643" spans="1:5" x14ac:dyDescent="0.15">
      <c r="A15643" s="3"/>
      <c r="B15643" s="51"/>
      <c r="D15643" s="30"/>
      <c r="E15643" s="25"/>
    </row>
    <row r="15644" spans="1:5" x14ac:dyDescent="0.15">
      <c r="A15644" s="3"/>
      <c r="B15644" s="51"/>
      <c r="D15644" s="30"/>
      <c r="E15644" s="25"/>
    </row>
    <row r="15645" spans="1:5" x14ac:dyDescent="0.15">
      <c r="A15645" s="3"/>
      <c r="B15645" s="51"/>
      <c r="D15645" s="30"/>
      <c r="E15645" s="25"/>
    </row>
    <row r="15646" spans="1:5" x14ac:dyDescent="0.15">
      <c r="A15646" s="3"/>
      <c r="B15646" s="51"/>
      <c r="D15646" s="30"/>
      <c r="E15646" s="25"/>
    </row>
    <row r="15647" spans="1:5" x14ac:dyDescent="0.15">
      <c r="A15647" s="3"/>
      <c r="B15647" s="51"/>
      <c r="D15647" s="30"/>
      <c r="E15647" s="25"/>
    </row>
    <row r="15648" spans="1:5" x14ac:dyDescent="0.15">
      <c r="A15648" s="3"/>
      <c r="B15648" s="51"/>
      <c r="D15648" s="30"/>
      <c r="E15648" s="25"/>
    </row>
    <row r="15649" spans="1:5" x14ac:dyDescent="0.15">
      <c r="A15649" s="3"/>
      <c r="B15649" s="51"/>
      <c r="D15649" s="30"/>
      <c r="E15649" s="25"/>
    </row>
    <row r="15650" spans="1:5" x14ac:dyDescent="0.15">
      <c r="A15650" s="3"/>
      <c r="B15650" s="51"/>
      <c r="D15650" s="30"/>
      <c r="E15650" s="25"/>
    </row>
    <row r="15651" spans="1:5" x14ac:dyDescent="0.15">
      <c r="A15651" s="3"/>
      <c r="B15651" s="51"/>
      <c r="D15651" s="30"/>
      <c r="E15651" s="25"/>
    </row>
    <row r="15652" spans="1:5" x14ac:dyDescent="0.15">
      <c r="A15652" s="3"/>
      <c r="B15652" s="51"/>
      <c r="D15652" s="30"/>
      <c r="E15652" s="25"/>
    </row>
    <row r="15653" spans="1:5" x14ac:dyDescent="0.15">
      <c r="A15653" s="3"/>
      <c r="B15653" s="51"/>
      <c r="D15653" s="30"/>
      <c r="E15653" s="25"/>
    </row>
    <row r="15654" spans="1:5" x14ac:dyDescent="0.15">
      <c r="A15654" s="3"/>
      <c r="B15654" s="51"/>
      <c r="D15654" s="30"/>
      <c r="E15654" s="25"/>
    </row>
    <row r="15655" spans="1:5" x14ac:dyDescent="0.15">
      <c r="A15655" s="3"/>
      <c r="B15655" s="51"/>
      <c r="D15655" s="30"/>
      <c r="E15655" s="25"/>
    </row>
    <row r="15656" spans="1:5" x14ac:dyDescent="0.15">
      <c r="A15656" s="3"/>
      <c r="B15656" s="51"/>
      <c r="D15656" s="30"/>
      <c r="E15656" s="25"/>
    </row>
    <row r="15657" spans="1:5" x14ac:dyDescent="0.15">
      <c r="A15657" s="3"/>
      <c r="B15657" s="51"/>
      <c r="D15657" s="30"/>
      <c r="E15657" s="25"/>
    </row>
    <row r="15658" spans="1:5" x14ac:dyDescent="0.15">
      <c r="A15658" s="3"/>
      <c r="B15658" s="51"/>
      <c r="D15658" s="30"/>
      <c r="E15658" s="25"/>
    </row>
    <row r="15659" spans="1:5" x14ac:dyDescent="0.15">
      <c r="A15659" s="3"/>
      <c r="B15659" s="51"/>
      <c r="D15659" s="30"/>
      <c r="E15659" s="25"/>
    </row>
    <row r="15660" spans="1:5" x14ac:dyDescent="0.15">
      <c r="A15660" s="3"/>
      <c r="B15660" s="51"/>
      <c r="D15660" s="30"/>
      <c r="E15660" s="25"/>
    </row>
    <row r="15661" spans="1:5" x14ac:dyDescent="0.15">
      <c r="A15661" s="3"/>
      <c r="B15661" s="51"/>
      <c r="D15661" s="30"/>
      <c r="E15661" s="25"/>
    </row>
    <row r="15662" spans="1:5" x14ac:dyDescent="0.15">
      <c r="A15662" s="3"/>
      <c r="B15662" s="51"/>
      <c r="D15662" s="30"/>
      <c r="E15662" s="25"/>
    </row>
    <row r="15663" spans="1:5" x14ac:dyDescent="0.15">
      <c r="A15663" s="3"/>
      <c r="B15663" s="51"/>
      <c r="D15663" s="30"/>
      <c r="E15663" s="25"/>
    </row>
    <row r="15664" spans="1:5" x14ac:dyDescent="0.15">
      <c r="A15664" s="3"/>
      <c r="B15664" s="51"/>
      <c r="D15664" s="30"/>
      <c r="E15664" s="25"/>
    </row>
    <row r="15665" spans="1:5" x14ac:dyDescent="0.15">
      <c r="A15665" s="3"/>
      <c r="B15665" s="51"/>
      <c r="D15665" s="30"/>
      <c r="E15665" s="25"/>
    </row>
    <row r="15666" spans="1:5" x14ac:dyDescent="0.15">
      <c r="A15666" s="3"/>
      <c r="B15666" s="51"/>
      <c r="D15666" s="30"/>
      <c r="E15666" s="25"/>
    </row>
    <row r="15667" spans="1:5" x14ac:dyDescent="0.15">
      <c r="A15667" s="3"/>
      <c r="B15667" s="51"/>
      <c r="D15667" s="30"/>
      <c r="E15667" s="25"/>
    </row>
    <row r="15668" spans="1:5" x14ac:dyDescent="0.15">
      <c r="A15668" s="3"/>
      <c r="B15668" s="51"/>
      <c r="D15668" s="30"/>
      <c r="E15668" s="25"/>
    </row>
    <row r="15669" spans="1:5" x14ac:dyDescent="0.15">
      <c r="A15669" s="3"/>
      <c r="B15669" s="51"/>
      <c r="D15669" s="30"/>
      <c r="E15669" s="25"/>
    </row>
    <row r="15670" spans="1:5" x14ac:dyDescent="0.15">
      <c r="A15670" s="3"/>
      <c r="B15670" s="51"/>
      <c r="D15670" s="30"/>
      <c r="E15670" s="25"/>
    </row>
    <row r="15671" spans="1:5" x14ac:dyDescent="0.15">
      <c r="A15671" s="3"/>
      <c r="B15671" s="51"/>
      <c r="D15671" s="30"/>
      <c r="E15671" s="25"/>
    </row>
    <row r="15672" spans="1:5" x14ac:dyDescent="0.15">
      <c r="A15672" s="3"/>
      <c r="B15672" s="51"/>
      <c r="D15672" s="30"/>
      <c r="E15672" s="25"/>
    </row>
    <row r="15673" spans="1:5" x14ac:dyDescent="0.15">
      <c r="A15673" s="3"/>
      <c r="B15673" s="51"/>
      <c r="D15673" s="30"/>
      <c r="E15673" s="25"/>
    </row>
    <row r="15674" spans="1:5" x14ac:dyDescent="0.15">
      <c r="A15674" s="3"/>
      <c r="B15674" s="51"/>
      <c r="D15674" s="30"/>
      <c r="E15674" s="25"/>
    </row>
    <row r="15675" spans="1:5" x14ac:dyDescent="0.15">
      <c r="A15675" s="3"/>
      <c r="B15675" s="51"/>
      <c r="D15675" s="30"/>
      <c r="E15675" s="25"/>
    </row>
    <row r="15676" spans="1:5" x14ac:dyDescent="0.15">
      <c r="A15676" s="3"/>
      <c r="B15676" s="51"/>
      <c r="D15676" s="30"/>
      <c r="E15676" s="25"/>
    </row>
    <row r="15677" spans="1:5" x14ac:dyDescent="0.15">
      <c r="A15677" s="3"/>
      <c r="B15677" s="51"/>
      <c r="D15677" s="30"/>
      <c r="E15677" s="25"/>
    </row>
    <row r="15678" spans="1:5" x14ac:dyDescent="0.15">
      <c r="A15678" s="3"/>
      <c r="B15678" s="51"/>
      <c r="D15678" s="30"/>
      <c r="E15678" s="25"/>
    </row>
    <row r="15679" spans="1:5" x14ac:dyDescent="0.15">
      <c r="A15679" s="3"/>
      <c r="B15679" s="51"/>
      <c r="D15679" s="30"/>
      <c r="E15679" s="25"/>
    </row>
    <row r="15680" spans="1:5" x14ac:dyDescent="0.15">
      <c r="A15680" s="3"/>
      <c r="B15680" s="51"/>
      <c r="D15680" s="30"/>
      <c r="E15680" s="25"/>
    </row>
    <row r="15681" spans="1:5" x14ac:dyDescent="0.15">
      <c r="A15681" s="3"/>
      <c r="B15681" s="51"/>
      <c r="D15681" s="30"/>
      <c r="E15681" s="25"/>
    </row>
    <row r="15682" spans="1:5" x14ac:dyDescent="0.15">
      <c r="A15682" s="3"/>
      <c r="B15682" s="51"/>
      <c r="D15682" s="30"/>
      <c r="E15682" s="25"/>
    </row>
    <row r="15683" spans="1:5" x14ac:dyDescent="0.15">
      <c r="A15683" s="3"/>
      <c r="B15683" s="51"/>
      <c r="D15683" s="30"/>
      <c r="E15683" s="25"/>
    </row>
    <row r="15684" spans="1:5" x14ac:dyDescent="0.15">
      <c r="A15684" s="3"/>
      <c r="B15684" s="51"/>
      <c r="D15684" s="30"/>
      <c r="E15684" s="25"/>
    </row>
    <row r="15685" spans="1:5" x14ac:dyDescent="0.15">
      <c r="A15685" s="3"/>
      <c r="B15685" s="51"/>
      <c r="D15685" s="30"/>
      <c r="E15685" s="25"/>
    </row>
    <row r="15686" spans="1:5" x14ac:dyDescent="0.15">
      <c r="A15686" s="3"/>
      <c r="B15686" s="51"/>
      <c r="D15686" s="30"/>
      <c r="E15686" s="25"/>
    </row>
    <row r="15687" spans="1:5" x14ac:dyDescent="0.15">
      <c r="A15687" s="3"/>
      <c r="B15687" s="51"/>
      <c r="D15687" s="30"/>
      <c r="E15687" s="25"/>
    </row>
    <row r="15688" spans="1:5" x14ac:dyDescent="0.15">
      <c r="A15688" s="3"/>
      <c r="B15688" s="51"/>
      <c r="D15688" s="30"/>
      <c r="E15688" s="25"/>
    </row>
    <row r="15689" spans="1:5" x14ac:dyDescent="0.15">
      <c r="A15689" s="3"/>
      <c r="B15689" s="51"/>
      <c r="D15689" s="30"/>
      <c r="E15689" s="25"/>
    </row>
    <row r="15690" spans="1:5" x14ac:dyDescent="0.15">
      <c r="A15690" s="3"/>
      <c r="B15690" s="51"/>
      <c r="D15690" s="30"/>
      <c r="E15690" s="25"/>
    </row>
    <row r="15691" spans="1:5" x14ac:dyDescent="0.15">
      <c r="A15691" s="3"/>
      <c r="B15691" s="51"/>
      <c r="D15691" s="30"/>
      <c r="E15691" s="25"/>
    </row>
    <row r="15692" spans="1:5" x14ac:dyDescent="0.15">
      <c r="A15692" s="3"/>
      <c r="B15692" s="51"/>
      <c r="D15692" s="30"/>
      <c r="E15692" s="25"/>
    </row>
    <row r="15693" spans="1:5" x14ac:dyDescent="0.15">
      <c r="A15693" s="3"/>
      <c r="B15693" s="51"/>
      <c r="D15693" s="30"/>
      <c r="E15693" s="25"/>
    </row>
    <row r="15694" spans="1:5" x14ac:dyDescent="0.15">
      <c r="A15694" s="3"/>
      <c r="B15694" s="51"/>
      <c r="D15694" s="30"/>
      <c r="E15694" s="25"/>
    </row>
    <row r="15695" spans="1:5" x14ac:dyDescent="0.15">
      <c r="A15695" s="3"/>
      <c r="B15695" s="51"/>
      <c r="D15695" s="30"/>
      <c r="E15695" s="25"/>
    </row>
    <row r="15696" spans="1:5" x14ac:dyDescent="0.15">
      <c r="A15696" s="3"/>
      <c r="B15696" s="51"/>
      <c r="D15696" s="30"/>
      <c r="E15696" s="25"/>
    </row>
    <row r="15697" spans="1:5" x14ac:dyDescent="0.15">
      <c r="A15697" s="3"/>
      <c r="B15697" s="51"/>
      <c r="D15697" s="30"/>
      <c r="E15697" s="25"/>
    </row>
    <row r="15698" spans="1:5" x14ac:dyDescent="0.15">
      <c r="A15698" s="3"/>
      <c r="B15698" s="51"/>
      <c r="D15698" s="30"/>
      <c r="E15698" s="25"/>
    </row>
    <row r="15699" spans="1:5" x14ac:dyDescent="0.15">
      <c r="A15699" s="3"/>
      <c r="B15699" s="51"/>
      <c r="D15699" s="30"/>
      <c r="E15699" s="25"/>
    </row>
    <row r="15700" spans="1:5" x14ac:dyDescent="0.15">
      <c r="A15700" s="3"/>
      <c r="B15700" s="51"/>
      <c r="D15700" s="30"/>
      <c r="E15700" s="25"/>
    </row>
    <row r="15701" spans="1:5" x14ac:dyDescent="0.15">
      <c r="A15701" s="3"/>
      <c r="B15701" s="51"/>
      <c r="D15701" s="30"/>
      <c r="E15701" s="25"/>
    </row>
    <row r="15702" spans="1:5" x14ac:dyDescent="0.15">
      <c r="A15702" s="3"/>
      <c r="B15702" s="51"/>
      <c r="D15702" s="30"/>
      <c r="E15702" s="25"/>
    </row>
    <row r="15703" spans="1:5" x14ac:dyDescent="0.15">
      <c r="A15703" s="3"/>
      <c r="B15703" s="51"/>
      <c r="D15703" s="30"/>
      <c r="E15703" s="25"/>
    </row>
    <row r="15704" spans="1:5" x14ac:dyDescent="0.15">
      <c r="A15704" s="3"/>
      <c r="B15704" s="51"/>
      <c r="D15704" s="30"/>
      <c r="E15704" s="25"/>
    </row>
    <row r="15705" spans="1:5" x14ac:dyDescent="0.15">
      <c r="A15705" s="3"/>
      <c r="B15705" s="51"/>
      <c r="D15705" s="30"/>
      <c r="E15705" s="25"/>
    </row>
    <row r="15706" spans="1:5" x14ac:dyDescent="0.15">
      <c r="A15706" s="3"/>
      <c r="B15706" s="51"/>
      <c r="D15706" s="30"/>
      <c r="E15706" s="25"/>
    </row>
    <row r="15707" spans="1:5" x14ac:dyDescent="0.15">
      <c r="A15707" s="3"/>
      <c r="B15707" s="51"/>
      <c r="D15707" s="30"/>
      <c r="E15707" s="25"/>
    </row>
    <row r="15708" spans="1:5" x14ac:dyDescent="0.15">
      <c r="A15708" s="3"/>
      <c r="B15708" s="51"/>
      <c r="D15708" s="30"/>
      <c r="E15708" s="25"/>
    </row>
    <row r="15709" spans="1:5" x14ac:dyDescent="0.15">
      <c r="A15709" s="3"/>
      <c r="B15709" s="51"/>
      <c r="D15709" s="30"/>
      <c r="E15709" s="25"/>
    </row>
    <row r="15710" spans="1:5" x14ac:dyDescent="0.15">
      <c r="A15710" s="3"/>
      <c r="B15710" s="51"/>
      <c r="D15710" s="30"/>
      <c r="E15710" s="25"/>
    </row>
    <row r="15711" spans="1:5" x14ac:dyDescent="0.15">
      <c r="A15711" s="3"/>
      <c r="B15711" s="51"/>
      <c r="D15711" s="30"/>
      <c r="E15711" s="25"/>
    </row>
    <row r="15712" spans="1:5" x14ac:dyDescent="0.15">
      <c r="A15712" s="3"/>
      <c r="B15712" s="51"/>
      <c r="D15712" s="30"/>
      <c r="E15712" s="25"/>
    </row>
    <row r="15713" spans="1:5" x14ac:dyDescent="0.15">
      <c r="A15713" s="3"/>
      <c r="B15713" s="51"/>
      <c r="D15713" s="30"/>
      <c r="E15713" s="25"/>
    </row>
    <row r="15714" spans="1:5" x14ac:dyDescent="0.15">
      <c r="A15714" s="3"/>
      <c r="B15714" s="51"/>
      <c r="D15714" s="30"/>
      <c r="E15714" s="25"/>
    </row>
    <row r="15715" spans="1:5" x14ac:dyDescent="0.15">
      <c r="A15715" s="3"/>
      <c r="B15715" s="51"/>
      <c r="D15715" s="30"/>
      <c r="E15715" s="25"/>
    </row>
    <row r="15716" spans="1:5" x14ac:dyDescent="0.15">
      <c r="A15716" s="3"/>
      <c r="B15716" s="51"/>
      <c r="D15716" s="30"/>
      <c r="E15716" s="25"/>
    </row>
    <row r="15717" spans="1:5" x14ac:dyDescent="0.15">
      <c r="A15717" s="3"/>
      <c r="B15717" s="51"/>
      <c r="D15717" s="30"/>
      <c r="E15717" s="25"/>
    </row>
    <row r="15718" spans="1:5" x14ac:dyDescent="0.15">
      <c r="A15718" s="3"/>
      <c r="B15718" s="51"/>
      <c r="D15718" s="30"/>
      <c r="E15718" s="25"/>
    </row>
    <row r="15719" spans="1:5" x14ac:dyDescent="0.15">
      <c r="A15719" s="3"/>
      <c r="B15719" s="51"/>
      <c r="D15719" s="30"/>
      <c r="E15719" s="25"/>
    </row>
    <row r="15720" spans="1:5" x14ac:dyDescent="0.15">
      <c r="A15720" s="3"/>
      <c r="B15720" s="51"/>
      <c r="D15720" s="30"/>
      <c r="E15720" s="25"/>
    </row>
    <row r="15721" spans="1:5" x14ac:dyDescent="0.15">
      <c r="A15721" s="3"/>
      <c r="B15721" s="51"/>
      <c r="D15721" s="30"/>
      <c r="E15721" s="25"/>
    </row>
    <row r="15722" spans="1:5" x14ac:dyDescent="0.15">
      <c r="A15722" s="3"/>
      <c r="B15722" s="51"/>
      <c r="D15722" s="30"/>
      <c r="E15722" s="25"/>
    </row>
    <row r="15723" spans="1:5" x14ac:dyDescent="0.15">
      <c r="A15723" s="3"/>
      <c r="B15723" s="51"/>
      <c r="D15723" s="30"/>
      <c r="E15723" s="25"/>
    </row>
    <row r="15724" spans="1:5" x14ac:dyDescent="0.15">
      <c r="A15724" s="3"/>
      <c r="B15724" s="51"/>
      <c r="D15724" s="30"/>
      <c r="E15724" s="25"/>
    </row>
    <row r="15725" spans="1:5" x14ac:dyDescent="0.15">
      <c r="A15725" s="3"/>
      <c r="B15725" s="51"/>
      <c r="D15725" s="30"/>
      <c r="E15725" s="25"/>
    </row>
    <row r="15726" spans="1:5" x14ac:dyDescent="0.15">
      <c r="A15726" s="3"/>
      <c r="B15726" s="51"/>
      <c r="D15726" s="30"/>
      <c r="E15726" s="25"/>
    </row>
    <row r="15727" spans="1:5" x14ac:dyDescent="0.15">
      <c r="A15727" s="3"/>
      <c r="B15727" s="51"/>
      <c r="D15727" s="30"/>
      <c r="E15727" s="25"/>
    </row>
    <row r="15728" spans="1:5" x14ac:dyDescent="0.15">
      <c r="A15728" s="3"/>
      <c r="B15728" s="51"/>
      <c r="D15728" s="30"/>
      <c r="E15728" s="25"/>
    </row>
    <row r="15729" spans="1:5" x14ac:dyDescent="0.15">
      <c r="A15729" s="3"/>
      <c r="B15729" s="51"/>
      <c r="D15729" s="30"/>
      <c r="E15729" s="25"/>
    </row>
    <row r="15730" spans="1:5" x14ac:dyDescent="0.15">
      <c r="A15730" s="3"/>
      <c r="B15730" s="51"/>
      <c r="D15730" s="30"/>
      <c r="E15730" s="25"/>
    </row>
    <row r="15731" spans="1:5" x14ac:dyDescent="0.15">
      <c r="A15731" s="3"/>
      <c r="B15731" s="51"/>
      <c r="D15731" s="30"/>
      <c r="E15731" s="25"/>
    </row>
    <row r="15732" spans="1:5" x14ac:dyDescent="0.15">
      <c r="A15732" s="3"/>
      <c r="B15732" s="51"/>
      <c r="D15732" s="30"/>
      <c r="E15732" s="25"/>
    </row>
    <row r="15733" spans="1:5" x14ac:dyDescent="0.15">
      <c r="A15733" s="3"/>
      <c r="B15733" s="51"/>
      <c r="D15733" s="30"/>
      <c r="E15733" s="25"/>
    </row>
    <row r="15734" spans="1:5" x14ac:dyDescent="0.15">
      <c r="A15734" s="3"/>
      <c r="B15734" s="51"/>
      <c r="D15734" s="30"/>
      <c r="E15734" s="25"/>
    </row>
    <row r="15735" spans="1:5" x14ac:dyDescent="0.15">
      <c r="A15735" s="3"/>
      <c r="B15735" s="51"/>
      <c r="D15735" s="30"/>
      <c r="E15735" s="25"/>
    </row>
    <row r="15736" spans="1:5" x14ac:dyDescent="0.15">
      <c r="A15736" s="3"/>
      <c r="B15736" s="51"/>
      <c r="D15736" s="30"/>
      <c r="E15736" s="25"/>
    </row>
    <row r="15737" spans="1:5" x14ac:dyDescent="0.15">
      <c r="A15737" s="3"/>
      <c r="B15737" s="51"/>
      <c r="D15737" s="30"/>
      <c r="E15737" s="25"/>
    </row>
    <row r="15738" spans="1:5" x14ac:dyDescent="0.15">
      <c r="A15738" s="3"/>
      <c r="B15738" s="51"/>
      <c r="D15738" s="30"/>
      <c r="E15738" s="25"/>
    </row>
    <row r="15739" spans="1:5" x14ac:dyDescent="0.15">
      <c r="A15739" s="3"/>
      <c r="B15739" s="51"/>
      <c r="D15739" s="30"/>
      <c r="E15739" s="25"/>
    </row>
    <row r="15740" spans="1:5" x14ac:dyDescent="0.15">
      <c r="A15740" s="3"/>
      <c r="B15740" s="51"/>
      <c r="D15740" s="30"/>
      <c r="E15740" s="25"/>
    </row>
    <row r="15741" spans="1:5" x14ac:dyDescent="0.15">
      <c r="A15741" s="3"/>
      <c r="B15741" s="51"/>
      <c r="D15741" s="30"/>
      <c r="E15741" s="25"/>
    </row>
    <row r="15742" spans="1:5" x14ac:dyDescent="0.15">
      <c r="A15742" s="3"/>
      <c r="B15742" s="51"/>
      <c r="D15742" s="30"/>
      <c r="E15742" s="25"/>
    </row>
    <row r="15743" spans="1:5" x14ac:dyDescent="0.15">
      <c r="A15743" s="3"/>
      <c r="B15743" s="51"/>
      <c r="D15743" s="30"/>
      <c r="E15743" s="25"/>
    </row>
    <row r="15744" spans="1:5" x14ac:dyDescent="0.15">
      <c r="A15744" s="3"/>
      <c r="B15744" s="51"/>
      <c r="D15744" s="30"/>
      <c r="E15744" s="25"/>
    </row>
    <row r="15745" spans="1:5" x14ac:dyDescent="0.15">
      <c r="A15745" s="3"/>
      <c r="B15745" s="51"/>
      <c r="D15745" s="30"/>
      <c r="E15745" s="25"/>
    </row>
    <row r="15746" spans="1:5" x14ac:dyDescent="0.15">
      <c r="A15746" s="3"/>
      <c r="B15746" s="51"/>
      <c r="D15746" s="30"/>
      <c r="E15746" s="25"/>
    </row>
    <row r="15747" spans="1:5" x14ac:dyDescent="0.15">
      <c r="A15747" s="3"/>
      <c r="B15747" s="51"/>
      <c r="D15747" s="30"/>
      <c r="E15747" s="25"/>
    </row>
    <row r="15748" spans="1:5" x14ac:dyDescent="0.15">
      <c r="A15748" s="3"/>
      <c r="B15748" s="51"/>
      <c r="D15748" s="30"/>
      <c r="E15748" s="25"/>
    </row>
    <row r="15749" spans="1:5" x14ac:dyDescent="0.15">
      <c r="A15749" s="3"/>
      <c r="B15749" s="51"/>
      <c r="D15749" s="30"/>
      <c r="E15749" s="25"/>
    </row>
    <row r="15750" spans="1:5" x14ac:dyDescent="0.15">
      <c r="A15750" s="3"/>
      <c r="B15750" s="51"/>
      <c r="D15750" s="30"/>
      <c r="E15750" s="25"/>
    </row>
    <row r="15751" spans="1:5" x14ac:dyDescent="0.15">
      <c r="A15751" s="3"/>
      <c r="B15751" s="51"/>
      <c r="D15751" s="30"/>
      <c r="E15751" s="25"/>
    </row>
    <row r="15752" spans="1:5" x14ac:dyDescent="0.15">
      <c r="A15752" s="3"/>
      <c r="B15752" s="51"/>
      <c r="D15752" s="30"/>
      <c r="E15752" s="25"/>
    </row>
    <row r="15753" spans="1:5" x14ac:dyDescent="0.15">
      <c r="A15753" s="3"/>
      <c r="B15753" s="51"/>
      <c r="D15753" s="30"/>
      <c r="E15753" s="25"/>
    </row>
    <row r="15754" spans="1:5" x14ac:dyDescent="0.15">
      <c r="A15754" s="3"/>
      <c r="B15754" s="51"/>
      <c r="D15754" s="30"/>
      <c r="E15754" s="25"/>
    </row>
    <row r="15755" spans="1:5" x14ac:dyDescent="0.15">
      <c r="A15755" s="3"/>
      <c r="B15755" s="51"/>
      <c r="D15755" s="30"/>
      <c r="E15755" s="25"/>
    </row>
    <row r="15756" spans="1:5" x14ac:dyDescent="0.15">
      <c r="A15756" s="3"/>
      <c r="B15756" s="51"/>
      <c r="D15756" s="30"/>
      <c r="E15756" s="25"/>
    </row>
    <row r="15757" spans="1:5" x14ac:dyDescent="0.15">
      <c r="A15757" s="3"/>
      <c r="B15757" s="51"/>
      <c r="D15757" s="30"/>
      <c r="E15757" s="25"/>
    </row>
    <row r="15758" spans="1:5" x14ac:dyDescent="0.15">
      <c r="A15758" s="3"/>
      <c r="B15758" s="51"/>
      <c r="D15758" s="30"/>
      <c r="E15758" s="25"/>
    </row>
    <row r="15759" spans="1:5" x14ac:dyDescent="0.15">
      <c r="A15759" s="3"/>
      <c r="B15759" s="51"/>
      <c r="D15759" s="30"/>
      <c r="E15759" s="25"/>
    </row>
    <row r="15760" spans="1:5" x14ac:dyDescent="0.15">
      <c r="A15760" s="3"/>
      <c r="B15760" s="51"/>
      <c r="D15760" s="30"/>
      <c r="E15760" s="25"/>
    </row>
    <row r="15761" spans="1:5" x14ac:dyDescent="0.15">
      <c r="A15761" s="3"/>
      <c r="B15761" s="51"/>
      <c r="D15761" s="30"/>
      <c r="E15761" s="25"/>
    </row>
    <row r="15762" spans="1:5" x14ac:dyDescent="0.15">
      <c r="A15762" s="3"/>
      <c r="B15762" s="51"/>
      <c r="D15762" s="30"/>
      <c r="E15762" s="25"/>
    </row>
    <row r="15763" spans="1:5" x14ac:dyDescent="0.15">
      <c r="A15763" s="3"/>
      <c r="B15763" s="51"/>
      <c r="D15763" s="30"/>
      <c r="E15763" s="25"/>
    </row>
    <row r="15764" spans="1:5" x14ac:dyDescent="0.15">
      <c r="A15764" s="3"/>
      <c r="B15764" s="51"/>
      <c r="D15764" s="30"/>
      <c r="E15764" s="25"/>
    </row>
    <row r="15765" spans="1:5" x14ac:dyDescent="0.15">
      <c r="A15765" s="3"/>
      <c r="B15765" s="51"/>
      <c r="D15765" s="30"/>
      <c r="E15765" s="25"/>
    </row>
    <row r="15766" spans="1:5" x14ac:dyDescent="0.15">
      <c r="A15766" s="3"/>
      <c r="B15766" s="51"/>
      <c r="D15766" s="30"/>
      <c r="E15766" s="25"/>
    </row>
    <row r="15767" spans="1:5" x14ac:dyDescent="0.15">
      <c r="A15767" s="3"/>
      <c r="B15767" s="51"/>
      <c r="D15767" s="30"/>
      <c r="E15767" s="25"/>
    </row>
    <row r="15768" spans="1:5" x14ac:dyDescent="0.15">
      <c r="A15768" s="3"/>
      <c r="B15768" s="51"/>
      <c r="D15768" s="30"/>
      <c r="E15768" s="25"/>
    </row>
    <row r="15769" spans="1:5" x14ac:dyDescent="0.15">
      <c r="A15769" s="3"/>
      <c r="B15769" s="51"/>
      <c r="D15769" s="30"/>
      <c r="E15769" s="25"/>
    </row>
    <row r="15770" spans="1:5" x14ac:dyDescent="0.15">
      <c r="A15770" s="3"/>
      <c r="B15770" s="51"/>
      <c r="D15770" s="30"/>
      <c r="E15770" s="25"/>
    </row>
    <row r="15771" spans="1:5" x14ac:dyDescent="0.15">
      <c r="A15771" s="3"/>
      <c r="B15771" s="51"/>
      <c r="D15771" s="30"/>
      <c r="E15771" s="25"/>
    </row>
    <row r="15772" spans="1:5" x14ac:dyDescent="0.15">
      <c r="A15772" s="3"/>
      <c r="B15772" s="51"/>
      <c r="D15772" s="30"/>
      <c r="E15772" s="25"/>
    </row>
    <row r="15773" spans="1:5" x14ac:dyDescent="0.15">
      <c r="A15773" s="3"/>
      <c r="B15773" s="51"/>
      <c r="D15773" s="30"/>
      <c r="E15773" s="25"/>
    </row>
    <row r="15774" spans="1:5" x14ac:dyDescent="0.15">
      <c r="A15774" s="3"/>
      <c r="B15774" s="51"/>
      <c r="D15774" s="30"/>
      <c r="E15774" s="25"/>
    </row>
    <row r="15775" spans="1:5" x14ac:dyDescent="0.15">
      <c r="A15775" s="3"/>
      <c r="B15775" s="51"/>
      <c r="D15775" s="30"/>
      <c r="E15775" s="25"/>
    </row>
    <row r="15776" spans="1:5" x14ac:dyDescent="0.15">
      <c r="A15776" s="3"/>
      <c r="B15776" s="51"/>
      <c r="D15776" s="30"/>
      <c r="E15776" s="25"/>
    </row>
    <row r="15777" spans="1:5" x14ac:dyDescent="0.15">
      <c r="A15777" s="3"/>
      <c r="B15777" s="51"/>
      <c r="D15777" s="30"/>
      <c r="E15777" s="25"/>
    </row>
    <row r="15778" spans="1:5" x14ac:dyDescent="0.15">
      <c r="A15778" s="3"/>
      <c r="B15778" s="51"/>
      <c r="D15778" s="30"/>
      <c r="E15778" s="25"/>
    </row>
    <row r="15779" spans="1:5" x14ac:dyDescent="0.15">
      <c r="A15779" s="3"/>
      <c r="B15779" s="51"/>
      <c r="D15779" s="30"/>
      <c r="E15779" s="25"/>
    </row>
    <row r="15780" spans="1:5" x14ac:dyDescent="0.15">
      <c r="A15780" s="3"/>
      <c r="B15780" s="51"/>
      <c r="D15780" s="30"/>
      <c r="E15780" s="25"/>
    </row>
    <row r="15781" spans="1:5" x14ac:dyDescent="0.15">
      <c r="A15781" s="3"/>
      <c r="B15781" s="51"/>
      <c r="D15781" s="30"/>
      <c r="E15781" s="25"/>
    </row>
    <row r="15782" spans="1:5" x14ac:dyDescent="0.15">
      <c r="A15782" s="3"/>
      <c r="B15782" s="51"/>
      <c r="D15782" s="30"/>
      <c r="E15782" s="25"/>
    </row>
    <row r="15783" spans="1:5" x14ac:dyDescent="0.15">
      <c r="A15783" s="3"/>
      <c r="B15783" s="51"/>
      <c r="D15783" s="30"/>
      <c r="E15783" s="25"/>
    </row>
    <row r="15784" spans="1:5" x14ac:dyDescent="0.15">
      <c r="A15784" s="3"/>
      <c r="B15784" s="51"/>
      <c r="D15784" s="30"/>
      <c r="E15784" s="25"/>
    </row>
    <row r="15785" spans="1:5" x14ac:dyDescent="0.15">
      <c r="A15785" s="3"/>
      <c r="B15785" s="51"/>
      <c r="D15785" s="30"/>
      <c r="E15785" s="25"/>
    </row>
    <row r="15786" spans="1:5" x14ac:dyDescent="0.15">
      <c r="A15786" s="3"/>
      <c r="B15786" s="51"/>
      <c r="D15786" s="30"/>
      <c r="E15786" s="25"/>
    </row>
    <row r="15787" spans="1:5" x14ac:dyDescent="0.15">
      <c r="A15787" s="3"/>
      <c r="B15787" s="51"/>
      <c r="D15787" s="30"/>
      <c r="E15787" s="25"/>
    </row>
    <row r="15788" spans="1:5" x14ac:dyDescent="0.15">
      <c r="A15788" s="3"/>
      <c r="B15788" s="51"/>
      <c r="D15788" s="30"/>
      <c r="E15788" s="25"/>
    </row>
    <row r="15789" spans="1:5" x14ac:dyDescent="0.15">
      <c r="A15789" s="3"/>
      <c r="B15789" s="51"/>
      <c r="D15789" s="30"/>
      <c r="E15789" s="25"/>
    </row>
    <row r="15790" spans="1:5" x14ac:dyDescent="0.15">
      <c r="A15790" s="3"/>
      <c r="B15790" s="51"/>
      <c r="D15790" s="30"/>
      <c r="E15790" s="25"/>
    </row>
    <row r="15791" spans="1:5" x14ac:dyDescent="0.15">
      <c r="A15791" s="3"/>
      <c r="B15791" s="51"/>
      <c r="D15791" s="30"/>
      <c r="E15791" s="25"/>
    </row>
    <row r="15792" spans="1:5" x14ac:dyDescent="0.15">
      <c r="A15792" s="3"/>
      <c r="B15792" s="51"/>
      <c r="D15792" s="30"/>
      <c r="E15792" s="25"/>
    </row>
    <row r="15793" spans="1:5" x14ac:dyDescent="0.15">
      <c r="A15793" s="3"/>
      <c r="B15793" s="51"/>
      <c r="D15793" s="30"/>
      <c r="E15793" s="25"/>
    </row>
    <row r="15794" spans="1:5" x14ac:dyDescent="0.15">
      <c r="A15794" s="3"/>
      <c r="B15794" s="51"/>
      <c r="D15794" s="30"/>
      <c r="E15794" s="25"/>
    </row>
    <row r="15795" spans="1:5" x14ac:dyDescent="0.15">
      <c r="A15795" s="3"/>
      <c r="B15795" s="51"/>
      <c r="D15795" s="30"/>
      <c r="E15795" s="25"/>
    </row>
    <row r="15796" spans="1:5" x14ac:dyDescent="0.15">
      <c r="A15796" s="3"/>
      <c r="B15796" s="51"/>
      <c r="D15796" s="30"/>
      <c r="E15796" s="25"/>
    </row>
    <row r="15797" spans="1:5" x14ac:dyDescent="0.15">
      <c r="A15797" s="3"/>
      <c r="B15797" s="51"/>
      <c r="D15797" s="30"/>
      <c r="E15797" s="25"/>
    </row>
    <row r="15798" spans="1:5" x14ac:dyDescent="0.15">
      <c r="A15798" s="3"/>
      <c r="B15798" s="51"/>
      <c r="D15798" s="30"/>
      <c r="E15798" s="25"/>
    </row>
    <row r="15799" spans="1:5" x14ac:dyDescent="0.15">
      <c r="A15799" s="3"/>
      <c r="B15799" s="51"/>
      <c r="D15799" s="30"/>
      <c r="E15799" s="25"/>
    </row>
    <row r="15800" spans="1:5" x14ac:dyDescent="0.15">
      <c r="A15800" s="3"/>
      <c r="B15800" s="51"/>
      <c r="D15800" s="30"/>
      <c r="E15800" s="25"/>
    </row>
    <row r="15801" spans="1:5" x14ac:dyDescent="0.15">
      <c r="A15801" s="3"/>
      <c r="B15801" s="51"/>
      <c r="D15801" s="30"/>
      <c r="E15801" s="25"/>
    </row>
    <row r="15802" spans="1:5" x14ac:dyDescent="0.15">
      <c r="A15802" s="3"/>
      <c r="B15802" s="51"/>
      <c r="D15802" s="30"/>
      <c r="E15802" s="25"/>
    </row>
    <row r="15803" spans="1:5" x14ac:dyDescent="0.15">
      <c r="A15803" s="3"/>
      <c r="B15803" s="51"/>
      <c r="D15803" s="30"/>
      <c r="E15803" s="25"/>
    </row>
    <row r="15804" spans="1:5" x14ac:dyDescent="0.15">
      <c r="A15804" s="3"/>
      <c r="B15804" s="51"/>
      <c r="D15804" s="30"/>
      <c r="E15804" s="25"/>
    </row>
    <row r="15805" spans="1:5" x14ac:dyDescent="0.15">
      <c r="A15805" s="3"/>
      <c r="B15805" s="51"/>
      <c r="D15805" s="30"/>
      <c r="E15805" s="25"/>
    </row>
    <row r="15806" spans="1:5" x14ac:dyDescent="0.15">
      <c r="A15806" s="3"/>
      <c r="B15806" s="51"/>
      <c r="D15806" s="30"/>
      <c r="E15806" s="25"/>
    </row>
    <row r="15807" spans="1:5" x14ac:dyDescent="0.15">
      <c r="A15807" s="3"/>
      <c r="B15807" s="51"/>
      <c r="D15807" s="30"/>
      <c r="E15807" s="25"/>
    </row>
    <row r="15808" spans="1:5" x14ac:dyDescent="0.15">
      <c r="A15808" s="3"/>
      <c r="B15808" s="51"/>
      <c r="D15808" s="30"/>
      <c r="E15808" s="25"/>
    </row>
    <row r="15809" spans="1:5" x14ac:dyDescent="0.15">
      <c r="A15809" s="3"/>
      <c r="B15809" s="51"/>
      <c r="D15809" s="30"/>
      <c r="E15809" s="25"/>
    </row>
    <row r="15810" spans="1:5" x14ac:dyDescent="0.15">
      <c r="A15810" s="3"/>
      <c r="B15810" s="51"/>
      <c r="D15810" s="30"/>
      <c r="E15810" s="25"/>
    </row>
    <row r="15811" spans="1:5" x14ac:dyDescent="0.15">
      <c r="A15811" s="3"/>
      <c r="B15811" s="51"/>
      <c r="D15811" s="30"/>
      <c r="E15811" s="25"/>
    </row>
    <row r="15812" spans="1:5" x14ac:dyDescent="0.15">
      <c r="A15812" s="3"/>
      <c r="B15812" s="51"/>
      <c r="D15812" s="30"/>
      <c r="E15812" s="25"/>
    </row>
    <row r="15813" spans="1:5" x14ac:dyDescent="0.15">
      <c r="A15813" s="3"/>
      <c r="B15813" s="51"/>
      <c r="D15813" s="30"/>
      <c r="E15813" s="25"/>
    </row>
    <row r="15814" spans="1:5" x14ac:dyDescent="0.15">
      <c r="A15814" s="3"/>
      <c r="B15814" s="51"/>
      <c r="D15814" s="30"/>
      <c r="E15814" s="25"/>
    </row>
    <row r="15815" spans="1:5" x14ac:dyDescent="0.15">
      <c r="A15815" s="3"/>
      <c r="B15815" s="51"/>
      <c r="D15815" s="30"/>
      <c r="E15815" s="25"/>
    </row>
    <row r="15816" spans="1:5" x14ac:dyDescent="0.15">
      <c r="A15816" s="3"/>
      <c r="B15816" s="51"/>
      <c r="D15816" s="30"/>
      <c r="E15816" s="25"/>
    </row>
    <row r="15817" spans="1:5" x14ac:dyDescent="0.15">
      <c r="A15817" s="3"/>
      <c r="B15817" s="51"/>
      <c r="D15817" s="30"/>
      <c r="E15817" s="25"/>
    </row>
    <row r="15818" spans="1:5" x14ac:dyDescent="0.15">
      <c r="A15818" s="3"/>
      <c r="B15818" s="51"/>
      <c r="D15818" s="30"/>
      <c r="E15818" s="25"/>
    </row>
    <row r="15819" spans="1:5" x14ac:dyDescent="0.15">
      <c r="A15819" s="3"/>
      <c r="B15819" s="51"/>
      <c r="D15819" s="30"/>
      <c r="E15819" s="25"/>
    </row>
    <row r="15820" spans="1:5" x14ac:dyDescent="0.15">
      <c r="A15820" s="3"/>
      <c r="B15820" s="51"/>
      <c r="D15820" s="30"/>
      <c r="E15820" s="25"/>
    </row>
    <row r="15821" spans="1:5" x14ac:dyDescent="0.15">
      <c r="A15821" s="3"/>
      <c r="B15821" s="51"/>
      <c r="D15821" s="30"/>
      <c r="E15821" s="25"/>
    </row>
    <row r="15822" spans="1:5" x14ac:dyDescent="0.15">
      <c r="A15822" s="3"/>
      <c r="B15822" s="51"/>
      <c r="D15822" s="30"/>
      <c r="E15822" s="25"/>
    </row>
    <row r="15823" spans="1:5" x14ac:dyDescent="0.15">
      <c r="A15823" s="3"/>
      <c r="B15823" s="51"/>
      <c r="D15823" s="30"/>
      <c r="E15823" s="25"/>
    </row>
    <row r="15824" spans="1:5" x14ac:dyDescent="0.15">
      <c r="A15824" s="3"/>
      <c r="B15824" s="51"/>
      <c r="D15824" s="30"/>
      <c r="E15824" s="25"/>
    </row>
    <row r="15825" spans="1:5" x14ac:dyDescent="0.15">
      <c r="A15825" s="3"/>
      <c r="B15825" s="51"/>
      <c r="D15825" s="30"/>
      <c r="E15825" s="25"/>
    </row>
    <row r="15826" spans="1:5" x14ac:dyDescent="0.15">
      <c r="A15826" s="3"/>
      <c r="B15826" s="51"/>
      <c r="D15826" s="30"/>
      <c r="E15826" s="25"/>
    </row>
    <row r="15827" spans="1:5" x14ac:dyDescent="0.15">
      <c r="A15827" s="3"/>
      <c r="B15827" s="51"/>
      <c r="D15827" s="30"/>
      <c r="E15827" s="25"/>
    </row>
    <row r="15828" spans="1:5" x14ac:dyDescent="0.15">
      <c r="A15828" s="3"/>
      <c r="B15828" s="51"/>
      <c r="D15828" s="30"/>
      <c r="E15828" s="25"/>
    </row>
    <row r="15829" spans="1:5" x14ac:dyDescent="0.15">
      <c r="A15829" s="3"/>
      <c r="B15829" s="51"/>
      <c r="D15829" s="30"/>
      <c r="E15829" s="25"/>
    </row>
    <row r="15830" spans="1:5" x14ac:dyDescent="0.15">
      <c r="A15830" s="3"/>
      <c r="B15830" s="51"/>
      <c r="D15830" s="30"/>
      <c r="E15830" s="25"/>
    </row>
    <row r="15831" spans="1:5" x14ac:dyDescent="0.15">
      <c r="A15831" s="3"/>
      <c r="B15831" s="51"/>
      <c r="D15831" s="30"/>
      <c r="E15831" s="25"/>
    </row>
    <row r="15832" spans="1:5" x14ac:dyDescent="0.15">
      <c r="A15832" s="3"/>
      <c r="B15832" s="51"/>
      <c r="D15832" s="30"/>
      <c r="E15832" s="25"/>
    </row>
    <row r="15833" spans="1:5" x14ac:dyDescent="0.15">
      <c r="A15833" s="3"/>
      <c r="B15833" s="51"/>
      <c r="D15833" s="30"/>
      <c r="E15833" s="25"/>
    </row>
    <row r="15834" spans="1:5" x14ac:dyDescent="0.15">
      <c r="A15834" s="3"/>
      <c r="B15834" s="51"/>
      <c r="D15834" s="30"/>
      <c r="E15834" s="25"/>
    </row>
    <row r="15835" spans="1:5" x14ac:dyDescent="0.15">
      <c r="A15835" s="3"/>
      <c r="B15835" s="51"/>
      <c r="D15835" s="30"/>
      <c r="E15835" s="25"/>
    </row>
    <row r="15836" spans="1:5" x14ac:dyDescent="0.15">
      <c r="A15836" s="3"/>
      <c r="B15836" s="51"/>
      <c r="D15836" s="30"/>
      <c r="E15836" s="25"/>
    </row>
    <row r="15837" spans="1:5" x14ac:dyDescent="0.15">
      <c r="A15837" s="3"/>
      <c r="B15837" s="51"/>
      <c r="D15837" s="30"/>
      <c r="E15837" s="25"/>
    </row>
    <row r="15838" spans="1:5" x14ac:dyDescent="0.15">
      <c r="A15838" s="3"/>
      <c r="B15838" s="51"/>
      <c r="D15838" s="30"/>
      <c r="E15838" s="25"/>
    </row>
    <row r="15839" spans="1:5" x14ac:dyDescent="0.15">
      <c r="A15839" s="3"/>
      <c r="B15839" s="51"/>
      <c r="D15839" s="30"/>
      <c r="E15839" s="25"/>
    </row>
    <row r="15840" spans="1:5" x14ac:dyDescent="0.15">
      <c r="A15840" s="3"/>
      <c r="B15840" s="51"/>
      <c r="D15840" s="30"/>
      <c r="E15840" s="25"/>
    </row>
    <row r="15841" spans="1:5" x14ac:dyDescent="0.15">
      <c r="A15841" s="3"/>
      <c r="B15841" s="51"/>
      <c r="D15841" s="30"/>
      <c r="E15841" s="25"/>
    </row>
    <row r="15842" spans="1:5" x14ac:dyDescent="0.15">
      <c r="A15842" s="3"/>
      <c r="B15842" s="51"/>
      <c r="D15842" s="30"/>
      <c r="E15842" s="25"/>
    </row>
    <row r="15843" spans="1:5" x14ac:dyDescent="0.15">
      <c r="A15843" s="3"/>
      <c r="B15843" s="51"/>
      <c r="D15843" s="30"/>
      <c r="E15843" s="25"/>
    </row>
    <row r="15844" spans="1:5" x14ac:dyDescent="0.15">
      <c r="A15844" s="3"/>
      <c r="B15844" s="51"/>
      <c r="D15844" s="30"/>
      <c r="E15844" s="25"/>
    </row>
    <row r="15845" spans="1:5" x14ac:dyDescent="0.15">
      <c r="A15845" s="3"/>
      <c r="B15845" s="51"/>
      <c r="D15845" s="30"/>
      <c r="E15845" s="25"/>
    </row>
    <row r="15846" spans="1:5" x14ac:dyDescent="0.15">
      <c r="A15846" s="3"/>
      <c r="B15846" s="51"/>
      <c r="D15846" s="30"/>
      <c r="E15846" s="25"/>
    </row>
    <row r="15847" spans="1:5" x14ac:dyDescent="0.15">
      <c r="A15847" s="3"/>
      <c r="B15847" s="51"/>
      <c r="D15847" s="30"/>
      <c r="E15847" s="25"/>
    </row>
    <row r="15848" spans="1:5" x14ac:dyDescent="0.15">
      <c r="A15848" s="3"/>
      <c r="B15848" s="51"/>
      <c r="D15848" s="30"/>
      <c r="E15848" s="25"/>
    </row>
    <row r="15849" spans="1:5" x14ac:dyDescent="0.15">
      <c r="A15849" s="3"/>
      <c r="B15849" s="51"/>
      <c r="D15849" s="30"/>
      <c r="E15849" s="25"/>
    </row>
    <row r="15850" spans="1:5" x14ac:dyDescent="0.15">
      <c r="A15850" s="3"/>
      <c r="B15850" s="51"/>
      <c r="D15850" s="30"/>
      <c r="E15850" s="25"/>
    </row>
    <row r="15851" spans="1:5" x14ac:dyDescent="0.15">
      <c r="A15851" s="3"/>
      <c r="B15851" s="51"/>
      <c r="D15851" s="30"/>
      <c r="E15851" s="25"/>
    </row>
    <row r="15852" spans="1:5" x14ac:dyDescent="0.15">
      <c r="A15852" s="3"/>
      <c r="B15852" s="51"/>
      <c r="D15852" s="30"/>
      <c r="E15852" s="25"/>
    </row>
    <row r="15853" spans="1:5" x14ac:dyDescent="0.15">
      <c r="A15853" s="3"/>
      <c r="B15853" s="51"/>
      <c r="D15853" s="30"/>
      <c r="E15853" s="25"/>
    </row>
    <row r="15854" spans="1:5" x14ac:dyDescent="0.15">
      <c r="A15854" s="3"/>
      <c r="B15854" s="51"/>
      <c r="D15854" s="30"/>
      <c r="E15854" s="25"/>
    </row>
    <row r="15855" spans="1:5" x14ac:dyDescent="0.15">
      <c r="A15855" s="3"/>
      <c r="B15855" s="51"/>
      <c r="D15855" s="30"/>
      <c r="E15855" s="25"/>
    </row>
    <row r="15856" spans="1:5" x14ac:dyDescent="0.15">
      <c r="A15856" s="3"/>
      <c r="B15856" s="51"/>
      <c r="D15856" s="30"/>
      <c r="E15856" s="25"/>
    </row>
    <row r="15857" spans="1:5" x14ac:dyDescent="0.15">
      <c r="A15857" s="3"/>
      <c r="B15857" s="51"/>
      <c r="D15857" s="30"/>
      <c r="E15857" s="25"/>
    </row>
    <row r="15858" spans="1:5" x14ac:dyDescent="0.15">
      <c r="A15858" s="3"/>
      <c r="B15858" s="51"/>
      <c r="D15858" s="30"/>
      <c r="E15858" s="25"/>
    </row>
    <row r="15859" spans="1:5" x14ac:dyDescent="0.15">
      <c r="A15859" s="3"/>
      <c r="B15859" s="51"/>
      <c r="D15859" s="30"/>
      <c r="E15859" s="25"/>
    </row>
    <row r="15860" spans="1:5" x14ac:dyDescent="0.15">
      <c r="A15860" s="3"/>
      <c r="B15860" s="51"/>
      <c r="D15860" s="30"/>
      <c r="E15860" s="25"/>
    </row>
    <row r="15861" spans="1:5" x14ac:dyDescent="0.15">
      <c r="A15861" s="3"/>
      <c r="B15861" s="51"/>
      <c r="D15861" s="30"/>
      <c r="E15861" s="25"/>
    </row>
    <row r="15862" spans="1:5" x14ac:dyDescent="0.15">
      <c r="A15862" s="3"/>
      <c r="B15862" s="51"/>
      <c r="D15862" s="30"/>
      <c r="E15862" s="25"/>
    </row>
    <row r="15863" spans="1:5" x14ac:dyDescent="0.15">
      <c r="A15863" s="3"/>
      <c r="B15863" s="51"/>
      <c r="D15863" s="30"/>
      <c r="E15863" s="25"/>
    </row>
    <row r="15864" spans="1:5" x14ac:dyDescent="0.15">
      <c r="A15864" s="3"/>
      <c r="B15864" s="51"/>
      <c r="D15864" s="30"/>
      <c r="E15864" s="25"/>
    </row>
    <row r="15865" spans="1:5" x14ac:dyDescent="0.15">
      <c r="A15865" s="3"/>
      <c r="B15865" s="51"/>
      <c r="D15865" s="30"/>
      <c r="E15865" s="25"/>
    </row>
    <row r="15866" spans="1:5" x14ac:dyDescent="0.15">
      <c r="A15866" s="3"/>
      <c r="B15866" s="51"/>
      <c r="D15866" s="30"/>
      <c r="E15866" s="25"/>
    </row>
    <row r="15867" spans="1:5" x14ac:dyDescent="0.15">
      <c r="A15867" s="3"/>
      <c r="B15867" s="51"/>
      <c r="D15867" s="30"/>
      <c r="E15867" s="25"/>
    </row>
    <row r="15868" spans="1:5" x14ac:dyDescent="0.15">
      <c r="A15868" s="3"/>
      <c r="B15868" s="51"/>
      <c r="D15868" s="30"/>
      <c r="E15868" s="25"/>
    </row>
    <row r="15869" spans="1:5" x14ac:dyDescent="0.15">
      <c r="A15869" s="3"/>
      <c r="B15869" s="51"/>
      <c r="D15869" s="30"/>
      <c r="E15869" s="25"/>
    </row>
    <row r="15870" spans="1:5" x14ac:dyDescent="0.15">
      <c r="A15870" s="3"/>
      <c r="B15870" s="51"/>
      <c r="D15870" s="30"/>
      <c r="E15870" s="25"/>
    </row>
    <row r="15871" spans="1:5" x14ac:dyDescent="0.15">
      <c r="A15871" s="3"/>
      <c r="B15871" s="51"/>
      <c r="D15871" s="30"/>
      <c r="E15871" s="25"/>
    </row>
    <row r="15872" spans="1:5" x14ac:dyDescent="0.15">
      <c r="A15872" s="3"/>
      <c r="B15872" s="51"/>
      <c r="D15872" s="30"/>
      <c r="E15872" s="25"/>
    </row>
    <row r="15873" spans="1:5" x14ac:dyDescent="0.15">
      <c r="A15873" s="3"/>
      <c r="B15873" s="51"/>
      <c r="D15873" s="30"/>
      <c r="E15873" s="25"/>
    </row>
    <row r="15874" spans="1:5" x14ac:dyDescent="0.15">
      <c r="A15874" s="3"/>
      <c r="B15874" s="51"/>
      <c r="D15874" s="30"/>
      <c r="E15874" s="25"/>
    </row>
    <row r="15875" spans="1:5" x14ac:dyDescent="0.15">
      <c r="A15875" s="3"/>
      <c r="B15875" s="51"/>
      <c r="D15875" s="30"/>
      <c r="E15875" s="25"/>
    </row>
    <row r="15876" spans="1:5" x14ac:dyDescent="0.15">
      <c r="A15876" s="3"/>
      <c r="B15876" s="51"/>
      <c r="D15876" s="30"/>
      <c r="E15876" s="25"/>
    </row>
    <row r="15877" spans="1:5" x14ac:dyDescent="0.15">
      <c r="A15877" s="3"/>
      <c r="B15877" s="51"/>
      <c r="D15877" s="30"/>
      <c r="E15877" s="25"/>
    </row>
    <row r="15878" spans="1:5" x14ac:dyDescent="0.15">
      <c r="A15878" s="3"/>
      <c r="B15878" s="51"/>
      <c r="D15878" s="30"/>
      <c r="E15878" s="25"/>
    </row>
    <row r="15879" spans="1:5" x14ac:dyDescent="0.15">
      <c r="A15879" s="3"/>
      <c r="B15879" s="51"/>
      <c r="D15879" s="30"/>
      <c r="E15879" s="25"/>
    </row>
    <row r="15880" spans="1:5" x14ac:dyDescent="0.15">
      <c r="A15880" s="3"/>
      <c r="B15880" s="51"/>
      <c r="D15880" s="30"/>
      <c r="E15880" s="25"/>
    </row>
    <row r="15881" spans="1:5" x14ac:dyDescent="0.15">
      <c r="A15881" s="3"/>
      <c r="B15881" s="51"/>
      <c r="D15881" s="30"/>
      <c r="E15881" s="25"/>
    </row>
    <row r="15882" spans="1:5" x14ac:dyDescent="0.15">
      <c r="A15882" s="3"/>
      <c r="B15882" s="51"/>
      <c r="D15882" s="30"/>
      <c r="E15882" s="25"/>
    </row>
    <row r="15883" spans="1:5" x14ac:dyDescent="0.15">
      <c r="A15883" s="3"/>
      <c r="B15883" s="51"/>
      <c r="D15883" s="30"/>
      <c r="E15883" s="25"/>
    </row>
    <row r="15884" spans="1:5" x14ac:dyDescent="0.15">
      <c r="A15884" s="3"/>
      <c r="B15884" s="51"/>
      <c r="D15884" s="30"/>
      <c r="E15884" s="25"/>
    </row>
    <row r="15885" spans="1:5" x14ac:dyDescent="0.15">
      <c r="A15885" s="3"/>
      <c r="B15885" s="51"/>
      <c r="D15885" s="30"/>
      <c r="E15885" s="25"/>
    </row>
    <row r="15886" spans="1:5" x14ac:dyDescent="0.15">
      <c r="A15886" s="3"/>
      <c r="B15886" s="51"/>
      <c r="D15886" s="30"/>
      <c r="E15886" s="25"/>
    </row>
    <row r="15887" spans="1:5" x14ac:dyDescent="0.15">
      <c r="A15887" s="3"/>
      <c r="B15887" s="51"/>
      <c r="D15887" s="30"/>
      <c r="E15887" s="25"/>
    </row>
    <row r="15888" spans="1:5" x14ac:dyDescent="0.15">
      <c r="A15888" s="3"/>
      <c r="B15888" s="51"/>
      <c r="D15888" s="30"/>
      <c r="E15888" s="25"/>
    </row>
    <row r="15889" spans="1:5" x14ac:dyDescent="0.15">
      <c r="A15889" s="3"/>
      <c r="B15889" s="51"/>
      <c r="D15889" s="30"/>
      <c r="E15889" s="25"/>
    </row>
    <row r="15890" spans="1:5" x14ac:dyDescent="0.15">
      <c r="A15890" s="3"/>
      <c r="B15890" s="51"/>
      <c r="D15890" s="30"/>
      <c r="E15890" s="25"/>
    </row>
    <row r="15891" spans="1:5" x14ac:dyDescent="0.15">
      <c r="A15891" s="3"/>
      <c r="B15891" s="51"/>
      <c r="D15891" s="30"/>
      <c r="E15891" s="25"/>
    </row>
    <row r="15892" spans="1:5" x14ac:dyDescent="0.15">
      <c r="A15892" s="3"/>
      <c r="B15892" s="51"/>
      <c r="D15892" s="30"/>
      <c r="E15892" s="25"/>
    </row>
    <row r="15893" spans="1:5" x14ac:dyDescent="0.15">
      <c r="A15893" s="3"/>
      <c r="B15893" s="51"/>
      <c r="D15893" s="30"/>
      <c r="E15893" s="25"/>
    </row>
    <row r="15894" spans="1:5" x14ac:dyDescent="0.15">
      <c r="A15894" s="3"/>
      <c r="B15894" s="51"/>
      <c r="D15894" s="30"/>
      <c r="E15894" s="25"/>
    </row>
    <row r="15895" spans="1:5" x14ac:dyDescent="0.15">
      <c r="A15895" s="3"/>
      <c r="B15895" s="51"/>
      <c r="D15895" s="30"/>
      <c r="E15895" s="25"/>
    </row>
    <row r="15896" spans="1:5" x14ac:dyDescent="0.15">
      <c r="A15896" s="3"/>
      <c r="B15896" s="51"/>
      <c r="D15896" s="30"/>
      <c r="E15896" s="25"/>
    </row>
    <row r="15897" spans="1:5" x14ac:dyDescent="0.15">
      <c r="A15897" s="3"/>
      <c r="B15897" s="51"/>
      <c r="D15897" s="30"/>
      <c r="E15897" s="25"/>
    </row>
    <row r="15898" spans="1:5" x14ac:dyDescent="0.15">
      <c r="A15898" s="3"/>
      <c r="B15898" s="51"/>
      <c r="D15898" s="30"/>
      <c r="E15898" s="25"/>
    </row>
    <row r="15899" spans="1:5" x14ac:dyDescent="0.15">
      <c r="A15899" s="3"/>
      <c r="B15899" s="51"/>
      <c r="D15899" s="30"/>
      <c r="E15899" s="25"/>
    </row>
    <row r="15900" spans="1:5" x14ac:dyDescent="0.15">
      <c r="A15900" s="3"/>
      <c r="B15900" s="51"/>
      <c r="D15900" s="30"/>
      <c r="E15900" s="25"/>
    </row>
    <row r="15901" spans="1:5" x14ac:dyDescent="0.15">
      <c r="A15901" s="3"/>
      <c r="B15901" s="51"/>
      <c r="D15901" s="30"/>
      <c r="E15901" s="25"/>
    </row>
    <row r="15902" spans="1:5" x14ac:dyDescent="0.15">
      <c r="A15902" s="3"/>
      <c r="B15902" s="51"/>
      <c r="D15902" s="30"/>
      <c r="E15902" s="25"/>
    </row>
    <row r="15903" spans="1:5" x14ac:dyDescent="0.15">
      <c r="A15903" s="3"/>
      <c r="B15903" s="51"/>
      <c r="D15903" s="30"/>
      <c r="E15903" s="25"/>
    </row>
    <row r="15904" spans="1:5" x14ac:dyDescent="0.15">
      <c r="A15904" s="3"/>
      <c r="B15904" s="51"/>
      <c r="D15904" s="30"/>
      <c r="E15904" s="25"/>
    </row>
    <row r="15905" spans="1:5" x14ac:dyDescent="0.15">
      <c r="A15905" s="3"/>
      <c r="B15905" s="51"/>
      <c r="D15905" s="30"/>
      <c r="E15905" s="25"/>
    </row>
    <row r="15906" spans="1:5" x14ac:dyDescent="0.15">
      <c r="A15906" s="3"/>
      <c r="B15906" s="51"/>
      <c r="D15906" s="30"/>
      <c r="E15906" s="25"/>
    </row>
    <row r="15907" spans="1:5" x14ac:dyDescent="0.15">
      <c r="A15907" s="3"/>
      <c r="B15907" s="51"/>
      <c r="D15907" s="30"/>
      <c r="E15907" s="25"/>
    </row>
    <row r="15908" spans="1:5" x14ac:dyDescent="0.15">
      <c r="A15908" s="3"/>
      <c r="B15908" s="51"/>
      <c r="D15908" s="30"/>
      <c r="E15908" s="25"/>
    </row>
    <row r="15909" spans="1:5" x14ac:dyDescent="0.15">
      <c r="A15909" s="3"/>
      <c r="B15909" s="51"/>
      <c r="D15909" s="30"/>
      <c r="E15909" s="25"/>
    </row>
    <row r="15910" spans="1:5" x14ac:dyDescent="0.15">
      <c r="A15910" s="3"/>
      <c r="B15910" s="51"/>
      <c r="D15910" s="30"/>
      <c r="E15910" s="25"/>
    </row>
    <row r="15911" spans="1:5" x14ac:dyDescent="0.15">
      <c r="A15911" s="3"/>
      <c r="B15911" s="51"/>
      <c r="D15911" s="30"/>
      <c r="E15911" s="25"/>
    </row>
    <row r="15912" spans="1:5" x14ac:dyDescent="0.15">
      <c r="A15912" s="3"/>
      <c r="B15912" s="51"/>
      <c r="D15912" s="30"/>
      <c r="E15912" s="25"/>
    </row>
    <row r="15913" spans="1:5" x14ac:dyDescent="0.15">
      <c r="A15913" s="3"/>
      <c r="B15913" s="51"/>
      <c r="D15913" s="30"/>
      <c r="E15913" s="25"/>
    </row>
    <row r="15914" spans="1:5" x14ac:dyDescent="0.15">
      <c r="A15914" s="3"/>
      <c r="B15914" s="51"/>
      <c r="D15914" s="30"/>
      <c r="E15914" s="25"/>
    </row>
    <row r="15915" spans="1:5" x14ac:dyDescent="0.15">
      <c r="A15915" s="3"/>
      <c r="B15915" s="51"/>
      <c r="D15915" s="30"/>
      <c r="E15915" s="25"/>
    </row>
    <row r="15916" spans="1:5" x14ac:dyDescent="0.15">
      <c r="A15916" s="3"/>
      <c r="B15916" s="51"/>
      <c r="D15916" s="30"/>
      <c r="E15916" s="25"/>
    </row>
    <row r="15917" spans="1:5" x14ac:dyDescent="0.15">
      <c r="A15917" s="3"/>
      <c r="B15917" s="51"/>
      <c r="D15917" s="30"/>
      <c r="E15917" s="25"/>
    </row>
    <row r="15918" spans="1:5" x14ac:dyDescent="0.15">
      <c r="A15918" s="3"/>
      <c r="B15918" s="51"/>
      <c r="D15918" s="30"/>
      <c r="E15918" s="25"/>
    </row>
    <row r="15919" spans="1:5" x14ac:dyDescent="0.15">
      <c r="A15919" s="3"/>
      <c r="B15919" s="51"/>
      <c r="D15919" s="30"/>
      <c r="E15919" s="25"/>
    </row>
    <row r="15920" spans="1:5" x14ac:dyDescent="0.15">
      <c r="A15920" s="3"/>
      <c r="B15920" s="51"/>
      <c r="D15920" s="30"/>
      <c r="E15920" s="25"/>
    </row>
    <row r="15921" spans="1:5" x14ac:dyDescent="0.15">
      <c r="A15921" s="3"/>
      <c r="B15921" s="51"/>
      <c r="D15921" s="30"/>
      <c r="E15921" s="25"/>
    </row>
    <row r="15922" spans="1:5" x14ac:dyDescent="0.15">
      <c r="A15922" s="3"/>
      <c r="B15922" s="51"/>
      <c r="D15922" s="30"/>
      <c r="E15922" s="25"/>
    </row>
    <row r="15923" spans="1:5" x14ac:dyDescent="0.15">
      <c r="A15923" s="3"/>
      <c r="B15923" s="51"/>
      <c r="D15923" s="30"/>
      <c r="E15923" s="25"/>
    </row>
    <row r="15924" spans="1:5" x14ac:dyDescent="0.15">
      <c r="A15924" s="3"/>
      <c r="B15924" s="51"/>
      <c r="D15924" s="30"/>
      <c r="E15924" s="25"/>
    </row>
    <row r="15925" spans="1:5" x14ac:dyDescent="0.15">
      <c r="A15925" s="3"/>
      <c r="B15925" s="51"/>
      <c r="D15925" s="30"/>
      <c r="E15925" s="25"/>
    </row>
    <row r="15926" spans="1:5" x14ac:dyDescent="0.15">
      <c r="A15926" s="3"/>
      <c r="B15926" s="51"/>
      <c r="D15926" s="30"/>
      <c r="E15926" s="25"/>
    </row>
    <row r="15927" spans="1:5" x14ac:dyDescent="0.15">
      <c r="A15927" s="3"/>
      <c r="B15927" s="51"/>
      <c r="D15927" s="30"/>
      <c r="E15927" s="25"/>
    </row>
    <row r="15928" spans="1:5" x14ac:dyDescent="0.15">
      <c r="A15928" s="3"/>
      <c r="B15928" s="51"/>
      <c r="D15928" s="30"/>
      <c r="E15928" s="25"/>
    </row>
    <row r="15929" spans="1:5" x14ac:dyDescent="0.15">
      <c r="A15929" s="3"/>
      <c r="B15929" s="51"/>
      <c r="D15929" s="30"/>
      <c r="E15929" s="25"/>
    </row>
    <row r="15930" spans="1:5" x14ac:dyDescent="0.15">
      <c r="A15930" s="3"/>
      <c r="B15930" s="51"/>
      <c r="D15930" s="30"/>
      <c r="E15930" s="25"/>
    </row>
    <row r="15931" spans="1:5" x14ac:dyDescent="0.15">
      <c r="A15931" s="3"/>
      <c r="B15931" s="51"/>
      <c r="D15931" s="30"/>
      <c r="E15931" s="25"/>
    </row>
    <row r="15932" spans="1:5" x14ac:dyDescent="0.15">
      <c r="A15932" s="3"/>
      <c r="B15932" s="51"/>
      <c r="D15932" s="30"/>
      <c r="E15932" s="25"/>
    </row>
    <row r="15933" spans="1:5" x14ac:dyDescent="0.15">
      <c r="A15933" s="3"/>
      <c r="B15933" s="51"/>
      <c r="D15933" s="30"/>
      <c r="E15933" s="25"/>
    </row>
    <row r="15934" spans="1:5" x14ac:dyDescent="0.15">
      <c r="A15934" s="3"/>
      <c r="B15934" s="51"/>
      <c r="D15934" s="30"/>
      <c r="E15934" s="25"/>
    </row>
    <row r="15935" spans="1:5" x14ac:dyDescent="0.15">
      <c r="A15935" s="3"/>
      <c r="B15935" s="51"/>
      <c r="D15935" s="30"/>
      <c r="E15935" s="25"/>
    </row>
    <row r="15936" spans="1:5" x14ac:dyDescent="0.15">
      <c r="A15936" s="3"/>
      <c r="B15936" s="51"/>
      <c r="D15936" s="30"/>
      <c r="E15936" s="25"/>
    </row>
    <row r="15937" spans="1:5" x14ac:dyDescent="0.15">
      <c r="A15937" s="3"/>
      <c r="B15937" s="51"/>
      <c r="D15937" s="30"/>
      <c r="E15937" s="25"/>
    </row>
    <row r="15938" spans="1:5" x14ac:dyDescent="0.15">
      <c r="A15938" s="3"/>
      <c r="B15938" s="51"/>
      <c r="D15938" s="30"/>
      <c r="E15938" s="25"/>
    </row>
    <row r="15939" spans="1:5" x14ac:dyDescent="0.15">
      <c r="A15939" s="3"/>
      <c r="B15939" s="51"/>
      <c r="D15939" s="30"/>
      <c r="E15939" s="25"/>
    </row>
    <row r="15940" spans="1:5" x14ac:dyDescent="0.15">
      <c r="A15940" s="3"/>
      <c r="B15940" s="51"/>
      <c r="D15940" s="30"/>
      <c r="E15940" s="25"/>
    </row>
    <row r="15941" spans="1:5" x14ac:dyDescent="0.15">
      <c r="A15941" s="3"/>
      <c r="B15941" s="51"/>
      <c r="D15941" s="30"/>
      <c r="E15941" s="25"/>
    </row>
    <row r="15942" spans="1:5" x14ac:dyDescent="0.15">
      <c r="A15942" s="3"/>
      <c r="B15942" s="51"/>
      <c r="D15942" s="30"/>
      <c r="E15942" s="25"/>
    </row>
    <row r="15943" spans="1:5" x14ac:dyDescent="0.15">
      <c r="A15943" s="3"/>
      <c r="B15943" s="51"/>
      <c r="D15943" s="30"/>
      <c r="E15943" s="25"/>
    </row>
    <row r="15944" spans="1:5" x14ac:dyDescent="0.15">
      <c r="A15944" s="3"/>
      <c r="B15944" s="51"/>
      <c r="D15944" s="30"/>
      <c r="E15944" s="25"/>
    </row>
    <row r="15945" spans="1:5" x14ac:dyDescent="0.15">
      <c r="A15945" s="3"/>
      <c r="B15945" s="51"/>
      <c r="D15945" s="30"/>
      <c r="E15945" s="25"/>
    </row>
    <row r="15946" spans="1:5" x14ac:dyDescent="0.15">
      <c r="A15946" s="3"/>
      <c r="B15946" s="51"/>
      <c r="D15946" s="30"/>
      <c r="E15946" s="25"/>
    </row>
    <row r="15947" spans="1:5" x14ac:dyDescent="0.15">
      <c r="A15947" s="3"/>
      <c r="B15947" s="51"/>
      <c r="D15947" s="30"/>
      <c r="E15947" s="25"/>
    </row>
    <row r="15948" spans="1:5" x14ac:dyDescent="0.15">
      <c r="A15948" s="3"/>
      <c r="B15948" s="51"/>
      <c r="D15948" s="30"/>
      <c r="E15948" s="25"/>
    </row>
    <row r="15949" spans="1:5" x14ac:dyDescent="0.15">
      <c r="A15949" s="3"/>
      <c r="B15949" s="51"/>
      <c r="D15949" s="30"/>
      <c r="E15949" s="25"/>
    </row>
    <row r="15950" spans="1:5" x14ac:dyDescent="0.15">
      <c r="A15950" s="3"/>
      <c r="B15950" s="51"/>
      <c r="D15950" s="30"/>
      <c r="E15950" s="25"/>
    </row>
    <row r="15951" spans="1:5" x14ac:dyDescent="0.15">
      <c r="A15951" s="3"/>
      <c r="B15951" s="51"/>
      <c r="D15951" s="30"/>
      <c r="E15951" s="25"/>
    </row>
    <row r="15952" spans="1:5" x14ac:dyDescent="0.15">
      <c r="A15952" s="3"/>
      <c r="B15952" s="51"/>
      <c r="D15952" s="30"/>
      <c r="E15952" s="25"/>
    </row>
    <row r="15953" spans="1:5" x14ac:dyDescent="0.15">
      <c r="A15953" s="3"/>
      <c r="B15953" s="51"/>
      <c r="D15953" s="30"/>
      <c r="E15953" s="25"/>
    </row>
    <row r="15954" spans="1:5" x14ac:dyDescent="0.15">
      <c r="A15954" s="3"/>
      <c r="B15954" s="51"/>
      <c r="D15954" s="30"/>
      <c r="E15954" s="25"/>
    </row>
    <row r="15955" spans="1:5" x14ac:dyDescent="0.15">
      <c r="A15955" s="3"/>
      <c r="B15955" s="51"/>
      <c r="D15955" s="30"/>
      <c r="E15955" s="25"/>
    </row>
    <row r="15956" spans="1:5" x14ac:dyDescent="0.15">
      <c r="A15956" s="3"/>
      <c r="B15956" s="51"/>
      <c r="D15956" s="30"/>
      <c r="E15956" s="25"/>
    </row>
    <row r="15957" spans="1:5" x14ac:dyDescent="0.15">
      <c r="A15957" s="3"/>
      <c r="B15957" s="51"/>
      <c r="D15957" s="30"/>
      <c r="E15957" s="25"/>
    </row>
    <row r="15958" spans="1:5" x14ac:dyDescent="0.15">
      <c r="A15958" s="3"/>
      <c r="B15958" s="51"/>
      <c r="D15958" s="30"/>
      <c r="E15958" s="25"/>
    </row>
    <row r="15959" spans="1:5" x14ac:dyDescent="0.15">
      <c r="A15959" s="3"/>
      <c r="B15959" s="51"/>
      <c r="D15959" s="30"/>
      <c r="E15959" s="25"/>
    </row>
    <row r="15960" spans="1:5" x14ac:dyDescent="0.15">
      <c r="A15960" s="3"/>
      <c r="B15960" s="51"/>
      <c r="D15960" s="30"/>
      <c r="E15960" s="25"/>
    </row>
    <row r="15961" spans="1:5" x14ac:dyDescent="0.15">
      <c r="A15961" s="3"/>
      <c r="B15961" s="51"/>
      <c r="D15961" s="30"/>
      <c r="E15961" s="25"/>
    </row>
    <row r="15962" spans="1:5" x14ac:dyDescent="0.15">
      <c r="A15962" s="3"/>
      <c r="B15962" s="51"/>
      <c r="D15962" s="30"/>
      <c r="E15962" s="25"/>
    </row>
    <row r="15963" spans="1:5" x14ac:dyDescent="0.15">
      <c r="A15963" s="3"/>
      <c r="B15963" s="51"/>
      <c r="D15963" s="30"/>
      <c r="E15963" s="25"/>
    </row>
    <row r="15964" spans="1:5" x14ac:dyDescent="0.15">
      <c r="A15964" s="3"/>
      <c r="B15964" s="51"/>
      <c r="D15964" s="30"/>
      <c r="E15964" s="25"/>
    </row>
    <row r="15965" spans="1:5" x14ac:dyDescent="0.15">
      <c r="A15965" s="3"/>
      <c r="B15965" s="51"/>
      <c r="D15965" s="30"/>
      <c r="E15965" s="25"/>
    </row>
    <row r="15966" spans="1:5" x14ac:dyDescent="0.15">
      <c r="A15966" s="3"/>
      <c r="B15966" s="51"/>
      <c r="D15966" s="30"/>
      <c r="E15966" s="25"/>
    </row>
    <row r="15967" spans="1:5" x14ac:dyDescent="0.15">
      <c r="A15967" s="3"/>
      <c r="B15967" s="51"/>
      <c r="D15967" s="30"/>
      <c r="E15967" s="25"/>
    </row>
    <row r="15968" spans="1:5" x14ac:dyDescent="0.15">
      <c r="A15968" s="3"/>
      <c r="B15968" s="51"/>
      <c r="D15968" s="30"/>
      <c r="E15968" s="25"/>
    </row>
    <row r="15969" spans="1:5" x14ac:dyDescent="0.15">
      <c r="A15969" s="3"/>
      <c r="B15969" s="51"/>
      <c r="D15969" s="30"/>
      <c r="E15969" s="25"/>
    </row>
    <row r="15970" spans="1:5" x14ac:dyDescent="0.15">
      <c r="A15970" s="3"/>
      <c r="B15970" s="51"/>
      <c r="D15970" s="30"/>
      <c r="E15970" s="25"/>
    </row>
    <row r="15971" spans="1:5" x14ac:dyDescent="0.15">
      <c r="A15971" s="3"/>
      <c r="B15971" s="51"/>
      <c r="D15971" s="30"/>
      <c r="E15971" s="25"/>
    </row>
    <row r="15972" spans="1:5" x14ac:dyDescent="0.15">
      <c r="A15972" s="3"/>
      <c r="B15972" s="51"/>
      <c r="D15972" s="30"/>
      <c r="E15972" s="25"/>
    </row>
    <row r="15973" spans="1:5" x14ac:dyDescent="0.15">
      <c r="A15973" s="3"/>
      <c r="B15973" s="51"/>
      <c r="D15973" s="30"/>
      <c r="E15973" s="25"/>
    </row>
    <row r="15974" spans="1:5" x14ac:dyDescent="0.15">
      <c r="A15974" s="3"/>
      <c r="B15974" s="51"/>
      <c r="D15974" s="30"/>
      <c r="E15974" s="25"/>
    </row>
    <row r="15975" spans="1:5" x14ac:dyDescent="0.15">
      <c r="A15975" s="3"/>
      <c r="B15975" s="51"/>
      <c r="D15975" s="30"/>
      <c r="E15975" s="25"/>
    </row>
    <row r="15976" spans="1:5" x14ac:dyDescent="0.15">
      <c r="A15976" s="3"/>
      <c r="B15976" s="51"/>
      <c r="D15976" s="30"/>
      <c r="E15976" s="25"/>
    </row>
    <row r="15977" spans="1:5" x14ac:dyDescent="0.15">
      <c r="A15977" s="3"/>
      <c r="B15977" s="51"/>
      <c r="D15977" s="30"/>
      <c r="E15977" s="25"/>
    </row>
    <row r="15978" spans="1:5" x14ac:dyDescent="0.15">
      <c r="A15978" s="3"/>
      <c r="B15978" s="51"/>
      <c r="D15978" s="30"/>
      <c r="E15978" s="25"/>
    </row>
    <row r="15979" spans="1:5" x14ac:dyDescent="0.15">
      <c r="A15979" s="3"/>
      <c r="B15979" s="51"/>
      <c r="D15979" s="30"/>
      <c r="E15979" s="25"/>
    </row>
    <row r="15980" spans="1:5" x14ac:dyDescent="0.15">
      <c r="A15980" s="3"/>
      <c r="B15980" s="51"/>
      <c r="D15980" s="30"/>
      <c r="E15980" s="25"/>
    </row>
    <row r="15981" spans="1:5" x14ac:dyDescent="0.15">
      <c r="A15981" s="3"/>
      <c r="B15981" s="51"/>
      <c r="D15981" s="30"/>
      <c r="E15981" s="25"/>
    </row>
    <row r="15982" spans="1:5" x14ac:dyDescent="0.15">
      <c r="A15982" s="3"/>
      <c r="B15982" s="51"/>
      <c r="D15982" s="30"/>
      <c r="E15982" s="25"/>
    </row>
    <row r="15983" spans="1:5" x14ac:dyDescent="0.15">
      <c r="A15983" s="3"/>
      <c r="B15983" s="51"/>
      <c r="D15983" s="30"/>
      <c r="E15983" s="25"/>
    </row>
    <row r="15984" spans="1:5" x14ac:dyDescent="0.15">
      <c r="A15984" s="3"/>
      <c r="B15984" s="51"/>
      <c r="D15984" s="30"/>
      <c r="E15984" s="25"/>
    </row>
    <row r="15985" spans="1:5" x14ac:dyDescent="0.15">
      <c r="A15985" s="3"/>
      <c r="B15985" s="51"/>
      <c r="D15985" s="30"/>
      <c r="E15985" s="25"/>
    </row>
    <row r="15986" spans="1:5" x14ac:dyDescent="0.15">
      <c r="A15986" s="3"/>
      <c r="B15986" s="51"/>
      <c r="D15986" s="30"/>
      <c r="E15986" s="25"/>
    </row>
    <row r="15987" spans="1:5" x14ac:dyDescent="0.15">
      <c r="A15987" s="3"/>
      <c r="B15987" s="51"/>
      <c r="D15987" s="30"/>
      <c r="E15987" s="25"/>
    </row>
    <row r="15988" spans="1:5" x14ac:dyDescent="0.15">
      <c r="A15988" s="3"/>
      <c r="B15988" s="51"/>
      <c r="D15988" s="30"/>
      <c r="E15988" s="25"/>
    </row>
    <row r="15989" spans="1:5" x14ac:dyDescent="0.15">
      <c r="A15989" s="3"/>
      <c r="B15989" s="51"/>
      <c r="D15989" s="30"/>
      <c r="E15989" s="25"/>
    </row>
    <row r="15990" spans="1:5" x14ac:dyDescent="0.15">
      <c r="A15990" s="3"/>
      <c r="B15990" s="51"/>
      <c r="D15990" s="30"/>
      <c r="E15990" s="25"/>
    </row>
    <row r="15991" spans="1:5" x14ac:dyDescent="0.15">
      <c r="A15991" s="3"/>
      <c r="B15991" s="51"/>
      <c r="D15991" s="30"/>
      <c r="E15991" s="25"/>
    </row>
    <row r="15992" spans="1:5" x14ac:dyDescent="0.15">
      <c r="A15992" s="3"/>
      <c r="B15992" s="51"/>
      <c r="D15992" s="30"/>
      <c r="E15992" s="25"/>
    </row>
    <row r="15993" spans="1:5" x14ac:dyDescent="0.15">
      <c r="A15993" s="3"/>
      <c r="B15993" s="51"/>
      <c r="D15993" s="30"/>
      <c r="E15993" s="25"/>
    </row>
    <row r="15994" spans="1:5" x14ac:dyDescent="0.15">
      <c r="A15994" s="3"/>
      <c r="B15994" s="51"/>
      <c r="D15994" s="30"/>
      <c r="E15994" s="25"/>
    </row>
    <row r="15995" spans="1:5" x14ac:dyDescent="0.15">
      <c r="A15995" s="3"/>
      <c r="B15995" s="51"/>
      <c r="D15995" s="30"/>
      <c r="E15995" s="25"/>
    </row>
    <row r="15996" spans="1:5" x14ac:dyDescent="0.15">
      <c r="A15996" s="3"/>
      <c r="B15996" s="51"/>
      <c r="D15996" s="30"/>
      <c r="E15996" s="25"/>
    </row>
    <row r="15997" spans="1:5" x14ac:dyDescent="0.15">
      <c r="A15997" s="3"/>
      <c r="B15997" s="51"/>
      <c r="D15997" s="30"/>
      <c r="E15997" s="25"/>
    </row>
    <row r="15998" spans="1:5" x14ac:dyDescent="0.15">
      <c r="A15998" s="3"/>
      <c r="B15998" s="51"/>
      <c r="D15998" s="30"/>
      <c r="E15998" s="25"/>
    </row>
    <row r="15999" spans="1:5" x14ac:dyDescent="0.15">
      <c r="A15999" s="3"/>
      <c r="B15999" s="51"/>
      <c r="D15999" s="30"/>
      <c r="E15999" s="25"/>
    </row>
    <row r="16000" spans="1:5" x14ac:dyDescent="0.15">
      <c r="A16000" s="3"/>
      <c r="B16000" s="51"/>
      <c r="D16000" s="30"/>
      <c r="E16000" s="25"/>
    </row>
    <row r="16001" spans="1:5" x14ac:dyDescent="0.15">
      <c r="A16001" s="3"/>
      <c r="B16001" s="51"/>
      <c r="D16001" s="30"/>
      <c r="E16001" s="25"/>
    </row>
    <row r="16002" spans="1:5" x14ac:dyDescent="0.15">
      <c r="A16002" s="3"/>
      <c r="B16002" s="51"/>
      <c r="D16002" s="30"/>
      <c r="E16002" s="25"/>
    </row>
    <row r="16003" spans="1:5" x14ac:dyDescent="0.15">
      <c r="A16003" s="3"/>
      <c r="B16003" s="51"/>
      <c r="D16003" s="30"/>
      <c r="E16003" s="25"/>
    </row>
    <row r="16004" spans="1:5" x14ac:dyDescent="0.15">
      <c r="A16004" s="3"/>
      <c r="B16004" s="51"/>
      <c r="D16004" s="30"/>
      <c r="E16004" s="25"/>
    </row>
    <row r="16005" spans="1:5" x14ac:dyDescent="0.15">
      <c r="A16005" s="3"/>
      <c r="B16005" s="51"/>
      <c r="D16005" s="30"/>
      <c r="E16005" s="25"/>
    </row>
    <row r="16006" spans="1:5" x14ac:dyDescent="0.15">
      <c r="A16006" s="3"/>
      <c r="B16006" s="51"/>
      <c r="D16006" s="30"/>
      <c r="E16006" s="25"/>
    </row>
    <row r="16007" spans="1:5" x14ac:dyDescent="0.15">
      <c r="A16007" s="3"/>
      <c r="B16007" s="51"/>
      <c r="D16007" s="30"/>
      <c r="E16007" s="25"/>
    </row>
    <row r="16008" spans="1:5" x14ac:dyDescent="0.15">
      <c r="A16008" s="3"/>
      <c r="B16008" s="51"/>
      <c r="D16008" s="30"/>
      <c r="E16008" s="25"/>
    </row>
    <row r="16009" spans="1:5" x14ac:dyDescent="0.15">
      <c r="A16009" s="3"/>
      <c r="B16009" s="51"/>
      <c r="D16009" s="30"/>
      <c r="E16009" s="25"/>
    </row>
    <row r="16010" spans="1:5" x14ac:dyDescent="0.15">
      <c r="A16010" s="3"/>
      <c r="B16010" s="51"/>
      <c r="D16010" s="30"/>
      <c r="E16010" s="25"/>
    </row>
    <row r="16011" spans="1:5" x14ac:dyDescent="0.15">
      <c r="A16011" s="3"/>
      <c r="B16011" s="51"/>
      <c r="D16011" s="30"/>
      <c r="E16011" s="25"/>
    </row>
    <row r="16012" spans="1:5" x14ac:dyDescent="0.15">
      <c r="A16012" s="3"/>
      <c r="B16012" s="51"/>
      <c r="D16012" s="30"/>
      <c r="E16012" s="25"/>
    </row>
    <row r="16013" spans="1:5" x14ac:dyDescent="0.15">
      <c r="A16013" s="3"/>
      <c r="B16013" s="51"/>
      <c r="D16013" s="30"/>
      <c r="E16013" s="25"/>
    </row>
    <row r="16014" spans="1:5" x14ac:dyDescent="0.15">
      <c r="A16014" s="3"/>
      <c r="B16014" s="51"/>
      <c r="D16014" s="30"/>
      <c r="E16014" s="25"/>
    </row>
    <row r="16015" spans="1:5" x14ac:dyDescent="0.15">
      <c r="A16015" s="3"/>
      <c r="B16015" s="51"/>
      <c r="D16015" s="30"/>
      <c r="E16015" s="25"/>
    </row>
    <row r="16016" spans="1:5" x14ac:dyDescent="0.15">
      <c r="A16016" s="3"/>
      <c r="B16016" s="51"/>
      <c r="D16016" s="30"/>
      <c r="E16016" s="25"/>
    </row>
    <row r="16017" spans="1:5" x14ac:dyDescent="0.15">
      <c r="A16017" s="3"/>
      <c r="B16017" s="51"/>
      <c r="D16017" s="30"/>
      <c r="E16017" s="25"/>
    </row>
    <row r="16018" spans="1:5" x14ac:dyDescent="0.15">
      <c r="A16018" s="3"/>
      <c r="B16018" s="51"/>
      <c r="D16018" s="30"/>
      <c r="E16018" s="25"/>
    </row>
    <row r="16019" spans="1:5" x14ac:dyDescent="0.15">
      <c r="A16019" s="3"/>
      <c r="B16019" s="51"/>
      <c r="D16019" s="30"/>
      <c r="E16019" s="25"/>
    </row>
    <row r="16020" spans="1:5" x14ac:dyDescent="0.15">
      <c r="A16020" s="3"/>
      <c r="B16020" s="51"/>
      <c r="D16020" s="30"/>
      <c r="E16020" s="25"/>
    </row>
    <row r="16021" spans="1:5" x14ac:dyDescent="0.15">
      <c r="A16021" s="3"/>
      <c r="B16021" s="51"/>
      <c r="D16021" s="30"/>
      <c r="E16021" s="25"/>
    </row>
    <row r="16022" spans="1:5" x14ac:dyDescent="0.15">
      <c r="A16022" s="3"/>
      <c r="B16022" s="51"/>
      <c r="D16022" s="30"/>
      <c r="E16022" s="25"/>
    </row>
    <row r="16023" spans="1:5" x14ac:dyDescent="0.15">
      <c r="A16023" s="3"/>
      <c r="B16023" s="51"/>
      <c r="D16023" s="30"/>
      <c r="E16023" s="25"/>
    </row>
    <row r="16024" spans="1:5" x14ac:dyDescent="0.15">
      <c r="A16024" s="3"/>
      <c r="B16024" s="51"/>
      <c r="D16024" s="30"/>
      <c r="E16024" s="25"/>
    </row>
    <row r="16025" spans="1:5" x14ac:dyDescent="0.15">
      <c r="A16025" s="3"/>
      <c r="B16025" s="51"/>
      <c r="D16025" s="30"/>
      <c r="E16025" s="25"/>
    </row>
    <row r="16026" spans="1:5" x14ac:dyDescent="0.15">
      <c r="A16026" s="3"/>
      <c r="B16026" s="51"/>
      <c r="D16026" s="30"/>
      <c r="E16026" s="25"/>
    </row>
    <row r="16027" spans="1:5" x14ac:dyDescent="0.15">
      <c r="A16027" s="3"/>
      <c r="B16027" s="51"/>
      <c r="D16027" s="30"/>
      <c r="E16027" s="25"/>
    </row>
    <row r="16028" spans="1:5" x14ac:dyDescent="0.15">
      <c r="A16028" s="3"/>
      <c r="B16028" s="51"/>
      <c r="D16028" s="30"/>
      <c r="E16028" s="25"/>
    </row>
    <row r="16029" spans="1:5" x14ac:dyDescent="0.15">
      <c r="A16029" s="3"/>
      <c r="B16029" s="51"/>
      <c r="D16029" s="30"/>
      <c r="E16029" s="25"/>
    </row>
    <row r="16030" spans="1:5" x14ac:dyDescent="0.15">
      <c r="A16030" s="3"/>
      <c r="B16030" s="51"/>
      <c r="D16030" s="30"/>
      <c r="E16030" s="25"/>
    </row>
    <row r="16031" spans="1:5" x14ac:dyDescent="0.15">
      <c r="A16031" s="3"/>
      <c r="B16031" s="51"/>
      <c r="D16031" s="30"/>
      <c r="E16031" s="25"/>
    </row>
    <row r="16032" spans="1:5" x14ac:dyDescent="0.15">
      <c r="A16032" s="3"/>
      <c r="B16032" s="51"/>
      <c r="D16032" s="30"/>
      <c r="E16032" s="25"/>
    </row>
    <row r="16033" spans="1:5" x14ac:dyDescent="0.15">
      <c r="A16033" s="3"/>
      <c r="B16033" s="51"/>
      <c r="D16033" s="30"/>
      <c r="E16033" s="25"/>
    </row>
    <row r="16034" spans="1:5" x14ac:dyDescent="0.15">
      <c r="A16034" s="3"/>
      <c r="B16034" s="51"/>
      <c r="D16034" s="30"/>
      <c r="E16034" s="25"/>
    </row>
    <row r="16035" spans="1:5" x14ac:dyDescent="0.15">
      <c r="A16035" s="3"/>
      <c r="B16035" s="51"/>
      <c r="D16035" s="30"/>
      <c r="E16035" s="25"/>
    </row>
    <row r="16036" spans="1:5" x14ac:dyDescent="0.15">
      <c r="A16036" s="3"/>
      <c r="B16036" s="51"/>
      <c r="D16036" s="30"/>
      <c r="E16036" s="25"/>
    </row>
    <row r="16037" spans="1:5" x14ac:dyDescent="0.15">
      <c r="A16037" s="3"/>
      <c r="B16037" s="51"/>
      <c r="D16037" s="30"/>
      <c r="E16037" s="25"/>
    </row>
    <row r="16038" spans="1:5" x14ac:dyDescent="0.15">
      <c r="A16038" s="3"/>
      <c r="B16038" s="51"/>
      <c r="D16038" s="30"/>
      <c r="E16038" s="25"/>
    </row>
    <row r="16039" spans="1:5" x14ac:dyDescent="0.15">
      <c r="A16039" s="3"/>
      <c r="B16039" s="51"/>
      <c r="D16039" s="30"/>
      <c r="E16039" s="25"/>
    </row>
    <row r="16040" spans="1:5" x14ac:dyDescent="0.15">
      <c r="A16040" s="3"/>
      <c r="B16040" s="51"/>
      <c r="D16040" s="30"/>
      <c r="E16040" s="25"/>
    </row>
    <row r="16041" spans="1:5" x14ac:dyDescent="0.15">
      <c r="A16041" s="3"/>
      <c r="B16041" s="51"/>
      <c r="D16041" s="30"/>
      <c r="E16041" s="25"/>
    </row>
    <row r="16042" spans="1:5" x14ac:dyDescent="0.15">
      <c r="A16042" s="3"/>
      <c r="B16042" s="51"/>
      <c r="D16042" s="30"/>
      <c r="E16042" s="25"/>
    </row>
    <row r="16043" spans="1:5" x14ac:dyDescent="0.15">
      <c r="A16043" s="3"/>
      <c r="B16043" s="51"/>
      <c r="D16043" s="30"/>
      <c r="E16043" s="25"/>
    </row>
    <row r="16044" spans="1:5" x14ac:dyDescent="0.15">
      <c r="A16044" s="3"/>
      <c r="B16044" s="51"/>
      <c r="D16044" s="30"/>
      <c r="E16044" s="25"/>
    </row>
    <row r="16045" spans="1:5" x14ac:dyDescent="0.15">
      <c r="A16045" s="3"/>
      <c r="B16045" s="51"/>
      <c r="D16045" s="30"/>
      <c r="E16045" s="25"/>
    </row>
    <row r="16046" spans="1:5" x14ac:dyDescent="0.15">
      <c r="A16046" s="3"/>
      <c r="B16046" s="51"/>
      <c r="D16046" s="30"/>
      <c r="E16046" s="25"/>
    </row>
    <row r="16047" spans="1:5" x14ac:dyDescent="0.15">
      <c r="A16047" s="3"/>
      <c r="B16047" s="51"/>
      <c r="D16047" s="30"/>
      <c r="E16047" s="25"/>
    </row>
    <row r="16048" spans="1:5" x14ac:dyDescent="0.15">
      <c r="A16048" s="3"/>
      <c r="B16048" s="51"/>
      <c r="D16048" s="30"/>
      <c r="E16048" s="25"/>
    </row>
    <row r="16049" spans="1:5" x14ac:dyDescent="0.15">
      <c r="A16049" s="3"/>
      <c r="B16049" s="51"/>
      <c r="D16049" s="30"/>
      <c r="E16049" s="25"/>
    </row>
    <row r="16050" spans="1:5" x14ac:dyDescent="0.15">
      <c r="A16050" s="3"/>
      <c r="B16050" s="51"/>
      <c r="D16050" s="30"/>
      <c r="E16050" s="25"/>
    </row>
    <row r="16051" spans="1:5" x14ac:dyDescent="0.15">
      <c r="A16051" s="3"/>
      <c r="B16051" s="51"/>
      <c r="D16051" s="30"/>
      <c r="E16051" s="25"/>
    </row>
    <row r="16052" spans="1:5" x14ac:dyDescent="0.15">
      <c r="A16052" s="3"/>
      <c r="B16052" s="51"/>
      <c r="D16052" s="30"/>
      <c r="E16052" s="25"/>
    </row>
    <row r="16053" spans="1:5" x14ac:dyDescent="0.15">
      <c r="A16053" s="3"/>
      <c r="B16053" s="51"/>
      <c r="D16053" s="30"/>
      <c r="E16053" s="25"/>
    </row>
    <row r="16054" spans="1:5" x14ac:dyDescent="0.15">
      <c r="A16054" s="3"/>
      <c r="B16054" s="51"/>
      <c r="D16054" s="30"/>
      <c r="E16054" s="25"/>
    </row>
    <row r="16055" spans="1:5" x14ac:dyDescent="0.15">
      <c r="A16055" s="3"/>
      <c r="B16055" s="51"/>
      <c r="D16055" s="30"/>
      <c r="E16055" s="25"/>
    </row>
    <row r="16056" spans="1:5" x14ac:dyDescent="0.15">
      <c r="A16056" s="3"/>
      <c r="B16056" s="51"/>
      <c r="D16056" s="30"/>
      <c r="E16056" s="25"/>
    </row>
    <row r="16057" spans="1:5" x14ac:dyDescent="0.15">
      <c r="A16057" s="3"/>
      <c r="B16057" s="51"/>
      <c r="D16057" s="30"/>
      <c r="E16057" s="25"/>
    </row>
    <row r="16058" spans="1:5" x14ac:dyDescent="0.15">
      <c r="A16058" s="3"/>
      <c r="B16058" s="51"/>
      <c r="D16058" s="30"/>
      <c r="E16058" s="25"/>
    </row>
    <row r="16059" spans="1:5" x14ac:dyDescent="0.15">
      <c r="A16059" s="3"/>
      <c r="B16059" s="51"/>
      <c r="D16059" s="30"/>
      <c r="E16059" s="25"/>
    </row>
    <row r="16060" spans="1:5" x14ac:dyDescent="0.15">
      <c r="A16060" s="3"/>
      <c r="B16060" s="51"/>
      <c r="D16060" s="30"/>
      <c r="E16060" s="25"/>
    </row>
    <row r="16061" spans="1:5" x14ac:dyDescent="0.15">
      <c r="A16061" s="3"/>
      <c r="B16061" s="51"/>
      <c r="D16061" s="30"/>
      <c r="E16061" s="25"/>
    </row>
    <row r="16062" spans="1:5" x14ac:dyDescent="0.15">
      <c r="A16062" s="3"/>
      <c r="B16062" s="51"/>
      <c r="D16062" s="30"/>
      <c r="E16062" s="25"/>
    </row>
    <row r="16063" spans="1:5" x14ac:dyDescent="0.15">
      <c r="A16063" s="3"/>
      <c r="B16063" s="51"/>
      <c r="D16063" s="30"/>
      <c r="E16063" s="25"/>
    </row>
    <row r="16064" spans="1:5" x14ac:dyDescent="0.15">
      <c r="A16064" s="3"/>
      <c r="B16064" s="51"/>
      <c r="D16064" s="30"/>
      <c r="E16064" s="25"/>
    </row>
    <row r="16065" spans="1:5" x14ac:dyDescent="0.15">
      <c r="A16065" s="3"/>
      <c r="B16065" s="51"/>
      <c r="D16065" s="30"/>
      <c r="E16065" s="25"/>
    </row>
    <row r="16066" spans="1:5" x14ac:dyDescent="0.15">
      <c r="A16066" s="3"/>
      <c r="B16066" s="51"/>
      <c r="D16066" s="30"/>
      <c r="E16066" s="25"/>
    </row>
    <row r="16067" spans="1:5" x14ac:dyDescent="0.15">
      <c r="A16067" s="3"/>
      <c r="B16067" s="51"/>
      <c r="D16067" s="30"/>
      <c r="E16067" s="25"/>
    </row>
    <row r="16068" spans="1:5" x14ac:dyDescent="0.15">
      <c r="A16068" s="3"/>
      <c r="B16068" s="51"/>
      <c r="D16068" s="30"/>
      <c r="E16068" s="25"/>
    </row>
    <row r="16069" spans="1:5" x14ac:dyDescent="0.15">
      <c r="A16069" s="3"/>
      <c r="B16069" s="51"/>
      <c r="D16069" s="30"/>
      <c r="E16069" s="25"/>
    </row>
    <row r="16070" spans="1:5" x14ac:dyDescent="0.15">
      <c r="A16070" s="3"/>
      <c r="B16070" s="51"/>
      <c r="D16070" s="30"/>
      <c r="E16070" s="25"/>
    </row>
    <row r="16071" spans="1:5" x14ac:dyDescent="0.15">
      <c r="A16071" s="3"/>
      <c r="B16071" s="51"/>
      <c r="D16071" s="30"/>
      <c r="E16071" s="25"/>
    </row>
    <row r="16072" spans="1:5" x14ac:dyDescent="0.15">
      <c r="A16072" s="3"/>
      <c r="B16072" s="51"/>
      <c r="D16072" s="30"/>
      <c r="E16072" s="25"/>
    </row>
    <row r="16073" spans="1:5" x14ac:dyDescent="0.15">
      <c r="A16073" s="3"/>
      <c r="B16073" s="51"/>
      <c r="D16073" s="30"/>
      <c r="E16073" s="25"/>
    </row>
    <row r="16074" spans="1:5" x14ac:dyDescent="0.15">
      <c r="A16074" s="3"/>
      <c r="B16074" s="51"/>
      <c r="D16074" s="30"/>
      <c r="E16074" s="25"/>
    </row>
    <row r="16075" spans="1:5" x14ac:dyDescent="0.15">
      <c r="A16075" s="3"/>
      <c r="B16075" s="51"/>
      <c r="D16075" s="30"/>
      <c r="E16075" s="25"/>
    </row>
    <row r="16076" spans="1:5" x14ac:dyDescent="0.15">
      <c r="A16076" s="3"/>
      <c r="B16076" s="51"/>
      <c r="D16076" s="30"/>
      <c r="E16076" s="25"/>
    </row>
    <row r="16077" spans="1:5" x14ac:dyDescent="0.15">
      <c r="A16077" s="3"/>
      <c r="B16077" s="51"/>
      <c r="D16077" s="30"/>
      <c r="E16077" s="25"/>
    </row>
    <row r="16078" spans="1:5" x14ac:dyDescent="0.15">
      <c r="A16078" s="3"/>
      <c r="B16078" s="51"/>
      <c r="D16078" s="30"/>
      <c r="E16078" s="25"/>
    </row>
    <row r="16079" spans="1:5" x14ac:dyDescent="0.15">
      <c r="A16079" s="3"/>
      <c r="B16079" s="51"/>
      <c r="D16079" s="30"/>
      <c r="E16079" s="25"/>
    </row>
    <row r="16080" spans="1:5" x14ac:dyDescent="0.15">
      <c r="A16080" s="3"/>
      <c r="B16080" s="51"/>
      <c r="D16080" s="30"/>
      <c r="E16080" s="25"/>
    </row>
    <row r="16081" spans="1:5" x14ac:dyDescent="0.15">
      <c r="A16081" s="3"/>
      <c r="B16081" s="51"/>
      <c r="D16081" s="30"/>
      <c r="E16081" s="25"/>
    </row>
    <row r="16082" spans="1:5" x14ac:dyDescent="0.15">
      <c r="A16082" s="3"/>
      <c r="B16082" s="51"/>
      <c r="D16082" s="30"/>
      <c r="E16082" s="25"/>
    </row>
    <row r="16083" spans="1:5" x14ac:dyDescent="0.15">
      <c r="A16083" s="3"/>
      <c r="B16083" s="51"/>
      <c r="D16083" s="30"/>
      <c r="E16083" s="25"/>
    </row>
    <row r="16084" spans="1:5" x14ac:dyDescent="0.15">
      <c r="A16084" s="3"/>
      <c r="B16084" s="51"/>
      <c r="D16084" s="30"/>
      <c r="E16084" s="25"/>
    </row>
    <row r="16085" spans="1:5" x14ac:dyDescent="0.15">
      <c r="A16085" s="3"/>
      <c r="B16085" s="51"/>
      <c r="D16085" s="30"/>
      <c r="E16085" s="25"/>
    </row>
    <row r="16086" spans="1:5" x14ac:dyDescent="0.15">
      <c r="A16086" s="3"/>
      <c r="B16086" s="51"/>
      <c r="D16086" s="30"/>
      <c r="E16086" s="25"/>
    </row>
    <row r="16087" spans="1:5" x14ac:dyDescent="0.15">
      <c r="A16087" s="3"/>
      <c r="B16087" s="51"/>
      <c r="D16087" s="30"/>
      <c r="E16087" s="25"/>
    </row>
    <row r="16088" spans="1:5" x14ac:dyDescent="0.15">
      <c r="A16088" s="3"/>
      <c r="B16088" s="51"/>
      <c r="D16088" s="30"/>
      <c r="E16088" s="25"/>
    </row>
    <row r="16089" spans="1:5" x14ac:dyDescent="0.15">
      <c r="A16089" s="3"/>
      <c r="B16089" s="51"/>
      <c r="D16089" s="30"/>
      <c r="E16089" s="25"/>
    </row>
    <row r="16090" spans="1:5" x14ac:dyDescent="0.15">
      <c r="A16090" s="3"/>
      <c r="B16090" s="51"/>
      <c r="D16090" s="30"/>
      <c r="E16090" s="25"/>
    </row>
    <row r="16091" spans="1:5" x14ac:dyDescent="0.15">
      <c r="A16091" s="3"/>
      <c r="B16091" s="51"/>
      <c r="D16091" s="30"/>
      <c r="E16091" s="25"/>
    </row>
    <row r="16092" spans="1:5" x14ac:dyDescent="0.15">
      <c r="A16092" s="3"/>
      <c r="B16092" s="51"/>
      <c r="D16092" s="30"/>
      <c r="E16092" s="25"/>
    </row>
    <row r="16093" spans="1:5" x14ac:dyDescent="0.15">
      <c r="A16093" s="3"/>
      <c r="B16093" s="51"/>
      <c r="D16093" s="30"/>
      <c r="E16093" s="25"/>
    </row>
    <row r="16094" spans="1:5" x14ac:dyDescent="0.15">
      <c r="A16094" s="3"/>
      <c r="B16094" s="51"/>
      <c r="D16094" s="30"/>
      <c r="E16094" s="25"/>
    </row>
    <row r="16095" spans="1:5" x14ac:dyDescent="0.15">
      <c r="A16095" s="3"/>
      <c r="B16095" s="51"/>
      <c r="D16095" s="30"/>
      <c r="E16095" s="25"/>
    </row>
    <row r="16096" spans="1:5" x14ac:dyDescent="0.15">
      <c r="A16096" s="3"/>
      <c r="B16096" s="51"/>
      <c r="D16096" s="30"/>
      <c r="E16096" s="25"/>
    </row>
    <row r="16097" spans="1:5" x14ac:dyDescent="0.15">
      <c r="A16097" s="3"/>
      <c r="B16097" s="51"/>
      <c r="D16097" s="30"/>
      <c r="E16097" s="25"/>
    </row>
    <row r="16098" spans="1:5" x14ac:dyDescent="0.15">
      <c r="A16098" s="3"/>
      <c r="B16098" s="51"/>
      <c r="D16098" s="30"/>
      <c r="E16098" s="25"/>
    </row>
    <row r="16099" spans="1:5" x14ac:dyDescent="0.15">
      <c r="A16099" s="3"/>
      <c r="B16099" s="51"/>
      <c r="D16099" s="30"/>
      <c r="E16099" s="25"/>
    </row>
    <row r="16100" spans="1:5" x14ac:dyDescent="0.15">
      <c r="A16100" s="3"/>
      <c r="B16100" s="51"/>
      <c r="D16100" s="30"/>
      <c r="E16100" s="25"/>
    </row>
    <row r="16101" spans="1:5" x14ac:dyDescent="0.15">
      <c r="A16101" s="3"/>
      <c r="B16101" s="51"/>
      <c r="D16101" s="30"/>
      <c r="E16101" s="25"/>
    </row>
    <row r="16102" spans="1:5" x14ac:dyDescent="0.15">
      <c r="A16102" s="3"/>
      <c r="B16102" s="51"/>
      <c r="D16102" s="30"/>
      <c r="E16102" s="25"/>
    </row>
    <row r="16103" spans="1:5" x14ac:dyDescent="0.15">
      <c r="A16103" s="3"/>
      <c r="B16103" s="51"/>
      <c r="D16103" s="30"/>
      <c r="E16103" s="25"/>
    </row>
    <row r="16104" spans="1:5" x14ac:dyDescent="0.15">
      <c r="A16104" s="3"/>
      <c r="B16104" s="51"/>
      <c r="D16104" s="30"/>
      <c r="E16104" s="25"/>
    </row>
    <row r="16105" spans="1:5" x14ac:dyDescent="0.15">
      <c r="A16105" s="3"/>
      <c r="B16105" s="51"/>
      <c r="D16105" s="30"/>
      <c r="E16105" s="25"/>
    </row>
    <row r="16106" spans="1:5" x14ac:dyDescent="0.15">
      <c r="A16106" s="3"/>
      <c r="B16106" s="51"/>
      <c r="D16106" s="30"/>
      <c r="E16106" s="25"/>
    </row>
    <row r="16107" spans="1:5" x14ac:dyDescent="0.15">
      <c r="A16107" s="3"/>
      <c r="B16107" s="51"/>
      <c r="D16107" s="30"/>
      <c r="E16107" s="25"/>
    </row>
    <row r="16108" spans="1:5" x14ac:dyDescent="0.15">
      <c r="A16108" s="3"/>
      <c r="B16108" s="51"/>
      <c r="D16108" s="30"/>
      <c r="E16108" s="25"/>
    </row>
    <row r="16109" spans="1:5" x14ac:dyDescent="0.15">
      <c r="A16109" s="3"/>
      <c r="B16109" s="51"/>
      <c r="D16109" s="30"/>
      <c r="E16109" s="25"/>
    </row>
    <row r="16110" spans="1:5" x14ac:dyDescent="0.15">
      <c r="A16110" s="3"/>
      <c r="B16110" s="51"/>
      <c r="D16110" s="30"/>
      <c r="E16110" s="25"/>
    </row>
    <row r="16111" spans="1:5" x14ac:dyDescent="0.15">
      <c r="A16111" s="3"/>
      <c r="B16111" s="51"/>
      <c r="D16111" s="30"/>
      <c r="E16111" s="25"/>
    </row>
    <row r="16112" spans="1:5" x14ac:dyDescent="0.15">
      <c r="A16112" s="3"/>
      <c r="B16112" s="51"/>
      <c r="D16112" s="30"/>
      <c r="E16112" s="25"/>
    </row>
    <row r="16113" spans="1:5" x14ac:dyDescent="0.15">
      <c r="A16113" s="3"/>
      <c r="B16113" s="51"/>
      <c r="D16113" s="30"/>
      <c r="E16113" s="25"/>
    </row>
    <row r="16114" spans="1:5" x14ac:dyDescent="0.15">
      <c r="A16114" s="3"/>
      <c r="B16114" s="51"/>
      <c r="D16114" s="30"/>
      <c r="E16114" s="25"/>
    </row>
    <row r="16115" spans="1:5" x14ac:dyDescent="0.15">
      <c r="A16115" s="3"/>
      <c r="B16115" s="51"/>
      <c r="D16115" s="30"/>
      <c r="E16115" s="25"/>
    </row>
    <row r="16116" spans="1:5" x14ac:dyDescent="0.15">
      <c r="A16116" s="3"/>
      <c r="B16116" s="51"/>
      <c r="D16116" s="30"/>
      <c r="E16116" s="25"/>
    </row>
    <row r="16117" spans="1:5" x14ac:dyDescent="0.15">
      <c r="A16117" s="3"/>
      <c r="B16117" s="51"/>
      <c r="D16117" s="30"/>
      <c r="E16117" s="25"/>
    </row>
    <row r="16118" spans="1:5" x14ac:dyDescent="0.15">
      <c r="A16118" s="3"/>
      <c r="B16118" s="51"/>
      <c r="D16118" s="30"/>
      <c r="E16118" s="25"/>
    </row>
    <row r="16119" spans="1:5" x14ac:dyDescent="0.15">
      <c r="A16119" s="3"/>
      <c r="B16119" s="51"/>
      <c r="D16119" s="30"/>
      <c r="E16119" s="25"/>
    </row>
    <row r="16120" spans="1:5" x14ac:dyDescent="0.15">
      <c r="A16120" s="3"/>
      <c r="B16120" s="51"/>
      <c r="D16120" s="30"/>
      <c r="E16120" s="25"/>
    </row>
    <row r="16121" spans="1:5" x14ac:dyDescent="0.15">
      <c r="A16121" s="3"/>
      <c r="B16121" s="51"/>
      <c r="D16121" s="30"/>
      <c r="E16121" s="25"/>
    </row>
    <row r="16122" spans="1:5" x14ac:dyDescent="0.15">
      <c r="A16122" s="3"/>
      <c r="B16122" s="51"/>
      <c r="D16122" s="30"/>
      <c r="E16122" s="25"/>
    </row>
    <row r="16123" spans="1:5" x14ac:dyDescent="0.15">
      <c r="A16123" s="3"/>
      <c r="B16123" s="51"/>
      <c r="D16123" s="30"/>
      <c r="E16123" s="25"/>
    </row>
    <row r="16124" spans="1:5" x14ac:dyDescent="0.15">
      <c r="A16124" s="3"/>
      <c r="B16124" s="51"/>
      <c r="D16124" s="30"/>
      <c r="E16124" s="25"/>
    </row>
    <row r="16125" spans="1:5" x14ac:dyDescent="0.15">
      <c r="A16125" s="3"/>
      <c r="B16125" s="51"/>
      <c r="D16125" s="30"/>
      <c r="E16125" s="25"/>
    </row>
    <row r="16126" spans="1:5" x14ac:dyDescent="0.15">
      <c r="A16126" s="3"/>
      <c r="B16126" s="51"/>
      <c r="D16126" s="30"/>
      <c r="E16126" s="25"/>
    </row>
    <row r="16127" spans="1:5" x14ac:dyDescent="0.15">
      <c r="A16127" s="3"/>
      <c r="B16127" s="51"/>
      <c r="D16127" s="30"/>
      <c r="E16127" s="25"/>
    </row>
    <row r="16128" spans="1:5" x14ac:dyDescent="0.15">
      <c r="A16128" s="3"/>
      <c r="B16128" s="51"/>
      <c r="D16128" s="30"/>
      <c r="E16128" s="25"/>
    </row>
    <row r="16129" spans="1:5" x14ac:dyDescent="0.15">
      <c r="A16129" s="3"/>
      <c r="B16129" s="51"/>
      <c r="D16129" s="30"/>
      <c r="E16129" s="25"/>
    </row>
    <row r="16130" spans="1:5" x14ac:dyDescent="0.15">
      <c r="A16130" s="3"/>
      <c r="B16130" s="51"/>
      <c r="D16130" s="30"/>
      <c r="E16130" s="25"/>
    </row>
    <row r="16131" spans="1:5" x14ac:dyDescent="0.15">
      <c r="A16131" s="3"/>
      <c r="B16131" s="51"/>
      <c r="D16131" s="30"/>
      <c r="E16131" s="25"/>
    </row>
    <row r="16132" spans="1:5" x14ac:dyDescent="0.15">
      <c r="A16132" s="3"/>
      <c r="B16132" s="51"/>
      <c r="D16132" s="30"/>
      <c r="E16132" s="25"/>
    </row>
    <row r="16133" spans="1:5" x14ac:dyDescent="0.15">
      <c r="A16133" s="3"/>
      <c r="B16133" s="51"/>
      <c r="D16133" s="30"/>
      <c r="E16133" s="25"/>
    </row>
    <row r="16134" spans="1:5" x14ac:dyDescent="0.15">
      <c r="A16134" s="3"/>
      <c r="B16134" s="51"/>
      <c r="D16134" s="30"/>
      <c r="E16134" s="25"/>
    </row>
    <row r="16135" spans="1:5" x14ac:dyDescent="0.15">
      <c r="A16135" s="3"/>
      <c r="B16135" s="51"/>
      <c r="D16135" s="30"/>
      <c r="E16135" s="25"/>
    </row>
    <row r="16136" spans="1:5" x14ac:dyDescent="0.15">
      <c r="A16136" s="3"/>
      <c r="B16136" s="51"/>
      <c r="D16136" s="30"/>
      <c r="E16136" s="25"/>
    </row>
    <row r="16137" spans="1:5" x14ac:dyDescent="0.15">
      <c r="A16137" s="3"/>
      <c r="B16137" s="51"/>
      <c r="D16137" s="30"/>
      <c r="E16137" s="25"/>
    </row>
    <row r="16138" spans="1:5" x14ac:dyDescent="0.15">
      <c r="A16138" s="3"/>
      <c r="B16138" s="51"/>
      <c r="D16138" s="30"/>
      <c r="E16138" s="25"/>
    </row>
    <row r="16139" spans="1:5" x14ac:dyDescent="0.15">
      <c r="A16139" s="3"/>
      <c r="B16139" s="51"/>
      <c r="D16139" s="30"/>
      <c r="E16139" s="25"/>
    </row>
    <row r="16140" spans="1:5" x14ac:dyDescent="0.15">
      <c r="A16140" s="3"/>
      <c r="B16140" s="51"/>
      <c r="D16140" s="30"/>
      <c r="E16140" s="25"/>
    </row>
    <row r="16141" spans="1:5" x14ac:dyDescent="0.15">
      <c r="A16141" s="3"/>
      <c r="B16141" s="51"/>
      <c r="D16141" s="30"/>
      <c r="E16141" s="25"/>
    </row>
    <row r="16142" spans="1:5" x14ac:dyDescent="0.15">
      <c r="A16142" s="3"/>
      <c r="B16142" s="51"/>
      <c r="D16142" s="30"/>
      <c r="E16142" s="25"/>
    </row>
    <row r="16143" spans="1:5" x14ac:dyDescent="0.15">
      <c r="A16143" s="3"/>
      <c r="B16143" s="51"/>
      <c r="D16143" s="30"/>
      <c r="E16143" s="25"/>
    </row>
    <row r="16144" spans="1:5" x14ac:dyDescent="0.15">
      <c r="A16144" s="3"/>
      <c r="B16144" s="51"/>
      <c r="D16144" s="30"/>
      <c r="E16144" s="25"/>
    </row>
    <row r="16145" spans="1:5" x14ac:dyDescent="0.15">
      <c r="A16145" s="3"/>
      <c r="B16145" s="51"/>
      <c r="D16145" s="30"/>
      <c r="E16145" s="25"/>
    </row>
    <row r="16146" spans="1:5" x14ac:dyDescent="0.15">
      <c r="A16146" s="3"/>
      <c r="B16146" s="51"/>
      <c r="D16146" s="30"/>
      <c r="E16146" s="25"/>
    </row>
    <row r="16147" spans="1:5" x14ac:dyDescent="0.15">
      <c r="A16147" s="3"/>
      <c r="B16147" s="51"/>
      <c r="D16147" s="30"/>
      <c r="E16147" s="25"/>
    </row>
    <row r="16148" spans="1:5" x14ac:dyDescent="0.15">
      <c r="A16148" s="3"/>
      <c r="B16148" s="51"/>
      <c r="D16148" s="30"/>
      <c r="E16148" s="25"/>
    </row>
    <row r="16149" spans="1:5" x14ac:dyDescent="0.15">
      <c r="A16149" s="3"/>
      <c r="B16149" s="51"/>
      <c r="D16149" s="30"/>
      <c r="E16149" s="25"/>
    </row>
    <row r="16150" spans="1:5" x14ac:dyDescent="0.15">
      <c r="A16150" s="3"/>
      <c r="B16150" s="51"/>
      <c r="D16150" s="30"/>
      <c r="E16150" s="25"/>
    </row>
    <row r="16151" spans="1:5" x14ac:dyDescent="0.15">
      <c r="A16151" s="3"/>
      <c r="B16151" s="51"/>
      <c r="D16151" s="30"/>
      <c r="E16151" s="25"/>
    </row>
    <row r="16152" spans="1:5" x14ac:dyDescent="0.15">
      <c r="A16152" s="3"/>
      <c r="B16152" s="51"/>
      <c r="D16152" s="30"/>
      <c r="E16152" s="25"/>
    </row>
    <row r="16153" spans="1:5" x14ac:dyDescent="0.15">
      <c r="A16153" s="3"/>
      <c r="B16153" s="51"/>
      <c r="D16153" s="30"/>
      <c r="E16153" s="25"/>
    </row>
    <row r="16154" spans="1:5" x14ac:dyDescent="0.15">
      <c r="A16154" s="3"/>
      <c r="B16154" s="51"/>
      <c r="D16154" s="30"/>
      <c r="E16154" s="25"/>
    </row>
    <row r="16155" spans="1:5" x14ac:dyDescent="0.15">
      <c r="A16155" s="3"/>
      <c r="B16155" s="51"/>
      <c r="D16155" s="30"/>
      <c r="E16155" s="25"/>
    </row>
    <row r="16156" spans="1:5" x14ac:dyDescent="0.15">
      <c r="A16156" s="3"/>
      <c r="B16156" s="51"/>
      <c r="D16156" s="30"/>
      <c r="E16156" s="25"/>
    </row>
    <row r="16157" spans="1:5" x14ac:dyDescent="0.15">
      <c r="A16157" s="3"/>
      <c r="B16157" s="51"/>
      <c r="D16157" s="30"/>
      <c r="E16157" s="25"/>
    </row>
    <row r="16158" spans="1:5" x14ac:dyDescent="0.15">
      <c r="A16158" s="3"/>
      <c r="B16158" s="51"/>
      <c r="D16158" s="30"/>
      <c r="E16158" s="25"/>
    </row>
    <row r="16159" spans="1:5" x14ac:dyDescent="0.15">
      <c r="A16159" s="3"/>
      <c r="B16159" s="51"/>
      <c r="D16159" s="30"/>
      <c r="E16159" s="25"/>
    </row>
    <row r="16160" spans="1:5" x14ac:dyDescent="0.15">
      <c r="A16160" s="3"/>
      <c r="B16160" s="51"/>
      <c r="D16160" s="30"/>
      <c r="E16160" s="25"/>
    </row>
    <row r="16161" spans="1:5" x14ac:dyDescent="0.15">
      <c r="A16161" s="3"/>
      <c r="B16161" s="51"/>
      <c r="D16161" s="30"/>
      <c r="E16161" s="25"/>
    </row>
    <row r="16162" spans="1:5" x14ac:dyDescent="0.15">
      <c r="A16162" s="3"/>
      <c r="B16162" s="51"/>
      <c r="D16162" s="30"/>
      <c r="E16162" s="25"/>
    </row>
    <row r="16163" spans="1:5" x14ac:dyDescent="0.15">
      <c r="A16163" s="3"/>
      <c r="B16163" s="51"/>
      <c r="D16163" s="30"/>
      <c r="E16163" s="25"/>
    </row>
    <row r="16164" spans="1:5" x14ac:dyDescent="0.15">
      <c r="A16164" s="3"/>
      <c r="B16164" s="51"/>
      <c r="D16164" s="30"/>
      <c r="E16164" s="25"/>
    </row>
    <row r="16165" spans="1:5" x14ac:dyDescent="0.15">
      <c r="A16165" s="3"/>
      <c r="B16165" s="51"/>
      <c r="D16165" s="30"/>
      <c r="E16165" s="25"/>
    </row>
    <row r="16166" spans="1:5" x14ac:dyDescent="0.15">
      <c r="A16166" s="3"/>
      <c r="B16166" s="51"/>
      <c r="D16166" s="30"/>
      <c r="E16166" s="25"/>
    </row>
    <row r="16167" spans="1:5" x14ac:dyDescent="0.15">
      <c r="A16167" s="3"/>
      <c r="B16167" s="51"/>
      <c r="D16167" s="30"/>
      <c r="E16167" s="25"/>
    </row>
    <row r="16168" spans="1:5" x14ac:dyDescent="0.15">
      <c r="A16168" s="3"/>
      <c r="B16168" s="51"/>
      <c r="D16168" s="30"/>
      <c r="E16168" s="25"/>
    </row>
    <row r="16169" spans="1:5" x14ac:dyDescent="0.15">
      <c r="A16169" s="3"/>
      <c r="B16169" s="51"/>
      <c r="D16169" s="30"/>
      <c r="E16169" s="25"/>
    </row>
    <row r="16170" spans="1:5" x14ac:dyDescent="0.15">
      <c r="A16170" s="3"/>
      <c r="B16170" s="51"/>
      <c r="D16170" s="30"/>
      <c r="E16170" s="25"/>
    </row>
    <row r="16171" spans="1:5" x14ac:dyDescent="0.15">
      <c r="A16171" s="3"/>
      <c r="B16171" s="51"/>
      <c r="D16171" s="30"/>
      <c r="E16171" s="25"/>
    </row>
    <row r="16172" spans="1:5" x14ac:dyDescent="0.15">
      <c r="A16172" s="3"/>
      <c r="B16172" s="51"/>
      <c r="D16172" s="30"/>
      <c r="E16172" s="25"/>
    </row>
    <row r="16173" spans="1:5" x14ac:dyDescent="0.15">
      <c r="A16173" s="3"/>
      <c r="B16173" s="51"/>
      <c r="D16173" s="30"/>
      <c r="E16173" s="25"/>
    </row>
    <row r="16174" spans="1:5" x14ac:dyDescent="0.15">
      <c r="A16174" s="3"/>
      <c r="B16174" s="51"/>
      <c r="D16174" s="30"/>
      <c r="E16174" s="25"/>
    </row>
    <row r="16175" spans="1:5" x14ac:dyDescent="0.15">
      <c r="A16175" s="3"/>
      <c r="B16175" s="51"/>
      <c r="D16175" s="30"/>
      <c r="E16175" s="25"/>
    </row>
    <row r="16176" spans="1:5" x14ac:dyDescent="0.15">
      <c r="A16176" s="3"/>
      <c r="B16176" s="51"/>
      <c r="D16176" s="30"/>
      <c r="E16176" s="25"/>
    </row>
    <row r="16177" spans="1:5" x14ac:dyDescent="0.15">
      <c r="A16177" s="3"/>
      <c r="B16177" s="51"/>
      <c r="D16177" s="30"/>
      <c r="E16177" s="25"/>
    </row>
    <row r="16178" spans="1:5" x14ac:dyDescent="0.15">
      <c r="A16178" s="3"/>
      <c r="B16178" s="51"/>
      <c r="D16178" s="30"/>
      <c r="E16178" s="25"/>
    </row>
    <row r="16179" spans="1:5" x14ac:dyDescent="0.15">
      <c r="A16179" s="3"/>
      <c r="B16179" s="51"/>
      <c r="D16179" s="30"/>
      <c r="E16179" s="25"/>
    </row>
    <row r="16180" spans="1:5" x14ac:dyDescent="0.15">
      <c r="A16180" s="3"/>
      <c r="B16180" s="51"/>
      <c r="D16180" s="30"/>
      <c r="E16180" s="25"/>
    </row>
    <row r="16181" spans="1:5" x14ac:dyDescent="0.15">
      <c r="A16181" s="3"/>
      <c r="B16181" s="51"/>
      <c r="D16181" s="30"/>
      <c r="E16181" s="25"/>
    </row>
    <row r="16182" spans="1:5" x14ac:dyDescent="0.15">
      <c r="A16182" s="3"/>
      <c r="B16182" s="51"/>
      <c r="D16182" s="30"/>
      <c r="E16182" s="25"/>
    </row>
    <row r="16183" spans="1:5" x14ac:dyDescent="0.15">
      <c r="A16183" s="3"/>
      <c r="B16183" s="51"/>
      <c r="D16183" s="30"/>
      <c r="E16183" s="25"/>
    </row>
    <row r="16184" spans="1:5" x14ac:dyDescent="0.15">
      <c r="A16184" s="3"/>
      <c r="B16184" s="51"/>
      <c r="D16184" s="30"/>
      <c r="E16184" s="25"/>
    </row>
    <row r="16185" spans="1:5" x14ac:dyDescent="0.15">
      <c r="A16185" s="3"/>
      <c r="B16185" s="51"/>
      <c r="D16185" s="30"/>
      <c r="E16185" s="25"/>
    </row>
    <row r="16186" spans="1:5" x14ac:dyDescent="0.15">
      <c r="A16186" s="3"/>
      <c r="B16186" s="51"/>
      <c r="D16186" s="30"/>
      <c r="E16186" s="25"/>
    </row>
    <row r="16187" spans="1:5" x14ac:dyDescent="0.15">
      <c r="A16187" s="3"/>
      <c r="B16187" s="51"/>
      <c r="D16187" s="30"/>
      <c r="E16187" s="25"/>
    </row>
    <row r="16188" spans="1:5" x14ac:dyDescent="0.15">
      <c r="A16188" s="3"/>
      <c r="B16188" s="51"/>
      <c r="D16188" s="30"/>
      <c r="E16188" s="25"/>
    </row>
    <row r="16189" spans="1:5" x14ac:dyDescent="0.15">
      <c r="A16189" s="3"/>
      <c r="B16189" s="51"/>
      <c r="D16189" s="30"/>
      <c r="E16189" s="25"/>
    </row>
    <row r="16190" spans="1:5" x14ac:dyDescent="0.15">
      <c r="A16190" s="3"/>
      <c r="B16190" s="51"/>
      <c r="D16190" s="30"/>
      <c r="E16190" s="25"/>
    </row>
    <row r="16191" spans="1:5" x14ac:dyDescent="0.15">
      <c r="A16191" s="3"/>
      <c r="B16191" s="51"/>
      <c r="D16191" s="30"/>
      <c r="E16191" s="25"/>
    </row>
    <row r="16192" spans="1:5" x14ac:dyDescent="0.15">
      <c r="A16192" s="3"/>
      <c r="B16192" s="51"/>
      <c r="D16192" s="30"/>
      <c r="E16192" s="25"/>
    </row>
    <row r="16193" spans="1:5" x14ac:dyDescent="0.15">
      <c r="A16193" s="3"/>
      <c r="B16193" s="51"/>
      <c r="D16193" s="30"/>
      <c r="E16193" s="25"/>
    </row>
    <row r="16194" spans="1:5" x14ac:dyDescent="0.15">
      <c r="A16194" s="3"/>
      <c r="B16194" s="51"/>
      <c r="D16194" s="30"/>
      <c r="E16194" s="25"/>
    </row>
    <row r="16195" spans="1:5" x14ac:dyDescent="0.15">
      <c r="A16195" s="3"/>
      <c r="B16195" s="51"/>
      <c r="D16195" s="30"/>
      <c r="E16195" s="25"/>
    </row>
    <row r="16196" spans="1:5" x14ac:dyDescent="0.15">
      <c r="A16196" s="3"/>
      <c r="B16196" s="51"/>
      <c r="D16196" s="30"/>
      <c r="E16196" s="25"/>
    </row>
    <row r="16197" spans="1:5" x14ac:dyDescent="0.15">
      <c r="A16197" s="3"/>
      <c r="B16197" s="51"/>
      <c r="D16197" s="30"/>
      <c r="E16197" s="25"/>
    </row>
    <row r="16198" spans="1:5" x14ac:dyDescent="0.15">
      <c r="A16198" s="3"/>
      <c r="B16198" s="51"/>
      <c r="D16198" s="30"/>
      <c r="E16198" s="25"/>
    </row>
    <row r="16199" spans="1:5" x14ac:dyDescent="0.15">
      <c r="A16199" s="3"/>
      <c r="B16199" s="51"/>
      <c r="D16199" s="30"/>
      <c r="E16199" s="25"/>
    </row>
    <row r="16200" spans="1:5" x14ac:dyDescent="0.15">
      <c r="A16200" s="3"/>
      <c r="B16200" s="51"/>
      <c r="D16200" s="30"/>
      <c r="E16200" s="25"/>
    </row>
    <row r="16201" spans="1:5" x14ac:dyDescent="0.15">
      <c r="A16201" s="3"/>
      <c r="B16201" s="51"/>
      <c r="D16201" s="30"/>
      <c r="E16201" s="25"/>
    </row>
    <row r="16202" spans="1:5" x14ac:dyDescent="0.15">
      <c r="A16202" s="3"/>
      <c r="B16202" s="51"/>
      <c r="D16202" s="30"/>
      <c r="E16202" s="25"/>
    </row>
    <row r="16203" spans="1:5" x14ac:dyDescent="0.15">
      <c r="A16203" s="3"/>
      <c r="B16203" s="51"/>
      <c r="D16203" s="30"/>
      <c r="E16203" s="25"/>
    </row>
    <row r="16204" spans="1:5" x14ac:dyDescent="0.15">
      <c r="A16204" s="3"/>
      <c r="B16204" s="51"/>
      <c r="D16204" s="30"/>
      <c r="E16204" s="25"/>
    </row>
    <row r="16205" spans="1:5" x14ac:dyDescent="0.15">
      <c r="A16205" s="3"/>
      <c r="B16205" s="51"/>
      <c r="D16205" s="30"/>
      <c r="E16205" s="25"/>
    </row>
    <row r="16206" spans="1:5" x14ac:dyDescent="0.15">
      <c r="A16206" s="3"/>
      <c r="B16206" s="51"/>
      <c r="D16206" s="30"/>
      <c r="E16206" s="25"/>
    </row>
    <row r="16207" spans="1:5" x14ac:dyDescent="0.15">
      <c r="A16207" s="3"/>
      <c r="B16207" s="51"/>
      <c r="D16207" s="30"/>
      <c r="E16207" s="25"/>
    </row>
    <row r="16208" spans="1:5" x14ac:dyDescent="0.15">
      <c r="A16208" s="3"/>
      <c r="B16208" s="51"/>
      <c r="D16208" s="30"/>
      <c r="E16208" s="25"/>
    </row>
    <row r="16209" spans="1:5" x14ac:dyDescent="0.15">
      <c r="A16209" s="3"/>
      <c r="B16209" s="51"/>
      <c r="D16209" s="30"/>
      <c r="E16209" s="25"/>
    </row>
    <row r="16210" spans="1:5" x14ac:dyDescent="0.15">
      <c r="A16210" s="3"/>
      <c r="B16210" s="51"/>
      <c r="D16210" s="30"/>
      <c r="E16210" s="25"/>
    </row>
    <row r="16211" spans="1:5" x14ac:dyDescent="0.15">
      <c r="A16211" s="3"/>
      <c r="B16211" s="51"/>
      <c r="D16211" s="30"/>
      <c r="E16211" s="25"/>
    </row>
    <row r="16212" spans="1:5" x14ac:dyDescent="0.15">
      <c r="A16212" s="3"/>
      <c r="B16212" s="51"/>
      <c r="D16212" s="30"/>
      <c r="E16212" s="25"/>
    </row>
    <row r="16213" spans="1:5" x14ac:dyDescent="0.15">
      <c r="A16213" s="3"/>
      <c r="B16213" s="51"/>
      <c r="D16213" s="30"/>
      <c r="E16213" s="25"/>
    </row>
    <row r="16214" spans="1:5" x14ac:dyDescent="0.15">
      <c r="A16214" s="3"/>
      <c r="B16214" s="51"/>
      <c r="D16214" s="30"/>
      <c r="E16214" s="25"/>
    </row>
    <row r="16215" spans="1:5" x14ac:dyDescent="0.15">
      <c r="A16215" s="3"/>
      <c r="B16215" s="51"/>
      <c r="D16215" s="30"/>
      <c r="E16215" s="25"/>
    </row>
    <row r="16216" spans="1:5" x14ac:dyDescent="0.15">
      <c r="A16216" s="3"/>
      <c r="B16216" s="51"/>
      <c r="D16216" s="30"/>
      <c r="E16216" s="25"/>
    </row>
    <row r="16217" spans="1:5" x14ac:dyDescent="0.15">
      <c r="A16217" s="3"/>
      <c r="B16217" s="51"/>
      <c r="D16217" s="30"/>
      <c r="E16217" s="25"/>
    </row>
    <row r="16218" spans="1:5" x14ac:dyDescent="0.15">
      <c r="A16218" s="3"/>
      <c r="B16218" s="51"/>
      <c r="D16218" s="30"/>
      <c r="E16218" s="25"/>
    </row>
    <row r="16219" spans="1:5" x14ac:dyDescent="0.15">
      <c r="A16219" s="3"/>
      <c r="B16219" s="51"/>
      <c r="D16219" s="30"/>
      <c r="E16219" s="25"/>
    </row>
    <row r="16220" spans="1:5" x14ac:dyDescent="0.15">
      <c r="A16220" s="3"/>
      <c r="B16220" s="51"/>
      <c r="D16220" s="30"/>
      <c r="E16220" s="25"/>
    </row>
    <row r="16221" spans="1:5" x14ac:dyDescent="0.15">
      <c r="A16221" s="3"/>
      <c r="B16221" s="51"/>
      <c r="D16221" s="30"/>
      <c r="E16221" s="25"/>
    </row>
    <row r="16222" spans="1:5" x14ac:dyDescent="0.15">
      <c r="A16222" s="3"/>
      <c r="B16222" s="51"/>
      <c r="D16222" s="30"/>
      <c r="E16222" s="25"/>
    </row>
    <row r="16223" spans="1:5" x14ac:dyDescent="0.15">
      <c r="A16223" s="3"/>
      <c r="B16223" s="51"/>
      <c r="D16223" s="30"/>
      <c r="E16223" s="25"/>
    </row>
    <row r="16224" spans="1:5" x14ac:dyDescent="0.15">
      <c r="A16224" s="3"/>
      <c r="B16224" s="51"/>
      <c r="D16224" s="30"/>
      <c r="E16224" s="25"/>
    </row>
    <row r="16225" spans="1:5" x14ac:dyDescent="0.15">
      <c r="A16225" s="3"/>
      <c r="B16225" s="51"/>
      <c r="D16225" s="30"/>
      <c r="E16225" s="25"/>
    </row>
    <row r="16226" spans="1:5" x14ac:dyDescent="0.15">
      <c r="A16226" s="3"/>
      <c r="B16226" s="51"/>
      <c r="D16226" s="30"/>
      <c r="E16226" s="25"/>
    </row>
    <row r="16227" spans="1:5" x14ac:dyDescent="0.15">
      <c r="A16227" s="3"/>
      <c r="B16227" s="51"/>
      <c r="D16227" s="30"/>
      <c r="E16227" s="25"/>
    </row>
    <row r="16228" spans="1:5" x14ac:dyDescent="0.15">
      <c r="A16228" s="3"/>
      <c r="B16228" s="51"/>
      <c r="D16228" s="30"/>
      <c r="E16228" s="25"/>
    </row>
    <row r="16229" spans="1:5" x14ac:dyDescent="0.15">
      <c r="A16229" s="3"/>
      <c r="B16229" s="51"/>
      <c r="D16229" s="30"/>
      <c r="E16229" s="25"/>
    </row>
    <row r="16230" spans="1:5" x14ac:dyDescent="0.15">
      <c r="A16230" s="3"/>
      <c r="B16230" s="51"/>
      <c r="D16230" s="30"/>
      <c r="E16230" s="25"/>
    </row>
    <row r="16231" spans="1:5" x14ac:dyDescent="0.15">
      <c r="A16231" s="3"/>
      <c r="B16231" s="51"/>
      <c r="D16231" s="30"/>
      <c r="E16231" s="25"/>
    </row>
    <row r="16232" spans="1:5" x14ac:dyDescent="0.15">
      <c r="A16232" s="3"/>
      <c r="B16232" s="51"/>
      <c r="D16232" s="30"/>
      <c r="E16232" s="25"/>
    </row>
    <row r="16233" spans="1:5" x14ac:dyDescent="0.15">
      <c r="A16233" s="3"/>
      <c r="B16233" s="51"/>
      <c r="D16233" s="30"/>
      <c r="E16233" s="25"/>
    </row>
    <row r="16234" spans="1:5" x14ac:dyDescent="0.15">
      <c r="A16234" s="3"/>
      <c r="B16234" s="51"/>
      <c r="D16234" s="30"/>
      <c r="E16234" s="25"/>
    </row>
    <row r="16235" spans="1:5" x14ac:dyDescent="0.15">
      <c r="A16235" s="3"/>
      <c r="B16235" s="51"/>
      <c r="D16235" s="30"/>
      <c r="E16235" s="25"/>
    </row>
    <row r="16236" spans="1:5" x14ac:dyDescent="0.15">
      <c r="A16236" s="3"/>
      <c r="B16236" s="51"/>
      <c r="D16236" s="30"/>
      <c r="E16236" s="25"/>
    </row>
    <row r="16237" spans="1:5" x14ac:dyDescent="0.15">
      <c r="A16237" s="3"/>
      <c r="B16237" s="51"/>
      <c r="D16237" s="30"/>
      <c r="E16237" s="25"/>
    </row>
    <row r="16238" spans="1:5" x14ac:dyDescent="0.15">
      <c r="A16238" s="3"/>
      <c r="B16238" s="51"/>
      <c r="D16238" s="30"/>
      <c r="E16238" s="25"/>
    </row>
    <row r="16239" spans="1:5" x14ac:dyDescent="0.15">
      <c r="A16239" s="3"/>
      <c r="B16239" s="51"/>
      <c r="D16239" s="30"/>
      <c r="E16239" s="25"/>
    </row>
    <row r="16240" spans="1:5" x14ac:dyDescent="0.15">
      <c r="A16240" s="3"/>
      <c r="B16240" s="51"/>
      <c r="D16240" s="30"/>
      <c r="E16240" s="25"/>
    </row>
    <row r="16241" spans="1:5" x14ac:dyDescent="0.15">
      <c r="A16241" s="3"/>
      <c r="B16241" s="51"/>
      <c r="D16241" s="30"/>
      <c r="E16241" s="25"/>
    </row>
    <row r="16242" spans="1:5" x14ac:dyDescent="0.15">
      <c r="A16242" s="3"/>
      <c r="B16242" s="51"/>
      <c r="D16242" s="30"/>
      <c r="E16242" s="25"/>
    </row>
    <row r="16243" spans="1:5" x14ac:dyDescent="0.15">
      <c r="A16243" s="3"/>
      <c r="B16243" s="51"/>
      <c r="D16243" s="30"/>
      <c r="E16243" s="25"/>
    </row>
    <row r="16244" spans="1:5" x14ac:dyDescent="0.15">
      <c r="A16244" s="3"/>
      <c r="B16244" s="51"/>
      <c r="D16244" s="30"/>
      <c r="E16244" s="25"/>
    </row>
    <row r="16245" spans="1:5" x14ac:dyDescent="0.15">
      <c r="A16245" s="3"/>
      <c r="B16245" s="51"/>
      <c r="D16245" s="30"/>
      <c r="E16245" s="25"/>
    </row>
    <row r="16246" spans="1:5" x14ac:dyDescent="0.15">
      <c r="A16246" s="3"/>
      <c r="B16246" s="51"/>
      <c r="D16246" s="30"/>
      <c r="E16246" s="25"/>
    </row>
    <row r="16247" spans="1:5" x14ac:dyDescent="0.15">
      <c r="A16247" s="3"/>
      <c r="B16247" s="51"/>
      <c r="D16247" s="30"/>
      <c r="E16247" s="25"/>
    </row>
    <row r="16248" spans="1:5" x14ac:dyDescent="0.15">
      <c r="A16248" s="3"/>
      <c r="B16248" s="51"/>
      <c r="D16248" s="30"/>
      <c r="E16248" s="25"/>
    </row>
    <row r="16249" spans="1:5" x14ac:dyDescent="0.15">
      <c r="A16249" s="3"/>
      <c r="B16249" s="51"/>
      <c r="D16249" s="30"/>
      <c r="E16249" s="25"/>
    </row>
    <row r="16250" spans="1:5" x14ac:dyDescent="0.15">
      <c r="A16250" s="3"/>
      <c r="B16250" s="51"/>
      <c r="D16250" s="30"/>
      <c r="E16250" s="25"/>
    </row>
    <row r="16251" spans="1:5" x14ac:dyDescent="0.15">
      <c r="A16251" s="3"/>
      <c r="B16251" s="51"/>
      <c r="D16251" s="30"/>
      <c r="E16251" s="25"/>
    </row>
    <row r="16252" spans="1:5" x14ac:dyDescent="0.15">
      <c r="A16252" s="3"/>
      <c r="B16252" s="51"/>
      <c r="D16252" s="30"/>
      <c r="E16252" s="25"/>
    </row>
    <row r="16253" spans="1:5" x14ac:dyDescent="0.15">
      <c r="A16253" s="3"/>
      <c r="B16253" s="51"/>
      <c r="D16253" s="30"/>
      <c r="E16253" s="25"/>
    </row>
    <row r="16254" spans="1:5" x14ac:dyDescent="0.15">
      <c r="A16254" s="3"/>
      <c r="B16254" s="51"/>
      <c r="D16254" s="30"/>
      <c r="E16254" s="25"/>
    </row>
    <row r="16255" spans="1:5" x14ac:dyDescent="0.15">
      <c r="A16255" s="3"/>
      <c r="B16255" s="51"/>
      <c r="D16255" s="30"/>
      <c r="E16255" s="25"/>
    </row>
    <row r="16256" spans="1:5" x14ac:dyDescent="0.15">
      <c r="A16256" s="3"/>
      <c r="B16256" s="51"/>
      <c r="D16256" s="30"/>
      <c r="E16256" s="25"/>
    </row>
    <row r="16257" spans="1:5" x14ac:dyDescent="0.15">
      <c r="A16257" s="3"/>
      <c r="B16257" s="51"/>
      <c r="D16257" s="30"/>
      <c r="E16257" s="25"/>
    </row>
    <row r="16258" spans="1:5" x14ac:dyDescent="0.15">
      <c r="A16258" s="3"/>
      <c r="B16258" s="51"/>
      <c r="D16258" s="30"/>
      <c r="E16258" s="25"/>
    </row>
    <row r="16259" spans="1:5" x14ac:dyDescent="0.15">
      <c r="A16259" s="3"/>
      <c r="B16259" s="51"/>
      <c r="D16259" s="30"/>
      <c r="E16259" s="25"/>
    </row>
    <row r="16260" spans="1:5" x14ac:dyDescent="0.15">
      <c r="A16260" s="3"/>
      <c r="B16260" s="51"/>
      <c r="D16260" s="30"/>
      <c r="E16260" s="25"/>
    </row>
    <row r="16261" spans="1:5" x14ac:dyDescent="0.15">
      <c r="A16261" s="3"/>
      <c r="B16261" s="51"/>
      <c r="D16261" s="30"/>
      <c r="E16261" s="25"/>
    </row>
    <row r="16262" spans="1:5" x14ac:dyDescent="0.15">
      <c r="A16262" s="3"/>
      <c r="B16262" s="51"/>
      <c r="D16262" s="30"/>
      <c r="E16262" s="25"/>
    </row>
    <row r="16263" spans="1:5" x14ac:dyDescent="0.15">
      <c r="A16263" s="3"/>
      <c r="B16263" s="51"/>
      <c r="D16263" s="30"/>
      <c r="E16263" s="25"/>
    </row>
    <row r="16264" spans="1:5" x14ac:dyDescent="0.15">
      <c r="A16264" s="3"/>
      <c r="B16264" s="51"/>
      <c r="D16264" s="30"/>
      <c r="E16264" s="25"/>
    </row>
    <row r="16265" spans="1:5" x14ac:dyDescent="0.15">
      <c r="A16265" s="3"/>
      <c r="B16265" s="51"/>
      <c r="D16265" s="30"/>
      <c r="E16265" s="25"/>
    </row>
    <row r="16266" spans="1:5" x14ac:dyDescent="0.15">
      <c r="A16266" s="3"/>
      <c r="B16266" s="51"/>
      <c r="D16266" s="30"/>
      <c r="E16266" s="25"/>
    </row>
    <row r="16267" spans="1:5" x14ac:dyDescent="0.15">
      <c r="A16267" s="3"/>
      <c r="B16267" s="51"/>
      <c r="D16267" s="30"/>
      <c r="E16267" s="25"/>
    </row>
    <row r="16268" spans="1:5" x14ac:dyDescent="0.15">
      <c r="A16268" s="3"/>
      <c r="B16268" s="51"/>
      <c r="D16268" s="30"/>
      <c r="E16268" s="25"/>
    </row>
    <row r="16269" spans="1:5" x14ac:dyDescent="0.15">
      <c r="A16269" s="3"/>
      <c r="B16269" s="51"/>
      <c r="D16269" s="30"/>
      <c r="E16269" s="25"/>
    </row>
    <row r="16270" spans="1:5" x14ac:dyDescent="0.15">
      <c r="A16270" s="3"/>
      <c r="B16270" s="51"/>
      <c r="D16270" s="30"/>
      <c r="E16270" s="25"/>
    </row>
    <row r="16271" spans="1:5" x14ac:dyDescent="0.15">
      <c r="A16271" s="3"/>
      <c r="B16271" s="51"/>
      <c r="D16271" s="30"/>
      <c r="E16271" s="25"/>
    </row>
    <row r="16272" spans="1:5" x14ac:dyDescent="0.15">
      <c r="A16272" s="3"/>
      <c r="B16272" s="51"/>
      <c r="D16272" s="30"/>
      <c r="E16272" s="25"/>
    </row>
    <row r="16273" spans="1:5" x14ac:dyDescent="0.15">
      <c r="A16273" s="3"/>
      <c r="B16273" s="51"/>
      <c r="D16273" s="30"/>
      <c r="E16273" s="25"/>
    </row>
    <row r="16274" spans="1:5" x14ac:dyDescent="0.15">
      <c r="A16274" s="3"/>
      <c r="B16274" s="51"/>
      <c r="D16274" s="30"/>
      <c r="E16274" s="25"/>
    </row>
    <row r="16275" spans="1:5" x14ac:dyDescent="0.15">
      <c r="A16275" s="3"/>
      <c r="B16275" s="51"/>
      <c r="D16275" s="30"/>
      <c r="E16275" s="25"/>
    </row>
    <row r="16276" spans="1:5" x14ac:dyDescent="0.15">
      <c r="A16276" s="3"/>
      <c r="B16276" s="51"/>
      <c r="D16276" s="30"/>
      <c r="E16276" s="25"/>
    </row>
    <row r="16277" spans="1:5" x14ac:dyDescent="0.15">
      <c r="A16277" s="3"/>
      <c r="B16277" s="51"/>
      <c r="D16277" s="30"/>
      <c r="E16277" s="25"/>
    </row>
    <row r="16278" spans="1:5" x14ac:dyDescent="0.15">
      <c r="A16278" s="3"/>
      <c r="B16278" s="51"/>
      <c r="D16278" s="30"/>
      <c r="E16278" s="25"/>
    </row>
    <row r="16279" spans="1:5" x14ac:dyDescent="0.15">
      <c r="A16279" s="3"/>
      <c r="B16279" s="51"/>
      <c r="D16279" s="30"/>
      <c r="E16279" s="25"/>
    </row>
    <row r="16280" spans="1:5" x14ac:dyDescent="0.15">
      <c r="A16280" s="3"/>
      <c r="B16280" s="51"/>
      <c r="D16280" s="30"/>
      <c r="E16280" s="25"/>
    </row>
    <row r="16281" spans="1:5" x14ac:dyDescent="0.15">
      <c r="A16281" s="3"/>
      <c r="B16281" s="51"/>
      <c r="D16281" s="30"/>
      <c r="E16281" s="25"/>
    </row>
    <row r="16282" spans="1:5" x14ac:dyDescent="0.15">
      <c r="A16282" s="3"/>
      <c r="B16282" s="51"/>
      <c r="D16282" s="30"/>
      <c r="E16282" s="25"/>
    </row>
    <row r="16283" spans="1:5" x14ac:dyDescent="0.15">
      <c r="A16283" s="3"/>
      <c r="B16283" s="51"/>
      <c r="D16283" s="30"/>
      <c r="E16283" s="25"/>
    </row>
    <row r="16284" spans="1:5" x14ac:dyDescent="0.15">
      <c r="A16284" s="3"/>
      <c r="B16284" s="51"/>
      <c r="D16284" s="30"/>
      <c r="E16284" s="25"/>
    </row>
    <row r="16285" spans="1:5" x14ac:dyDescent="0.15">
      <c r="A16285" s="3"/>
      <c r="B16285" s="51"/>
      <c r="D16285" s="30"/>
      <c r="E16285" s="25"/>
    </row>
    <row r="16286" spans="1:5" x14ac:dyDescent="0.15">
      <c r="A16286" s="3"/>
      <c r="B16286" s="51"/>
      <c r="D16286" s="30"/>
      <c r="E16286" s="25"/>
    </row>
    <row r="16287" spans="1:5" x14ac:dyDescent="0.15">
      <c r="A16287" s="3"/>
      <c r="B16287" s="51"/>
      <c r="D16287" s="30"/>
      <c r="E16287" s="25"/>
    </row>
    <row r="16288" spans="1:5" x14ac:dyDescent="0.15">
      <c r="A16288" s="3"/>
      <c r="B16288" s="51"/>
      <c r="D16288" s="30"/>
      <c r="E16288" s="25"/>
    </row>
    <row r="16289" spans="1:5" x14ac:dyDescent="0.15">
      <c r="A16289" s="3"/>
      <c r="B16289" s="51"/>
      <c r="D16289" s="30"/>
      <c r="E16289" s="25"/>
    </row>
    <row r="16290" spans="1:5" x14ac:dyDescent="0.15">
      <c r="A16290" s="3"/>
      <c r="B16290" s="51"/>
      <c r="D16290" s="30"/>
      <c r="E16290" s="25"/>
    </row>
    <row r="16291" spans="1:5" x14ac:dyDescent="0.15">
      <c r="A16291" s="3"/>
      <c r="B16291" s="51"/>
      <c r="D16291" s="30"/>
      <c r="E16291" s="25"/>
    </row>
    <row r="16292" spans="1:5" x14ac:dyDescent="0.15">
      <c r="A16292" s="3"/>
      <c r="B16292" s="51"/>
      <c r="D16292" s="30"/>
      <c r="E16292" s="25"/>
    </row>
    <row r="16293" spans="1:5" x14ac:dyDescent="0.15">
      <c r="A16293" s="3"/>
      <c r="B16293" s="51"/>
      <c r="D16293" s="30"/>
      <c r="E16293" s="25"/>
    </row>
    <row r="16294" spans="1:5" x14ac:dyDescent="0.15">
      <c r="A16294" s="3"/>
      <c r="B16294" s="51"/>
      <c r="D16294" s="30"/>
      <c r="E16294" s="25"/>
    </row>
    <row r="16295" spans="1:5" x14ac:dyDescent="0.15">
      <c r="A16295" s="3"/>
      <c r="B16295" s="51"/>
      <c r="D16295" s="30"/>
      <c r="E16295" s="25"/>
    </row>
    <row r="16296" spans="1:5" x14ac:dyDescent="0.15">
      <c r="A16296" s="3"/>
      <c r="B16296" s="51"/>
      <c r="D16296" s="30"/>
      <c r="E16296" s="25"/>
    </row>
    <row r="16297" spans="1:5" x14ac:dyDescent="0.15">
      <c r="A16297" s="3"/>
      <c r="B16297" s="51"/>
      <c r="D16297" s="30"/>
      <c r="E16297" s="25"/>
    </row>
    <row r="16298" spans="1:5" x14ac:dyDescent="0.15">
      <c r="A16298" s="3"/>
      <c r="B16298" s="51"/>
      <c r="D16298" s="30"/>
      <c r="E16298" s="25"/>
    </row>
    <row r="16299" spans="1:5" x14ac:dyDescent="0.15">
      <c r="A16299" s="3"/>
      <c r="B16299" s="51"/>
      <c r="D16299" s="30"/>
      <c r="E16299" s="25"/>
    </row>
    <row r="16300" spans="1:5" x14ac:dyDescent="0.15">
      <c r="A16300" s="3"/>
      <c r="B16300" s="51"/>
      <c r="D16300" s="30"/>
      <c r="E16300" s="25"/>
    </row>
    <row r="16301" spans="1:5" x14ac:dyDescent="0.15">
      <c r="A16301" s="3"/>
      <c r="B16301" s="51"/>
      <c r="D16301" s="30"/>
      <c r="E16301" s="25"/>
    </row>
    <row r="16302" spans="1:5" x14ac:dyDescent="0.15">
      <c r="A16302" s="3"/>
      <c r="B16302" s="51"/>
      <c r="D16302" s="30"/>
      <c r="E16302" s="25"/>
    </row>
    <row r="16303" spans="1:5" x14ac:dyDescent="0.15">
      <c r="A16303" s="3"/>
      <c r="B16303" s="51"/>
      <c r="D16303" s="30"/>
      <c r="E16303" s="25"/>
    </row>
    <row r="16304" spans="1:5" x14ac:dyDescent="0.15">
      <c r="A16304" s="3"/>
      <c r="B16304" s="51"/>
      <c r="D16304" s="30"/>
      <c r="E16304" s="25"/>
    </row>
    <row r="16305" spans="1:5" x14ac:dyDescent="0.15">
      <c r="A16305" s="3"/>
      <c r="B16305" s="51"/>
      <c r="D16305" s="30"/>
      <c r="E16305" s="25"/>
    </row>
    <row r="16306" spans="1:5" x14ac:dyDescent="0.15">
      <c r="A16306" s="3"/>
      <c r="B16306" s="51"/>
      <c r="D16306" s="30"/>
      <c r="E16306" s="25"/>
    </row>
    <row r="16307" spans="1:5" x14ac:dyDescent="0.15">
      <c r="A16307" s="3"/>
      <c r="B16307" s="51"/>
      <c r="D16307" s="30"/>
      <c r="E16307" s="25"/>
    </row>
    <row r="16308" spans="1:5" x14ac:dyDescent="0.15">
      <c r="A16308" s="3"/>
      <c r="B16308" s="51"/>
      <c r="D16308" s="30"/>
      <c r="E16308" s="25"/>
    </row>
    <row r="16309" spans="1:5" x14ac:dyDescent="0.15">
      <c r="A16309" s="3"/>
      <c r="B16309" s="51"/>
      <c r="D16309" s="30"/>
      <c r="E16309" s="25"/>
    </row>
    <row r="16310" spans="1:5" x14ac:dyDescent="0.15">
      <c r="A16310" s="3"/>
      <c r="B16310" s="51"/>
      <c r="D16310" s="30"/>
      <c r="E16310" s="25"/>
    </row>
    <row r="16311" spans="1:5" x14ac:dyDescent="0.15">
      <c r="A16311" s="3"/>
      <c r="B16311" s="51"/>
      <c r="D16311" s="30"/>
      <c r="E16311" s="25"/>
    </row>
    <row r="16312" spans="1:5" x14ac:dyDescent="0.15">
      <c r="A16312" s="3"/>
      <c r="B16312" s="51"/>
      <c r="D16312" s="30"/>
      <c r="E16312" s="25"/>
    </row>
    <row r="16313" spans="1:5" x14ac:dyDescent="0.15">
      <c r="A16313" s="3"/>
      <c r="B16313" s="51"/>
      <c r="D16313" s="30"/>
      <c r="E16313" s="25"/>
    </row>
    <row r="16314" spans="1:5" x14ac:dyDescent="0.15">
      <c r="A16314" s="3"/>
      <c r="B16314" s="51"/>
      <c r="D16314" s="30"/>
      <c r="E16314" s="25"/>
    </row>
    <row r="16315" spans="1:5" x14ac:dyDescent="0.15">
      <c r="A16315" s="3"/>
      <c r="B16315" s="51"/>
      <c r="D16315" s="30"/>
      <c r="E16315" s="25"/>
    </row>
    <row r="16316" spans="1:5" x14ac:dyDescent="0.15">
      <c r="A16316" s="3"/>
      <c r="B16316" s="51"/>
      <c r="D16316" s="30"/>
      <c r="E16316" s="25"/>
    </row>
    <row r="16317" spans="1:5" x14ac:dyDescent="0.15">
      <c r="A16317" s="3"/>
      <c r="B16317" s="51"/>
      <c r="D16317" s="30"/>
      <c r="E16317" s="25"/>
    </row>
    <row r="16318" spans="1:5" x14ac:dyDescent="0.15">
      <c r="A16318" s="3"/>
      <c r="B16318" s="51"/>
      <c r="D16318" s="30"/>
      <c r="E16318" s="25"/>
    </row>
    <row r="16319" spans="1:5" x14ac:dyDescent="0.15">
      <c r="A16319" s="3"/>
      <c r="B16319" s="51"/>
      <c r="D16319" s="30"/>
      <c r="E16319" s="25"/>
    </row>
    <row r="16320" spans="1:5" x14ac:dyDescent="0.15">
      <c r="A16320" s="3"/>
      <c r="B16320" s="51"/>
      <c r="D16320" s="30"/>
      <c r="E16320" s="25"/>
    </row>
    <row r="16321" spans="1:5" x14ac:dyDescent="0.15">
      <c r="A16321" s="3"/>
      <c r="B16321" s="51"/>
      <c r="D16321" s="30"/>
      <c r="E16321" s="25"/>
    </row>
    <row r="16322" spans="1:5" x14ac:dyDescent="0.15">
      <c r="A16322" s="3"/>
      <c r="B16322" s="51"/>
      <c r="D16322" s="30"/>
      <c r="E16322" s="25"/>
    </row>
    <row r="16323" spans="1:5" x14ac:dyDescent="0.15">
      <c r="A16323" s="3"/>
      <c r="B16323" s="51"/>
      <c r="D16323" s="30"/>
      <c r="E16323" s="25"/>
    </row>
    <row r="16324" spans="1:5" x14ac:dyDescent="0.15">
      <c r="A16324" s="3"/>
      <c r="B16324" s="51"/>
      <c r="D16324" s="30"/>
      <c r="E16324" s="25"/>
    </row>
    <row r="16325" spans="1:5" x14ac:dyDescent="0.15">
      <c r="A16325" s="3"/>
      <c r="B16325" s="51"/>
      <c r="D16325" s="30"/>
      <c r="E16325" s="25"/>
    </row>
    <row r="16326" spans="1:5" x14ac:dyDescent="0.15">
      <c r="A16326" s="3"/>
      <c r="B16326" s="51"/>
      <c r="D16326" s="30"/>
      <c r="E16326" s="25"/>
    </row>
    <row r="16327" spans="1:5" x14ac:dyDescent="0.15">
      <c r="A16327" s="3"/>
      <c r="B16327" s="51"/>
      <c r="D16327" s="30"/>
      <c r="E16327" s="25"/>
    </row>
    <row r="16328" spans="1:5" x14ac:dyDescent="0.15">
      <c r="A16328" s="3"/>
      <c r="B16328" s="51"/>
      <c r="D16328" s="30"/>
      <c r="E16328" s="25"/>
    </row>
    <row r="16329" spans="1:5" x14ac:dyDescent="0.15">
      <c r="A16329" s="3"/>
      <c r="B16329" s="51"/>
      <c r="D16329" s="30"/>
      <c r="E16329" s="25"/>
    </row>
    <row r="16330" spans="1:5" x14ac:dyDescent="0.15">
      <c r="A16330" s="3"/>
      <c r="B16330" s="51"/>
      <c r="D16330" s="30"/>
      <c r="E16330" s="25"/>
    </row>
    <row r="16331" spans="1:5" x14ac:dyDescent="0.15">
      <c r="A16331" s="3"/>
      <c r="B16331" s="51"/>
      <c r="D16331" s="30"/>
      <c r="E16331" s="25"/>
    </row>
    <row r="16332" spans="1:5" x14ac:dyDescent="0.15">
      <c r="A16332" s="3"/>
      <c r="B16332" s="51"/>
      <c r="D16332" s="30"/>
      <c r="E16332" s="25"/>
    </row>
    <row r="16333" spans="1:5" x14ac:dyDescent="0.15">
      <c r="A16333" s="3"/>
      <c r="B16333" s="51"/>
      <c r="D16333" s="30"/>
      <c r="E16333" s="25"/>
    </row>
    <row r="16334" spans="1:5" x14ac:dyDescent="0.15">
      <c r="A16334" s="3"/>
      <c r="B16334" s="51"/>
      <c r="D16334" s="30"/>
      <c r="E16334" s="25"/>
    </row>
    <row r="16335" spans="1:5" x14ac:dyDescent="0.15">
      <c r="A16335" s="3"/>
      <c r="B16335" s="51"/>
      <c r="D16335" s="30"/>
      <c r="E16335" s="25"/>
    </row>
    <row r="16336" spans="1:5" x14ac:dyDescent="0.15">
      <c r="A16336" s="3"/>
      <c r="B16336" s="51"/>
      <c r="D16336" s="30"/>
      <c r="E16336" s="25"/>
    </row>
    <row r="16337" spans="1:5" x14ac:dyDescent="0.15">
      <c r="A16337" s="3"/>
      <c r="B16337" s="51"/>
      <c r="D16337" s="30"/>
      <c r="E16337" s="25"/>
    </row>
    <row r="16338" spans="1:5" x14ac:dyDescent="0.15">
      <c r="A16338" s="3"/>
      <c r="B16338" s="51"/>
      <c r="D16338" s="30"/>
      <c r="E16338" s="25"/>
    </row>
    <row r="16339" spans="1:5" x14ac:dyDescent="0.15">
      <c r="A16339" s="3"/>
      <c r="B16339" s="51"/>
      <c r="D16339" s="30"/>
      <c r="E16339" s="25"/>
    </row>
    <row r="16340" spans="1:5" x14ac:dyDescent="0.15">
      <c r="A16340" s="3"/>
      <c r="B16340" s="51"/>
      <c r="D16340" s="30"/>
      <c r="E16340" s="25"/>
    </row>
    <row r="16341" spans="1:5" x14ac:dyDescent="0.15">
      <c r="A16341" s="3"/>
      <c r="B16341" s="51"/>
      <c r="D16341" s="30"/>
      <c r="E16341" s="25"/>
    </row>
    <row r="16342" spans="1:5" x14ac:dyDescent="0.15">
      <c r="A16342" s="3"/>
      <c r="B16342" s="51"/>
      <c r="D16342" s="30"/>
      <c r="E16342" s="25"/>
    </row>
    <row r="16343" spans="1:5" x14ac:dyDescent="0.15">
      <c r="A16343" s="3"/>
      <c r="B16343" s="51"/>
      <c r="D16343" s="30"/>
      <c r="E16343" s="25"/>
    </row>
    <row r="16344" spans="1:5" x14ac:dyDescent="0.15">
      <c r="A16344" s="3"/>
      <c r="B16344" s="51"/>
      <c r="D16344" s="30"/>
      <c r="E16344" s="25"/>
    </row>
    <row r="16345" spans="1:5" x14ac:dyDescent="0.15">
      <c r="A16345" s="3"/>
      <c r="B16345" s="51"/>
      <c r="D16345" s="30"/>
      <c r="E16345" s="25"/>
    </row>
    <row r="16346" spans="1:5" x14ac:dyDescent="0.15">
      <c r="A16346" s="3"/>
      <c r="B16346" s="51"/>
      <c r="D16346" s="30"/>
      <c r="E16346" s="25"/>
    </row>
    <row r="16347" spans="1:5" x14ac:dyDescent="0.15">
      <c r="A16347" s="3"/>
      <c r="B16347" s="51"/>
      <c r="D16347" s="30"/>
      <c r="E16347" s="25"/>
    </row>
    <row r="16348" spans="1:5" x14ac:dyDescent="0.15">
      <c r="A16348" s="3"/>
      <c r="B16348" s="51"/>
      <c r="D16348" s="30"/>
      <c r="E16348" s="25"/>
    </row>
    <row r="16349" spans="1:5" x14ac:dyDescent="0.15">
      <c r="A16349" s="3"/>
      <c r="B16349" s="51"/>
      <c r="D16349" s="30"/>
      <c r="E16349" s="25"/>
    </row>
    <row r="16350" spans="1:5" x14ac:dyDescent="0.15">
      <c r="A16350" s="3"/>
      <c r="B16350" s="51"/>
      <c r="D16350" s="30"/>
      <c r="E16350" s="25"/>
    </row>
    <row r="16351" spans="1:5" x14ac:dyDescent="0.15">
      <c r="A16351" s="3"/>
      <c r="B16351" s="51"/>
      <c r="D16351" s="30"/>
      <c r="E16351" s="25"/>
    </row>
    <row r="16352" spans="1:5" x14ac:dyDescent="0.15">
      <c r="A16352" s="3"/>
      <c r="B16352" s="51"/>
      <c r="D16352" s="30"/>
      <c r="E16352" s="25"/>
    </row>
    <row r="16353" spans="1:5" x14ac:dyDescent="0.15">
      <c r="A16353" s="3"/>
      <c r="B16353" s="51"/>
      <c r="D16353" s="30"/>
      <c r="E16353" s="25"/>
    </row>
    <row r="16354" spans="1:5" x14ac:dyDescent="0.15">
      <c r="A16354" s="3"/>
      <c r="B16354" s="51"/>
      <c r="D16354" s="30"/>
      <c r="E16354" s="25"/>
    </row>
    <row r="16355" spans="1:5" x14ac:dyDescent="0.15">
      <c r="A16355" s="3"/>
      <c r="B16355" s="51"/>
      <c r="D16355" s="30"/>
      <c r="E16355" s="25"/>
    </row>
    <row r="16356" spans="1:5" x14ac:dyDescent="0.15">
      <c r="A16356" s="3"/>
      <c r="B16356" s="51"/>
      <c r="D16356" s="30"/>
      <c r="E16356" s="25"/>
    </row>
    <row r="16357" spans="1:5" x14ac:dyDescent="0.15">
      <c r="A16357" s="3"/>
      <c r="B16357" s="51"/>
      <c r="D16357" s="30"/>
      <c r="E16357" s="25"/>
    </row>
    <row r="16358" spans="1:5" x14ac:dyDescent="0.15">
      <c r="A16358" s="3"/>
      <c r="B16358" s="51"/>
      <c r="D16358" s="30"/>
      <c r="E16358" s="25"/>
    </row>
    <row r="16359" spans="1:5" x14ac:dyDescent="0.15">
      <c r="A16359" s="3"/>
      <c r="B16359" s="51"/>
      <c r="D16359" s="30"/>
      <c r="E16359" s="25"/>
    </row>
    <row r="16360" spans="1:5" x14ac:dyDescent="0.15">
      <c r="A16360" s="3"/>
      <c r="B16360" s="51"/>
      <c r="D16360" s="30"/>
      <c r="E16360" s="25"/>
    </row>
    <row r="16361" spans="1:5" x14ac:dyDescent="0.15">
      <c r="A16361" s="3"/>
      <c r="B16361" s="51"/>
      <c r="D16361" s="30"/>
      <c r="E16361" s="25"/>
    </row>
    <row r="16362" spans="1:5" x14ac:dyDescent="0.15">
      <c r="A16362" s="3"/>
      <c r="B16362" s="51"/>
      <c r="D16362" s="30"/>
      <c r="E16362" s="25"/>
    </row>
    <row r="16363" spans="1:5" x14ac:dyDescent="0.15">
      <c r="A16363" s="3"/>
      <c r="B16363" s="51"/>
      <c r="D16363" s="30"/>
      <c r="E16363" s="25"/>
    </row>
    <row r="16364" spans="1:5" x14ac:dyDescent="0.15">
      <c r="A16364" s="3"/>
      <c r="B16364" s="51"/>
      <c r="D16364" s="30"/>
      <c r="E16364" s="25"/>
    </row>
    <row r="16365" spans="1:5" x14ac:dyDescent="0.15">
      <c r="A16365" s="3"/>
      <c r="B16365" s="51"/>
      <c r="D16365" s="30"/>
      <c r="E16365" s="25"/>
    </row>
    <row r="16366" spans="1:5" x14ac:dyDescent="0.15">
      <c r="A16366" s="3"/>
      <c r="B16366" s="51"/>
      <c r="D16366" s="30"/>
      <c r="E16366" s="25"/>
    </row>
    <row r="16367" spans="1:5" x14ac:dyDescent="0.15">
      <c r="A16367" s="3"/>
      <c r="B16367" s="51"/>
      <c r="D16367" s="30"/>
      <c r="E16367" s="25"/>
    </row>
    <row r="16368" spans="1:5" x14ac:dyDescent="0.15">
      <c r="A16368" s="3"/>
      <c r="B16368" s="51"/>
      <c r="D16368" s="30"/>
      <c r="E16368" s="25"/>
    </row>
    <row r="16369" spans="1:5" x14ac:dyDescent="0.15">
      <c r="A16369" s="3"/>
      <c r="B16369" s="51"/>
      <c r="D16369" s="30"/>
      <c r="E16369" s="25"/>
    </row>
    <row r="16370" spans="1:5" x14ac:dyDescent="0.15">
      <c r="A16370" s="3"/>
      <c r="B16370" s="51"/>
      <c r="D16370" s="30"/>
      <c r="E16370" s="25"/>
    </row>
    <row r="16371" spans="1:5" x14ac:dyDescent="0.15">
      <c r="A16371" s="3"/>
      <c r="B16371" s="51"/>
      <c r="D16371" s="30"/>
      <c r="E16371" s="25"/>
    </row>
    <row r="16372" spans="1:5" x14ac:dyDescent="0.15">
      <c r="A16372" s="3"/>
      <c r="B16372" s="51"/>
      <c r="D16372" s="30"/>
      <c r="E16372" s="25"/>
    </row>
    <row r="16373" spans="1:5" x14ac:dyDescent="0.15">
      <c r="A16373" s="3"/>
      <c r="B16373" s="51"/>
      <c r="D16373" s="30"/>
      <c r="E16373" s="25"/>
    </row>
    <row r="16374" spans="1:5" x14ac:dyDescent="0.15">
      <c r="A16374" s="3"/>
      <c r="B16374" s="51"/>
      <c r="D16374" s="30"/>
      <c r="E16374" s="25"/>
    </row>
    <row r="16375" spans="1:5" x14ac:dyDescent="0.15">
      <c r="A16375" s="3"/>
      <c r="B16375" s="51"/>
      <c r="D16375" s="30"/>
      <c r="E16375" s="25"/>
    </row>
    <row r="16376" spans="1:5" x14ac:dyDescent="0.15">
      <c r="A16376" s="3"/>
      <c r="B16376" s="51"/>
      <c r="D16376" s="30"/>
      <c r="E16376" s="25"/>
    </row>
    <row r="16377" spans="1:5" x14ac:dyDescent="0.15">
      <c r="A16377" s="3"/>
      <c r="B16377" s="51"/>
      <c r="D16377" s="30"/>
      <c r="E16377" s="25"/>
    </row>
    <row r="16378" spans="1:5" x14ac:dyDescent="0.15">
      <c r="A16378" s="3"/>
      <c r="B16378" s="51"/>
      <c r="D16378" s="30"/>
      <c r="E16378" s="25"/>
    </row>
    <row r="16379" spans="1:5" x14ac:dyDescent="0.15">
      <c r="A16379" s="3"/>
      <c r="B16379" s="51"/>
      <c r="D16379" s="30"/>
      <c r="E16379" s="25"/>
    </row>
    <row r="16380" spans="1:5" x14ac:dyDescent="0.15">
      <c r="A16380" s="3"/>
      <c r="B16380" s="51"/>
      <c r="D16380" s="30"/>
      <c r="E16380" s="25"/>
    </row>
    <row r="16381" spans="1:5" x14ac:dyDescent="0.15">
      <c r="A16381" s="3"/>
      <c r="B16381" s="51"/>
      <c r="D16381" s="30"/>
      <c r="E16381" s="25"/>
    </row>
    <row r="16382" spans="1:5" x14ac:dyDescent="0.15">
      <c r="A16382" s="3"/>
      <c r="B16382" s="51"/>
      <c r="D16382" s="30"/>
      <c r="E16382" s="25"/>
    </row>
    <row r="16383" spans="1:5" x14ac:dyDescent="0.15">
      <c r="A16383" s="3"/>
      <c r="B16383" s="51"/>
      <c r="D16383" s="30"/>
      <c r="E16383" s="25"/>
    </row>
    <row r="16384" spans="1:5" x14ac:dyDescent="0.15">
      <c r="A16384" s="3"/>
      <c r="B16384" s="51"/>
      <c r="D16384" s="30"/>
      <c r="E16384" s="25"/>
    </row>
    <row r="16385" spans="3:5" x14ac:dyDescent="0.15">
      <c r="C16385" s="29"/>
      <c r="E16385" s="27"/>
    </row>
    <row r="16386" spans="3:5" x14ac:dyDescent="0.15">
      <c r="C16386" s="31"/>
      <c r="E16386" s="27"/>
    </row>
    <row r="16387" spans="3:5" x14ac:dyDescent="0.15">
      <c r="C16387" s="31"/>
      <c r="E16387" s="27"/>
    </row>
    <row r="16388" spans="3:5" x14ac:dyDescent="0.15">
      <c r="C16388" s="32"/>
      <c r="E16388" s="27"/>
    </row>
    <row r="16389" spans="3:5" x14ac:dyDescent="0.15">
      <c r="C16389" s="32"/>
      <c r="E16389" s="27"/>
    </row>
    <row r="16390" spans="3:5" x14ac:dyDescent="0.15">
      <c r="C16390" s="31"/>
      <c r="E16390" s="27"/>
    </row>
    <row r="16391" spans="3:5" x14ac:dyDescent="0.15">
      <c r="C16391" s="31"/>
      <c r="E16391" s="27"/>
    </row>
    <row r="16392" spans="3:5" x14ac:dyDescent="0.15">
      <c r="C16392" s="31"/>
      <c r="E16392" s="27"/>
    </row>
    <row r="16393" spans="3:5" x14ac:dyDescent="0.15">
      <c r="C16393" s="31"/>
      <c r="E16393" s="27"/>
    </row>
    <row r="16394" spans="3:5" x14ac:dyDescent="0.15">
      <c r="C16394" s="31"/>
    </row>
    <row r="16395" spans="3:5" x14ac:dyDescent="0.15">
      <c r="C16395" s="31"/>
    </row>
    <row r="16396" spans="3:5" x14ac:dyDescent="0.15">
      <c r="C16396" s="31"/>
    </row>
    <row r="16397" spans="3:5" x14ac:dyDescent="0.15">
      <c r="C16397" s="31"/>
    </row>
    <row r="16398" spans="3:5" x14ac:dyDescent="0.15">
      <c r="C16398" s="31"/>
    </row>
    <row r="16399" spans="3:5" x14ac:dyDescent="0.15">
      <c r="C16399" s="31"/>
    </row>
    <row r="16400" spans="3:5" x14ac:dyDescent="0.15">
      <c r="C16400" s="31"/>
    </row>
    <row r="16401" spans="3:3" x14ac:dyDescent="0.15">
      <c r="C16401" s="31"/>
    </row>
    <row r="16402" spans="3:3" x14ac:dyDescent="0.15">
      <c r="C16402" s="31"/>
    </row>
    <row r="16403" spans="3:3" x14ac:dyDescent="0.15">
      <c r="C16403" s="31"/>
    </row>
    <row r="16404" spans="3:3" x14ac:dyDescent="0.15">
      <c r="C16404" s="29"/>
    </row>
    <row r="16405" spans="3:3" x14ac:dyDescent="0.15">
      <c r="C16405" s="29"/>
    </row>
    <row r="16406" spans="3:3" x14ac:dyDescent="0.15">
      <c r="C16406" s="29"/>
    </row>
    <row r="16407" spans="3:3" x14ac:dyDescent="0.15">
      <c r="C16407" s="29"/>
    </row>
    <row r="16408" spans="3:3" x14ac:dyDescent="0.15">
      <c r="C16408" s="29"/>
    </row>
    <row r="16409" spans="3:3" x14ac:dyDescent="0.15">
      <c r="C16409" s="29"/>
    </row>
    <row r="16410" spans="3:3" x14ac:dyDescent="0.15">
      <c r="C16410" s="33"/>
    </row>
    <row r="16411" spans="3:3" x14ac:dyDescent="0.15">
      <c r="C16411" s="29"/>
    </row>
    <row r="16412" spans="3:3" x14ac:dyDescent="0.15">
      <c r="C16412" s="33"/>
    </row>
    <row r="16413" spans="3:3" x14ac:dyDescent="0.15">
      <c r="C16413" s="29"/>
    </row>
    <row r="16414" spans="3:3" x14ac:dyDescent="0.15">
      <c r="C16414" s="29"/>
    </row>
    <row r="16415" spans="3:3" x14ac:dyDescent="0.15">
      <c r="C16415" s="34"/>
    </row>
    <row r="16416" spans="3:3" x14ac:dyDescent="0.15">
      <c r="C16416" s="34"/>
    </row>
    <row r="16417" spans="3:3" x14ac:dyDescent="0.15">
      <c r="C16417" s="34"/>
    </row>
    <row r="16418" spans="3:3" x14ac:dyDescent="0.15">
      <c r="C16418" s="34"/>
    </row>
    <row r="16419" spans="3:3" x14ac:dyDescent="0.15">
      <c r="C16419" s="29"/>
    </row>
    <row r="16420" spans="3:3" x14ac:dyDescent="0.15">
      <c r="C16420" s="29"/>
    </row>
    <row r="16421" spans="3:3" x14ac:dyDescent="0.15">
      <c r="C16421" s="29"/>
    </row>
    <row r="16422" spans="3:3" x14ac:dyDescent="0.15">
      <c r="C16422" s="29"/>
    </row>
    <row r="16423" spans="3:3" x14ac:dyDescent="0.15">
      <c r="C16423" s="29"/>
    </row>
    <row r="16424" spans="3:3" x14ac:dyDescent="0.15">
      <c r="C16424" s="29"/>
    </row>
    <row r="16425" spans="3:3" x14ac:dyDescent="0.15">
      <c r="C16425" s="34"/>
    </row>
    <row r="16426" spans="3:3" x14ac:dyDescent="0.15">
      <c r="C16426" s="34"/>
    </row>
    <row r="16427" spans="3:3" x14ac:dyDescent="0.15">
      <c r="C16427" s="29"/>
    </row>
    <row r="16428" spans="3:3" x14ac:dyDescent="0.15">
      <c r="C16428" s="29"/>
    </row>
    <row r="16429" spans="3:3" x14ac:dyDescent="0.15">
      <c r="C16429" s="29"/>
    </row>
    <row r="16430" spans="3:3" x14ac:dyDescent="0.15">
      <c r="C16430" s="29"/>
    </row>
    <row r="16431" spans="3:3" x14ac:dyDescent="0.15">
      <c r="C16431" s="29"/>
    </row>
    <row r="16432" spans="3:3" x14ac:dyDescent="0.15">
      <c r="C16432" s="29"/>
    </row>
    <row r="16433" spans="3:3" x14ac:dyDescent="0.15">
      <c r="C16433" s="29"/>
    </row>
    <row r="16434" spans="3:3" x14ac:dyDescent="0.15">
      <c r="C16434" s="29"/>
    </row>
    <row r="16435" spans="3:3" x14ac:dyDescent="0.15">
      <c r="C16435" s="29"/>
    </row>
    <row r="16436" spans="3:3" x14ac:dyDescent="0.15">
      <c r="C16436" s="29"/>
    </row>
    <row r="16437" spans="3:3" x14ac:dyDescent="0.15">
      <c r="C16437" s="29"/>
    </row>
    <row r="16438" spans="3:3" x14ac:dyDescent="0.15">
      <c r="C16438" s="29"/>
    </row>
    <row r="16439" spans="3:3" x14ac:dyDescent="0.15">
      <c r="C16439" s="29"/>
    </row>
    <row r="16440" spans="3:3" x14ac:dyDescent="0.15">
      <c r="C16440" s="29"/>
    </row>
    <row r="16441" spans="3:3" x14ac:dyDescent="0.15">
      <c r="C16441" s="29"/>
    </row>
    <row r="16442" spans="3:3" x14ac:dyDescent="0.15">
      <c r="C16442" s="29"/>
    </row>
    <row r="16443" spans="3:3" x14ac:dyDescent="0.15">
      <c r="C16443" s="34"/>
    </row>
    <row r="16444" spans="3:3" x14ac:dyDescent="0.15">
      <c r="C16444" s="35"/>
    </row>
    <row r="16445" spans="3:3" x14ac:dyDescent="0.15">
      <c r="C16445" s="35"/>
    </row>
    <row r="16446" spans="3:3" x14ac:dyDescent="0.15">
      <c r="C16446" s="35"/>
    </row>
    <row r="16447" spans="3:3" x14ac:dyDescent="0.15">
      <c r="C16447" s="35"/>
    </row>
    <row r="16448" spans="3:3" x14ac:dyDescent="0.15">
      <c r="C16448" s="35"/>
    </row>
    <row r="16449" spans="3:3" x14ac:dyDescent="0.15">
      <c r="C16449" s="35"/>
    </row>
    <row r="16450" spans="3:3" x14ac:dyDescent="0.15">
      <c r="C16450" s="35"/>
    </row>
    <row r="16451" spans="3:3" x14ac:dyDescent="0.15">
      <c r="C16451" s="33"/>
    </row>
    <row r="16452" spans="3:3" x14ac:dyDescent="0.15">
      <c r="C16452" s="35"/>
    </row>
    <row r="16453" spans="3:3" x14ac:dyDescent="0.15">
      <c r="C16453" s="33"/>
    </row>
    <row r="16454" spans="3:3" x14ac:dyDescent="0.15">
      <c r="C16454" s="33"/>
    </row>
    <row r="16455" spans="3:3" x14ac:dyDescent="0.15">
      <c r="C16455" s="33"/>
    </row>
    <row r="16456" spans="3:3" x14ac:dyDescent="0.15">
      <c r="C16456" s="33"/>
    </row>
    <row r="16457" spans="3:3" x14ac:dyDescent="0.15">
      <c r="C16457" s="33"/>
    </row>
    <row r="16458" spans="3:3" x14ac:dyDescent="0.15">
      <c r="C16458" s="33"/>
    </row>
    <row r="16459" spans="3:3" x14ac:dyDescent="0.15">
      <c r="C16459" s="33"/>
    </row>
    <row r="16460" spans="3:3" x14ac:dyDescent="0.15">
      <c r="C16460" s="33"/>
    </row>
    <row r="16461" spans="3:3" x14ac:dyDescent="0.15">
      <c r="C16461" s="33"/>
    </row>
    <row r="16462" spans="3:3" x14ac:dyDescent="0.15">
      <c r="C16462" s="36"/>
    </row>
    <row r="16463" spans="3:3" x14ac:dyDescent="0.15">
      <c r="C16463" s="33"/>
    </row>
    <row r="16464" spans="3:3" x14ac:dyDescent="0.15">
      <c r="C16464" s="36"/>
    </row>
    <row r="16465" spans="3:3" x14ac:dyDescent="0.15">
      <c r="C16465" s="33"/>
    </row>
    <row r="16466" spans="3:3" x14ac:dyDescent="0.15">
      <c r="C16466" s="33"/>
    </row>
    <row r="16467" spans="3:3" x14ac:dyDescent="0.15">
      <c r="C16467" s="33"/>
    </row>
    <row r="16468" spans="3:3" x14ac:dyDescent="0.15">
      <c r="C16468" s="33"/>
    </row>
    <row r="16469" spans="3:3" x14ac:dyDescent="0.15">
      <c r="C16469" s="36"/>
    </row>
    <row r="16470" spans="3:3" x14ac:dyDescent="0.15">
      <c r="C16470" s="37"/>
    </row>
    <row r="16471" spans="3:3" x14ac:dyDescent="0.15">
      <c r="C16471" s="37"/>
    </row>
    <row r="16472" spans="3:3" x14ac:dyDescent="0.15">
      <c r="C16472" s="15"/>
    </row>
    <row r="16473" spans="3:3" x14ac:dyDescent="0.15">
      <c r="C16473" s="36"/>
    </row>
    <row r="16474" spans="3:3" x14ac:dyDescent="0.15">
      <c r="C16474" s="37"/>
    </row>
    <row r="16475" spans="3:3" x14ac:dyDescent="0.15">
      <c r="C16475" s="37"/>
    </row>
    <row r="16476" spans="3:3" x14ac:dyDescent="0.15">
      <c r="C16476" s="15"/>
    </row>
    <row r="16477" spans="3:3" x14ac:dyDescent="0.15">
      <c r="C16477" s="38"/>
    </row>
    <row r="16478" spans="3:3" x14ac:dyDescent="0.15">
      <c r="C16478" s="36"/>
    </row>
    <row r="16479" spans="3:3" x14ac:dyDescent="0.15">
      <c r="C16479" s="37"/>
    </row>
    <row r="16480" spans="3:3" x14ac:dyDescent="0.15">
      <c r="C16480" s="37"/>
    </row>
    <row r="16481" spans="3:3" x14ac:dyDescent="0.15">
      <c r="C16481" s="17"/>
    </row>
    <row r="16482" spans="3:3" x14ac:dyDescent="0.15">
      <c r="C16482" s="17"/>
    </row>
    <row r="16483" spans="3:3" x14ac:dyDescent="0.15">
      <c r="C16483" s="33"/>
    </row>
    <row r="16484" spans="3:3" x14ac:dyDescent="0.15">
      <c r="C16484" s="33"/>
    </row>
    <row r="16485" spans="3:3" x14ac:dyDescent="0.15">
      <c r="C16485" s="33"/>
    </row>
    <row r="16486" spans="3:3" x14ac:dyDescent="0.15">
      <c r="C16486" s="33"/>
    </row>
    <row r="16487" spans="3:3" x14ac:dyDescent="0.15">
      <c r="C16487" s="33"/>
    </row>
    <row r="16488" spans="3:3" x14ac:dyDescent="0.15">
      <c r="C16488" s="33"/>
    </row>
    <row r="16489" spans="3:3" x14ac:dyDescent="0.15">
      <c r="C16489" s="33"/>
    </row>
    <row r="16490" spans="3:3" x14ac:dyDescent="0.15">
      <c r="C16490" s="33"/>
    </row>
    <row r="16491" spans="3:3" x14ac:dyDescent="0.15">
      <c r="C16491" s="33"/>
    </row>
    <row r="16492" spans="3:3" x14ac:dyDescent="0.15">
      <c r="C16492" s="33"/>
    </row>
    <row r="16493" spans="3:3" x14ac:dyDescent="0.15">
      <c r="C16493" s="39"/>
    </row>
    <row r="16494" spans="3:3" x14ac:dyDescent="0.15">
      <c r="C16494" s="39"/>
    </row>
    <row r="16495" spans="3:3" x14ac:dyDescent="0.15">
      <c r="C16495" s="39"/>
    </row>
    <row r="16496" spans="3:3" x14ac:dyDescent="0.15">
      <c r="C16496" s="39"/>
    </row>
    <row r="16497" spans="3:3" x14ac:dyDescent="0.15">
      <c r="C16497" s="39"/>
    </row>
    <row r="16498" spans="3:3" x14ac:dyDescent="0.15">
      <c r="C16498" s="31"/>
    </row>
    <row r="16499" spans="3:3" x14ac:dyDescent="0.15">
      <c r="C16499" s="31"/>
    </row>
    <row r="16500" spans="3:3" x14ac:dyDescent="0.15">
      <c r="C16500" s="31"/>
    </row>
    <row r="16501" spans="3:3" x14ac:dyDescent="0.15">
      <c r="C16501" s="31"/>
    </row>
    <row r="16502" spans="3:3" x14ac:dyDescent="0.15">
      <c r="C16502" s="31"/>
    </row>
    <row r="16503" spans="3:3" x14ac:dyDescent="0.15">
      <c r="C16503" s="31"/>
    </row>
    <row r="16504" spans="3:3" x14ac:dyDescent="0.15">
      <c r="C16504" s="31"/>
    </row>
    <row r="16505" spans="3:3" x14ac:dyDescent="0.15">
      <c r="C16505" s="31"/>
    </row>
    <row r="16506" spans="3:3" x14ac:dyDescent="0.15">
      <c r="C16506" s="31"/>
    </row>
    <row r="16507" spans="3:3" x14ac:dyDescent="0.15">
      <c r="C16507" s="31"/>
    </row>
    <row r="16508" spans="3:3" x14ac:dyDescent="0.15">
      <c r="C16508" s="31"/>
    </row>
    <row r="16509" spans="3:3" x14ac:dyDescent="0.15">
      <c r="C16509" s="31"/>
    </row>
    <row r="16510" spans="3:3" x14ac:dyDescent="0.15">
      <c r="C16510" s="31"/>
    </row>
    <row r="16511" spans="3:3" x14ac:dyDescent="0.15">
      <c r="C16511" s="31"/>
    </row>
    <row r="16512" spans="3:3" x14ac:dyDescent="0.15">
      <c r="C16512" s="31"/>
    </row>
    <row r="16513" spans="3:3" x14ac:dyDescent="0.15">
      <c r="C16513" s="31"/>
    </row>
    <row r="16514" spans="3:3" x14ac:dyDescent="0.15">
      <c r="C16514" s="31"/>
    </row>
    <row r="16515" spans="3:3" x14ac:dyDescent="0.15">
      <c r="C16515" s="31"/>
    </row>
    <row r="16516" spans="3:3" x14ac:dyDescent="0.15">
      <c r="C16516" s="31"/>
    </row>
    <row r="16517" spans="3:3" x14ac:dyDescent="0.15">
      <c r="C16517" s="31"/>
    </row>
    <row r="16518" spans="3:3" x14ac:dyDescent="0.15">
      <c r="C16518" s="29"/>
    </row>
    <row r="16519" spans="3:3" x14ac:dyDescent="0.15">
      <c r="C16519" s="29"/>
    </row>
    <row r="16520" spans="3:3" x14ac:dyDescent="0.15">
      <c r="C16520" s="29"/>
    </row>
    <row r="16521" spans="3:3" x14ac:dyDescent="0.15">
      <c r="C16521" s="29"/>
    </row>
    <row r="16522" spans="3:3" x14ac:dyDescent="0.15">
      <c r="C16522" s="29"/>
    </row>
    <row r="16523" spans="3:3" x14ac:dyDescent="0.15">
      <c r="C16523" s="29"/>
    </row>
    <row r="16524" spans="3:3" x14ac:dyDescent="0.15">
      <c r="C16524" s="29"/>
    </row>
    <row r="16525" spans="3:3" x14ac:dyDescent="0.15">
      <c r="C16525" s="29"/>
    </row>
    <row r="16526" spans="3:3" x14ac:dyDescent="0.15">
      <c r="C16526" s="29"/>
    </row>
    <row r="16527" spans="3:3" x14ac:dyDescent="0.15">
      <c r="C16527" s="29"/>
    </row>
    <row r="16528" spans="3:3" x14ac:dyDescent="0.15">
      <c r="C16528" s="29"/>
    </row>
    <row r="16529" spans="3:3" x14ac:dyDescent="0.15">
      <c r="C16529" s="29"/>
    </row>
    <row r="16530" spans="3:3" x14ac:dyDescent="0.15">
      <c r="C16530" s="29"/>
    </row>
    <row r="16531" spans="3:3" x14ac:dyDescent="0.15">
      <c r="C16531" s="29"/>
    </row>
    <row r="16532" spans="3:3" x14ac:dyDescent="0.15">
      <c r="C16532" s="29"/>
    </row>
    <row r="16533" spans="3:3" x14ac:dyDescent="0.15">
      <c r="C16533" s="29"/>
    </row>
    <row r="16534" spans="3:3" x14ac:dyDescent="0.15">
      <c r="C16534" s="29"/>
    </row>
    <row r="16535" spans="3:3" x14ac:dyDescent="0.15">
      <c r="C16535" s="29"/>
    </row>
    <row r="16536" spans="3:3" x14ac:dyDescent="0.15">
      <c r="C16536" s="29"/>
    </row>
    <row r="16537" spans="3:3" x14ac:dyDescent="0.15">
      <c r="C16537" s="29"/>
    </row>
    <row r="16538" spans="3:3" x14ac:dyDescent="0.15">
      <c r="C16538" s="29"/>
    </row>
    <row r="16539" spans="3:3" x14ac:dyDescent="0.15">
      <c r="C16539" s="29"/>
    </row>
    <row r="16540" spans="3:3" x14ac:dyDescent="0.15">
      <c r="C16540" s="29"/>
    </row>
    <row r="16541" spans="3:3" x14ac:dyDescent="0.15">
      <c r="C16541" s="29"/>
    </row>
    <row r="16542" spans="3:3" x14ac:dyDescent="0.15">
      <c r="C16542" s="29"/>
    </row>
    <row r="16543" spans="3:3" x14ac:dyDescent="0.15">
      <c r="C16543" s="29"/>
    </row>
    <row r="16544" spans="3:3" x14ac:dyDescent="0.15">
      <c r="C16544" s="29"/>
    </row>
    <row r="16545" spans="3:3" x14ac:dyDescent="0.15">
      <c r="C16545" s="29"/>
    </row>
    <row r="16546" spans="3:3" x14ac:dyDescent="0.15">
      <c r="C16546" s="29"/>
    </row>
    <row r="16547" spans="3:3" x14ac:dyDescent="0.15">
      <c r="C16547" s="29"/>
    </row>
    <row r="16548" spans="3:3" x14ac:dyDescent="0.15">
      <c r="C16548" s="29"/>
    </row>
    <row r="16549" spans="3:3" x14ac:dyDescent="0.15">
      <c r="C16549" s="29"/>
    </row>
    <row r="16550" spans="3:3" x14ac:dyDescent="0.15">
      <c r="C16550" s="29"/>
    </row>
    <row r="16551" spans="3:3" x14ac:dyDescent="0.15">
      <c r="C16551" s="29"/>
    </row>
    <row r="16552" spans="3:3" x14ac:dyDescent="0.15">
      <c r="C16552" s="29"/>
    </row>
    <row r="16553" spans="3:3" x14ac:dyDescent="0.15">
      <c r="C16553" s="29"/>
    </row>
    <row r="16554" spans="3:3" x14ac:dyDescent="0.15">
      <c r="C16554" s="31"/>
    </row>
    <row r="16555" spans="3:3" x14ac:dyDescent="0.15">
      <c r="C16555" s="31"/>
    </row>
    <row r="16556" spans="3:3" x14ac:dyDescent="0.15">
      <c r="C16556" s="31"/>
    </row>
    <row r="16557" spans="3:3" x14ac:dyDescent="0.15">
      <c r="C16557" s="31"/>
    </row>
    <row r="16558" spans="3:3" x14ac:dyDescent="0.15">
      <c r="C16558" s="31"/>
    </row>
    <row r="16559" spans="3:3" x14ac:dyDescent="0.15">
      <c r="C16559" s="31"/>
    </row>
    <row r="16560" spans="3:3" x14ac:dyDescent="0.15">
      <c r="C16560" s="31"/>
    </row>
    <row r="16561" spans="3:3" x14ac:dyDescent="0.15">
      <c r="C16561" s="31"/>
    </row>
    <row r="16562" spans="3:3" x14ac:dyDescent="0.15">
      <c r="C16562" s="31"/>
    </row>
    <row r="16563" spans="3:3" x14ac:dyDescent="0.15">
      <c r="C16563" s="31"/>
    </row>
    <row r="16564" spans="3:3" x14ac:dyDescent="0.15">
      <c r="C16564" s="29"/>
    </row>
    <row r="16565" spans="3:3" x14ac:dyDescent="0.15">
      <c r="C16565" s="29"/>
    </row>
    <row r="16566" spans="3:3" x14ac:dyDescent="0.15">
      <c r="C16566" s="29"/>
    </row>
    <row r="16567" spans="3:3" x14ac:dyDescent="0.15">
      <c r="C16567" s="29"/>
    </row>
    <row r="16568" spans="3:3" x14ac:dyDescent="0.15">
      <c r="C16568" s="29"/>
    </row>
    <row r="16569" spans="3:3" x14ac:dyDescent="0.15">
      <c r="C16569" s="29"/>
    </row>
    <row r="16570" spans="3:3" x14ac:dyDescent="0.15">
      <c r="C16570" s="29"/>
    </row>
    <row r="16571" spans="3:3" x14ac:dyDescent="0.15">
      <c r="C16571" s="29"/>
    </row>
    <row r="16572" spans="3:3" x14ac:dyDescent="0.15">
      <c r="C16572" s="29"/>
    </row>
    <row r="16573" spans="3:3" x14ac:dyDescent="0.15">
      <c r="C16573" s="29"/>
    </row>
    <row r="16574" spans="3:3" x14ac:dyDescent="0.15">
      <c r="C16574" s="29"/>
    </row>
    <row r="16575" spans="3:3" x14ac:dyDescent="0.15">
      <c r="C16575" s="29"/>
    </row>
    <row r="16576" spans="3:3" x14ac:dyDescent="0.15">
      <c r="C16576" s="29"/>
    </row>
    <row r="16577" spans="3:3" x14ac:dyDescent="0.15">
      <c r="C16577" s="29"/>
    </row>
    <row r="16578" spans="3:3" x14ac:dyDescent="0.15">
      <c r="C16578" s="29"/>
    </row>
    <row r="16579" spans="3:3" x14ac:dyDescent="0.15">
      <c r="C16579" s="29"/>
    </row>
    <row r="16580" spans="3:3" x14ac:dyDescent="0.15">
      <c r="C16580" s="29"/>
    </row>
    <row r="16581" spans="3:3" x14ac:dyDescent="0.15">
      <c r="C16581" s="29"/>
    </row>
    <row r="16582" spans="3:3" x14ac:dyDescent="0.15">
      <c r="C16582" s="29"/>
    </row>
    <row r="16583" spans="3:3" x14ac:dyDescent="0.15">
      <c r="C16583" s="29"/>
    </row>
    <row r="16584" spans="3:3" x14ac:dyDescent="0.15">
      <c r="C16584" s="29"/>
    </row>
    <row r="16585" spans="3:3" x14ac:dyDescent="0.15">
      <c r="C16585" s="29"/>
    </row>
    <row r="16586" spans="3:3" x14ac:dyDescent="0.15">
      <c r="C16586" s="29"/>
    </row>
    <row r="16587" spans="3:3" x14ac:dyDescent="0.15">
      <c r="C16587" s="29"/>
    </row>
    <row r="16588" spans="3:3" x14ac:dyDescent="0.15">
      <c r="C16588" s="29"/>
    </row>
    <row r="16589" spans="3:3" x14ac:dyDescent="0.15">
      <c r="C16589" s="29"/>
    </row>
    <row r="16590" spans="3:3" x14ac:dyDescent="0.15">
      <c r="C16590" s="40"/>
    </row>
    <row r="16591" spans="3:3" x14ac:dyDescent="0.15">
      <c r="C16591" s="40"/>
    </row>
    <row r="16592" spans="3:3" x14ac:dyDescent="0.15">
      <c r="C16592" s="40"/>
    </row>
    <row r="16593" spans="3:3" x14ac:dyDescent="0.15">
      <c r="C16593" s="40"/>
    </row>
    <row r="16594" spans="3:3" x14ac:dyDescent="0.15">
      <c r="C16594" s="40"/>
    </row>
    <row r="16595" spans="3:3" x14ac:dyDescent="0.15">
      <c r="C16595" s="40"/>
    </row>
    <row r="16596" spans="3:3" x14ac:dyDescent="0.15">
      <c r="C16596" s="40"/>
    </row>
    <row r="16597" spans="3:3" x14ac:dyDescent="0.15">
      <c r="C16597" s="40"/>
    </row>
    <row r="16598" spans="3:3" x14ac:dyDescent="0.15">
      <c r="C16598" s="40"/>
    </row>
    <row r="16599" spans="3:3" x14ac:dyDescent="0.15">
      <c r="C16599" s="40"/>
    </row>
    <row r="16600" spans="3:3" x14ac:dyDescent="0.15">
      <c r="C16600" s="40"/>
    </row>
    <row r="16601" spans="3:3" x14ac:dyDescent="0.15">
      <c r="C16601" s="40"/>
    </row>
    <row r="16602" spans="3:3" x14ac:dyDescent="0.15">
      <c r="C16602" s="40"/>
    </row>
    <row r="16603" spans="3:3" x14ac:dyDescent="0.15">
      <c r="C16603" s="40"/>
    </row>
    <row r="16604" spans="3:3" x14ac:dyDescent="0.15">
      <c r="C16604" s="41"/>
    </row>
    <row r="16605" spans="3:3" x14ac:dyDescent="0.15">
      <c r="C16605" s="41"/>
    </row>
    <row r="16606" spans="3:3" x14ac:dyDescent="0.15">
      <c r="C16606" s="41"/>
    </row>
    <row r="16607" spans="3:3" x14ac:dyDescent="0.15">
      <c r="C16607" s="41"/>
    </row>
    <row r="16608" spans="3:3" x14ac:dyDescent="0.15">
      <c r="C16608" s="41"/>
    </row>
    <row r="16609" spans="3:3" x14ac:dyDescent="0.15">
      <c r="C16609" s="34"/>
    </row>
    <row r="16610" spans="3:3" x14ac:dyDescent="0.15">
      <c r="C16610" s="34"/>
    </row>
    <row r="16611" spans="3:3" x14ac:dyDescent="0.15">
      <c r="C16611" s="34"/>
    </row>
    <row r="16612" spans="3:3" x14ac:dyDescent="0.15">
      <c r="C16612" s="34"/>
    </row>
    <row r="16613" spans="3:3" x14ac:dyDescent="0.15">
      <c r="C16613" s="34"/>
    </row>
    <row r="16614" spans="3:3" x14ac:dyDescent="0.15">
      <c r="C16614" s="34"/>
    </row>
    <row r="16615" spans="3:3" x14ac:dyDescent="0.15">
      <c r="C16615" s="34"/>
    </row>
    <row r="16616" spans="3:3" x14ac:dyDescent="0.15">
      <c r="C16616" s="34"/>
    </row>
    <row r="16617" spans="3:3" x14ac:dyDescent="0.15">
      <c r="C16617" s="34"/>
    </row>
    <row r="16618" spans="3:3" x14ac:dyDescent="0.15">
      <c r="C16618" s="34"/>
    </row>
    <row r="16619" spans="3:3" x14ac:dyDescent="0.15">
      <c r="C16619" s="42"/>
    </row>
    <row r="16620" spans="3:3" x14ac:dyDescent="0.15">
      <c r="C16620" s="42"/>
    </row>
    <row r="16621" spans="3:3" x14ac:dyDescent="0.15">
      <c r="C16621" s="42"/>
    </row>
    <row r="16622" spans="3:3" x14ac:dyDescent="0.15">
      <c r="C16622" s="42"/>
    </row>
    <row r="16623" spans="3:3" x14ac:dyDescent="0.15">
      <c r="C16623" s="42"/>
    </row>
    <row r="16624" spans="3:3" x14ac:dyDescent="0.15">
      <c r="C16624" s="42"/>
    </row>
    <row r="16625" spans="3:3" x14ac:dyDescent="0.15">
      <c r="C16625" s="42"/>
    </row>
    <row r="16626" spans="3:3" x14ac:dyDescent="0.15">
      <c r="C16626" s="42"/>
    </row>
    <row r="16627" spans="3:3" x14ac:dyDescent="0.15">
      <c r="C16627" s="42"/>
    </row>
    <row r="16628" spans="3:3" x14ac:dyDescent="0.15">
      <c r="C16628" s="42"/>
    </row>
    <row r="16629" spans="3:3" x14ac:dyDescent="0.15">
      <c r="C16629" s="31"/>
    </row>
    <row r="16630" spans="3:3" x14ac:dyDescent="0.15">
      <c r="C16630" s="31"/>
    </row>
    <row r="16631" spans="3:3" x14ac:dyDescent="0.15">
      <c r="C16631" s="29"/>
    </row>
    <row r="16632" spans="3:3" x14ac:dyDescent="0.15">
      <c r="C16632" s="29"/>
    </row>
    <row r="16633" spans="3:3" x14ac:dyDescent="0.15">
      <c r="C16633" s="29"/>
    </row>
    <row r="16634" spans="3:3" x14ac:dyDescent="0.15">
      <c r="C16634" s="29"/>
    </row>
    <row r="16635" spans="3:3" x14ac:dyDescent="0.15">
      <c r="C16635" s="29"/>
    </row>
    <row r="16636" spans="3:3" x14ac:dyDescent="0.15">
      <c r="C16636" s="29"/>
    </row>
    <row r="16637" spans="3:3" x14ac:dyDescent="0.15">
      <c r="C16637" s="29"/>
    </row>
    <row r="16638" spans="3:3" x14ac:dyDescent="0.15">
      <c r="C16638" s="29"/>
    </row>
    <row r="16639" spans="3:3" x14ac:dyDescent="0.15">
      <c r="C16639" s="31"/>
    </row>
    <row r="16640" spans="3:3" x14ac:dyDescent="0.15">
      <c r="C16640" s="29"/>
    </row>
    <row r="16641" spans="3:3" x14ac:dyDescent="0.15">
      <c r="C16641" s="29"/>
    </row>
    <row r="16642" spans="3:3" x14ac:dyDescent="0.15">
      <c r="C16642" s="29"/>
    </row>
    <row r="16643" spans="3:3" x14ac:dyDescent="0.15">
      <c r="C16643" s="29"/>
    </row>
    <row r="16644" spans="3:3" x14ac:dyDescent="0.15">
      <c r="C16644" s="29"/>
    </row>
    <row r="16645" spans="3:3" x14ac:dyDescent="0.15">
      <c r="C16645" s="29"/>
    </row>
    <row r="16646" spans="3:3" x14ac:dyDescent="0.15">
      <c r="C16646" s="29"/>
    </row>
    <row r="16647" spans="3:3" x14ac:dyDescent="0.15">
      <c r="C16647" s="37"/>
    </row>
    <row r="16648" spans="3:3" x14ac:dyDescent="0.15">
      <c r="C16648" s="37"/>
    </row>
    <row r="16649" spans="3:3" x14ac:dyDescent="0.15">
      <c r="C16649" s="37"/>
    </row>
    <row r="16650" spans="3:3" x14ac:dyDescent="0.15">
      <c r="C16650" s="37"/>
    </row>
    <row r="16651" spans="3:3" x14ac:dyDescent="0.15">
      <c r="C16651" s="29"/>
    </row>
    <row r="16652" spans="3:3" x14ac:dyDescent="0.15">
      <c r="C16652" s="43"/>
    </row>
    <row r="16653" spans="3:3" x14ac:dyDescent="0.15">
      <c r="C16653" s="43"/>
    </row>
    <row r="16654" spans="3:3" x14ac:dyDescent="0.15">
      <c r="C16654" s="43"/>
    </row>
    <row r="16655" spans="3:3" x14ac:dyDescent="0.15">
      <c r="C16655" s="43"/>
    </row>
    <row r="16656" spans="3:3" x14ac:dyDescent="0.15">
      <c r="C16656" s="43"/>
    </row>
    <row r="16657" spans="3:3" x14ac:dyDescent="0.15">
      <c r="C16657" s="43"/>
    </row>
    <row r="16658" spans="3:3" x14ac:dyDescent="0.15">
      <c r="C16658" s="43"/>
    </row>
    <row r="16659" spans="3:3" x14ac:dyDescent="0.15">
      <c r="C16659" s="44"/>
    </row>
    <row r="16660" spans="3:3" x14ac:dyDescent="0.15">
      <c r="C16660" s="44"/>
    </row>
    <row r="16661" spans="3:3" x14ac:dyDescent="0.15">
      <c r="C16661" s="44"/>
    </row>
    <row r="16662" spans="3:3" x14ac:dyDescent="0.15">
      <c r="C16662" s="43"/>
    </row>
    <row r="16663" spans="3:3" x14ac:dyDescent="0.15">
      <c r="C16663" s="43"/>
    </row>
    <row r="16664" spans="3:3" x14ac:dyDescent="0.15">
      <c r="C16664" s="43"/>
    </row>
    <row r="16665" spans="3:3" x14ac:dyDescent="0.15">
      <c r="C16665" s="43"/>
    </row>
    <row r="16666" spans="3:3" x14ac:dyDescent="0.15">
      <c r="C16666" s="43"/>
    </row>
    <row r="16667" spans="3:3" x14ac:dyDescent="0.15">
      <c r="C16667" s="43"/>
    </row>
    <row r="16668" spans="3:3" x14ac:dyDescent="0.15">
      <c r="C16668" s="43"/>
    </row>
    <row r="16669" spans="3:3" x14ac:dyDescent="0.15">
      <c r="C16669" s="45"/>
    </row>
    <row r="16670" spans="3:3" x14ac:dyDescent="0.15">
      <c r="C16670" s="45"/>
    </row>
    <row r="16671" spans="3:3" x14ac:dyDescent="0.15">
      <c r="C16671" s="45"/>
    </row>
    <row r="16672" spans="3:3" x14ac:dyDescent="0.15">
      <c r="C16672" s="46"/>
    </row>
    <row r="16673" spans="3:3" x14ac:dyDescent="0.15">
      <c r="C16673" s="46"/>
    </row>
    <row r="16674" spans="3:3" x14ac:dyDescent="0.15">
      <c r="C16674" s="46"/>
    </row>
    <row r="16675" spans="3:3" x14ac:dyDescent="0.15">
      <c r="C16675" s="46"/>
    </row>
    <row r="16676" spans="3:3" x14ac:dyDescent="0.15">
      <c r="C16676" s="46"/>
    </row>
    <row r="16677" spans="3:3" x14ac:dyDescent="0.15">
      <c r="C16677" s="46"/>
    </row>
    <row r="16678" spans="3:3" x14ac:dyDescent="0.15">
      <c r="C16678" s="46"/>
    </row>
    <row r="16679" spans="3:3" x14ac:dyDescent="0.15">
      <c r="C16679" s="47"/>
    </row>
    <row r="16680" spans="3:3" x14ac:dyDescent="0.15">
      <c r="C16680" s="47"/>
    </row>
    <row r="16681" spans="3:3" x14ac:dyDescent="0.15">
      <c r="C16681" s="47"/>
    </row>
    <row r="16682" spans="3:3" x14ac:dyDescent="0.15">
      <c r="C16682" s="43"/>
    </row>
    <row r="16683" spans="3:3" x14ac:dyDescent="0.15">
      <c r="C16683" s="36"/>
    </row>
    <row r="16684" spans="3:3" x14ac:dyDescent="0.15">
      <c r="C16684" s="43"/>
    </row>
    <row r="16685" spans="3:3" x14ac:dyDescent="0.15">
      <c r="C16685" s="43"/>
    </row>
    <row r="16686" spans="3:3" x14ac:dyDescent="0.15">
      <c r="C16686" s="43"/>
    </row>
    <row r="16687" spans="3:3" x14ac:dyDescent="0.15">
      <c r="C16687" s="43"/>
    </row>
    <row r="16688" spans="3:3" x14ac:dyDescent="0.15">
      <c r="C16688" s="43"/>
    </row>
    <row r="16689" spans="3:3" x14ac:dyDescent="0.15">
      <c r="C16689" s="43"/>
    </row>
    <row r="16690" spans="3:3" x14ac:dyDescent="0.15">
      <c r="C16690" s="43"/>
    </row>
    <row r="16691" spans="3:3" x14ac:dyDescent="0.15">
      <c r="C16691" s="43"/>
    </row>
    <row r="16692" spans="3:3" x14ac:dyDescent="0.15">
      <c r="C16692" s="44"/>
    </row>
    <row r="16693" spans="3:3" x14ac:dyDescent="0.15">
      <c r="C16693" s="44"/>
    </row>
    <row r="16694" spans="3:3" x14ac:dyDescent="0.15">
      <c r="C16694" s="44"/>
    </row>
    <row r="16695" spans="3:3" x14ac:dyDescent="0.15">
      <c r="C16695" s="43"/>
    </row>
    <row r="16696" spans="3:3" x14ac:dyDescent="0.15">
      <c r="C16696" s="43"/>
    </row>
    <row r="16697" spans="3:3" x14ac:dyDescent="0.15">
      <c r="C16697" s="43"/>
    </row>
    <row r="16698" spans="3:3" x14ac:dyDescent="0.15">
      <c r="C16698" s="48"/>
    </row>
    <row r="16699" spans="3:3" x14ac:dyDescent="0.15">
      <c r="C16699" s="43"/>
    </row>
    <row r="16700" spans="3:3" x14ac:dyDescent="0.15">
      <c r="C16700" s="48"/>
    </row>
    <row r="16701" spans="3:3" x14ac:dyDescent="0.15">
      <c r="C16701" s="48"/>
    </row>
    <row r="16702" spans="3:3" x14ac:dyDescent="0.15">
      <c r="C16702" s="48"/>
    </row>
    <row r="16703" spans="3:3" x14ac:dyDescent="0.15">
      <c r="C16703" s="43"/>
    </row>
    <row r="16704" spans="3:3" x14ac:dyDescent="0.15">
      <c r="C16704" s="49"/>
    </row>
    <row r="16705" spans="3:3" x14ac:dyDescent="0.15">
      <c r="C16705" s="48"/>
    </row>
    <row r="16706" spans="3:3" x14ac:dyDescent="0.15">
      <c r="C16706" s="48"/>
    </row>
    <row r="16707" spans="3:3" x14ac:dyDescent="0.15">
      <c r="C16707" s="48"/>
    </row>
    <row r="16708" spans="3:3" x14ac:dyDescent="0.15">
      <c r="C16708" s="48"/>
    </row>
    <row r="16709" spans="3:3" x14ac:dyDescent="0.15">
      <c r="C16709" s="48"/>
    </row>
    <row r="16710" spans="3:3" x14ac:dyDescent="0.15">
      <c r="C16710" s="48"/>
    </row>
    <row r="16711" spans="3:3" x14ac:dyDescent="0.15">
      <c r="C16711" s="48"/>
    </row>
    <row r="16712" spans="3:3" x14ac:dyDescent="0.15">
      <c r="C16712" s="43"/>
    </row>
    <row r="16713" spans="3:3" x14ac:dyDescent="0.15">
      <c r="C16713" s="46"/>
    </row>
    <row r="16714" spans="3:3" x14ac:dyDescent="0.15">
      <c r="C16714" s="43"/>
    </row>
    <row r="16715" spans="3:3" x14ac:dyDescent="0.15">
      <c r="C16715" s="50"/>
    </row>
    <row r="16717" spans="3:3" x14ac:dyDescent="0.15">
      <c r="C16717" s="52"/>
    </row>
    <row r="32769" spans="3:3" x14ac:dyDescent="0.15">
      <c r="C32769" s="29"/>
    </row>
    <row r="32770" spans="3:3" x14ac:dyDescent="0.15">
      <c r="C32770" s="31"/>
    </row>
    <row r="32771" spans="3:3" x14ac:dyDescent="0.15">
      <c r="C32771" s="31"/>
    </row>
    <row r="32772" spans="3:3" x14ac:dyDescent="0.15">
      <c r="C32772" s="32"/>
    </row>
    <row r="32773" spans="3:3" x14ac:dyDescent="0.15">
      <c r="C32773" s="32"/>
    </row>
    <row r="32774" spans="3:3" x14ac:dyDescent="0.15">
      <c r="C32774" s="31"/>
    </row>
    <row r="32775" spans="3:3" x14ac:dyDescent="0.15">
      <c r="C32775" s="31"/>
    </row>
    <row r="32776" spans="3:3" x14ac:dyDescent="0.15">
      <c r="C32776" s="31"/>
    </row>
    <row r="32777" spans="3:3" x14ac:dyDescent="0.15">
      <c r="C32777" s="31"/>
    </row>
    <row r="32778" spans="3:3" x14ac:dyDescent="0.15">
      <c r="C32778" s="31"/>
    </row>
    <row r="32779" spans="3:3" x14ac:dyDescent="0.15">
      <c r="C32779" s="31"/>
    </row>
    <row r="32780" spans="3:3" x14ac:dyDescent="0.15">
      <c r="C32780" s="31"/>
    </row>
    <row r="32781" spans="3:3" x14ac:dyDescent="0.15">
      <c r="C32781" s="31"/>
    </row>
    <row r="32782" spans="3:3" x14ac:dyDescent="0.15">
      <c r="C32782" s="31"/>
    </row>
    <row r="32783" spans="3:3" x14ac:dyDescent="0.15">
      <c r="C32783" s="31"/>
    </row>
    <row r="32784" spans="3:3" x14ac:dyDescent="0.15">
      <c r="C32784" s="31"/>
    </row>
    <row r="32785" spans="3:3" x14ac:dyDescent="0.15">
      <c r="C32785" s="31"/>
    </row>
    <row r="32786" spans="3:3" x14ac:dyDescent="0.15">
      <c r="C32786" s="31"/>
    </row>
    <row r="32787" spans="3:3" x14ac:dyDescent="0.15">
      <c r="C32787" s="31"/>
    </row>
    <row r="32788" spans="3:3" x14ac:dyDescent="0.15">
      <c r="C32788" s="29"/>
    </row>
    <row r="32789" spans="3:3" x14ac:dyDescent="0.15">
      <c r="C32789" s="29"/>
    </row>
    <row r="32790" spans="3:3" x14ac:dyDescent="0.15">
      <c r="C32790" s="29"/>
    </row>
    <row r="32791" spans="3:3" x14ac:dyDescent="0.15">
      <c r="C32791" s="29"/>
    </row>
    <row r="32792" spans="3:3" x14ac:dyDescent="0.15">
      <c r="C32792" s="29"/>
    </row>
    <row r="32793" spans="3:3" x14ac:dyDescent="0.15">
      <c r="C32793" s="29"/>
    </row>
    <row r="32794" spans="3:3" x14ac:dyDescent="0.15">
      <c r="C32794" s="33"/>
    </row>
    <row r="32795" spans="3:3" x14ac:dyDescent="0.15">
      <c r="C32795" s="29"/>
    </row>
    <row r="32796" spans="3:3" x14ac:dyDescent="0.15">
      <c r="C32796" s="33"/>
    </row>
    <row r="32797" spans="3:3" x14ac:dyDescent="0.15">
      <c r="C32797" s="29"/>
    </row>
    <row r="32798" spans="3:3" x14ac:dyDescent="0.15">
      <c r="C32798" s="29"/>
    </row>
    <row r="32799" spans="3:3" x14ac:dyDescent="0.15">
      <c r="C32799" s="34"/>
    </row>
    <row r="32800" spans="3:3" x14ac:dyDescent="0.15">
      <c r="C32800" s="34"/>
    </row>
    <row r="32801" spans="3:3" x14ac:dyDescent="0.15">
      <c r="C32801" s="34"/>
    </row>
    <row r="32802" spans="3:3" x14ac:dyDescent="0.15">
      <c r="C32802" s="34"/>
    </row>
    <row r="32803" spans="3:3" x14ac:dyDescent="0.15">
      <c r="C32803" s="29"/>
    </row>
    <row r="32804" spans="3:3" x14ac:dyDescent="0.15">
      <c r="C32804" s="29"/>
    </row>
    <row r="32805" spans="3:3" x14ac:dyDescent="0.15">
      <c r="C32805" s="29"/>
    </row>
    <row r="32806" spans="3:3" x14ac:dyDescent="0.15">
      <c r="C32806" s="29"/>
    </row>
    <row r="32807" spans="3:3" x14ac:dyDescent="0.15">
      <c r="C32807" s="29"/>
    </row>
    <row r="32808" spans="3:3" x14ac:dyDescent="0.15">
      <c r="C32808" s="29"/>
    </row>
    <row r="32809" spans="3:3" x14ac:dyDescent="0.15">
      <c r="C32809" s="34"/>
    </row>
    <row r="32810" spans="3:3" x14ac:dyDescent="0.15">
      <c r="C32810" s="34"/>
    </row>
    <row r="32811" spans="3:3" x14ac:dyDescent="0.15">
      <c r="C32811" s="29"/>
    </row>
    <row r="32812" spans="3:3" x14ac:dyDescent="0.15">
      <c r="C32812" s="29"/>
    </row>
    <row r="32813" spans="3:3" x14ac:dyDescent="0.15">
      <c r="C32813" s="29"/>
    </row>
    <row r="32814" spans="3:3" x14ac:dyDescent="0.15">
      <c r="C32814" s="29"/>
    </row>
    <row r="32815" spans="3:3" x14ac:dyDescent="0.15">
      <c r="C32815" s="29"/>
    </row>
    <row r="32816" spans="3:3" x14ac:dyDescent="0.15">
      <c r="C32816" s="29"/>
    </row>
    <row r="32817" spans="3:3" x14ac:dyDescent="0.15">
      <c r="C32817" s="29"/>
    </row>
    <row r="32818" spans="3:3" x14ac:dyDescent="0.15">
      <c r="C32818" s="29"/>
    </row>
    <row r="32819" spans="3:3" x14ac:dyDescent="0.15">
      <c r="C32819" s="29"/>
    </row>
    <row r="32820" spans="3:3" x14ac:dyDescent="0.15">
      <c r="C32820" s="29"/>
    </row>
    <row r="32821" spans="3:3" x14ac:dyDescent="0.15">
      <c r="C32821" s="29"/>
    </row>
    <row r="32822" spans="3:3" x14ac:dyDescent="0.15">
      <c r="C32822" s="29"/>
    </row>
    <row r="32823" spans="3:3" x14ac:dyDescent="0.15">
      <c r="C32823" s="29"/>
    </row>
    <row r="32824" spans="3:3" x14ac:dyDescent="0.15">
      <c r="C32824" s="29"/>
    </row>
    <row r="32825" spans="3:3" x14ac:dyDescent="0.15">
      <c r="C32825" s="29"/>
    </row>
    <row r="32826" spans="3:3" x14ac:dyDescent="0.15">
      <c r="C32826" s="29"/>
    </row>
    <row r="32827" spans="3:3" x14ac:dyDescent="0.15">
      <c r="C32827" s="34"/>
    </row>
    <row r="32828" spans="3:3" x14ac:dyDescent="0.15">
      <c r="C32828" s="35"/>
    </row>
    <row r="32829" spans="3:3" x14ac:dyDescent="0.15">
      <c r="C32829" s="35"/>
    </row>
    <row r="32830" spans="3:3" x14ac:dyDescent="0.15">
      <c r="C32830" s="35"/>
    </row>
    <row r="32831" spans="3:3" x14ac:dyDescent="0.15">
      <c r="C32831" s="35"/>
    </row>
    <row r="32832" spans="3:3" x14ac:dyDescent="0.15">
      <c r="C32832" s="35"/>
    </row>
    <row r="32833" spans="3:3" x14ac:dyDescent="0.15">
      <c r="C32833" s="35"/>
    </row>
    <row r="32834" spans="3:3" x14ac:dyDescent="0.15">
      <c r="C32834" s="35"/>
    </row>
    <row r="32835" spans="3:3" x14ac:dyDescent="0.15">
      <c r="C32835" s="33"/>
    </row>
    <row r="32836" spans="3:3" x14ac:dyDescent="0.15">
      <c r="C32836" s="35"/>
    </row>
    <row r="32837" spans="3:3" x14ac:dyDescent="0.15">
      <c r="C32837" s="33"/>
    </row>
    <row r="32838" spans="3:3" x14ac:dyDescent="0.15">
      <c r="C32838" s="33"/>
    </row>
    <row r="32839" spans="3:3" x14ac:dyDescent="0.15">
      <c r="C32839" s="33"/>
    </row>
    <row r="32840" spans="3:3" x14ac:dyDescent="0.15">
      <c r="C32840" s="33"/>
    </row>
    <row r="32841" spans="3:3" x14ac:dyDescent="0.15">
      <c r="C32841" s="33"/>
    </row>
    <row r="32842" spans="3:3" x14ac:dyDescent="0.15">
      <c r="C32842" s="33"/>
    </row>
    <row r="32843" spans="3:3" x14ac:dyDescent="0.15">
      <c r="C32843" s="33"/>
    </row>
    <row r="32844" spans="3:3" x14ac:dyDescent="0.15">
      <c r="C32844" s="33"/>
    </row>
    <row r="32845" spans="3:3" x14ac:dyDescent="0.15">
      <c r="C32845" s="33"/>
    </row>
    <row r="32846" spans="3:3" x14ac:dyDescent="0.15">
      <c r="C32846" s="36"/>
    </row>
    <row r="32847" spans="3:3" x14ac:dyDescent="0.15">
      <c r="C32847" s="33"/>
    </row>
    <row r="32848" spans="3:3" x14ac:dyDescent="0.15">
      <c r="C32848" s="36"/>
    </row>
    <row r="32849" spans="3:3" x14ac:dyDescent="0.15">
      <c r="C32849" s="33"/>
    </row>
    <row r="32850" spans="3:3" x14ac:dyDescent="0.15">
      <c r="C32850" s="33"/>
    </row>
    <row r="32851" spans="3:3" x14ac:dyDescent="0.15">
      <c r="C32851" s="33"/>
    </row>
    <row r="32852" spans="3:3" x14ac:dyDescent="0.15">
      <c r="C32852" s="33"/>
    </row>
    <row r="32853" spans="3:3" x14ac:dyDescent="0.15">
      <c r="C32853" s="36"/>
    </row>
    <row r="32854" spans="3:3" x14ac:dyDescent="0.15">
      <c r="C32854" s="37"/>
    </row>
    <row r="32855" spans="3:3" x14ac:dyDescent="0.15">
      <c r="C32855" s="37"/>
    </row>
    <row r="32856" spans="3:3" x14ac:dyDescent="0.15">
      <c r="C32856" s="15"/>
    </row>
    <row r="32857" spans="3:3" x14ac:dyDescent="0.15">
      <c r="C32857" s="36"/>
    </row>
    <row r="32858" spans="3:3" x14ac:dyDescent="0.15">
      <c r="C32858" s="37"/>
    </row>
    <row r="32859" spans="3:3" x14ac:dyDescent="0.15">
      <c r="C32859" s="37"/>
    </row>
    <row r="32860" spans="3:3" x14ac:dyDescent="0.15">
      <c r="C32860" s="15"/>
    </row>
    <row r="32861" spans="3:3" x14ac:dyDescent="0.15">
      <c r="C32861" s="38"/>
    </row>
    <row r="32862" spans="3:3" x14ac:dyDescent="0.15">
      <c r="C32862" s="36"/>
    </row>
    <row r="32863" spans="3:3" x14ac:dyDescent="0.15">
      <c r="C32863" s="37"/>
    </row>
    <row r="32864" spans="3:3" x14ac:dyDescent="0.15">
      <c r="C32864" s="37"/>
    </row>
    <row r="32865" spans="3:3" x14ac:dyDescent="0.15">
      <c r="C32865" s="17"/>
    </row>
    <row r="32866" spans="3:3" x14ac:dyDescent="0.15">
      <c r="C32866" s="17"/>
    </row>
    <row r="32867" spans="3:3" x14ac:dyDescent="0.15">
      <c r="C32867" s="33"/>
    </row>
    <row r="32868" spans="3:3" x14ac:dyDescent="0.15">
      <c r="C32868" s="33"/>
    </row>
    <row r="32869" spans="3:3" x14ac:dyDescent="0.15">
      <c r="C32869" s="33"/>
    </row>
    <row r="32870" spans="3:3" x14ac:dyDescent="0.15">
      <c r="C32870" s="33"/>
    </row>
    <row r="32871" spans="3:3" x14ac:dyDescent="0.15">
      <c r="C32871" s="33"/>
    </row>
    <row r="32872" spans="3:3" x14ac:dyDescent="0.15">
      <c r="C32872" s="33"/>
    </row>
    <row r="32873" spans="3:3" x14ac:dyDescent="0.15">
      <c r="C32873" s="33"/>
    </row>
    <row r="32874" spans="3:3" x14ac:dyDescent="0.15">
      <c r="C32874" s="33"/>
    </row>
    <row r="32875" spans="3:3" x14ac:dyDescent="0.15">
      <c r="C32875" s="33"/>
    </row>
    <row r="32876" spans="3:3" x14ac:dyDescent="0.15">
      <c r="C32876" s="33"/>
    </row>
    <row r="32877" spans="3:3" x14ac:dyDescent="0.15">
      <c r="C32877" s="39"/>
    </row>
    <row r="32878" spans="3:3" x14ac:dyDescent="0.15">
      <c r="C32878" s="39"/>
    </row>
    <row r="32879" spans="3:3" x14ac:dyDescent="0.15">
      <c r="C32879" s="39"/>
    </row>
    <row r="32880" spans="3:3" x14ac:dyDescent="0.15">
      <c r="C32880" s="39"/>
    </row>
    <row r="32881" spans="3:3" x14ac:dyDescent="0.15">
      <c r="C32881" s="39"/>
    </row>
    <row r="32882" spans="3:3" x14ac:dyDescent="0.15">
      <c r="C32882" s="31"/>
    </row>
    <row r="32883" spans="3:3" x14ac:dyDescent="0.15">
      <c r="C32883" s="31"/>
    </row>
    <row r="32884" spans="3:3" x14ac:dyDescent="0.15">
      <c r="C32884" s="31"/>
    </row>
    <row r="32885" spans="3:3" x14ac:dyDescent="0.15">
      <c r="C32885" s="31"/>
    </row>
    <row r="32886" spans="3:3" x14ac:dyDescent="0.15">
      <c r="C32886" s="31"/>
    </row>
    <row r="32887" spans="3:3" x14ac:dyDescent="0.15">
      <c r="C32887" s="31"/>
    </row>
    <row r="32888" spans="3:3" x14ac:dyDescent="0.15">
      <c r="C32888" s="31"/>
    </row>
    <row r="32889" spans="3:3" x14ac:dyDescent="0.15">
      <c r="C32889" s="31"/>
    </row>
    <row r="32890" spans="3:3" x14ac:dyDescent="0.15">
      <c r="C32890" s="31"/>
    </row>
    <row r="32891" spans="3:3" x14ac:dyDescent="0.15">
      <c r="C32891" s="31"/>
    </row>
    <row r="32892" spans="3:3" x14ac:dyDescent="0.15">
      <c r="C32892" s="31"/>
    </row>
    <row r="32893" spans="3:3" x14ac:dyDescent="0.15">
      <c r="C32893" s="31"/>
    </row>
    <row r="32894" spans="3:3" x14ac:dyDescent="0.15">
      <c r="C32894" s="31"/>
    </row>
    <row r="32895" spans="3:3" x14ac:dyDescent="0.15">
      <c r="C32895" s="31"/>
    </row>
    <row r="32896" spans="3:3" x14ac:dyDescent="0.15">
      <c r="C32896" s="31"/>
    </row>
    <row r="32897" spans="3:3" x14ac:dyDescent="0.15">
      <c r="C32897" s="31"/>
    </row>
    <row r="32898" spans="3:3" x14ac:dyDescent="0.15">
      <c r="C32898" s="31"/>
    </row>
    <row r="32899" spans="3:3" x14ac:dyDescent="0.15">
      <c r="C32899" s="31"/>
    </row>
    <row r="32900" spans="3:3" x14ac:dyDescent="0.15">
      <c r="C32900" s="31"/>
    </row>
    <row r="32901" spans="3:3" x14ac:dyDescent="0.15">
      <c r="C32901" s="31"/>
    </row>
    <row r="32902" spans="3:3" x14ac:dyDescent="0.15">
      <c r="C32902" s="29"/>
    </row>
    <row r="32903" spans="3:3" x14ac:dyDescent="0.15">
      <c r="C32903" s="29"/>
    </row>
    <row r="32904" spans="3:3" x14ac:dyDescent="0.15">
      <c r="C32904" s="29"/>
    </row>
    <row r="32905" spans="3:3" x14ac:dyDescent="0.15">
      <c r="C32905" s="29"/>
    </row>
    <row r="32906" spans="3:3" x14ac:dyDescent="0.15">
      <c r="C32906" s="29"/>
    </row>
    <row r="32907" spans="3:3" x14ac:dyDescent="0.15">
      <c r="C32907" s="29"/>
    </row>
    <row r="32908" spans="3:3" x14ac:dyDescent="0.15">
      <c r="C32908" s="29"/>
    </row>
    <row r="32909" spans="3:3" x14ac:dyDescent="0.15">
      <c r="C32909" s="29"/>
    </row>
    <row r="32910" spans="3:3" x14ac:dyDescent="0.15">
      <c r="C32910" s="29"/>
    </row>
    <row r="32911" spans="3:3" x14ac:dyDescent="0.15">
      <c r="C32911" s="29"/>
    </row>
    <row r="32912" spans="3:3" x14ac:dyDescent="0.15">
      <c r="C32912" s="29"/>
    </row>
    <row r="32913" spans="3:3" x14ac:dyDescent="0.15">
      <c r="C32913" s="29"/>
    </row>
    <row r="32914" spans="3:3" x14ac:dyDescent="0.15">
      <c r="C32914" s="29"/>
    </row>
    <row r="32915" spans="3:3" x14ac:dyDescent="0.15">
      <c r="C32915" s="29"/>
    </row>
    <row r="32916" spans="3:3" x14ac:dyDescent="0.15">
      <c r="C32916" s="29"/>
    </row>
    <row r="32917" spans="3:3" x14ac:dyDescent="0.15">
      <c r="C32917" s="29"/>
    </row>
    <row r="32918" spans="3:3" x14ac:dyDescent="0.15">
      <c r="C32918" s="29"/>
    </row>
    <row r="32919" spans="3:3" x14ac:dyDescent="0.15">
      <c r="C32919" s="29"/>
    </row>
    <row r="32920" spans="3:3" x14ac:dyDescent="0.15">
      <c r="C32920" s="29"/>
    </row>
    <row r="32921" spans="3:3" x14ac:dyDescent="0.15">
      <c r="C32921" s="29"/>
    </row>
    <row r="32922" spans="3:3" x14ac:dyDescent="0.15">
      <c r="C32922" s="29"/>
    </row>
    <row r="32923" spans="3:3" x14ac:dyDescent="0.15">
      <c r="C32923" s="29"/>
    </row>
    <row r="32924" spans="3:3" x14ac:dyDescent="0.15">
      <c r="C32924" s="29"/>
    </row>
    <row r="32925" spans="3:3" x14ac:dyDescent="0.15">
      <c r="C32925" s="29"/>
    </row>
    <row r="32926" spans="3:3" x14ac:dyDescent="0.15">
      <c r="C32926" s="29"/>
    </row>
    <row r="32927" spans="3:3" x14ac:dyDescent="0.15">
      <c r="C32927" s="29"/>
    </row>
    <row r="32928" spans="3:3" x14ac:dyDescent="0.15">
      <c r="C32928" s="29"/>
    </row>
    <row r="32929" spans="3:3" x14ac:dyDescent="0.15">
      <c r="C32929" s="29"/>
    </row>
    <row r="32930" spans="3:3" x14ac:dyDescent="0.15">
      <c r="C32930" s="29"/>
    </row>
    <row r="32931" spans="3:3" x14ac:dyDescent="0.15">
      <c r="C32931" s="29"/>
    </row>
    <row r="32932" spans="3:3" x14ac:dyDescent="0.15">
      <c r="C32932" s="29"/>
    </row>
    <row r="32933" spans="3:3" x14ac:dyDescent="0.15">
      <c r="C32933" s="29"/>
    </row>
    <row r="32934" spans="3:3" x14ac:dyDescent="0.15">
      <c r="C32934" s="29"/>
    </row>
    <row r="32935" spans="3:3" x14ac:dyDescent="0.15">
      <c r="C32935" s="29"/>
    </row>
    <row r="32936" spans="3:3" x14ac:dyDescent="0.15">
      <c r="C32936" s="29"/>
    </row>
    <row r="32937" spans="3:3" x14ac:dyDescent="0.15">
      <c r="C32937" s="29"/>
    </row>
    <row r="32938" spans="3:3" x14ac:dyDescent="0.15">
      <c r="C32938" s="31"/>
    </row>
    <row r="32939" spans="3:3" x14ac:dyDescent="0.15">
      <c r="C32939" s="31"/>
    </row>
    <row r="32940" spans="3:3" x14ac:dyDescent="0.15">
      <c r="C32940" s="31"/>
    </row>
    <row r="32941" spans="3:3" x14ac:dyDescent="0.15">
      <c r="C32941" s="31"/>
    </row>
    <row r="32942" spans="3:3" x14ac:dyDescent="0.15">
      <c r="C32942" s="31"/>
    </row>
    <row r="32943" spans="3:3" x14ac:dyDescent="0.15">
      <c r="C32943" s="31"/>
    </row>
    <row r="32944" spans="3:3" x14ac:dyDescent="0.15">
      <c r="C32944" s="31"/>
    </row>
    <row r="32945" spans="3:3" x14ac:dyDescent="0.15">
      <c r="C32945" s="31"/>
    </row>
    <row r="32946" spans="3:3" x14ac:dyDescent="0.15">
      <c r="C32946" s="31"/>
    </row>
    <row r="32947" spans="3:3" x14ac:dyDescent="0.15">
      <c r="C32947" s="31"/>
    </row>
    <row r="32948" spans="3:3" x14ac:dyDescent="0.15">
      <c r="C32948" s="29"/>
    </row>
    <row r="32949" spans="3:3" x14ac:dyDescent="0.15">
      <c r="C32949" s="29"/>
    </row>
    <row r="32950" spans="3:3" x14ac:dyDescent="0.15">
      <c r="C32950" s="29"/>
    </row>
    <row r="32951" spans="3:3" x14ac:dyDescent="0.15">
      <c r="C32951" s="29"/>
    </row>
    <row r="32952" spans="3:3" x14ac:dyDescent="0.15">
      <c r="C32952" s="29"/>
    </row>
    <row r="32953" spans="3:3" x14ac:dyDescent="0.15">
      <c r="C32953" s="29"/>
    </row>
    <row r="32954" spans="3:3" x14ac:dyDescent="0.15">
      <c r="C32954" s="29"/>
    </row>
    <row r="32955" spans="3:3" x14ac:dyDescent="0.15">
      <c r="C32955" s="29"/>
    </row>
    <row r="32956" spans="3:3" x14ac:dyDescent="0.15">
      <c r="C32956" s="29"/>
    </row>
    <row r="32957" spans="3:3" x14ac:dyDescent="0.15">
      <c r="C32957" s="29"/>
    </row>
    <row r="32958" spans="3:3" x14ac:dyDescent="0.15">
      <c r="C32958" s="29"/>
    </row>
    <row r="32959" spans="3:3" x14ac:dyDescent="0.15">
      <c r="C32959" s="29"/>
    </row>
    <row r="32960" spans="3:3" x14ac:dyDescent="0.15">
      <c r="C32960" s="29"/>
    </row>
    <row r="32961" spans="3:3" x14ac:dyDescent="0.15">
      <c r="C32961" s="29"/>
    </row>
    <row r="32962" spans="3:3" x14ac:dyDescent="0.15">
      <c r="C32962" s="29"/>
    </row>
    <row r="32963" spans="3:3" x14ac:dyDescent="0.15">
      <c r="C32963" s="29"/>
    </row>
    <row r="32964" spans="3:3" x14ac:dyDescent="0.15">
      <c r="C32964" s="29"/>
    </row>
    <row r="32965" spans="3:3" x14ac:dyDescent="0.15">
      <c r="C32965" s="29"/>
    </row>
    <row r="32966" spans="3:3" x14ac:dyDescent="0.15">
      <c r="C32966" s="29"/>
    </row>
    <row r="32967" spans="3:3" x14ac:dyDescent="0.15">
      <c r="C32967" s="29"/>
    </row>
    <row r="32968" spans="3:3" x14ac:dyDescent="0.15">
      <c r="C32968" s="29"/>
    </row>
    <row r="32969" spans="3:3" x14ac:dyDescent="0.15">
      <c r="C32969" s="29"/>
    </row>
    <row r="32970" spans="3:3" x14ac:dyDescent="0.15">
      <c r="C32970" s="29"/>
    </row>
    <row r="32971" spans="3:3" x14ac:dyDescent="0.15">
      <c r="C32971" s="29"/>
    </row>
    <row r="32972" spans="3:3" x14ac:dyDescent="0.15">
      <c r="C32972" s="29"/>
    </row>
    <row r="32973" spans="3:3" x14ac:dyDescent="0.15">
      <c r="C32973" s="29"/>
    </row>
    <row r="32974" spans="3:3" x14ac:dyDescent="0.15">
      <c r="C32974" s="40"/>
    </row>
    <row r="32975" spans="3:3" x14ac:dyDescent="0.15">
      <c r="C32975" s="40"/>
    </row>
    <row r="32976" spans="3:3" x14ac:dyDescent="0.15">
      <c r="C32976" s="40"/>
    </row>
    <row r="32977" spans="3:3" x14ac:dyDescent="0.15">
      <c r="C32977" s="40"/>
    </row>
    <row r="32978" spans="3:3" x14ac:dyDescent="0.15">
      <c r="C32978" s="40"/>
    </row>
    <row r="32979" spans="3:3" x14ac:dyDescent="0.15">
      <c r="C32979" s="40"/>
    </row>
    <row r="32980" spans="3:3" x14ac:dyDescent="0.15">
      <c r="C32980" s="40"/>
    </row>
    <row r="32981" spans="3:3" x14ac:dyDescent="0.15">
      <c r="C32981" s="40"/>
    </row>
    <row r="32982" spans="3:3" x14ac:dyDescent="0.15">
      <c r="C32982" s="40"/>
    </row>
    <row r="32983" spans="3:3" x14ac:dyDescent="0.15">
      <c r="C32983" s="40"/>
    </row>
    <row r="32984" spans="3:3" x14ac:dyDescent="0.15">
      <c r="C32984" s="40"/>
    </row>
    <row r="32985" spans="3:3" x14ac:dyDescent="0.15">
      <c r="C32985" s="40"/>
    </row>
    <row r="32986" spans="3:3" x14ac:dyDescent="0.15">
      <c r="C32986" s="40"/>
    </row>
    <row r="32987" spans="3:3" x14ac:dyDescent="0.15">
      <c r="C32987" s="40"/>
    </row>
    <row r="32988" spans="3:3" x14ac:dyDescent="0.15">
      <c r="C32988" s="41"/>
    </row>
    <row r="32989" spans="3:3" x14ac:dyDescent="0.15">
      <c r="C32989" s="41"/>
    </row>
    <row r="32990" spans="3:3" x14ac:dyDescent="0.15">
      <c r="C32990" s="41"/>
    </row>
    <row r="32991" spans="3:3" x14ac:dyDescent="0.15">
      <c r="C32991" s="41"/>
    </row>
    <row r="32992" spans="3:3" x14ac:dyDescent="0.15">
      <c r="C32992" s="41"/>
    </row>
    <row r="32993" spans="3:3" x14ac:dyDescent="0.15">
      <c r="C32993" s="34"/>
    </row>
    <row r="32994" spans="3:3" x14ac:dyDescent="0.15">
      <c r="C32994" s="34"/>
    </row>
    <row r="32995" spans="3:3" x14ac:dyDescent="0.15">
      <c r="C32995" s="34"/>
    </row>
    <row r="32996" spans="3:3" x14ac:dyDescent="0.15">
      <c r="C32996" s="34"/>
    </row>
    <row r="32997" spans="3:3" x14ac:dyDescent="0.15">
      <c r="C32997" s="34"/>
    </row>
    <row r="32998" spans="3:3" x14ac:dyDescent="0.15">
      <c r="C32998" s="34"/>
    </row>
    <row r="32999" spans="3:3" x14ac:dyDescent="0.15">
      <c r="C32999" s="34"/>
    </row>
    <row r="33000" spans="3:3" x14ac:dyDescent="0.15">
      <c r="C33000" s="34"/>
    </row>
    <row r="33001" spans="3:3" x14ac:dyDescent="0.15">
      <c r="C33001" s="34"/>
    </row>
    <row r="33002" spans="3:3" x14ac:dyDescent="0.15">
      <c r="C33002" s="34"/>
    </row>
    <row r="33003" spans="3:3" x14ac:dyDescent="0.15">
      <c r="C33003" s="42"/>
    </row>
    <row r="33004" spans="3:3" x14ac:dyDescent="0.15">
      <c r="C33004" s="42"/>
    </row>
    <row r="33005" spans="3:3" x14ac:dyDescent="0.15">
      <c r="C33005" s="42"/>
    </row>
    <row r="33006" spans="3:3" x14ac:dyDescent="0.15">
      <c r="C33006" s="42"/>
    </row>
    <row r="33007" spans="3:3" x14ac:dyDescent="0.15">
      <c r="C33007" s="42"/>
    </row>
    <row r="33008" spans="3:3" x14ac:dyDescent="0.15">
      <c r="C33008" s="42"/>
    </row>
    <row r="33009" spans="3:3" x14ac:dyDescent="0.15">
      <c r="C33009" s="42"/>
    </row>
    <row r="33010" spans="3:3" x14ac:dyDescent="0.15">
      <c r="C33010" s="42"/>
    </row>
    <row r="33011" spans="3:3" x14ac:dyDescent="0.15">
      <c r="C33011" s="42"/>
    </row>
    <row r="33012" spans="3:3" x14ac:dyDescent="0.15">
      <c r="C33012" s="42"/>
    </row>
    <row r="33013" spans="3:3" x14ac:dyDescent="0.15">
      <c r="C33013" s="31"/>
    </row>
    <row r="33014" spans="3:3" x14ac:dyDescent="0.15">
      <c r="C33014" s="31"/>
    </row>
    <row r="33015" spans="3:3" x14ac:dyDescent="0.15">
      <c r="C33015" s="29"/>
    </row>
    <row r="33016" spans="3:3" x14ac:dyDescent="0.15">
      <c r="C33016" s="29"/>
    </row>
    <row r="33017" spans="3:3" x14ac:dyDescent="0.15">
      <c r="C33017" s="29"/>
    </row>
    <row r="33018" spans="3:3" x14ac:dyDescent="0.15">
      <c r="C33018" s="29"/>
    </row>
    <row r="33019" spans="3:3" x14ac:dyDescent="0.15">
      <c r="C33019" s="29"/>
    </row>
    <row r="33020" spans="3:3" x14ac:dyDescent="0.15">
      <c r="C33020" s="29"/>
    </row>
    <row r="33021" spans="3:3" x14ac:dyDescent="0.15">
      <c r="C33021" s="29"/>
    </row>
    <row r="33022" spans="3:3" x14ac:dyDescent="0.15">
      <c r="C33022" s="29"/>
    </row>
    <row r="33023" spans="3:3" x14ac:dyDescent="0.15">
      <c r="C33023" s="31"/>
    </row>
    <row r="33024" spans="3:3" x14ac:dyDescent="0.15">
      <c r="C33024" s="29"/>
    </row>
    <row r="33025" spans="3:3" x14ac:dyDescent="0.15">
      <c r="C33025" s="29"/>
    </row>
    <row r="33026" spans="3:3" x14ac:dyDescent="0.15">
      <c r="C33026" s="29"/>
    </row>
    <row r="33027" spans="3:3" x14ac:dyDescent="0.15">
      <c r="C33027" s="29"/>
    </row>
    <row r="33028" spans="3:3" x14ac:dyDescent="0.15">
      <c r="C33028" s="29"/>
    </row>
    <row r="33029" spans="3:3" x14ac:dyDescent="0.15">
      <c r="C33029" s="29"/>
    </row>
    <row r="33030" spans="3:3" x14ac:dyDescent="0.15">
      <c r="C33030" s="29"/>
    </row>
    <row r="33031" spans="3:3" x14ac:dyDescent="0.15">
      <c r="C33031" s="37"/>
    </row>
    <row r="33032" spans="3:3" x14ac:dyDescent="0.15">
      <c r="C33032" s="37"/>
    </row>
    <row r="33033" spans="3:3" x14ac:dyDescent="0.15">
      <c r="C33033" s="37"/>
    </row>
    <row r="33034" spans="3:3" x14ac:dyDescent="0.15">
      <c r="C33034" s="37"/>
    </row>
    <row r="33035" spans="3:3" x14ac:dyDescent="0.15">
      <c r="C33035" s="29"/>
    </row>
    <row r="33036" spans="3:3" x14ac:dyDescent="0.15">
      <c r="C33036" s="43"/>
    </row>
    <row r="33037" spans="3:3" x14ac:dyDescent="0.15">
      <c r="C33037" s="43"/>
    </row>
    <row r="33038" spans="3:3" x14ac:dyDescent="0.15">
      <c r="C33038" s="43"/>
    </row>
    <row r="33039" spans="3:3" x14ac:dyDescent="0.15">
      <c r="C33039" s="43"/>
    </row>
    <row r="33040" spans="3:3" x14ac:dyDescent="0.15">
      <c r="C33040" s="43"/>
    </row>
    <row r="33041" spans="3:3" x14ac:dyDescent="0.15">
      <c r="C33041" s="43"/>
    </row>
    <row r="33042" spans="3:3" x14ac:dyDescent="0.15">
      <c r="C33042" s="43"/>
    </row>
    <row r="33043" spans="3:3" x14ac:dyDescent="0.15">
      <c r="C33043" s="44"/>
    </row>
    <row r="33044" spans="3:3" x14ac:dyDescent="0.15">
      <c r="C33044" s="44"/>
    </row>
    <row r="33045" spans="3:3" x14ac:dyDescent="0.15">
      <c r="C33045" s="44"/>
    </row>
    <row r="33046" spans="3:3" x14ac:dyDescent="0.15">
      <c r="C33046" s="43"/>
    </row>
    <row r="33047" spans="3:3" x14ac:dyDescent="0.15">
      <c r="C33047" s="43"/>
    </row>
    <row r="33048" spans="3:3" x14ac:dyDescent="0.15">
      <c r="C33048" s="43"/>
    </row>
    <row r="33049" spans="3:3" x14ac:dyDescent="0.15">
      <c r="C33049" s="43"/>
    </row>
    <row r="33050" spans="3:3" x14ac:dyDescent="0.15">
      <c r="C33050" s="43"/>
    </row>
    <row r="33051" spans="3:3" x14ac:dyDescent="0.15">
      <c r="C33051" s="43"/>
    </row>
    <row r="33052" spans="3:3" x14ac:dyDescent="0.15">
      <c r="C33052" s="43"/>
    </row>
    <row r="33053" spans="3:3" x14ac:dyDescent="0.15">
      <c r="C33053" s="45"/>
    </row>
    <row r="33054" spans="3:3" x14ac:dyDescent="0.15">
      <c r="C33054" s="45"/>
    </row>
    <row r="33055" spans="3:3" x14ac:dyDescent="0.15">
      <c r="C33055" s="45"/>
    </row>
    <row r="33056" spans="3:3" x14ac:dyDescent="0.15">
      <c r="C33056" s="46"/>
    </row>
    <row r="33057" spans="3:3" x14ac:dyDescent="0.15">
      <c r="C33057" s="46"/>
    </row>
    <row r="33058" spans="3:3" x14ac:dyDescent="0.15">
      <c r="C33058" s="46"/>
    </row>
    <row r="33059" spans="3:3" x14ac:dyDescent="0.15">
      <c r="C33059" s="46"/>
    </row>
    <row r="33060" spans="3:3" x14ac:dyDescent="0.15">
      <c r="C33060" s="46"/>
    </row>
    <row r="33061" spans="3:3" x14ac:dyDescent="0.15">
      <c r="C33061" s="46"/>
    </row>
    <row r="33062" spans="3:3" x14ac:dyDescent="0.15">
      <c r="C33062" s="46"/>
    </row>
    <row r="33063" spans="3:3" x14ac:dyDescent="0.15">
      <c r="C33063" s="47"/>
    </row>
    <row r="33064" spans="3:3" x14ac:dyDescent="0.15">
      <c r="C33064" s="47"/>
    </row>
    <row r="33065" spans="3:3" x14ac:dyDescent="0.15">
      <c r="C33065" s="47"/>
    </row>
    <row r="33066" spans="3:3" x14ac:dyDescent="0.15">
      <c r="C33066" s="43"/>
    </row>
    <row r="33067" spans="3:3" x14ac:dyDescent="0.15">
      <c r="C33067" s="36"/>
    </row>
    <row r="33068" spans="3:3" x14ac:dyDescent="0.15">
      <c r="C33068" s="43"/>
    </row>
    <row r="33069" spans="3:3" x14ac:dyDescent="0.15">
      <c r="C33069" s="43"/>
    </row>
    <row r="33070" spans="3:3" x14ac:dyDescent="0.15">
      <c r="C33070" s="43"/>
    </row>
    <row r="33071" spans="3:3" x14ac:dyDescent="0.15">
      <c r="C33071" s="43"/>
    </row>
    <row r="33072" spans="3:3" x14ac:dyDescent="0.15">
      <c r="C33072" s="43"/>
    </row>
    <row r="33073" spans="3:3" x14ac:dyDescent="0.15">
      <c r="C33073" s="43"/>
    </row>
    <row r="33074" spans="3:3" x14ac:dyDescent="0.15">
      <c r="C33074" s="43"/>
    </row>
    <row r="33075" spans="3:3" x14ac:dyDescent="0.15">
      <c r="C33075" s="43"/>
    </row>
    <row r="33076" spans="3:3" x14ac:dyDescent="0.15">
      <c r="C33076" s="44"/>
    </row>
    <row r="33077" spans="3:3" x14ac:dyDescent="0.15">
      <c r="C33077" s="44"/>
    </row>
    <row r="33078" spans="3:3" x14ac:dyDescent="0.15">
      <c r="C33078" s="44"/>
    </row>
    <row r="33079" spans="3:3" x14ac:dyDescent="0.15">
      <c r="C33079" s="43"/>
    </row>
    <row r="33080" spans="3:3" x14ac:dyDescent="0.15">
      <c r="C33080" s="43"/>
    </row>
    <row r="33081" spans="3:3" x14ac:dyDescent="0.15">
      <c r="C33081" s="43"/>
    </row>
    <row r="33082" spans="3:3" x14ac:dyDescent="0.15">
      <c r="C33082" s="48"/>
    </row>
    <row r="33083" spans="3:3" x14ac:dyDescent="0.15">
      <c r="C33083" s="43"/>
    </row>
    <row r="33084" spans="3:3" x14ac:dyDescent="0.15">
      <c r="C33084" s="48"/>
    </row>
    <row r="33085" spans="3:3" x14ac:dyDescent="0.15">
      <c r="C33085" s="48"/>
    </row>
    <row r="33086" spans="3:3" x14ac:dyDescent="0.15">
      <c r="C33086" s="48"/>
    </row>
    <row r="33087" spans="3:3" x14ac:dyDescent="0.15">
      <c r="C33087" s="43"/>
    </row>
    <row r="33088" spans="3:3" x14ac:dyDescent="0.15">
      <c r="C33088" s="49"/>
    </row>
    <row r="33089" spans="3:3" x14ac:dyDescent="0.15">
      <c r="C33089" s="48"/>
    </row>
    <row r="33090" spans="3:3" x14ac:dyDescent="0.15">
      <c r="C33090" s="48"/>
    </row>
    <row r="33091" spans="3:3" x14ac:dyDescent="0.15">
      <c r="C33091" s="48"/>
    </row>
    <row r="33092" spans="3:3" x14ac:dyDescent="0.15">
      <c r="C33092" s="48"/>
    </row>
    <row r="33093" spans="3:3" x14ac:dyDescent="0.15">
      <c r="C33093" s="48"/>
    </row>
    <row r="33094" spans="3:3" x14ac:dyDescent="0.15">
      <c r="C33094" s="48"/>
    </row>
    <row r="33095" spans="3:3" x14ac:dyDescent="0.15">
      <c r="C33095" s="48"/>
    </row>
    <row r="33096" spans="3:3" x14ac:dyDescent="0.15">
      <c r="C33096" s="43"/>
    </row>
    <row r="33097" spans="3:3" x14ac:dyDescent="0.15">
      <c r="C33097" s="46"/>
    </row>
    <row r="33098" spans="3:3" x14ac:dyDescent="0.15">
      <c r="C33098" s="43"/>
    </row>
    <row r="33099" spans="3:3" x14ac:dyDescent="0.15">
      <c r="C33099" s="50"/>
    </row>
    <row r="33101" spans="3:3" x14ac:dyDescent="0.15">
      <c r="C33101" s="52"/>
    </row>
    <row r="49153" spans="3:3" x14ac:dyDescent="0.15">
      <c r="C49153" s="29"/>
    </row>
    <row r="49154" spans="3:3" x14ac:dyDescent="0.15">
      <c r="C49154" s="31"/>
    </row>
    <row r="49155" spans="3:3" x14ac:dyDescent="0.15">
      <c r="C49155" s="31"/>
    </row>
    <row r="49156" spans="3:3" x14ac:dyDescent="0.15">
      <c r="C49156" s="32"/>
    </row>
    <row r="49157" spans="3:3" x14ac:dyDescent="0.15">
      <c r="C49157" s="32"/>
    </row>
    <row r="49158" spans="3:3" x14ac:dyDescent="0.15">
      <c r="C49158" s="31"/>
    </row>
    <row r="49159" spans="3:3" x14ac:dyDescent="0.15">
      <c r="C49159" s="31"/>
    </row>
    <row r="49160" spans="3:3" x14ac:dyDescent="0.15">
      <c r="C49160" s="31"/>
    </row>
    <row r="49161" spans="3:3" x14ac:dyDescent="0.15">
      <c r="C49161" s="31"/>
    </row>
    <row r="49162" spans="3:3" x14ac:dyDescent="0.15">
      <c r="C49162" s="31"/>
    </row>
    <row r="49163" spans="3:3" x14ac:dyDescent="0.15">
      <c r="C49163" s="31"/>
    </row>
    <row r="49164" spans="3:3" x14ac:dyDescent="0.15">
      <c r="C49164" s="31"/>
    </row>
    <row r="49165" spans="3:3" x14ac:dyDescent="0.15">
      <c r="C49165" s="31"/>
    </row>
    <row r="49166" spans="3:3" x14ac:dyDescent="0.15">
      <c r="C49166" s="31"/>
    </row>
    <row r="49167" spans="3:3" x14ac:dyDescent="0.15">
      <c r="C49167" s="31"/>
    </row>
    <row r="49168" spans="3:3" x14ac:dyDescent="0.15">
      <c r="C49168" s="31"/>
    </row>
    <row r="49169" spans="3:3" x14ac:dyDescent="0.15">
      <c r="C49169" s="31"/>
    </row>
    <row r="49170" spans="3:3" x14ac:dyDescent="0.15">
      <c r="C49170" s="31"/>
    </row>
    <row r="49171" spans="3:3" x14ac:dyDescent="0.15">
      <c r="C49171" s="31"/>
    </row>
    <row r="49172" spans="3:3" x14ac:dyDescent="0.15">
      <c r="C49172" s="29"/>
    </row>
    <row r="49173" spans="3:3" x14ac:dyDescent="0.15">
      <c r="C49173" s="29"/>
    </row>
    <row r="49174" spans="3:3" x14ac:dyDescent="0.15">
      <c r="C49174" s="29"/>
    </row>
    <row r="49175" spans="3:3" x14ac:dyDescent="0.15">
      <c r="C49175" s="29"/>
    </row>
    <row r="49176" spans="3:3" x14ac:dyDescent="0.15">
      <c r="C49176" s="29"/>
    </row>
    <row r="49177" spans="3:3" x14ac:dyDescent="0.15">
      <c r="C49177" s="29"/>
    </row>
    <row r="49178" spans="3:3" x14ac:dyDescent="0.15">
      <c r="C49178" s="33"/>
    </row>
    <row r="49179" spans="3:3" x14ac:dyDescent="0.15">
      <c r="C49179" s="29"/>
    </row>
    <row r="49180" spans="3:3" x14ac:dyDescent="0.15">
      <c r="C49180" s="33"/>
    </row>
    <row r="49181" spans="3:3" x14ac:dyDescent="0.15">
      <c r="C49181" s="29"/>
    </row>
    <row r="49182" spans="3:3" x14ac:dyDescent="0.15">
      <c r="C49182" s="29"/>
    </row>
    <row r="49183" spans="3:3" x14ac:dyDescent="0.15">
      <c r="C49183" s="34"/>
    </row>
    <row r="49184" spans="3:3" x14ac:dyDescent="0.15">
      <c r="C49184" s="34"/>
    </row>
    <row r="49185" spans="3:3" x14ac:dyDescent="0.15">
      <c r="C49185" s="34"/>
    </row>
    <row r="49186" spans="3:3" x14ac:dyDescent="0.15">
      <c r="C49186" s="34"/>
    </row>
    <row r="49187" spans="3:3" x14ac:dyDescent="0.15">
      <c r="C49187" s="29"/>
    </row>
    <row r="49188" spans="3:3" x14ac:dyDescent="0.15">
      <c r="C49188" s="29"/>
    </row>
    <row r="49189" spans="3:3" x14ac:dyDescent="0.15">
      <c r="C49189" s="29"/>
    </row>
    <row r="49190" spans="3:3" x14ac:dyDescent="0.15">
      <c r="C49190" s="29"/>
    </row>
    <row r="49191" spans="3:3" x14ac:dyDescent="0.15">
      <c r="C49191" s="29"/>
    </row>
    <row r="49192" spans="3:3" x14ac:dyDescent="0.15">
      <c r="C49192" s="29"/>
    </row>
    <row r="49193" spans="3:3" x14ac:dyDescent="0.15">
      <c r="C49193" s="34"/>
    </row>
    <row r="49194" spans="3:3" x14ac:dyDescent="0.15">
      <c r="C49194" s="34"/>
    </row>
    <row r="49195" spans="3:3" x14ac:dyDescent="0.15">
      <c r="C49195" s="29"/>
    </row>
    <row r="49196" spans="3:3" x14ac:dyDescent="0.15">
      <c r="C49196" s="29"/>
    </row>
    <row r="49197" spans="3:3" x14ac:dyDescent="0.15">
      <c r="C49197" s="29"/>
    </row>
    <row r="49198" spans="3:3" x14ac:dyDescent="0.15">
      <c r="C49198" s="29"/>
    </row>
    <row r="49199" spans="3:3" x14ac:dyDescent="0.15">
      <c r="C49199" s="29"/>
    </row>
    <row r="49200" spans="3:3" x14ac:dyDescent="0.15">
      <c r="C49200" s="29"/>
    </row>
    <row r="49201" spans="3:3" x14ac:dyDescent="0.15">
      <c r="C49201" s="29"/>
    </row>
    <row r="49202" spans="3:3" x14ac:dyDescent="0.15">
      <c r="C49202" s="29"/>
    </row>
    <row r="49203" spans="3:3" x14ac:dyDescent="0.15">
      <c r="C49203" s="29"/>
    </row>
    <row r="49204" spans="3:3" x14ac:dyDescent="0.15">
      <c r="C49204" s="29"/>
    </row>
    <row r="49205" spans="3:3" x14ac:dyDescent="0.15">
      <c r="C49205" s="29"/>
    </row>
    <row r="49206" spans="3:3" x14ac:dyDescent="0.15">
      <c r="C49206" s="29"/>
    </row>
    <row r="49207" spans="3:3" x14ac:dyDescent="0.15">
      <c r="C49207" s="29"/>
    </row>
    <row r="49208" spans="3:3" x14ac:dyDescent="0.15">
      <c r="C49208" s="29"/>
    </row>
    <row r="49209" spans="3:3" x14ac:dyDescent="0.15">
      <c r="C49209" s="29"/>
    </row>
    <row r="49210" spans="3:3" x14ac:dyDescent="0.15">
      <c r="C49210" s="29"/>
    </row>
    <row r="49211" spans="3:3" x14ac:dyDescent="0.15">
      <c r="C49211" s="34"/>
    </row>
    <row r="49212" spans="3:3" x14ac:dyDescent="0.15">
      <c r="C49212" s="35"/>
    </row>
    <row r="49213" spans="3:3" x14ac:dyDescent="0.15">
      <c r="C49213" s="35"/>
    </row>
    <row r="49214" spans="3:3" x14ac:dyDescent="0.15">
      <c r="C49214" s="35"/>
    </row>
    <row r="49215" spans="3:3" x14ac:dyDescent="0.15">
      <c r="C49215" s="35"/>
    </row>
    <row r="49216" spans="3:3" x14ac:dyDescent="0.15">
      <c r="C49216" s="35"/>
    </row>
    <row r="49217" spans="3:3" x14ac:dyDescent="0.15">
      <c r="C49217" s="35"/>
    </row>
    <row r="49218" spans="3:3" x14ac:dyDescent="0.15">
      <c r="C49218" s="35"/>
    </row>
    <row r="49219" spans="3:3" x14ac:dyDescent="0.15">
      <c r="C49219" s="33"/>
    </row>
    <row r="49220" spans="3:3" x14ac:dyDescent="0.15">
      <c r="C49220" s="35"/>
    </row>
    <row r="49221" spans="3:3" x14ac:dyDescent="0.15">
      <c r="C49221" s="33"/>
    </row>
    <row r="49222" spans="3:3" x14ac:dyDescent="0.15">
      <c r="C49222" s="33"/>
    </row>
    <row r="49223" spans="3:3" x14ac:dyDescent="0.15">
      <c r="C49223" s="33"/>
    </row>
    <row r="49224" spans="3:3" x14ac:dyDescent="0.15">
      <c r="C49224" s="33"/>
    </row>
    <row r="49225" spans="3:3" x14ac:dyDescent="0.15">
      <c r="C49225" s="33"/>
    </row>
    <row r="49226" spans="3:3" x14ac:dyDescent="0.15">
      <c r="C49226" s="33"/>
    </row>
    <row r="49227" spans="3:3" x14ac:dyDescent="0.15">
      <c r="C49227" s="33"/>
    </row>
    <row r="49228" spans="3:3" x14ac:dyDescent="0.15">
      <c r="C49228" s="33"/>
    </row>
    <row r="49229" spans="3:3" x14ac:dyDescent="0.15">
      <c r="C49229" s="33"/>
    </row>
    <row r="49230" spans="3:3" x14ac:dyDescent="0.15">
      <c r="C49230" s="36"/>
    </row>
    <row r="49231" spans="3:3" x14ac:dyDescent="0.15">
      <c r="C49231" s="33"/>
    </row>
    <row r="49232" spans="3:3" x14ac:dyDescent="0.15">
      <c r="C49232" s="36"/>
    </row>
    <row r="49233" spans="3:3" x14ac:dyDescent="0.15">
      <c r="C49233" s="33"/>
    </row>
    <row r="49234" spans="3:3" x14ac:dyDescent="0.15">
      <c r="C49234" s="33"/>
    </row>
    <row r="49235" spans="3:3" x14ac:dyDescent="0.15">
      <c r="C49235" s="33"/>
    </row>
    <row r="49236" spans="3:3" x14ac:dyDescent="0.15">
      <c r="C49236" s="33"/>
    </row>
    <row r="49237" spans="3:3" x14ac:dyDescent="0.15">
      <c r="C49237" s="36"/>
    </row>
    <row r="49238" spans="3:3" x14ac:dyDescent="0.15">
      <c r="C49238" s="37"/>
    </row>
    <row r="49239" spans="3:3" x14ac:dyDescent="0.15">
      <c r="C49239" s="37"/>
    </row>
    <row r="49240" spans="3:3" x14ac:dyDescent="0.15">
      <c r="C49240" s="15"/>
    </row>
    <row r="49241" spans="3:3" x14ac:dyDescent="0.15">
      <c r="C49241" s="36"/>
    </row>
    <row r="49242" spans="3:3" x14ac:dyDescent="0.15">
      <c r="C49242" s="37"/>
    </row>
    <row r="49243" spans="3:3" x14ac:dyDescent="0.15">
      <c r="C49243" s="37"/>
    </row>
    <row r="49244" spans="3:3" x14ac:dyDescent="0.15">
      <c r="C49244" s="15"/>
    </row>
    <row r="49245" spans="3:3" x14ac:dyDescent="0.15">
      <c r="C49245" s="38"/>
    </row>
    <row r="49246" spans="3:3" x14ac:dyDescent="0.15">
      <c r="C49246" s="36"/>
    </row>
    <row r="49247" spans="3:3" x14ac:dyDescent="0.15">
      <c r="C49247" s="37"/>
    </row>
    <row r="49248" spans="3:3" x14ac:dyDescent="0.15">
      <c r="C49248" s="37"/>
    </row>
    <row r="49249" spans="3:3" x14ac:dyDescent="0.15">
      <c r="C49249" s="17"/>
    </row>
    <row r="49250" spans="3:3" x14ac:dyDescent="0.15">
      <c r="C49250" s="17"/>
    </row>
    <row r="49251" spans="3:3" x14ac:dyDescent="0.15">
      <c r="C49251" s="33"/>
    </row>
    <row r="49252" spans="3:3" x14ac:dyDescent="0.15">
      <c r="C49252" s="33"/>
    </row>
    <row r="49253" spans="3:3" x14ac:dyDescent="0.15">
      <c r="C49253" s="33"/>
    </row>
    <row r="49254" spans="3:3" x14ac:dyDescent="0.15">
      <c r="C49254" s="33"/>
    </row>
    <row r="49255" spans="3:3" x14ac:dyDescent="0.15">
      <c r="C49255" s="33"/>
    </row>
    <row r="49256" spans="3:3" x14ac:dyDescent="0.15">
      <c r="C49256" s="33"/>
    </row>
    <row r="49257" spans="3:3" x14ac:dyDescent="0.15">
      <c r="C49257" s="33"/>
    </row>
    <row r="49258" spans="3:3" x14ac:dyDescent="0.15">
      <c r="C49258" s="33"/>
    </row>
    <row r="49259" spans="3:3" x14ac:dyDescent="0.15">
      <c r="C49259" s="33"/>
    </row>
    <row r="49260" spans="3:3" x14ac:dyDescent="0.15">
      <c r="C49260" s="33"/>
    </row>
    <row r="49261" spans="3:3" x14ac:dyDescent="0.15">
      <c r="C49261" s="39"/>
    </row>
    <row r="49262" spans="3:3" x14ac:dyDescent="0.15">
      <c r="C49262" s="39"/>
    </row>
    <row r="49263" spans="3:3" x14ac:dyDescent="0.15">
      <c r="C49263" s="39"/>
    </row>
    <row r="49264" spans="3:3" x14ac:dyDescent="0.15">
      <c r="C49264" s="39"/>
    </row>
    <row r="49265" spans="3:3" x14ac:dyDescent="0.15">
      <c r="C49265" s="39"/>
    </row>
    <row r="49266" spans="3:3" x14ac:dyDescent="0.15">
      <c r="C49266" s="31"/>
    </row>
    <row r="49267" spans="3:3" x14ac:dyDescent="0.15">
      <c r="C49267" s="31"/>
    </row>
    <row r="49268" spans="3:3" x14ac:dyDescent="0.15">
      <c r="C49268" s="31"/>
    </row>
    <row r="49269" spans="3:3" x14ac:dyDescent="0.15">
      <c r="C49269" s="31"/>
    </row>
    <row r="49270" spans="3:3" x14ac:dyDescent="0.15">
      <c r="C49270" s="31"/>
    </row>
    <row r="49271" spans="3:3" x14ac:dyDescent="0.15">
      <c r="C49271" s="31"/>
    </row>
    <row r="49272" spans="3:3" x14ac:dyDescent="0.15">
      <c r="C49272" s="31"/>
    </row>
    <row r="49273" spans="3:3" x14ac:dyDescent="0.15">
      <c r="C49273" s="31"/>
    </row>
    <row r="49274" spans="3:3" x14ac:dyDescent="0.15">
      <c r="C49274" s="31"/>
    </row>
    <row r="49275" spans="3:3" x14ac:dyDescent="0.15">
      <c r="C49275" s="31"/>
    </row>
    <row r="49276" spans="3:3" x14ac:dyDescent="0.15">
      <c r="C49276" s="31"/>
    </row>
    <row r="49277" spans="3:3" x14ac:dyDescent="0.15">
      <c r="C49277" s="31"/>
    </row>
    <row r="49278" spans="3:3" x14ac:dyDescent="0.15">
      <c r="C49278" s="31"/>
    </row>
    <row r="49279" spans="3:3" x14ac:dyDescent="0.15">
      <c r="C49279" s="31"/>
    </row>
    <row r="49280" spans="3:3" x14ac:dyDescent="0.15">
      <c r="C49280" s="31"/>
    </row>
    <row r="49281" spans="3:3" x14ac:dyDescent="0.15">
      <c r="C49281" s="31"/>
    </row>
    <row r="49282" spans="3:3" x14ac:dyDescent="0.15">
      <c r="C49282" s="31"/>
    </row>
    <row r="49283" spans="3:3" x14ac:dyDescent="0.15">
      <c r="C49283" s="31"/>
    </row>
    <row r="49284" spans="3:3" x14ac:dyDescent="0.15">
      <c r="C49284" s="31"/>
    </row>
    <row r="49285" spans="3:3" x14ac:dyDescent="0.15">
      <c r="C49285" s="31"/>
    </row>
    <row r="49286" spans="3:3" x14ac:dyDescent="0.15">
      <c r="C49286" s="29"/>
    </row>
    <row r="49287" spans="3:3" x14ac:dyDescent="0.15">
      <c r="C49287" s="29"/>
    </row>
    <row r="49288" spans="3:3" x14ac:dyDescent="0.15">
      <c r="C49288" s="29"/>
    </row>
    <row r="49289" spans="3:3" x14ac:dyDescent="0.15">
      <c r="C49289" s="29"/>
    </row>
    <row r="49290" spans="3:3" x14ac:dyDescent="0.15">
      <c r="C49290" s="29"/>
    </row>
    <row r="49291" spans="3:3" x14ac:dyDescent="0.15">
      <c r="C49291" s="29"/>
    </row>
    <row r="49292" spans="3:3" x14ac:dyDescent="0.15">
      <c r="C49292" s="29"/>
    </row>
    <row r="49293" spans="3:3" x14ac:dyDescent="0.15">
      <c r="C49293" s="29"/>
    </row>
    <row r="49294" spans="3:3" x14ac:dyDescent="0.15">
      <c r="C49294" s="29"/>
    </row>
    <row r="49295" spans="3:3" x14ac:dyDescent="0.15">
      <c r="C49295" s="29"/>
    </row>
    <row r="49296" spans="3:3" x14ac:dyDescent="0.15">
      <c r="C49296" s="29"/>
    </row>
    <row r="49297" spans="3:3" x14ac:dyDescent="0.15">
      <c r="C49297" s="29"/>
    </row>
    <row r="49298" spans="3:3" x14ac:dyDescent="0.15">
      <c r="C49298" s="29"/>
    </row>
    <row r="49299" spans="3:3" x14ac:dyDescent="0.15">
      <c r="C49299" s="29"/>
    </row>
    <row r="49300" spans="3:3" x14ac:dyDescent="0.15">
      <c r="C49300" s="29"/>
    </row>
    <row r="49301" spans="3:3" x14ac:dyDescent="0.15">
      <c r="C49301" s="29"/>
    </row>
    <row r="49302" spans="3:3" x14ac:dyDescent="0.15">
      <c r="C49302" s="29"/>
    </row>
    <row r="49303" spans="3:3" x14ac:dyDescent="0.15">
      <c r="C49303" s="29"/>
    </row>
    <row r="49304" spans="3:3" x14ac:dyDescent="0.15">
      <c r="C49304" s="29"/>
    </row>
    <row r="49305" spans="3:3" x14ac:dyDescent="0.15">
      <c r="C49305" s="29"/>
    </row>
    <row r="49306" spans="3:3" x14ac:dyDescent="0.15">
      <c r="C49306" s="29"/>
    </row>
    <row r="49307" spans="3:3" x14ac:dyDescent="0.15">
      <c r="C49307" s="29"/>
    </row>
    <row r="49308" spans="3:3" x14ac:dyDescent="0.15">
      <c r="C49308" s="29"/>
    </row>
    <row r="49309" spans="3:3" x14ac:dyDescent="0.15">
      <c r="C49309" s="29"/>
    </row>
    <row r="49310" spans="3:3" x14ac:dyDescent="0.15">
      <c r="C49310" s="29"/>
    </row>
    <row r="49311" spans="3:3" x14ac:dyDescent="0.15">
      <c r="C49311" s="29"/>
    </row>
    <row r="49312" spans="3:3" x14ac:dyDescent="0.15">
      <c r="C49312" s="29"/>
    </row>
    <row r="49313" spans="3:3" x14ac:dyDescent="0.15">
      <c r="C49313" s="29"/>
    </row>
    <row r="49314" spans="3:3" x14ac:dyDescent="0.15">
      <c r="C49314" s="29"/>
    </row>
    <row r="49315" spans="3:3" x14ac:dyDescent="0.15">
      <c r="C49315" s="29"/>
    </row>
    <row r="49316" spans="3:3" x14ac:dyDescent="0.15">
      <c r="C49316" s="29"/>
    </row>
    <row r="49317" spans="3:3" x14ac:dyDescent="0.15">
      <c r="C49317" s="29"/>
    </row>
    <row r="49318" spans="3:3" x14ac:dyDescent="0.15">
      <c r="C49318" s="29"/>
    </row>
    <row r="49319" spans="3:3" x14ac:dyDescent="0.15">
      <c r="C49319" s="29"/>
    </row>
    <row r="49320" spans="3:3" x14ac:dyDescent="0.15">
      <c r="C49320" s="29"/>
    </row>
    <row r="49321" spans="3:3" x14ac:dyDescent="0.15">
      <c r="C49321" s="29"/>
    </row>
    <row r="49322" spans="3:3" x14ac:dyDescent="0.15">
      <c r="C49322" s="31"/>
    </row>
    <row r="49323" spans="3:3" x14ac:dyDescent="0.15">
      <c r="C49323" s="31"/>
    </row>
    <row r="49324" spans="3:3" x14ac:dyDescent="0.15">
      <c r="C49324" s="31"/>
    </row>
    <row r="49325" spans="3:3" x14ac:dyDescent="0.15">
      <c r="C49325" s="31"/>
    </row>
    <row r="49326" spans="3:3" x14ac:dyDescent="0.15">
      <c r="C49326" s="31"/>
    </row>
    <row r="49327" spans="3:3" x14ac:dyDescent="0.15">
      <c r="C49327" s="31"/>
    </row>
    <row r="49328" spans="3:3" x14ac:dyDescent="0.15">
      <c r="C49328" s="31"/>
    </row>
    <row r="49329" spans="3:3" x14ac:dyDescent="0.15">
      <c r="C49329" s="31"/>
    </row>
    <row r="49330" spans="3:3" x14ac:dyDescent="0.15">
      <c r="C49330" s="31"/>
    </row>
    <row r="49331" spans="3:3" x14ac:dyDescent="0.15">
      <c r="C49331" s="31"/>
    </row>
    <row r="49332" spans="3:3" x14ac:dyDescent="0.15">
      <c r="C49332" s="29"/>
    </row>
    <row r="49333" spans="3:3" x14ac:dyDescent="0.15">
      <c r="C49333" s="29"/>
    </row>
    <row r="49334" spans="3:3" x14ac:dyDescent="0.15">
      <c r="C49334" s="29"/>
    </row>
    <row r="49335" spans="3:3" x14ac:dyDescent="0.15">
      <c r="C49335" s="29"/>
    </row>
    <row r="49336" spans="3:3" x14ac:dyDescent="0.15">
      <c r="C49336" s="29"/>
    </row>
    <row r="49337" spans="3:3" x14ac:dyDescent="0.15">
      <c r="C49337" s="29"/>
    </row>
    <row r="49338" spans="3:3" x14ac:dyDescent="0.15">
      <c r="C49338" s="29"/>
    </row>
    <row r="49339" spans="3:3" x14ac:dyDescent="0.15">
      <c r="C49339" s="29"/>
    </row>
    <row r="49340" spans="3:3" x14ac:dyDescent="0.15">
      <c r="C49340" s="29"/>
    </row>
    <row r="49341" spans="3:3" x14ac:dyDescent="0.15">
      <c r="C49341" s="29"/>
    </row>
    <row r="49342" spans="3:3" x14ac:dyDescent="0.15">
      <c r="C49342" s="29"/>
    </row>
    <row r="49343" spans="3:3" x14ac:dyDescent="0.15">
      <c r="C49343" s="29"/>
    </row>
    <row r="49344" spans="3:3" x14ac:dyDescent="0.15">
      <c r="C49344" s="29"/>
    </row>
    <row r="49345" spans="3:3" x14ac:dyDescent="0.15">
      <c r="C49345" s="29"/>
    </row>
    <row r="49346" spans="3:3" x14ac:dyDescent="0.15">
      <c r="C49346" s="29"/>
    </row>
    <row r="49347" spans="3:3" x14ac:dyDescent="0.15">
      <c r="C49347" s="29"/>
    </row>
    <row r="49348" spans="3:3" x14ac:dyDescent="0.15">
      <c r="C49348" s="29"/>
    </row>
    <row r="49349" spans="3:3" x14ac:dyDescent="0.15">
      <c r="C49349" s="29"/>
    </row>
    <row r="49350" spans="3:3" x14ac:dyDescent="0.15">
      <c r="C49350" s="29"/>
    </row>
    <row r="49351" spans="3:3" x14ac:dyDescent="0.15">
      <c r="C49351" s="29"/>
    </row>
    <row r="49352" spans="3:3" x14ac:dyDescent="0.15">
      <c r="C49352" s="29"/>
    </row>
    <row r="49353" spans="3:3" x14ac:dyDescent="0.15">
      <c r="C49353" s="29"/>
    </row>
    <row r="49354" spans="3:3" x14ac:dyDescent="0.15">
      <c r="C49354" s="29"/>
    </row>
    <row r="49355" spans="3:3" x14ac:dyDescent="0.15">
      <c r="C49355" s="29"/>
    </row>
    <row r="49356" spans="3:3" x14ac:dyDescent="0.15">
      <c r="C49356" s="29"/>
    </row>
    <row r="49357" spans="3:3" x14ac:dyDescent="0.15">
      <c r="C49357" s="29"/>
    </row>
    <row r="49358" spans="3:3" x14ac:dyDescent="0.15">
      <c r="C49358" s="40"/>
    </row>
    <row r="49359" spans="3:3" x14ac:dyDescent="0.15">
      <c r="C49359" s="40"/>
    </row>
    <row r="49360" spans="3:3" x14ac:dyDescent="0.15">
      <c r="C49360" s="40"/>
    </row>
    <row r="49361" spans="3:3" x14ac:dyDescent="0.15">
      <c r="C49361" s="40"/>
    </row>
    <row r="49362" spans="3:3" x14ac:dyDescent="0.15">
      <c r="C49362" s="40"/>
    </row>
    <row r="49363" spans="3:3" x14ac:dyDescent="0.15">
      <c r="C49363" s="40"/>
    </row>
    <row r="49364" spans="3:3" x14ac:dyDescent="0.15">
      <c r="C49364" s="40"/>
    </row>
    <row r="49365" spans="3:3" x14ac:dyDescent="0.15">
      <c r="C49365" s="40"/>
    </row>
    <row r="49366" spans="3:3" x14ac:dyDescent="0.15">
      <c r="C49366" s="40"/>
    </row>
    <row r="49367" spans="3:3" x14ac:dyDescent="0.15">
      <c r="C49367" s="40"/>
    </row>
    <row r="49368" spans="3:3" x14ac:dyDescent="0.15">
      <c r="C49368" s="40"/>
    </row>
    <row r="49369" spans="3:3" x14ac:dyDescent="0.15">
      <c r="C49369" s="40"/>
    </row>
    <row r="49370" spans="3:3" x14ac:dyDescent="0.15">
      <c r="C49370" s="40"/>
    </row>
    <row r="49371" spans="3:3" x14ac:dyDescent="0.15">
      <c r="C49371" s="40"/>
    </row>
    <row r="49372" spans="3:3" x14ac:dyDescent="0.15">
      <c r="C49372" s="41"/>
    </row>
    <row r="49373" spans="3:3" x14ac:dyDescent="0.15">
      <c r="C49373" s="41"/>
    </row>
    <row r="49374" spans="3:3" x14ac:dyDescent="0.15">
      <c r="C49374" s="41"/>
    </row>
    <row r="49375" spans="3:3" x14ac:dyDescent="0.15">
      <c r="C49375" s="41"/>
    </row>
    <row r="49376" spans="3:3" x14ac:dyDescent="0.15">
      <c r="C49376" s="41"/>
    </row>
    <row r="49377" spans="3:3" x14ac:dyDescent="0.15">
      <c r="C49377" s="34"/>
    </row>
    <row r="49378" spans="3:3" x14ac:dyDescent="0.15">
      <c r="C49378" s="34"/>
    </row>
    <row r="49379" spans="3:3" x14ac:dyDescent="0.15">
      <c r="C49379" s="34"/>
    </row>
    <row r="49380" spans="3:3" x14ac:dyDescent="0.15">
      <c r="C49380" s="34"/>
    </row>
    <row r="49381" spans="3:3" x14ac:dyDescent="0.15">
      <c r="C49381" s="34"/>
    </row>
    <row r="49382" spans="3:3" x14ac:dyDescent="0.15">
      <c r="C49382" s="34"/>
    </row>
    <row r="49383" spans="3:3" x14ac:dyDescent="0.15">
      <c r="C49383" s="34"/>
    </row>
    <row r="49384" spans="3:3" x14ac:dyDescent="0.15">
      <c r="C49384" s="34"/>
    </row>
    <row r="49385" spans="3:3" x14ac:dyDescent="0.15">
      <c r="C49385" s="34"/>
    </row>
    <row r="49386" spans="3:3" x14ac:dyDescent="0.15">
      <c r="C49386" s="34"/>
    </row>
    <row r="49387" spans="3:3" x14ac:dyDescent="0.15">
      <c r="C49387" s="42"/>
    </row>
    <row r="49388" spans="3:3" x14ac:dyDescent="0.15">
      <c r="C49388" s="42"/>
    </row>
    <row r="49389" spans="3:3" x14ac:dyDescent="0.15">
      <c r="C49389" s="42"/>
    </row>
    <row r="49390" spans="3:3" x14ac:dyDescent="0.15">
      <c r="C49390" s="42"/>
    </row>
    <row r="49391" spans="3:3" x14ac:dyDescent="0.15">
      <c r="C49391" s="42"/>
    </row>
    <row r="49392" spans="3:3" x14ac:dyDescent="0.15">
      <c r="C49392" s="42"/>
    </row>
    <row r="49393" spans="3:3" x14ac:dyDescent="0.15">
      <c r="C49393" s="42"/>
    </row>
    <row r="49394" spans="3:3" x14ac:dyDescent="0.15">
      <c r="C49394" s="42"/>
    </row>
    <row r="49395" spans="3:3" x14ac:dyDescent="0.15">
      <c r="C49395" s="42"/>
    </row>
    <row r="49396" spans="3:3" x14ac:dyDescent="0.15">
      <c r="C49396" s="42"/>
    </row>
    <row r="49397" spans="3:3" x14ac:dyDescent="0.15">
      <c r="C49397" s="31"/>
    </row>
    <row r="49398" spans="3:3" x14ac:dyDescent="0.15">
      <c r="C49398" s="31"/>
    </row>
    <row r="49399" spans="3:3" x14ac:dyDescent="0.15">
      <c r="C49399" s="29"/>
    </row>
    <row r="49400" spans="3:3" x14ac:dyDescent="0.15">
      <c r="C49400" s="29"/>
    </row>
    <row r="49401" spans="3:3" x14ac:dyDescent="0.15">
      <c r="C49401" s="29"/>
    </row>
    <row r="49402" spans="3:3" x14ac:dyDescent="0.15">
      <c r="C49402" s="29"/>
    </row>
    <row r="49403" spans="3:3" x14ac:dyDescent="0.15">
      <c r="C49403" s="29"/>
    </row>
    <row r="49404" spans="3:3" x14ac:dyDescent="0.15">
      <c r="C49404" s="29"/>
    </row>
    <row r="49405" spans="3:3" x14ac:dyDescent="0.15">
      <c r="C49405" s="29"/>
    </row>
    <row r="49406" spans="3:3" x14ac:dyDescent="0.15">
      <c r="C49406" s="29"/>
    </row>
    <row r="49407" spans="3:3" x14ac:dyDescent="0.15">
      <c r="C49407" s="31"/>
    </row>
    <row r="49408" spans="3:3" x14ac:dyDescent="0.15">
      <c r="C49408" s="29"/>
    </row>
    <row r="49409" spans="3:3" x14ac:dyDescent="0.15">
      <c r="C49409" s="29"/>
    </row>
    <row r="49410" spans="3:3" x14ac:dyDescent="0.15">
      <c r="C49410" s="29"/>
    </row>
    <row r="49411" spans="3:3" x14ac:dyDescent="0.15">
      <c r="C49411" s="29"/>
    </row>
    <row r="49412" spans="3:3" x14ac:dyDescent="0.15">
      <c r="C49412" s="29"/>
    </row>
    <row r="49413" spans="3:3" x14ac:dyDescent="0.15">
      <c r="C49413" s="29"/>
    </row>
    <row r="49414" spans="3:3" x14ac:dyDescent="0.15">
      <c r="C49414" s="29"/>
    </row>
    <row r="49415" spans="3:3" x14ac:dyDescent="0.15">
      <c r="C49415" s="37"/>
    </row>
    <row r="49416" spans="3:3" x14ac:dyDescent="0.15">
      <c r="C49416" s="37"/>
    </row>
    <row r="49417" spans="3:3" x14ac:dyDescent="0.15">
      <c r="C49417" s="37"/>
    </row>
    <row r="49418" spans="3:3" x14ac:dyDescent="0.15">
      <c r="C49418" s="37"/>
    </row>
    <row r="49419" spans="3:3" x14ac:dyDescent="0.15">
      <c r="C49419" s="29"/>
    </row>
    <row r="49420" spans="3:3" x14ac:dyDescent="0.15">
      <c r="C49420" s="43"/>
    </row>
    <row r="49421" spans="3:3" x14ac:dyDescent="0.15">
      <c r="C49421" s="43"/>
    </row>
    <row r="49422" spans="3:3" x14ac:dyDescent="0.15">
      <c r="C49422" s="43"/>
    </row>
    <row r="49423" spans="3:3" x14ac:dyDescent="0.15">
      <c r="C49423" s="43"/>
    </row>
    <row r="49424" spans="3:3" x14ac:dyDescent="0.15">
      <c r="C49424" s="43"/>
    </row>
    <row r="49425" spans="3:3" x14ac:dyDescent="0.15">
      <c r="C49425" s="43"/>
    </row>
    <row r="49426" spans="3:3" x14ac:dyDescent="0.15">
      <c r="C49426" s="43"/>
    </row>
    <row r="49427" spans="3:3" x14ac:dyDescent="0.15">
      <c r="C49427" s="44"/>
    </row>
    <row r="49428" spans="3:3" x14ac:dyDescent="0.15">
      <c r="C49428" s="44"/>
    </row>
    <row r="49429" spans="3:3" x14ac:dyDescent="0.15">
      <c r="C49429" s="44"/>
    </row>
    <row r="49430" spans="3:3" x14ac:dyDescent="0.15">
      <c r="C49430" s="43"/>
    </row>
    <row r="49431" spans="3:3" x14ac:dyDescent="0.15">
      <c r="C49431" s="43"/>
    </row>
    <row r="49432" spans="3:3" x14ac:dyDescent="0.15">
      <c r="C49432" s="43"/>
    </row>
    <row r="49433" spans="3:3" x14ac:dyDescent="0.15">
      <c r="C49433" s="43"/>
    </row>
    <row r="49434" spans="3:3" x14ac:dyDescent="0.15">
      <c r="C49434" s="43"/>
    </row>
    <row r="49435" spans="3:3" x14ac:dyDescent="0.15">
      <c r="C49435" s="43"/>
    </row>
    <row r="49436" spans="3:3" x14ac:dyDescent="0.15">
      <c r="C49436" s="43"/>
    </row>
    <row r="49437" spans="3:3" x14ac:dyDescent="0.15">
      <c r="C49437" s="45"/>
    </row>
    <row r="49438" spans="3:3" x14ac:dyDescent="0.15">
      <c r="C49438" s="45"/>
    </row>
    <row r="49439" spans="3:3" x14ac:dyDescent="0.15">
      <c r="C49439" s="45"/>
    </row>
    <row r="49440" spans="3:3" x14ac:dyDescent="0.15">
      <c r="C49440" s="46"/>
    </row>
    <row r="49441" spans="3:3" x14ac:dyDescent="0.15">
      <c r="C49441" s="46"/>
    </row>
    <row r="49442" spans="3:3" x14ac:dyDescent="0.15">
      <c r="C49442" s="46"/>
    </row>
    <row r="49443" spans="3:3" x14ac:dyDescent="0.15">
      <c r="C49443" s="46"/>
    </row>
    <row r="49444" spans="3:3" x14ac:dyDescent="0.15">
      <c r="C49444" s="46"/>
    </row>
    <row r="49445" spans="3:3" x14ac:dyDescent="0.15">
      <c r="C49445" s="46"/>
    </row>
    <row r="49446" spans="3:3" x14ac:dyDescent="0.15">
      <c r="C49446" s="46"/>
    </row>
    <row r="49447" spans="3:3" x14ac:dyDescent="0.15">
      <c r="C49447" s="47"/>
    </row>
    <row r="49448" spans="3:3" x14ac:dyDescent="0.15">
      <c r="C49448" s="47"/>
    </row>
    <row r="49449" spans="3:3" x14ac:dyDescent="0.15">
      <c r="C49449" s="47"/>
    </row>
    <row r="49450" spans="3:3" x14ac:dyDescent="0.15">
      <c r="C49450" s="43"/>
    </row>
    <row r="49451" spans="3:3" x14ac:dyDescent="0.15">
      <c r="C49451" s="36"/>
    </row>
    <row r="49452" spans="3:3" x14ac:dyDescent="0.15">
      <c r="C49452" s="43"/>
    </row>
    <row r="49453" spans="3:3" x14ac:dyDescent="0.15">
      <c r="C49453" s="43"/>
    </row>
    <row r="49454" spans="3:3" x14ac:dyDescent="0.15">
      <c r="C49454" s="43"/>
    </row>
    <row r="49455" spans="3:3" x14ac:dyDescent="0.15">
      <c r="C49455" s="43"/>
    </row>
    <row r="49456" spans="3:3" x14ac:dyDescent="0.15">
      <c r="C49456" s="43"/>
    </row>
    <row r="49457" spans="3:3" x14ac:dyDescent="0.15">
      <c r="C49457" s="43"/>
    </row>
    <row r="49458" spans="3:3" x14ac:dyDescent="0.15">
      <c r="C49458" s="43"/>
    </row>
    <row r="49459" spans="3:3" x14ac:dyDescent="0.15">
      <c r="C49459" s="43"/>
    </row>
    <row r="49460" spans="3:3" x14ac:dyDescent="0.15">
      <c r="C49460" s="44"/>
    </row>
    <row r="49461" spans="3:3" x14ac:dyDescent="0.15">
      <c r="C49461" s="44"/>
    </row>
    <row r="49462" spans="3:3" x14ac:dyDescent="0.15">
      <c r="C49462" s="44"/>
    </row>
    <row r="49463" spans="3:3" x14ac:dyDescent="0.15">
      <c r="C49463" s="43"/>
    </row>
    <row r="49464" spans="3:3" x14ac:dyDescent="0.15">
      <c r="C49464" s="43"/>
    </row>
    <row r="49465" spans="3:3" x14ac:dyDescent="0.15">
      <c r="C49465" s="43"/>
    </row>
    <row r="49466" spans="3:3" x14ac:dyDescent="0.15">
      <c r="C49466" s="48"/>
    </row>
    <row r="49467" spans="3:3" x14ac:dyDescent="0.15">
      <c r="C49467" s="43"/>
    </row>
    <row r="49468" spans="3:3" x14ac:dyDescent="0.15">
      <c r="C49468" s="48"/>
    </row>
    <row r="49469" spans="3:3" x14ac:dyDescent="0.15">
      <c r="C49469" s="48"/>
    </row>
    <row r="49470" spans="3:3" x14ac:dyDescent="0.15">
      <c r="C49470" s="48"/>
    </row>
    <row r="49471" spans="3:3" x14ac:dyDescent="0.15">
      <c r="C49471" s="43"/>
    </row>
    <row r="49472" spans="3:3" x14ac:dyDescent="0.15">
      <c r="C49472" s="49"/>
    </row>
    <row r="49473" spans="3:3" x14ac:dyDescent="0.15">
      <c r="C49473" s="48"/>
    </row>
    <row r="49474" spans="3:3" x14ac:dyDescent="0.15">
      <c r="C49474" s="48"/>
    </row>
    <row r="49475" spans="3:3" x14ac:dyDescent="0.15">
      <c r="C49475" s="48"/>
    </row>
    <row r="49476" spans="3:3" x14ac:dyDescent="0.15">
      <c r="C49476" s="48"/>
    </row>
    <row r="49477" spans="3:3" x14ac:dyDescent="0.15">
      <c r="C49477" s="48"/>
    </row>
    <row r="49478" spans="3:3" x14ac:dyDescent="0.15">
      <c r="C49478" s="48"/>
    </row>
    <row r="49479" spans="3:3" x14ac:dyDescent="0.15">
      <c r="C49479" s="48"/>
    </row>
    <row r="49480" spans="3:3" x14ac:dyDescent="0.15">
      <c r="C49480" s="43"/>
    </row>
    <row r="49481" spans="3:3" x14ac:dyDescent="0.15">
      <c r="C49481" s="46"/>
    </row>
    <row r="49482" spans="3:3" x14ac:dyDescent="0.15">
      <c r="C49482" s="43"/>
    </row>
    <row r="49483" spans="3:3" x14ac:dyDescent="0.15">
      <c r="C49483" s="50"/>
    </row>
    <row r="49485" spans="3:3" x14ac:dyDescent="0.15">
      <c r="C49485" s="52"/>
    </row>
    <row r="65537" spans="3:3" x14ac:dyDescent="0.15">
      <c r="C65537" s="29"/>
    </row>
    <row r="65538" spans="3:3" x14ac:dyDescent="0.15">
      <c r="C65538" s="31"/>
    </row>
    <row r="65539" spans="3:3" x14ac:dyDescent="0.15">
      <c r="C65539" s="31"/>
    </row>
    <row r="65540" spans="3:3" x14ac:dyDescent="0.15">
      <c r="C65540" s="32"/>
    </row>
    <row r="65541" spans="3:3" x14ac:dyDescent="0.15">
      <c r="C65541" s="32"/>
    </row>
    <row r="65542" spans="3:3" x14ac:dyDescent="0.15">
      <c r="C65542" s="31"/>
    </row>
    <row r="65543" spans="3:3" x14ac:dyDescent="0.15">
      <c r="C65543" s="31"/>
    </row>
    <row r="65544" spans="3:3" x14ac:dyDescent="0.15">
      <c r="C65544" s="31"/>
    </row>
    <row r="65545" spans="3:3" x14ac:dyDescent="0.15">
      <c r="C65545" s="31"/>
    </row>
    <row r="65546" spans="3:3" x14ac:dyDescent="0.15">
      <c r="C65546" s="31"/>
    </row>
    <row r="65547" spans="3:3" x14ac:dyDescent="0.15">
      <c r="C65547" s="31"/>
    </row>
    <row r="65548" spans="3:3" x14ac:dyDescent="0.15">
      <c r="C65548" s="31"/>
    </row>
    <row r="65549" spans="3:3" x14ac:dyDescent="0.15">
      <c r="C65549" s="31"/>
    </row>
    <row r="65550" spans="3:3" x14ac:dyDescent="0.15">
      <c r="C65550" s="31"/>
    </row>
    <row r="65551" spans="3:3" x14ac:dyDescent="0.15">
      <c r="C65551" s="31"/>
    </row>
    <row r="65552" spans="3:3" x14ac:dyDescent="0.15">
      <c r="C65552" s="31"/>
    </row>
    <row r="65553" spans="3:3" x14ac:dyDescent="0.15">
      <c r="C65553" s="31"/>
    </row>
    <row r="65554" spans="3:3" x14ac:dyDescent="0.15">
      <c r="C65554" s="31"/>
    </row>
    <row r="65555" spans="3:3" x14ac:dyDescent="0.15">
      <c r="C65555" s="31"/>
    </row>
    <row r="65556" spans="3:3" x14ac:dyDescent="0.15">
      <c r="C65556" s="29"/>
    </row>
    <row r="65557" spans="3:3" x14ac:dyDescent="0.15">
      <c r="C65557" s="29"/>
    </row>
    <row r="65558" spans="3:3" x14ac:dyDescent="0.15">
      <c r="C65558" s="29"/>
    </row>
    <row r="65559" spans="3:3" x14ac:dyDescent="0.15">
      <c r="C65559" s="29"/>
    </row>
    <row r="65560" spans="3:3" x14ac:dyDescent="0.15">
      <c r="C65560" s="29"/>
    </row>
    <row r="65561" spans="3:3" x14ac:dyDescent="0.15">
      <c r="C65561" s="29"/>
    </row>
    <row r="65562" spans="3:3" x14ac:dyDescent="0.15">
      <c r="C65562" s="33"/>
    </row>
    <row r="65563" spans="3:3" x14ac:dyDescent="0.15">
      <c r="C65563" s="29"/>
    </row>
    <row r="65564" spans="3:3" x14ac:dyDescent="0.15">
      <c r="C65564" s="33"/>
    </row>
    <row r="65565" spans="3:3" x14ac:dyDescent="0.15">
      <c r="C65565" s="29"/>
    </row>
    <row r="65566" spans="3:3" x14ac:dyDescent="0.15">
      <c r="C65566" s="29"/>
    </row>
    <row r="65567" spans="3:3" x14ac:dyDescent="0.15">
      <c r="C65567" s="34"/>
    </row>
    <row r="65568" spans="3:3" x14ac:dyDescent="0.15">
      <c r="C65568" s="34"/>
    </row>
    <row r="65569" spans="3:3" x14ac:dyDescent="0.15">
      <c r="C65569" s="34"/>
    </row>
    <row r="65570" spans="3:3" x14ac:dyDescent="0.15">
      <c r="C65570" s="34"/>
    </row>
    <row r="65571" spans="3:3" x14ac:dyDescent="0.15">
      <c r="C65571" s="29"/>
    </row>
    <row r="65572" spans="3:3" x14ac:dyDescent="0.15">
      <c r="C65572" s="29"/>
    </row>
    <row r="65573" spans="3:3" x14ac:dyDescent="0.15">
      <c r="C65573" s="29"/>
    </row>
    <row r="65574" spans="3:3" x14ac:dyDescent="0.15">
      <c r="C65574" s="29"/>
    </row>
    <row r="65575" spans="3:3" x14ac:dyDescent="0.15">
      <c r="C65575" s="29"/>
    </row>
    <row r="65576" spans="3:3" x14ac:dyDescent="0.15">
      <c r="C65576" s="29"/>
    </row>
    <row r="65577" spans="3:3" x14ac:dyDescent="0.15">
      <c r="C65577" s="34"/>
    </row>
    <row r="65578" spans="3:3" x14ac:dyDescent="0.15">
      <c r="C65578" s="34"/>
    </row>
    <row r="65579" spans="3:3" x14ac:dyDescent="0.15">
      <c r="C65579" s="29"/>
    </row>
    <row r="65580" spans="3:3" x14ac:dyDescent="0.15">
      <c r="C65580" s="29"/>
    </row>
    <row r="65581" spans="3:3" x14ac:dyDescent="0.15">
      <c r="C65581" s="29"/>
    </row>
    <row r="65582" spans="3:3" x14ac:dyDescent="0.15">
      <c r="C65582" s="29"/>
    </row>
    <row r="65583" spans="3:3" x14ac:dyDescent="0.15">
      <c r="C65583" s="29"/>
    </row>
    <row r="65584" spans="3:3" x14ac:dyDescent="0.15">
      <c r="C65584" s="29"/>
    </row>
    <row r="65585" spans="3:3" x14ac:dyDescent="0.15">
      <c r="C65585" s="29"/>
    </row>
    <row r="65586" spans="3:3" x14ac:dyDescent="0.15">
      <c r="C65586" s="29"/>
    </row>
    <row r="65587" spans="3:3" x14ac:dyDescent="0.15">
      <c r="C65587" s="29"/>
    </row>
    <row r="65588" spans="3:3" x14ac:dyDescent="0.15">
      <c r="C65588" s="29"/>
    </row>
    <row r="65589" spans="3:3" x14ac:dyDescent="0.15">
      <c r="C65589" s="29"/>
    </row>
    <row r="65590" spans="3:3" x14ac:dyDescent="0.15">
      <c r="C65590" s="29"/>
    </row>
    <row r="65591" spans="3:3" x14ac:dyDescent="0.15">
      <c r="C65591" s="29"/>
    </row>
    <row r="65592" spans="3:3" x14ac:dyDescent="0.15">
      <c r="C65592" s="29"/>
    </row>
    <row r="65593" spans="3:3" x14ac:dyDescent="0.15">
      <c r="C65593" s="29"/>
    </row>
    <row r="65594" spans="3:3" x14ac:dyDescent="0.15">
      <c r="C65594" s="29"/>
    </row>
    <row r="65595" spans="3:3" x14ac:dyDescent="0.15">
      <c r="C65595" s="34"/>
    </row>
    <row r="65596" spans="3:3" x14ac:dyDescent="0.15">
      <c r="C65596" s="35"/>
    </row>
    <row r="65597" spans="3:3" x14ac:dyDescent="0.15">
      <c r="C65597" s="35"/>
    </row>
    <row r="65598" spans="3:3" x14ac:dyDescent="0.15">
      <c r="C65598" s="35"/>
    </row>
    <row r="65599" spans="3:3" x14ac:dyDescent="0.15">
      <c r="C65599" s="35"/>
    </row>
    <row r="65600" spans="3:3" x14ac:dyDescent="0.15">
      <c r="C65600" s="35"/>
    </row>
    <row r="65601" spans="3:3" x14ac:dyDescent="0.15">
      <c r="C65601" s="35"/>
    </row>
    <row r="65602" spans="3:3" x14ac:dyDescent="0.15">
      <c r="C65602" s="35"/>
    </row>
    <row r="65603" spans="3:3" x14ac:dyDescent="0.15">
      <c r="C65603" s="33"/>
    </row>
    <row r="65604" spans="3:3" x14ac:dyDescent="0.15">
      <c r="C65604" s="35"/>
    </row>
    <row r="65605" spans="3:3" x14ac:dyDescent="0.15">
      <c r="C65605" s="33"/>
    </row>
    <row r="65606" spans="3:3" x14ac:dyDescent="0.15">
      <c r="C65606" s="33"/>
    </row>
    <row r="65607" spans="3:3" x14ac:dyDescent="0.15">
      <c r="C65607" s="33"/>
    </row>
    <row r="65608" spans="3:3" x14ac:dyDescent="0.15">
      <c r="C65608" s="33"/>
    </row>
    <row r="65609" spans="3:3" x14ac:dyDescent="0.15">
      <c r="C65609" s="33"/>
    </row>
    <row r="65610" spans="3:3" x14ac:dyDescent="0.15">
      <c r="C65610" s="33"/>
    </row>
    <row r="65611" spans="3:3" x14ac:dyDescent="0.15">
      <c r="C65611" s="33"/>
    </row>
    <row r="65612" spans="3:3" x14ac:dyDescent="0.15">
      <c r="C65612" s="33"/>
    </row>
    <row r="65613" spans="3:3" x14ac:dyDescent="0.15">
      <c r="C65613" s="33"/>
    </row>
    <row r="65614" spans="3:3" x14ac:dyDescent="0.15">
      <c r="C65614" s="36"/>
    </row>
    <row r="65615" spans="3:3" x14ac:dyDescent="0.15">
      <c r="C65615" s="33"/>
    </row>
    <row r="65616" spans="3:3" x14ac:dyDescent="0.15">
      <c r="C65616" s="36"/>
    </row>
    <row r="65617" spans="3:3" x14ac:dyDescent="0.15">
      <c r="C65617" s="33"/>
    </row>
    <row r="65618" spans="3:3" x14ac:dyDescent="0.15">
      <c r="C65618" s="33"/>
    </row>
    <row r="65619" spans="3:3" x14ac:dyDescent="0.15">
      <c r="C65619" s="33"/>
    </row>
    <row r="65620" spans="3:3" x14ac:dyDescent="0.15">
      <c r="C65620" s="33"/>
    </row>
    <row r="65621" spans="3:3" x14ac:dyDescent="0.15">
      <c r="C65621" s="36"/>
    </row>
    <row r="65622" spans="3:3" x14ac:dyDescent="0.15">
      <c r="C65622" s="37"/>
    </row>
    <row r="65623" spans="3:3" x14ac:dyDescent="0.15">
      <c r="C65623" s="37"/>
    </row>
    <row r="65624" spans="3:3" x14ac:dyDescent="0.15">
      <c r="C65624" s="15"/>
    </row>
    <row r="65625" spans="3:3" x14ac:dyDescent="0.15">
      <c r="C65625" s="36"/>
    </row>
    <row r="65626" spans="3:3" x14ac:dyDescent="0.15">
      <c r="C65626" s="37"/>
    </row>
    <row r="65627" spans="3:3" x14ac:dyDescent="0.15">
      <c r="C65627" s="37"/>
    </row>
    <row r="65628" spans="3:3" x14ac:dyDescent="0.15">
      <c r="C65628" s="15"/>
    </row>
    <row r="65629" spans="3:3" x14ac:dyDescent="0.15">
      <c r="C65629" s="38"/>
    </row>
    <row r="65630" spans="3:3" x14ac:dyDescent="0.15">
      <c r="C65630" s="36"/>
    </row>
    <row r="65631" spans="3:3" x14ac:dyDescent="0.15">
      <c r="C65631" s="37"/>
    </row>
    <row r="65632" spans="3:3" x14ac:dyDescent="0.15">
      <c r="C65632" s="37"/>
    </row>
    <row r="65633" spans="3:3" x14ac:dyDescent="0.15">
      <c r="C65633" s="17"/>
    </row>
    <row r="65634" spans="3:3" x14ac:dyDescent="0.15">
      <c r="C65634" s="17"/>
    </row>
    <row r="65635" spans="3:3" x14ac:dyDescent="0.15">
      <c r="C65635" s="33"/>
    </row>
    <row r="65636" spans="3:3" x14ac:dyDescent="0.15">
      <c r="C65636" s="33"/>
    </row>
    <row r="65637" spans="3:3" x14ac:dyDescent="0.15">
      <c r="C65637" s="33"/>
    </row>
    <row r="65638" spans="3:3" x14ac:dyDescent="0.15">
      <c r="C65638" s="33"/>
    </row>
    <row r="65639" spans="3:3" x14ac:dyDescent="0.15">
      <c r="C65639" s="33"/>
    </row>
    <row r="65640" spans="3:3" x14ac:dyDescent="0.15">
      <c r="C65640" s="33"/>
    </row>
    <row r="65641" spans="3:3" x14ac:dyDescent="0.15">
      <c r="C65641" s="33"/>
    </row>
    <row r="65642" spans="3:3" x14ac:dyDescent="0.15">
      <c r="C65642" s="33"/>
    </row>
    <row r="65643" spans="3:3" x14ac:dyDescent="0.15">
      <c r="C65643" s="33"/>
    </row>
    <row r="65644" spans="3:3" x14ac:dyDescent="0.15">
      <c r="C65644" s="33"/>
    </row>
    <row r="65645" spans="3:3" x14ac:dyDescent="0.15">
      <c r="C65645" s="39"/>
    </row>
    <row r="65646" spans="3:3" x14ac:dyDescent="0.15">
      <c r="C65646" s="39"/>
    </row>
    <row r="65647" spans="3:3" x14ac:dyDescent="0.15">
      <c r="C65647" s="39"/>
    </row>
    <row r="65648" spans="3:3" x14ac:dyDescent="0.15">
      <c r="C65648" s="39"/>
    </row>
    <row r="65649" spans="3:3" x14ac:dyDescent="0.15">
      <c r="C65649" s="39"/>
    </row>
    <row r="65650" spans="3:3" x14ac:dyDescent="0.15">
      <c r="C65650" s="31"/>
    </row>
    <row r="65651" spans="3:3" x14ac:dyDescent="0.15">
      <c r="C65651" s="31"/>
    </row>
    <row r="65652" spans="3:3" x14ac:dyDescent="0.15">
      <c r="C65652" s="31"/>
    </row>
    <row r="65653" spans="3:3" x14ac:dyDescent="0.15">
      <c r="C65653" s="31"/>
    </row>
    <row r="65654" spans="3:3" x14ac:dyDescent="0.15">
      <c r="C65654" s="31"/>
    </row>
    <row r="65655" spans="3:3" x14ac:dyDescent="0.15">
      <c r="C65655" s="31"/>
    </row>
    <row r="65656" spans="3:3" x14ac:dyDescent="0.15">
      <c r="C65656" s="31"/>
    </row>
    <row r="65657" spans="3:3" x14ac:dyDescent="0.15">
      <c r="C65657" s="31"/>
    </row>
    <row r="65658" spans="3:3" x14ac:dyDescent="0.15">
      <c r="C65658" s="31"/>
    </row>
    <row r="65659" spans="3:3" x14ac:dyDescent="0.15">
      <c r="C65659" s="31"/>
    </row>
    <row r="65660" spans="3:3" x14ac:dyDescent="0.15">
      <c r="C65660" s="31"/>
    </row>
    <row r="65661" spans="3:3" x14ac:dyDescent="0.15">
      <c r="C65661" s="31"/>
    </row>
    <row r="65662" spans="3:3" x14ac:dyDescent="0.15">
      <c r="C65662" s="31"/>
    </row>
    <row r="65663" spans="3:3" x14ac:dyDescent="0.15">
      <c r="C65663" s="31"/>
    </row>
    <row r="65664" spans="3:3" x14ac:dyDescent="0.15">
      <c r="C65664" s="31"/>
    </row>
    <row r="65665" spans="3:3" x14ac:dyDescent="0.15">
      <c r="C65665" s="31"/>
    </row>
    <row r="65666" spans="3:3" x14ac:dyDescent="0.15">
      <c r="C65666" s="31"/>
    </row>
    <row r="65667" spans="3:3" x14ac:dyDescent="0.15">
      <c r="C65667" s="31"/>
    </row>
    <row r="65668" spans="3:3" x14ac:dyDescent="0.15">
      <c r="C65668" s="31"/>
    </row>
    <row r="65669" spans="3:3" x14ac:dyDescent="0.15">
      <c r="C65669" s="31"/>
    </row>
    <row r="65670" spans="3:3" x14ac:dyDescent="0.15">
      <c r="C65670" s="29"/>
    </row>
    <row r="65671" spans="3:3" x14ac:dyDescent="0.15">
      <c r="C65671" s="29"/>
    </row>
    <row r="65672" spans="3:3" x14ac:dyDescent="0.15">
      <c r="C65672" s="29"/>
    </row>
    <row r="65673" spans="3:3" x14ac:dyDescent="0.15">
      <c r="C65673" s="29"/>
    </row>
    <row r="65674" spans="3:3" x14ac:dyDescent="0.15">
      <c r="C65674" s="29"/>
    </row>
    <row r="65675" spans="3:3" x14ac:dyDescent="0.15">
      <c r="C65675" s="29"/>
    </row>
    <row r="65676" spans="3:3" x14ac:dyDescent="0.15">
      <c r="C65676" s="29"/>
    </row>
    <row r="65677" spans="3:3" x14ac:dyDescent="0.15">
      <c r="C65677" s="29"/>
    </row>
    <row r="65678" spans="3:3" x14ac:dyDescent="0.15">
      <c r="C65678" s="29"/>
    </row>
    <row r="65679" spans="3:3" x14ac:dyDescent="0.15">
      <c r="C65679" s="29"/>
    </row>
    <row r="65680" spans="3:3" x14ac:dyDescent="0.15">
      <c r="C65680" s="29"/>
    </row>
    <row r="65681" spans="3:3" x14ac:dyDescent="0.15">
      <c r="C65681" s="29"/>
    </row>
    <row r="65682" spans="3:3" x14ac:dyDescent="0.15">
      <c r="C65682" s="29"/>
    </row>
    <row r="65683" spans="3:3" x14ac:dyDescent="0.15">
      <c r="C65683" s="29"/>
    </row>
    <row r="65684" spans="3:3" x14ac:dyDescent="0.15">
      <c r="C65684" s="29"/>
    </row>
    <row r="65685" spans="3:3" x14ac:dyDescent="0.15">
      <c r="C65685" s="29"/>
    </row>
    <row r="65686" spans="3:3" x14ac:dyDescent="0.15">
      <c r="C65686" s="29"/>
    </row>
    <row r="65687" spans="3:3" x14ac:dyDescent="0.15">
      <c r="C65687" s="29"/>
    </row>
    <row r="65688" spans="3:3" x14ac:dyDescent="0.15">
      <c r="C65688" s="29"/>
    </row>
    <row r="65689" spans="3:3" x14ac:dyDescent="0.15">
      <c r="C65689" s="29"/>
    </row>
    <row r="65690" spans="3:3" x14ac:dyDescent="0.15">
      <c r="C65690" s="29"/>
    </row>
    <row r="65691" spans="3:3" x14ac:dyDescent="0.15">
      <c r="C65691" s="29"/>
    </row>
    <row r="65692" spans="3:3" x14ac:dyDescent="0.15">
      <c r="C65692" s="29"/>
    </row>
    <row r="65693" spans="3:3" x14ac:dyDescent="0.15">
      <c r="C65693" s="29"/>
    </row>
    <row r="65694" spans="3:3" x14ac:dyDescent="0.15">
      <c r="C65694" s="29"/>
    </row>
    <row r="65695" spans="3:3" x14ac:dyDescent="0.15">
      <c r="C65695" s="29"/>
    </row>
    <row r="65696" spans="3:3" x14ac:dyDescent="0.15">
      <c r="C65696" s="29"/>
    </row>
    <row r="65697" spans="3:3" x14ac:dyDescent="0.15">
      <c r="C65697" s="29"/>
    </row>
    <row r="65698" spans="3:3" x14ac:dyDescent="0.15">
      <c r="C65698" s="29"/>
    </row>
    <row r="65699" spans="3:3" x14ac:dyDescent="0.15">
      <c r="C65699" s="29"/>
    </row>
    <row r="65700" spans="3:3" x14ac:dyDescent="0.15">
      <c r="C65700" s="29"/>
    </row>
    <row r="65701" spans="3:3" x14ac:dyDescent="0.15">
      <c r="C65701" s="29"/>
    </row>
    <row r="65702" spans="3:3" x14ac:dyDescent="0.15">
      <c r="C65702" s="29"/>
    </row>
    <row r="65703" spans="3:3" x14ac:dyDescent="0.15">
      <c r="C65703" s="29"/>
    </row>
    <row r="65704" spans="3:3" x14ac:dyDescent="0.15">
      <c r="C65704" s="29"/>
    </row>
    <row r="65705" spans="3:3" x14ac:dyDescent="0.15">
      <c r="C65705" s="29"/>
    </row>
    <row r="65706" spans="3:3" x14ac:dyDescent="0.15">
      <c r="C65706" s="31"/>
    </row>
    <row r="65707" spans="3:3" x14ac:dyDescent="0.15">
      <c r="C65707" s="31"/>
    </row>
    <row r="65708" spans="3:3" x14ac:dyDescent="0.15">
      <c r="C65708" s="31"/>
    </row>
    <row r="65709" spans="3:3" x14ac:dyDescent="0.15">
      <c r="C65709" s="31"/>
    </row>
    <row r="65710" spans="3:3" x14ac:dyDescent="0.15">
      <c r="C65710" s="31"/>
    </row>
    <row r="65711" spans="3:3" x14ac:dyDescent="0.15">
      <c r="C65711" s="31"/>
    </row>
    <row r="65712" spans="3:3" x14ac:dyDescent="0.15">
      <c r="C65712" s="31"/>
    </row>
    <row r="65713" spans="3:3" x14ac:dyDescent="0.15">
      <c r="C65713" s="31"/>
    </row>
    <row r="65714" spans="3:3" x14ac:dyDescent="0.15">
      <c r="C65714" s="31"/>
    </row>
    <row r="65715" spans="3:3" x14ac:dyDescent="0.15">
      <c r="C65715" s="31"/>
    </row>
    <row r="65716" spans="3:3" x14ac:dyDescent="0.15">
      <c r="C65716" s="29"/>
    </row>
    <row r="65717" spans="3:3" x14ac:dyDescent="0.15">
      <c r="C65717" s="29"/>
    </row>
    <row r="65718" spans="3:3" x14ac:dyDescent="0.15">
      <c r="C65718" s="29"/>
    </row>
    <row r="65719" spans="3:3" x14ac:dyDescent="0.15">
      <c r="C65719" s="29"/>
    </row>
    <row r="65720" spans="3:3" x14ac:dyDescent="0.15">
      <c r="C65720" s="29"/>
    </row>
    <row r="65721" spans="3:3" x14ac:dyDescent="0.15">
      <c r="C65721" s="29"/>
    </row>
    <row r="65722" spans="3:3" x14ac:dyDescent="0.15">
      <c r="C65722" s="29"/>
    </row>
    <row r="65723" spans="3:3" x14ac:dyDescent="0.15">
      <c r="C65723" s="29"/>
    </row>
    <row r="65724" spans="3:3" x14ac:dyDescent="0.15">
      <c r="C65724" s="29"/>
    </row>
    <row r="65725" spans="3:3" x14ac:dyDescent="0.15">
      <c r="C65725" s="29"/>
    </row>
    <row r="65726" spans="3:3" x14ac:dyDescent="0.15">
      <c r="C65726" s="29"/>
    </row>
    <row r="65727" spans="3:3" x14ac:dyDescent="0.15">
      <c r="C65727" s="29"/>
    </row>
    <row r="65728" spans="3:3" x14ac:dyDescent="0.15">
      <c r="C65728" s="29"/>
    </row>
    <row r="65729" spans="3:3" x14ac:dyDescent="0.15">
      <c r="C65729" s="29"/>
    </row>
    <row r="65730" spans="3:3" x14ac:dyDescent="0.15">
      <c r="C65730" s="29"/>
    </row>
    <row r="65731" spans="3:3" x14ac:dyDescent="0.15">
      <c r="C65731" s="29"/>
    </row>
    <row r="65732" spans="3:3" x14ac:dyDescent="0.15">
      <c r="C65732" s="29"/>
    </row>
    <row r="65733" spans="3:3" x14ac:dyDescent="0.15">
      <c r="C65733" s="29"/>
    </row>
    <row r="65734" spans="3:3" x14ac:dyDescent="0.15">
      <c r="C65734" s="29"/>
    </row>
    <row r="65735" spans="3:3" x14ac:dyDescent="0.15">
      <c r="C65735" s="29"/>
    </row>
    <row r="65736" spans="3:3" x14ac:dyDescent="0.15">
      <c r="C65736" s="29"/>
    </row>
    <row r="65737" spans="3:3" x14ac:dyDescent="0.15">
      <c r="C65737" s="29"/>
    </row>
    <row r="65738" spans="3:3" x14ac:dyDescent="0.15">
      <c r="C65738" s="29"/>
    </row>
    <row r="65739" spans="3:3" x14ac:dyDescent="0.15">
      <c r="C65739" s="29"/>
    </row>
    <row r="65740" spans="3:3" x14ac:dyDescent="0.15">
      <c r="C65740" s="29"/>
    </row>
    <row r="65741" spans="3:3" x14ac:dyDescent="0.15">
      <c r="C65741" s="29"/>
    </row>
    <row r="65742" spans="3:3" x14ac:dyDescent="0.15">
      <c r="C65742" s="40"/>
    </row>
    <row r="65743" spans="3:3" x14ac:dyDescent="0.15">
      <c r="C65743" s="40"/>
    </row>
    <row r="65744" spans="3:3" x14ac:dyDescent="0.15">
      <c r="C65744" s="40"/>
    </row>
    <row r="65745" spans="3:3" x14ac:dyDescent="0.15">
      <c r="C65745" s="40"/>
    </row>
    <row r="65746" spans="3:3" x14ac:dyDescent="0.15">
      <c r="C65746" s="40"/>
    </row>
    <row r="65747" spans="3:3" x14ac:dyDescent="0.15">
      <c r="C65747" s="40"/>
    </row>
    <row r="65748" spans="3:3" x14ac:dyDescent="0.15">
      <c r="C65748" s="40"/>
    </row>
    <row r="65749" spans="3:3" x14ac:dyDescent="0.15">
      <c r="C65749" s="40"/>
    </row>
    <row r="65750" spans="3:3" x14ac:dyDescent="0.15">
      <c r="C65750" s="40"/>
    </row>
    <row r="65751" spans="3:3" x14ac:dyDescent="0.15">
      <c r="C65751" s="40"/>
    </row>
    <row r="65752" spans="3:3" x14ac:dyDescent="0.15">
      <c r="C65752" s="40"/>
    </row>
    <row r="65753" spans="3:3" x14ac:dyDescent="0.15">
      <c r="C65753" s="40"/>
    </row>
    <row r="65754" spans="3:3" x14ac:dyDescent="0.15">
      <c r="C65754" s="40"/>
    </row>
    <row r="65755" spans="3:3" x14ac:dyDescent="0.15">
      <c r="C65755" s="40"/>
    </row>
    <row r="65756" spans="3:3" x14ac:dyDescent="0.15">
      <c r="C65756" s="41"/>
    </row>
    <row r="65757" spans="3:3" x14ac:dyDescent="0.15">
      <c r="C65757" s="41"/>
    </row>
    <row r="65758" spans="3:3" x14ac:dyDescent="0.15">
      <c r="C65758" s="41"/>
    </row>
    <row r="65759" spans="3:3" x14ac:dyDescent="0.15">
      <c r="C65759" s="41"/>
    </row>
    <row r="65760" spans="3:3" x14ac:dyDescent="0.15">
      <c r="C65760" s="41"/>
    </row>
    <row r="65761" spans="3:3" x14ac:dyDescent="0.15">
      <c r="C65761" s="34"/>
    </row>
    <row r="65762" spans="3:3" x14ac:dyDescent="0.15">
      <c r="C65762" s="34"/>
    </row>
    <row r="65763" spans="3:3" x14ac:dyDescent="0.15">
      <c r="C65763" s="34"/>
    </row>
    <row r="65764" spans="3:3" x14ac:dyDescent="0.15">
      <c r="C65764" s="34"/>
    </row>
    <row r="65765" spans="3:3" x14ac:dyDescent="0.15">
      <c r="C65765" s="34"/>
    </row>
    <row r="65766" spans="3:3" x14ac:dyDescent="0.15">
      <c r="C65766" s="34"/>
    </row>
    <row r="65767" spans="3:3" x14ac:dyDescent="0.15">
      <c r="C65767" s="34"/>
    </row>
    <row r="65768" spans="3:3" x14ac:dyDescent="0.15">
      <c r="C65768" s="34"/>
    </row>
    <row r="65769" spans="3:3" x14ac:dyDescent="0.15">
      <c r="C65769" s="34"/>
    </row>
    <row r="65770" spans="3:3" x14ac:dyDescent="0.15">
      <c r="C65770" s="34"/>
    </row>
    <row r="65771" spans="3:3" x14ac:dyDescent="0.15">
      <c r="C65771" s="42"/>
    </row>
    <row r="65772" spans="3:3" x14ac:dyDescent="0.15">
      <c r="C65772" s="42"/>
    </row>
    <row r="65773" spans="3:3" x14ac:dyDescent="0.15">
      <c r="C65773" s="42"/>
    </row>
    <row r="65774" spans="3:3" x14ac:dyDescent="0.15">
      <c r="C65774" s="42"/>
    </row>
    <row r="65775" spans="3:3" x14ac:dyDescent="0.15">
      <c r="C65775" s="42"/>
    </row>
    <row r="65776" spans="3:3" x14ac:dyDescent="0.15">
      <c r="C65776" s="42"/>
    </row>
    <row r="65777" spans="3:3" x14ac:dyDescent="0.15">
      <c r="C65777" s="42"/>
    </row>
    <row r="65778" spans="3:3" x14ac:dyDescent="0.15">
      <c r="C65778" s="42"/>
    </row>
    <row r="65779" spans="3:3" x14ac:dyDescent="0.15">
      <c r="C65779" s="42"/>
    </row>
    <row r="65780" spans="3:3" x14ac:dyDescent="0.15">
      <c r="C65780" s="42"/>
    </row>
    <row r="65781" spans="3:3" x14ac:dyDescent="0.15">
      <c r="C65781" s="31"/>
    </row>
    <row r="65782" spans="3:3" x14ac:dyDescent="0.15">
      <c r="C65782" s="31"/>
    </row>
    <row r="65783" spans="3:3" x14ac:dyDescent="0.15">
      <c r="C65783" s="29"/>
    </row>
    <row r="65784" spans="3:3" x14ac:dyDescent="0.15">
      <c r="C65784" s="29"/>
    </row>
    <row r="65785" spans="3:3" x14ac:dyDescent="0.15">
      <c r="C65785" s="29"/>
    </row>
    <row r="65786" spans="3:3" x14ac:dyDescent="0.15">
      <c r="C65786" s="29"/>
    </row>
    <row r="65787" spans="3:3" x14ac:dyDescent="0.15">
      <c r="C65787" s="29"/>
    </row>
    <row r="65788" spans="3:3" x14ac:dyDescent="0.15">
      <c r="C65788" s="29"/>
    </row>
    <row r="65789" spans="3:3" x14ac:dyDescent="0.15">
      <c r="C65789" s="29"/>
    </row>
    <row r="65790" spans="3:3" x14ac:dyDescent="0.15">
      <c r="C65790" s="29"/>
    </row>
    <row r="65791" spans="3:3" x14ac:dyDescent="0.15">
      <c r="C65791" s="31"/>
    </row>
    <row r="65792" spans="3:3" x14ac:dyDescent="0.15">
      <c r="C65792" s="29"/>
    </row>
    <row r="65793" spans="3:3" x14ac:dyDescent="0.15">
      <c r="C65793" s="29"/>
    </row>
    <row r="65794" spans="3:3" x14ac:dyDescent="0.15">
      <c r="C65794" s="29"/>
    </row>
    <row r="65795" spans="3:3" x14ac:dyDescent="0.15">
      <c r="C65795" s="29"/>
    </row>
    <row r="65796" spans="3:3" x14ac:dyDescent="0.15">
      <c r="C65796" s="29"/>
    </row>
    <row r="65797" spans="3:3" x14ac:dyDescent="0.15">
      <c r="C65797" s="29"/>
    </row>
    <row r="65798" spans="3:3" x14ac:dyDescent="0.15">
      <c r="C65798" s="29"/>
    </row>
    <row r="65799" spans="3:3" x14ac:dyDescent="0.15">
      <c r="C65799" s="37"/>
    </row>
    <row r="65800" spans="3:3" x14ac:dyDescent="0.15">
      <c r="C65800" s="37"/>
    </row>
    <row r="65801" spans="3:3" x14ac:dyDescent="0.15">
      <c r="C65801" s="37"/>
    </row>
    <row r="65802" spans="3:3" x14ac:dyDescent="0.15">
      <c r="C65802" s="37"/>
    </row>
    <row r="65803" spans="3:3" x14ac:dyDescent="0.15">
      <c r="C65803" s="29"/>
    </row>
    <row r="65804" spans="3:3" x14ac:dyDescent="0.15">
      <c r="C65804" s="43"/>
    </row>
    <row r="65805" spans="3:3" x14ac:dyDescent="0.15">
      <c r="C65805" s="43"/>
    </row>
    <row r="65806" spans="3:3" x14ac:dyDescent="0.15">
      <c r="C65806" s="43"/>
    </row>
    <row r="65807" spans="3:3" x14ac:dyDescent="0.15">
      <c r="C65807" s="43"/>
    </row>
    <row r="65808" spans="3:3" x14ac:dyDescent="0.15">
      <c r="C65808" s="43"/>
    </row>
    <row r="65809" spans="3:3" x14ac:dyDescent="0.15">
      <c r="C65809" s="43"/>
    </row>
    <row r="65810" spans="3:3" x14ac:dyDescent="0.15">
      <c r="C65810" s="43"/>
    </row>
    <row r="65811" spans="3:3" x14ac:dyDescent="0.15">
      <c r="C65811" s="44"/>
    </row>
    <row r="65812" spans="3:3" x14ac:dyDescent="0.15">
      <c r="C65812" s="44"/>
    </row>
    <row r="65813" spans="3:3" x14ac:dyDescent="0.15">
      <c r="C65813" s="44"/>
    </row>
    <row r="65814" spans="3:3" x14ac:dyDescent="0.15">
      <c r="C65814" s="43"/>
    </row>
    <row r="65815" spans="3:3" x14ac:dyDescent="0.15">
      <c r="C65815" s="43"/>
    </row>
    <row r="65816" spans="3:3" x14ac:dyDescent="0.15">
      <c r="C65816" s="43"/>
    </row>
    <row r="65817" spans="3:3" x14ac:dyDescent="0.15">
      <c r="C65817" s="43"/>
    </row>
    <row r="65818" spans="3:3" x14ac:dyDescent="0.15">
      <c r="C65818" s="43"/>
    </row>
    <row r="65819" spans="3:3" x14ac:dyDescent="0.15">
      <c r="C65819" s="43"/>
    </row>
    <row r="65820" spans="3:3" x14ac:dyDescent="0.15">
      <c r="C65820" s="43"/>
    </row>
    <row r="65821" spans="3:3" x14ac:dyDescent="0.15">
      <c r="C65821" s="45"/>
    </row>
    <row r="65822" spans="3:3" x14ac:dyDescent="0.15">
      <c r="C65822" s="45"/>
    </row>
    <row r="65823" spans="3:3" x14ac:dyDescent="0.15">
      <c r="C65823" s="45"/>
    </row>
    <row r="65824" spans="3:3" x14ac:dyDescent="0.15">
      <c r="C65824" s="46"/>
    </row>
    <row r="65825" spans="3:3" x14ac:dyDescent="0.15">
      <c r="C65825" s="46"/>
    </row>
    <row r="65826" spans="3:3" x14ac:dyDescent="0.15">
      <c r="C65826" s="46"/>
    </row>
    <row r="65827" spans="3:3" x14ac:dyDescent="0.15">
      <c r="C65827" s="46"/>
    </row>
    <row r="65828" spans="3:3" x14ac:dyDescent="0.15">
      <c r="C65828" s="46"/>
    </row>
    <row r="65829" spans="3:3" x14ac:dyDescent="0.15">
      <c r="C65829" s="46"/>
    </row>
    <row r="65830" spans="3:3" x14ac:dyDescent="0.15">
      <c r="C65830" s="46"/>
    </row>
    <row r="65831" spans="3:3" x14ac:dyDescent="0.15">
      <c r="C65831" s="47"/>
    </row>
    <row r="65832" spans="3:3" x14ac:dyDescent="0.15">
      <c r="C65832" s="47"/>
    </row>
    <row r="65833" spans="3:3" x14ac:dyDescent="0.15">
      <c r="C65833" s="47"/>
    </row>
    <row r="65834" spans="3:3" x14ac:dyDescent="0.15">
      <c r="C65834" s="43"/>
    </row>
    <row r="65835" spans="3:3" x14ac:dyDescent="0.15">
      <c r="C65835" s="36"/>
    </row>
    <row r="65836" spans="3:3" x14ac:dyDescent="0.15">
      <c r="C65836" s="43"/>
    </row>
    <row r="65837" spans="3:3" x14ac:dyDescent="0.15">
      <c r="C65837" s="43"/>
    </row>
    <row r="65838" spans="3:3" x14ac:dyDescent="0.15">
      <c r="C65838" s="43"/>
    </row>
    <row r="65839" spans="3:3" x14ac:dyDescent="0.15">
      <c r="C65839" s="43"/>
    </row>
    <row r="65840" spans="3:3" x14ac:dyDescent="0.15">
      <c r="C65840" s="43"/>
    </row>
    <row r="65841" spans="3:3" x14ac:dyDescent="0.15">
      <c r="C65841" s="43"/>
    </row>
    <row r="65842" spans="3:3" x14ac:dyDescent="0.15">
      <c r="C65842" s="43"/>
    </row>
    <row r="65843" spans="3:3" x14ac:dyDescent="0.15">
      <c r="C65843" s="43"/>
    </row>
    <row r="65844" spans="3:3" x14ac:dyDescent="0.15">
      <c r="C65844" s="44"/>
    </row>
    <row r="65845" spans="3:3" x14ac:dyDescent="0.15">
      <c r="C65845" s="44"/>
    </row>
    <row r="65846" spans="3:3" x14ac:dyDescent="0.15">
      <c r="C65846" s="44"/>
    </row>
    <row r="65847" spans="3:3" x14ac:dyDescent="0.15">
      <c r="C65847" s="43"/>
    </row>
    <row r="65848" spans="3:3" x14ac:dyDescent="0.15">
      <c r="C65848" s="43"/>
    </row>
    <row r="65849" spans="3:3" x14ac:dyDescent="0.15">
      <c r="C65849" s="43"/>
    </row>
    <row r="65850" spans="3:3" x14ac:dyDescent="0.15">
      <c r="C65850" s="48"/>
    </row>
    <row r="65851" spans="3:3" x14ac:dyDescent="0.15">
      <c r="C65851" s="43"/>
    </row>
    <row r="65852" spans="3:3" x14ac:dyDescent="0.15">
      <c r="C65852" s="48"/>
    </row>
    <row r="65853" spans="3:3" x14ac:dyDescent="0.15">
      <c r="C65853" s="48"/>
    </row>
    <row r="65854" spans="3:3" x14ac:dyDescent="0.15">
      <c r="C65854" s="48"/>
    </row>
    <row r="65855" spans="3:3" x14ac:dyDescent="0.15">
      <c r="C65855" s="43"/>
    </row>
    <row r="65856" spans="3:3" x14ac:dyDescent="0.15">
      <c r="C65856" s="49"/>
    </row>
    <row r="65857" spans="3:3" x14ac:dyDescent="0.15">
      <c r="C65857" s="48"/>
    </row>
    <row r="65858" spans="3:3" x14ac:dyDescent="0.15">
      <c r="C65858" s="48"/>
    </row>
    <row r="65859" spans="3:3" x14ac:dyDescent="0.15">
      <c r="C65859" s="48"/>
    </row>
    <row r="65860" spans="3:3" x14ac:dyDescent="0.15">
      <c r="C65860" s="48"/>
    </row>
    <row r="65861" spans="3:3" x14ac:dyDescent="0.15">
      <c r="C65861" s="48"/>
    </row>
    <row r="65862" spans="3:3" x14ac:dyDescent="0.15">
      <c r="C65862" s="48"/>
    </row>
    <row r="65863" spans="3:3" x14ac:dyDescent="0.15">
      <c r="C65863" s="48"/>
    </row>
    <row r="65864" spans="3:3" x14ac:dyDescent="0.15">
      <c r="C65864" s="43"/>
    </row>
    <row r="65865" spans="3:3" x14ac:dyDescent="0.15">
      <c r="C65865" s="46"/>
    </row>
    <row r="65866" spans="3:3" x14ac:dyDescent="0.15">
      <c r="C65866" s="43"/>
    </row>
    <row r="65867" spans="3:3" x14ac:dyDescent="0.15">
      <c r="C65867" s="50"/>
    </row>
    <row r="65869" spans="3:3" x14ac:dyDescent="0.15">
      <c r="C65869" s="52"/>
    </row>
    <row r="81921" spans="3:3" x14ac:dyDescent="0.15">
      <c r="C81921" s="29"/>
    </row>
    <row r="81922" spans="3:3" x14ac:dyDescent="0.15">
      <c r="C81922" s="31"/>
    </row>
    <row r="81923" spans="3:3" x14ac:dyDescent="0.15">
      <c r="C81923" s="31"/>
    </row>
    <row r="81924" spans="3:3" x14ac:dyDescent="0.15">
      <c r="C81924" s="32"/>
    </row>
    <row r="81925" spans="3:3" x14ac:dyDescent="0.15">
      <c r="C81925" s="32"/>
    </row>
    <row r="81926" spans="3:3" x14ac:dyDescent="0.15">
      <c r="C81926" s="31"/>
    </row>
    <row r="81927" spans="3:3" x14ac:dyDescent="0.15">
      <c r="C81927" s="31"/>
    </row>
    <row r="81928" spans="3:3" x14ac:dyDescent="0.15">
      <c r="C81928" s="31"/>
    </row>
    <row r="81929" spans="3:3" x14ac:dyDescent="0.15">
      <c r="C81929" s="31"/>
    </row>
    <row r="81930" spans="3:3" x14ac:dyDescent="0.15">
      <c r="C81930" s="31"/>
    </row>
    <row r="81931" spans="3:3" x14ac:dyDescent="0.15">
      <c r="C81931" s="31"/>
    </row>
    <row r="81932" spans="3:3" x14ac:dyDescent="0.15">
      <c r="C81932" s="31"/>
    </row>
    <row r="81933" spans="3:3" x14ac:dyDescent="0.15">
      <c r="C81933" s="31"/>
    </row>
    <row r="81934" spans="3:3" x14ac:dyDescent="0.15">
      <c r="C81934" s="31"/>
    </row>
    <row r="81935" spans="3:3" x14ac:dyDescent="0.15">
      <c r="C81935" s="31"/>
    </row>
    <row r="81936" spans="3:3" x14ac:dyDescent="0.15">
      <c r="C81936" s="31"/>
    </row>
    <row r="81937" spans="3:3" x14ac:dyDescent="0.15">
      <c r="C81937" s="31"/>
    </row>
    <row r="81938" spans="3:3" x14ac:dyDescent="0.15">
      <c r="C81938" s="31"/>
    </row>
    <row r="81939" spans="3:3" x14ac:dyDescent="0.15">
      <c r="C81939" s="31"/>
    </row>
    <row r="81940" spans="3:3" x14ac:dyDescent="0.15">
      <c r="C81940" s="29"/>
    </row>
    <row r="81941" spans="3:3" x14ac:dyDescent="0.15">
      <c r="C81941" s="29"/>
    </row>
    <row r="81942" spans="3:3" x14ac:dyDescent="0.15">
      <c r="C81942" s="29"/>
    </row>
    <row r="81943" spans="3:3" x14ac:dyDescent="0.15">
      <c r="C81943" s="29"/>
    </row>
    <row r="81944" spans="3:3" x14ac:dyDescent="0.15">
      <c r="C81944" s="29"/>
    </row>
    <row r="81945" spans="3:3" x14ac:dyDescent="0.15">
      <c r="C81945" s="29"/>
    </row>
    <row r="81946" spans="3:3" x14ac:dyDescent="0.15">
      <c r="C81946" s="33"/>
    </row>
    <row r="81947" spans="3:3" x14ac:dyDescent="0.15">
      <c r="C81947" s="29"/>
    </row>
    <row r="81948" spans="3:3" x14ac:dyDescent="0.15">
      <c r="C81948" s="33"/>
    </row>
    <row r="81949" spans="3:3" x14ac:dyDescent="0.15">
      <c r="C81949" s="29"/>
    </row>
    <row r="81950" spans="3:3" x14ac:dyDescent="0.15">
      <c r="C81950" s="29"/>
    </row>
    <row r="81951" spans="3:3" x14ac:dyDescent="0.15">
      <c r="C81951" s="34"/>
    </row>
    <row r="81952" spans="3:3" x14ac:dyDescent="0.15">
      <c r="C81952" s="34"/>
    </row>
    <row r="81953" spans="3:3" x14ac:dyDescent="0.15">
      <c r="C81953" s="34"/>
    </row>
    <row r="81954" spans="3:3" x14ac:dyDescent="0.15">
      <c r="C81954" s="34"/>
    </row>
    <row r="81955" spans="3:3" x14ac:dyDescent="0.15">
      <c r="C81955" s="29"/>
    </row>
    <row r="81956" spans="3:3" x14ac:dyDescent="0.15">
      <c r="C81956" s="29"/>
    </row>
    <row r="81957" spans="3:3" x14ac:dyDescent="0.15">
      <c r="C81957" s="29"/>
    </row>
    <row r="81958" spans="3:3" x14ac:dyDescent="0.15">
      <c r="C81958" s="29"/>
    </row>
    <row r="81959" spans="3:3" x14ac:dyDescent="0.15">
      <c r="C81959" s="29"/>
    </row>
    <row r="81960" spans="3:3" x14ac:dyDescent="0.15">
      <c r="C81960" s="29"/>
    </row>
    <row r="81961" spans="3:3" x14ac:dyDescent="0.15">
      <c r="C81961" s="34"/>
    </row>
    <row r="81962" spans="3:3" x14ac:dyDescent="0.15">
      <c r="C81962" s="34"/>
    </row>
    <row r="81963" spans="3:3" x14ac:dyDescent="0.15">
      <c r="C81963" s="29"/>
    </row>
    <row r="81964" spans="3:3" x14ac:dyDescent="0.15">
      <c r="C81964" s="29"/>
    </row>
    <row r="81965" spans="3:3" x14ac:dyDescent="0.15">
      <c r="C81965" s="29"/>
    </row>
    <row r="81966" spans="3:3" x14ac:dyDescent="0.15">
      <c r="C81966" s="29"/>
    </row>
    <row r="81967" spans="3:3" x14ac:dyDescent="0.15">
      <c r="C81967" s="29"/>
    </row>
    <row r="81968" spans="3:3" x14ac:dyDescent="0.15">
      <c r="C81968" s="29"/>
    </row>
    <row r="81969" spans="3:3" x14ac:dyDescent="0.15">
      <c r="C81969" s="29"/>
    </row>
    <row r="81970" spans="3:3" x14ac:dyDescent="0.15">
      <c r="C81970" s="29"/>
    </row>
    <row r="81971" spans="3:3" x14ac:dyDescent="0.15">
      <c r="C81971" s="29"/>
    </row>
    <row r="81972" spans="3:3" x14ac:dyDescent="0.15">
      <c r="C81972" s="29"/>
    </row>
    <row r="81973" spans="3:3" x14ac:dyDescent="0.15">
      <c r="C81973" s="29"/>
    </row>
    <row r="81974" spans="3:3" x14ac:dyDescent="0.15">
      <c r="C81974" s="29"/>
    </row>
    <row r="81975" spans="3:3" x14ac:dyDescent="0.15">
      <c r="C81975" s="29"/>
    </row>
    <row r="81976" spans="3:3" x14ac:dyDescent="0.15">
      <c r="C81976" s="29"/>
    </row>
    <row r="81977" spans="3:3" x14ac:dyDescent="0.15">
      <c r="C81977" s="29"/>
    </row>
    <row r="81978" spans="3:3" x14ac:dyDescent="0.15">
      <c r="C81978" s="29"/>
    </row>
    <row r="81979" spans="3:3" x14ac:dyDescent="0.15">
      <c r="C81979" s="34"/>
    </row>
    <row r="81980" spans="3:3" x14ac:dyDescent="0.15">
      <c r="C81980" s="35"/>
    </row>
    <row r="81981" spans="3:3" x14ac:dyDescent="0.15">
      <c r="C81981" s="35"/>
    </row>
    <row r="81982" spans="3:3" x14ac:dyDescent="0.15">
      <c r="C81982" s="35"/>
    </row>
    <row r="81983" spans="3:3" x14ac:dyDescent="0.15">
      <c r="C81983" s="35"/>
    </row>
    <row r="81984" spans="3:3" x14ac:dyDescent="0.15">
      <c r="C81984" s="35"/>
    </row>
    <row r="81985" spans="3:3" x14ac:dyDescent="0.15">
      <c r="C81985" s="35"/>
    </row>
    <row r="81986" spans="3:3" x14ac:dyDescent="0.15">
      <c r="C81986" s="35"/>
    </row>
    <row r="81987" spans="3:3" x14ac:dyDescent="0.15">
      <c r="C81987" s="33"/>
    </row>
    <row r="81988" spans="3:3" x14ac:dyDescent="0.15">
      <c r="C81988" s="35"/>
    </row>
    <row r="81989" spans="3:3" x14ac:dyDescent="0.15">
      <c r="C81989" s="33"/>
    </row>
    <row r="81990" spans="3:3" x14ac:dyDescent="0.15">
      <c r="C81990" s="33"/>
    </row>
    <row r="81991" spans="3:3" x14ac:dyDescent="0.15">
      <c r="C81991" s="33"/>
    </row>
    <row r="81992" spans="3:3" x14ac:dyDescent="0.15">
      <c r="C81992" s="33"/>
    </row>
    <row r="81993" spans="3:3" x14ac:dyDescent="0.15">
      <c r="C81993" s="33"/>
    </row>
    <row r="81994" spans="3:3" x14ac:dyDescent="0.15">
      <c r="C81994" s="33"/>
    </row>
    <row r="81995" spans="3:3" x14ac:dyDescent="0.15">
      <c r="C81995" s="33"/>
    </row>
    <row r="81996" spans="3:3" x14ac:dyDescent="0.15">
      <c r="C81996" s="33"/>
    </row>
    <row r="81997" spans="3:3" x14ac:dyDescent="0.15">
      <c r="C81997" s="33"/>
    </row>
    <row r="81998" spans="3:3" x14ac:dyDescent="0.15">
      <c r="C81998" s="36"/>
    </row>
    <row r="81999" spans="3:3" x14ac:dyDescent="0.15">
      <c r="C81999" s="33"/>
    </row>
    <row r="82000" spans="3:3" x14ac:dyDescent="0.15">
      <c r="C82000" s="36"/>
    </row>
    <row r="82001" spans="3:3" x14ac:dyDescent="0.15">
      <c r="C82001" s="33"/>
    </row>
    <row r="82002" spans="3:3" x14ac:dyDescent="0.15">
      <c r="C82002" s="33"/>
    </row>
    <row r="82003" spans="3:3" x14ac:dyDescent="0.15">
      <c r="C82003" s="33"/>
    </row>
    <row r="82004" spans="3:3" x14ac:dyDescent="0.15">
      <c r="C82004" s="33"/>
    </row>
    <row r="82005" spans="3:3" x14ac:dyDescent="0.15">
      <c r="C82005" s="36"/>
    </row>
    <row r="82006" spans="3:3" x14ac:dyDescent="0.15">
      <c r="C82006" s="37"/>
    </row>
    <row r="82007" spans="3:3" x14ac:dyDescent="0.15">
      <c r="C82007" s="37"/>
    </row>
    <row r="82008" spans="3:3" x14ac:dyDescent="0.15">
      <c r="C82008" s="15"/>
    </row>
    <row r="82009" spans="3:3" x14ac:dyDescent="0.15">
      <c r="C82009" s="36"/>
    </row>
    <row r="82010" spans="3:3" x14ac:dyDescent="0.15">
      <c r="C82010" s="37"/>
    </row>
    <row r="82011" spans="3:3" x14ac:dyDescent="0.15">
      <c r="C82011" s="37"/>
    </row>
    <row r="82012" spans="3:3" x14ac:dyDescent="0.15">
      <c r="C82012" s="15"/>
    </row>
    <row r="82013" spans="3:3" x14ac:dyDescent="0.15">
      <c r="C82013" s="38"/>
    </row>
    <row r="82014" spans="3:3" x14ac:dyDescent="0.15">
      <c r="C82014" s="36"/>
    </row>
    <row r="82015" spans="3:3" x14ac:dyDescent="0.15">
      <c r="C82015" s="37"/>
    </row>
    <row r="82016" spans="3:3" x14ac:dyDescent="0.15">
      <c r="C82016" s="37"/>
    </row>
    <row r="82017" spans="3:3" x14ac:dyDescent="0.15">
      <c r="C82017" s="17"/>
    </row>
    <row r="82018" spans="3:3" x14ac:dyDescent="0.15">
      <c r="C82018" s="17"/>
    </row>
    <row r="82019" spans="3:3" x14ac:dyDescent="0.15">
      <c r="C82019" s="33"/>
    </row>
    <row r="82020" spans="3:3" x14ac:dyDescent="0.15">
      <c r="C82020" s="33"/>
    </row>
    <row r="82021" spans="3:3" x14ac:dyDescent="0.15">
      <c r="C82021" s="33"/>
    </row>
    <row r="82022" spans="3:3" x14ac:dyDescent="0.15">
      <c r="C82022" s="33"/>
    </row>
    <row r="82023" spans="3:3" x14ac:dyDescent="0.15">
      <c r="C82023" s="33"/>
    </row>
    <row r="82024" spans="3:3" x14ac:dyDescent="0.15">
      <c r="C82024" s="33"/>
    </row>
    <row r="82025" spans="3:3" x14ac:dyDescent="0.15">
      <c r="C82025" s="33"/>
    </row>
    <row r="82026" spans="3:3" x14ac:dyDescent="0.15">
      <c r="C82026" s="33"/>
    </row>
    <row r="82027" spans="3:3" x14ac:dyDescent="0.15">
      <c r="C82027" s="33"/>
    </row>
    <row r="82028" spans="3:3" x14ac:dyDescent="0.15">
      <c r="C82028" s="33"/>
    </row>
    <row r="82029" spans="3:3" x14ac:dyDescent="0.15">
      <c r="C82029" s="39"/>
    </row>
    <row r="82030" spans="3:3" x14ac:dyDescent="0.15">
      <c r="C82030" s="39"/>
    </row>
    <row r="82031" spans="3:3" x14ac:dyDescent="0.15">
      <c r="C82031" s="39"/>
    </row>
    <row r="82032" spans="3:3" x14ac:dyDescent="0.15">
      <c r="C82032" s="39"/>
    </row>
    <row r="82033" spans="3:3" x14ac:dyDescent="0.15">
      <c r="C82033" s="39"/>
    </row>
    <row r="82034" spans="3:3" x14ac:dyDescent="0.15">
      <c r="C82034" s="31"/>
    </row>
    <row r="82035" spans="3:3" x14ac:dyDescent="0.15">
      <c r="C82035" s="31"/>
    </row>
    <row r="82036" spans="3:3" x14ac:dyDescent="0.15">
      <c r="C82036" s="31"/>
    </row>
    <row r="82037" spans="3:3" x14ac:dyDescent="0.15">
      <c r="C82037" s="31"/>
    </row>
    <row r="82038" spans="3:3" x14ac:dyDescent="0.15">
      <c r="C82038" s="31"/>
    </row>
    <row r="82039" spans="3:3" x14ac:dyDescent="0.15">
      <c r="C82039" s="31"/>
    </row>
    <row r="82040" spans="3:3" x14ac:dyDescent="0.15">
      <c r="C82040" s="31"/>
    </row>
    <row r="82041" spans="3:3" x14ac:dyDescent="0.15">
      <c r="C82041" s="31"/>
    </row>
    <row r="82042" spans="3:3" x14ac:dyDescent="0.15">
      <c r="C82042" s="31"/>
    </row>
    <row r="82043" spans="3:3" x14ac:dyDescent="0.15">
      <c r="C82043" s="31"/>
    </row>
    <row r="82044" spans="3:3" x14ac:dyDescent="0.15">
      <c r="C82044" s="31"/>
    </row>
    <row r="82045" spans="3:3" x14ac:dyDescent="0.15">
      <c r="C82045" s="31"/>
    </row>
    <row r="82046" spans="3:3" x14ac:dyDescent="0.15">
      <c r="C82046" s="31"/>
    </row>
    <row r="82047" spans="3:3" x14ac:dyDescent="0.15">
      <c r="C82047" s="31"/>
    </row>
    <row r="82048" spans="3:3" x14ac:dyDescent="0.15">
      <c r="C82048" s="31"/>
    </row>
    <row r="82049" spans="3:3" x14ac:dyDescent="0.15">
      <c r="C82049" s="31"/>
    </row>
    <row r="82050" spans="3:3" x14ac:dyDescent="0.15">
      <c r="C82050" s="31"/>
    </row>
    <row r="82051" spans="3:3" x14ac:dyDescent="0.15">
      <c r="C82051" s="31"/>
    </row>
    <row r="82052" spans="3:3" x14ac:dyDescent="0.15">
      <c r="C82052" s="31"/>
    </row>
    <row r="82053" spans="3:3" x14ac:dyDescent="0.15">
      <c r="C82053" s="31"/>
    </row>
    <row r="82054" spans="3:3" x14ac:dyDescent="0.15">
      <c r="C82054" s="29"/>
    </row>
    <row r="82055" spans="3:3" x14ac:dyDescent="0.15">
      <c r="C82055" s="29"/>
    </row>
    <row r="82056" spans="3:3" x14ac:dyDescent="0.15">
      <c r="C82056" s="29"/>
    </row>
    <row r="82057" spans="3:3" x14ac:dyDescent="0.15">
      <c r="C82057" s="29"/>
    </row>
    <row r="82058" spans="3:3" x14ac:dyDescent="0.15">
      <c r="C82058" s="29"/>
    </row>
    <row r="82059" spans="3:3" x14ac:dyDescent="0.15">
      <c r="C82059" s="29"/>
    </row>
    <row r="82060" spans="3:3" x14ac:dyDescent="0.15">
      <c r="C82060" s="29"/>
    </row>
    <row r="82061" spans="3:3" x14ac:dyDescent="0.15">
      <c r="C82061" s="29"/>
    </row>
    <row r="82062" spans="3:3" x14ac:dyDescent="0.15">
      <c r="C82062" s="29"/>
    </row>
    <row r="82063" spans="3:3" x14ac:dyDescent="0.15">
      <c r="C82063" s="29"/>
    </row>
    <row r="82064" spans="3:3" x14ac:dyDescent="0.15">
      <c r="C82064" s="29"/>
    </row>
    <row r="82065" spans="3:3" x14ac:dyDescent="0.15">
      <c r="C82065" s="29"/>
    </row>
    <row r="82066" spans="3:3" x14ac:dyDescent="0.15">
      <c r="C82066" s="29"/>
    </row>
    <row r="82067" spans="3:3" x14ac:dyDescent="0.15">
      <c r="C82067" s="29"/>
    </row>
    <row r="82068" spans="3:3" x14ac:dyDescent="0.15">
      <c r="C82068" s="29"/>
    </row>
    <row r="82069" spans="3:3" x14ac:dyDescent="0.15">
      <c r="C82069" s="29"/>
    </row>
    <row r="82070" spans="3:3" x14ac:dyDescent="0.15">
      <c r="C82070" s="29"/>
    </row>
    <row r="82071" spans="3:3" x14ac:dyDescent="0.15">
      <c r="C82071" s="29"/>
    </row>
    <row r="82072" spans="3:3" x14ac:dyDescent="0.15">
      <c r="C82072" s="29"/>
    </row>
    <row r="82073" spans="3:3" x14ac:dyDescent="0.15">
      <c r="C82073" s="29"/>
    </row>
    <row r="82074" spans="3:3" x14ac:dyDescent="0.15">
      <c r="C82074" s="29"/>
    </row>
    <row r="82075" spans="3:3" x14ac:dyDescent="0.15">
      <c r="C82075" s="29"/>
    </row>
    <row r="82076" spans="3:3" x14ac:dyDescent="0.15">
      <c r="C82076" s="29"/>
    </row>
    <row r="82077" spans="3:3" x14ac:dyDescent="0.15">
      <c r="C82077" s="29"/>
    </row>
    <row r="82078" spans="3:3" x14ac:dyDescent="0.15">
      <c r="C82078" s="29"/>
    </row>
    <row r="82079" spans="3:3" x14ac:dyDescent="0.15">
      <c r="C82079" s="29"/>
    </row>
    <row r="82080" spans="3:3" x14ac:dyDescent="0.15">
      <c r="C82080" s="29"/>
    </row>
    <row r="82081" spans="3:3" x14ac:dyDescent="0.15">
      <c r="C82081" s="29"/>
    </row>
    <row r="82082" spans="3:3" x14ac:dyDescent="0.15">
      <c r="C82082" s="29"/>
    </row>
    <row r="82083" spans="3:3" x14ac:dyDescent="0.15">
      <c r="C82083" s="29"/>
    </row>
    <row r="82084" spans="3:3" x14ac:dyDescent="0.15">
      <c r="C82084" s="29"/>
    </row>
    <row r="82085" spans="3:3" x14ac:dyDescent="0.15">
      <c r="C82085" s="29"/>
    </row>
    <row r="82086" spans="3:3" x14ac:dyDescent="0.15">
      <c r="C82086" s="29"/>
    </row>
    <row r="82087" spans="3:3" x14ac:dyDescent="0.15">
      <c r="C82087" s="29"/>
    </row>
    <row r="82088" spans="3:3" x14ac:dyDescent="0.15">
      <c r="C82088" s="29"/>
    </row>
    <row r="82089" spans="3:3" x14ac:dyDescent="0.15">
      <c r="C82089" s="29"/>
    </row>
    <row r="82090" spans="3:3" x14ac:dyDescent="0.15">
      <c r="C82090" s="31"/>
    </row>
    <row r="82091" spans="3:3" x14ac:dyDescent="0.15">
      <c r="C82091" s="31"/>
    </row>
    <row r="82092" spans="3:3" x14ac:dyDescent="0.15">
      <c r="C82092" s="31"/>
    </row>
    <row r="82093" spans="3:3" x14ac:dyDescent="0.15">
      <c r="C82093" s="31"/>
    </row>
    <row r="82094" spans="3:3" x14ac:dyDescent="0.15">
      <c r="C82094" s="31"/>
    </row>
    <row r="82095" spans="3:3" x14ac:dyDescent="0.15">
      <c r="C82095" s="31"/>
    </row>
    <row r="82096" spans="3:3" x14ac:dyDescent="0.15">
      <c r="C82096" s="31"/>
    </row>
    <row r="82097" spans="3:3" x14ac:dyDescent="0.15">
      <c r="C82097" s="31"/>
    </row>
    <row r="82098" spans="3:3" x14ac:dyDescent="0.15">
      <c r="C82098" s="31"/>
    </row>
    <row r="82099" spans="3:3" x14ac:dyDescent="0.15">
      <c r="C82099" s="31"/>
    </row>
    <row r="82100" spans="3:3" x14ac:dyDescent="0.15">
      <c r="C82100" s="29"/>
    </row>
    <row r="82101" spans="3:3" x14ac:dyDescent="0.15">
      <c r="C82101" s="29"/>
    </row>
    <row r="82102" spans="3:3" x14ac:dyDescent="0.15">
      <c r="C82102" s="29"/>
    </row>
    <row r="82103" spans="3:3" x14ac:dyDescent="0.15">
      <c r="C82103" s="29"/>
    </row>
    <row r="82104" spans="3:3" x14ac:dyDescent="0.15">
      <c r="C82104" s="29"/>
    </row>
    <row r="82105" spans="3:3" x14ac:dyDescent="0.15">
      <c r="C82105" s="29"/>
    </row>
    <row r="82106" spans="3:3" x14ac:dyDescent="0.15">
      <c r="C82106" s="29"/>
    </row>
    <row r="82107" spans="3:3" x14ac:dyDescent="0.15">
      <c r="C82107" s="29"/>
    </row>
    <row r="82108" spans="3:3" x14ac:dyDescent="0.15">
      <c r="C82108" s="29"/>
    </row>
    <row r="82109" spans="3:3" x14ac:dyDescent="0.15">
      <c r="C82109" s="29"/>
    </row>
    <row r="82110" spans="3:3" x14ac:dyDescent="0.15">
      <c r="C82110" s="29"/>
    </row>
    <row r="82111" spans="3:3" x14ac:dyDescent="0.15">
      <c r="C82111" s="29"/>
    </row>
    <row r="82112" spans="3:3" x14ac:dyDescent="0.15">
      <c r="C82112" s="29"/>
    </row>
    <row r="82113" spans="3:3" x14ac:dyDescent="0.15">
      <c r="C82113" s="29"/>
    </row>
    <row r="82114" spans="3:3" x14ac:dyDescent="0.15">
      <c r="C82114" s="29"/>
    </row>
    <row r="82115" spans="3:3" x14ac:dyDescent="0.15">
      <c r="C82115" s="29"/>
    </row>
    <row r="82116" spans="3:3" x14ac:dyDescent="0.15">
      <c r="C82116" s="29"/>
    </row>
    <row r="82117" spans="3:3" x14ac:dyDescent="0.15">
      <c r="C82117" s="29"/>
    </row>
    <row r="82118" spans="3:3" x14ac:dyDescent="0.15">
      <c r="C82118" s="29"/>
    </row>
    <row r="82119" spans="3:3" x14ac:dyDescent="0.15">
      <c r="C82119" s="29"/>
    </row>
    <row r="82120" spans="3:3" x14ac:dyDescent="0.15">
      <c r="C82120" s="29"/>
    </row>
    <row r="82121" spans="3:3" x14ac:dyDescent="0.15">
      <c r="C82121" s="29"/>
    </row>
    <row r="82122" spans="3:3" x14ac:dyDescent="0.15">
      <c r="C82122" s="29"/>
    </row>
    <row r="82123" spans="3:3" x14ac:dyDescent="0.15">
      <c r="C82123" s="29"/>
    </row>
    <row r="82124" spans="3:3" x14ac:dyDescent="0.15">
      <c r="C82124" s="29"/>
    </row>
    <row r="82125" spans="3:3" x14ac:dyDescent="0.15">
      <c r="C82125" s="29"/>
    </row>
    <row r="82126" spans="3:3" x14ac:dyDescent="0.15">
      <c r="C82126" s="40"/>
    </row>
    <row r="82127" spans="3:3" x14ac:dyDescent="0.15">
      <c r="C82127" s="40"/>
    </row>
    <row r="82128" spans="3:3" x14ac:dyDescent="0.15">
      <c r="C82128" s="40"/>
    </row>
    <row r="82129" spans="3:3" x14ac:dyDescent="0.15">
      <c r="C82129" s="40"/>
    </row>
    <row r="82130" spans="3:3" x14ac:dyDescent="0.15">
      <c r="C82130" s="40"/>
    </row>
    <row r="82131" spans="3:3" x14ac:dyDescent="0.15">
      <c r="C82131" s="40"/>
    </row>
    <row r="82132" spans="3:3" x14ac:dyDescent="0.15">
      <c r="C82132" s="40"/>
    </row>
    <row r="82133" spans="3:3" x14ac:dyDescent="0.15">
      <c r="C82133" s="40"/>
    </row>
    <row r="82134" spans="3:3" x14ac:dyDescent="0.15">
      <c r="C82134" s="40"/>
    </row>
    <row r="82135" spans="3:3" x14ac:dyDescent="0.15">
      <c r="C82135" s="40"/>
    </row>
    <row r="82136" spans="3:3" x14ac:dyDescent="0.15">
      <c r="C82136" s="40"/>
    </row>
    <row r="82137" spans="3:3" x14ac:dyDescent="0.15">
      <c r="C82137" s="40"/>
    </row>
    <row r="82138" spans="3:3" x14ac:dyDescent="0.15">
      <c r="C82138" s="40"/>
    </row>
    <row r="82139" spans="3:3" x14ac:dyDescent="0.15">
      <c r="C82139" s="40"/>
    </row>
    <row r="82140" spans="3:3" x14ac:dyDescent="0.15">
      <c r="C82140" s="41"/>
    </row>
    <row r="82141" spans="3:3" x14ac:dyDescent="0.15">
      <c r="C82141" s="41"/>
    </row>
    <row r="82142" spans="3:3" x14ac:dyDescent="0.15">
      <c r="C82142" s="41"/>
    </row>
    <row r="82143" spans="3:3" x14ac:dyDescent="0.15">
      <c r="C82143" s="41"/>
    </row>
    <row r="82144" spans="3:3" x14ac:dyDescent="0.15">
      <c r="C82144" s="41"/>
    </row>
    <row r="82145" spans="3:3" x14ac:dyDescent="0.15">
      <c r="C82145" s="34"/>
    </row>
    <row r="82146" spans="3:3" x14ac:dyDescent="0.15">
      <c r="C82146" s="34"/>
    </row>
    <row r="82147" spans="3:3" x14ac:dyDescent="0.15">
      <c r="C82147" s="34"/>
    </row>
    <row r="82148" spans="3:3" x14ac:dyDescent="0.15">
      <c r="C82148" s="34"/>
    </row>
    <row r="82149" spans="3:3" x14ac:dyDescent="0.15">
      <c r="C82149" s="34"/>
    </row>
    <row r="82150" spans="3:3" x14ac:dyDescent="0.15">
      <c r="C82150" s="34"/>
    </row>
    <row r="82151" spans="3:3" x14ac:dyDescent="0.15">
      <c r="C82151" s="34"/>
    </row>
    <row r="82152" spans="3:3" x14ac:dyDescent="0.15">
      <c r="C82152" s="34"/>
    </row>
    <row r="82153" spans="3:3" x14ac:dyDescent="0.15">
      <c r="C82153" s="34"/>
    </row>
    <row r="82154" spans="3:3" x14ac:dyDescent="0.15">
      <c r="C82154" s="34"/>
    </row>
    <row r="82155" spans="3:3" x14ac:dyDescent="0.15">
      <c r="C82155" s="42"/>
    </row>
    <row r="82156" spans="3:3" x14ac:dyDescent="0.15">
      <c r="C82156" s="42"/>
    </row>
    <row r="82157" spans="3:3" x14ac:dyDescent="0.15">
      <c r="C82157" s="42"/>
    </row>
    <row r="82158" spans="3:3" x14ac:dyDescent="0.15">
      <c r="C82158" s="42"/>
    </row>
    <row r="82159" spans="3:3" x14ac:dyDescent="0.15">
      <c r="C82159" s="42"/>
    </row>
    <row r="82160" spans="3:3" x14ac:dyDescent="0.15">
      <c r="C82160" s="42"/>
    </row>
    <row r="82161" spans="3:3" x14ac:dyDescent="0.15">
      <c r="C82161" s="42"/>
    </row>
    <row r="82162" spans="3:3" x14ac:dyDescent="0.15">
      <c r="C82162" s="42"/>
    </row>
    <row r="82163" spans="3:3" x14ac:dyDescent="0.15">
      <c r="C82163" s="42"/>
    </row>
    <row r="82164" spans="3:3" x14ac:dyDescent="0.15">
      <c r="C82164" s="42"/>
    </row>
    <row r="82165" spans="3:3" x14ac:dyDescent="0.15">
      <c r="C82165" s="31"/>
    </row>
    <row r="82166" spans="3:3" x14ac:dyDescent="0.15">
      <c r="C82166" s="31"/>
    </row>
    <row r="82167" spans="3:3" x14ac:dyDescent="0.15">
      <c r="C82167" s="29"/>
    </row>
    <row r="82168" spans="3:3" x14ac:dyDescent="0.15">
      <c r="C82168" s="29"/>
    </row>
    <row r="82169" spans="3:3" x14ac:dyDescent="0.15">
      <c r="C82169" s="29"/>
    </row>
    <row r="82170" spans="3:3" x14ac:dyDescent="0.15">
      <c r="C82170" s="29"/>
    </row>
    <row r="82171" spans="3:3" x14ac:dyDescent="0.15">
      <c r="C82171" s="29"/>
    </row>
    <row r="82172" spans="3:3" x14ac:dyDescent="0.15">
      <c r="C82172" s="29"/>
    </row>
    <row r="82173" spans="3:3" x14ac:dyDescent="0.15">
      <c r="C82173" s="29"/>
    </row>
    <row r="82174" spans="3:3" x14ac:dyDescent="0.15">
      <c r="C82174" s="29"/>
    </row>
    <row r="82175" spans="3:3" x14ac:dyDescent="0.15">
      <c r="C82175" s="31"/>
    </row>
    <row r="82176" spans="3:3" x14ac:dyDescent="0.15">
      <c r="C82176" s="29"/>
    </row>
    <row r="82177" spans="3:3" x14ac:dyDescent="0.15">
      <c r="C82177" s="29"/>
    </row>
    <row r="82178" spans="3:3" x14ac:dyDescent="0.15">
      <c r="C82178" s="29"/>
    </row>
    <row r="82179" spans="3:3" x14ac:dyDescent="0.15">
      <c r="C82179" s="29"/>
    </row>
    <row r="82180" spans="3:3" x14ac:dyDescent="0.15">
      <c r="C82180" s="29"/>
    </row>
    <row r="82181" spans="3:3" x14ac:dyDescent="0.15">
      <c r="C82181" s="29"/>
    </row>
    <row r="82182" spans="3:3" x14ac:dyDescent="0.15">
      <c r="C82182" s="29"/>
    </row>
    <row r="82183" spans="3:3" x14ac:dyDescent="0.15">
      <c r="C82183" s="37"/>
    </row>
    <row r="82184" spans="3:3" x14ac:dyDescent="0.15">
      <c r="C82184" s="37"/>
    </row>
    <row r="82185" spans="3:3" x14ac:dyDescent="0.15">
      <c r="C82185" s="37"/>
    </row>
    <row r="82186" spans="3:3" x14ac:dyDescent="0.15">
      <c r="C82186" s="37"/>
    </row>
    <row r="82187" spans="3:3" x14ac:dyDescent="0.15">
      <c r="C82187" s="29"/>
    </row>
    <row r="82188" spans="3:3" x14ac:dyDescent="0.15">
      <c r="C82188" s="43"/>
    </row>
    <row r="82189" spans="3:3" x14ac:dyDescent="0.15">
      <c r="C82189" s="43"/>
    </row>
    <row r="82190" spans="3:3" x14ac:dyDescent="0.15">
      <c r="C82190" s="43"/>
    </row>
    <row r="82191" spans="3:3" x14ac:dyDescent="0.15">
      <c r="C82191" s="43"/>
    </row>
    <row r="82192" spans="3:3" x14ac:dyDescent="0.15">
      <c r="C82192" s="43"/>
    </row>
    <row r="82193" spans="3:3" x14ac:dyDescent="0.15">
      <c r="C82193" s="43"/>
    </row>
    <row r="82194" spans="3:3" x14ac:dyDescent="0.15">
      <c r="C82194" s="43"/>
    </row>
    <row r="82195" spans="3:3" x14ac:dyDescent="0.15">
      <c r="C82195" s="44"/>
    </row>
    <row r="82196" spans="3:3" x14ac:dyDescent="0.15">
      <c r="C82196" s="44"/>
    </row>
    <row r="82197" spans="3:3" x14ac:dyDescent="0.15">
      <c r="C82197" s="44"/>
    </row>
    <row r="82198" spans="3:3" x14ac:dyDescent="0.15">
      <c r="C82198" s="43"/>
    </row>
    <row r="82199" spans="3:3" x14ac:dyDescent="0.15">
      <c r="C82199" s="43"/>
    </row>
    <row r="82200" spans="3:3" x14ac:dyDescent="0.15">
      <c r="C82200" s="43"/>
    </row>
    <row r="82201" spans="3:3" x14ac:dyDescent="0.15">
      <c r="C82201" s="43"/>
    </row>
    <row r="82202" spans="3:3" x14ac:dyDescent="0.15">
      <c r="C82202" s="43"/>
    </row>
    <row r="82203" spans="3:3" x14ac:dyDescent="0.15">
      <c r="C82203" s="43"/>
    </row>
    <row r="82204" spans="3:3" x14ac:dyDescent="0.15">
      <c r="C82204" s="43"/>
    </row>
    <row r="82205" spans="3:3" x14ac:dyDescent="0.15">
      <c r="C82205" s="45"/>
    </row>
    <row r="82206" spans="3:3" x14ac:dyDescent="0.15">
      <c r="C82206" s="45"/>
    </row>
    <row r="82207" spans="3:3" x14ac:dyDescent="0.15">
      <c r="C82207" s="45"/>
    </row>
    <row r="82208" spans="3:3" x14ac:dyDescent="0.15">
      <c r="C82208" s="46"/>
    </row>
    <row r="82209" spans="3:3" x14ac:dyDescent="0.15">
      <c r="C82209" s="46"/>
    </row>
    <row r="82210" spans="3:3" x14ac:dyDescent="0.15">
      <c r="C82210" s="46"/>
    </row>
    <row r="82211" spans="3:3" x14ac:dyDescent="0.15">
      <c r="C82211" s="46"/>
    </row>
    <row r="82212" spans="3:3" x14ac:dyDescent="0.15">
      <c r="C82212" s="46"/>
    </row>
    <row r="82213" spans="3:3" x14ac:dyDescent="0.15">
      <c r="C82213" s="46"/>
    </row>
    <row r="82214" spans="3:3" x14ac:dyDescent="0.15">
      <c r="C82214" s="46"/>
    </row>
    <row r="82215" spans="3:3" x14ac:dyDescent="0.15">
      <c r="C82215" s="47"/>
    </row>
    <row r="82216" spans="3:3" x14ac:dyDescent="0.15">
      <c r="C82216" s="47"/>
    </row>
    <row r="82217" spans="3:3" x14ac:dyDescent="0.15">
      <c r="C82217" s="47"/>
    </row>
    <row r="82218" spans="3:3" x14ac:dyDescent="0.15">
      <c r="C82218" s="43"/>
    </row>
    <row r="82219" spans="3:3" x14ac:dyDescent="0.15">
      <c r="C82219" s="36"/>
    </row>
    <row r="82220" spans="3:3" x14ac:dyDescent="0.15">
      <c r="C82220" s="43"/>
    </row>
    <row r="82221" spans="3:3" x14ac:dyDescent="0.15">
      <c r="C82221" s="43"/>
    </row>
    <row r="82222" spans="3:3" x14ac:dyDescent="0.15">
      <c r="C82222" s="43"/>
    </row>
    <row r="82223" spans="3:3" x14ac:dyDescent="0.15">
      <c r="C82223" s="43"/>
    </row>
    <row r="82224" spans="3:3" x14ac:dyDescent="0.15">
      <c r="C82224" s="43"/>
    </row>
    <row r="82225" spans="3:3" x14ac:dyDescent="0.15">
      <c r="C82225" s="43"/>
    </row>
    <row r="82226" spans="3:3" x14ac:dyDescent="0.15">
      <c r="C82226" s="43"/>
    </row>
    <row r="82227" spans="3:3" x14ac:dyDescent="0.15">
      <c r="C82227" s="43"/>
    </row>
    <row r="82228" spans="3:3" x14ac:dyDescent="0.15">
      <c r="C82228" s="44"/>
    </row>
    <row r="82229" spans="3:3" x14ac:dyDescent="0.15">
      <c r="C82229" s="44"/>
    </row>
    <row r="82230" spans="3:3" x14ac:dyDescent="0.15">
      <c r="C82230" s="44"/>
    </row>
    <row r="82231" spans="3:3" x14ac:dyDescent="0.15">
      <c r="C82231" s="43"/>
    </row>
    <row r="82232" spans="3:3" x14ac:dyDescent="0.15">
      <c r="C82232" s="43"/>
    </row>
    <row r="82233" spans="3:3" x14ac:dyDescent="0.15">
      <c r="C82233" s="43"/>
    </row>
    <row r="82234" spans="3:3" x14ac:dyDescent="0.15">
      <c r="C82234" s="48"/>
    </row>
    <row r="82235" spans="3:3" x14ac:dyDescent="0.15">
      <c r="C82235" s="43"/>
    </row>
    <row r="82236" spans="3:3" x14ac:dyDescent="0.15">
      <c r="C82236" s="48"/>
    </row>
    <row r="82237" spans="3:3" x14ac:dyDescent="0.15">
      <c r="C82237" s="48"/>
    </row>
    <row r="82238" spans="3:3" x14ac:dyDescent="0.15">
      <c r="C82238" s="48"/>
    </row>
    <row r="82239" spans="3:3" x14ac:dyDescent="0.15">
      <c r="C82239" s="43"/>
    </row>
    <row r="82240" spans="3:3" x14ac:dyDescent="0.15">
      <c r="C82240" s="49"/>
    </row>
    <row r="82241" spans="3:3" x14ac:dyDescent="0.15">
      <c r="C82241" s="48"/>
    </row>
    <row r="82242" spans="3:3" x14ac:dyDescent="0.15">
      <c r="C82242" s="48"/>
    </row>
    <row r="82243" spans="3:3" x14ac:dyDescent="0.15">
      <c r="C82243" s="48"/>
    </row>
    <row r="82244" spans="3:3" x14ac:dyDescent="0.15">
      <c r="C82244" s="48"/>
    </row>
    <row r="82245" spans="3:3" x14ac:dyDescent="0.15">
      <c r="C82245" s="48"/>
    </row>
    <row r="82246" spans="3:3" x14ac:dyDescent="0.15">
      <c r="C82246" s="48"/>
    </row>
    <row r="82247" spans="3:3" x14ac:dyDescent="0.15">
      <c r="C82247" s="48"/>
    </row>
    <row r="82248" spans="3:3" x14ac:dyDescent="0.15">
      <c r="C82248" s="43"/>
    </row>
    <row r="82249" spans="3:3" x14ac:dyDescent="0.15">
      <c r="C82249" s="46"/>
    </row>
    <row r="82250" spans="3:3" x14ac:dyDescent="0.15">
      <c r="C82250" s="43"/>
    </row>
    <row r="82251" spans="3:3" x14ac:dyDescent="0.15">
      <c r="C82251" s="50"/>
    </row>
    <row r="82253" spans="3:3" x14ac:dyDescent="0.15">
      <c r="C82253" s="52"/>
    </row>
    <row r="98305" spans="3:3" x14ac:dyDescent="0.15">
      <c r="C98305" s="29"/>
    </row>
    <row r="98306" spans="3:3" x14ac:dyDescent="0.15">
      <c r="C98306" s="31"/>
    </row>
    <row r="98307" spans="3:3" x14ac:dyDescent="0.15">
      <c r="C98307" s="31"/>
    </row>
    <row r="98308" spans="3:3" x14ac:dyDescent="0.15">
      <c r="C98308" s="32"/>
    </row>
    <row r="98309" spans="3:3" x14ac:dyDescent="0.15">
      <c r="C98309" s="32"/>
    </row>
    <row r="98310" spans="3:3" x14ac:dyDescent="0.15">
      <c r="C98310" s="31"/>
    </row>
    <row r="98311" spans="3:3" x14ac:dyDescent="0.15">
      <c r="C98311" s="31"/>
    </row>
    <row r="98312" spans="3:3" x14ac:dyDescent="0.15">
      <c r="C98312" s="31"/>
    </row>
    <row r="98313" spans="3:3" x14ac:dyDescent="0.15">
      <c r="C98313" s="31"/>
    </row>
    <row r="98314" spans="3:3" x14ac:dyDescent="0.15">
      <c r="C98314" s="31"/>
    </row>
    <row r="98315" spans="3:3" x14ac:dyDescent="0.15">
      <c r="C98315" s="31"/>
    </row>
    <row r="98316" spans="3:3" x14ac:dyDescent="0.15">
      <c r="C98316" s="31"/>
    </row>
    <row r="98317" spans="3:3" x14ac:dyDescent="0.15">
      <c r="C98317" s="31"/>
    </row>
    <row r="98318" spans="3:3" x14ac:dyDescent="0.15">
      <c r="C98318" s="31"/>
    </row>
    <row r="98319" spans="3:3" x14ac:dyDescent="0.15">
      <c r="C98319" s="31"/>
    </row>
    <row r="98320" spans="3:3" x14ac:dyDescent="0.15">
      <c r="C98320" s="31"/>
    </row>
    <row r="98321" spans="3:3" x14ac:dyDescent="0.15">
      <c r="C98321" s="31"/>
    </row>
    <row r="98322" spans="3:3" x14ac:dyDescent="0.15">
      <c r="C98322" s="31"/>
    </row>
    <row r="98323" spans="3:3" x14ac:dyDescent="0.15">
      <c r="C98323" s="31"/>
    </row>
    <row r="98324" spans="3:3" x14ac:dyDescent="0.15">
      <c r="C98324" s="29"/>
    </row>
    <row r="98325" spans="3:3" x14ac:dyDescent="0.15">
      <c r="C98325" s="29"/>
    </row>
    <row r="98326" spans="3:3" x14ac:dyDescent="0.15">
      <c r="C98326" s="29"/>
    </row>
    <row r="98327" spans="3:3" x14ac:dyDescent="0.15">
      <c r="C98327" s="29"/>
    </row>
    <row r="98328" spans="3:3" x14ac:dyDescent="0.15">
      <c r="C98328" s="29"/>
    </row>
    <row r="98329" spans="3:3" x14ac:dyDescent="0.15">
      <c r="C98329" s="29"/>
    </row>
    <row r="98330" spans="3:3" x14ac:dyDescent="0.15">
      <c r="C98330" s="33"/>
    </row>
    <row r="98331" spans="3:3" x14ac:dyDescent="0.15">
      <c r="C98331" s="29"/>
    </row>
    <row r="98332" spans="3:3" x14ac:dyDescent="0.15">
      <c r="C98332" s="33"/>
    </row>
    <row r="98333" spans="3:3" x14ac:dyDescent="0.15">
      <c r="C98333" s="29"/>
    </row>
    <row r="98334" spans="3:3" x14ac:dyDescent="0.15">
      <c r="C98334" s="29"/>
    </row>
    <row r="98335" spans="3:3" x14ac:dyDescent="0.15">
      <c r="C98335" s="34"/>
    </row>
    <row r="98336" spans="3:3" x14ac:dyDescent="0.15">
      <c r="C98336" s="34"/>
    </row>
    <row r="98337" spans="3:3" x14ac:dyDescent="0.15">
      <c r="C98337" s="34"/>
    </row>
    <row r="98338" spans="3:3" x14ac:dyDescent="0.15">
      <c r="C98338" s="34"/>
    </row>
    <row r="98339" spans="3:3" x14ac:dyDescent="0.15">
      <c r="C98339" s="29"/>
    </row>
    <row r="98340" spans="3:3" x14ac:dyDescent="0.15">
      <c r="C98340" s="29"/>
    </row>
    <row r="98341" spans="3:3" x14ac:dyDescent="0.15">
      <c r="C98341" s="29"/>
    </row>
    <row r="98342" spans="3:3" x14ac:dyDescent="0.15">
      <c r="C98342" s="29"/>
    </row>
    <row r="98343" spans="3:3" x14ac:dyDescent="0.15">
      <c r="C98343" s="29"/>
    </row>
    <row r="98344" spans="3:3" x14ac:dyDescent="0.15">
      <c r="C98344" s="29"/>
    </row>
    <row r="98345" spans="3:3" x14ac:dyDescent="0.15">
      <c r="C98345" s="34"/>
    </row>
    <row r="98346" spans="3:3" x14ac:dyDescent="0.15">
      <c r="C98346" s="34"/>
    </row>
    <row r="98347" spans="3:3" x14ac:dyDescent="0.15">
      <c r="C98347" s="29"/>
    </row>
    <row r="98348" spans="3:3" x14ac:dyDescent="0.15">
      <c r="C98348" s="29"/>
    </row>
    <row r="98349" spans="3:3" x14ac:dyDescent="0.15">
      <c r="C98349" s="29"/>
    </row>
    <row r="98350" spans="3:3" x14ac:dyDescent="0.15">
      <c r="C98350" s="29"/>
    </row>
    <row r="98351" spans="3:3" x14ac:dyDescent="0.15">
      <c r="C98351" s="29"/>
    </row>
    <row r="98352" spans="3:3" x14ac:dyDescent="0.15">
      <c r="C98352" s="29"/>
    </row>
    <row r="98353" spans="3:3" x14ac:dyDescent="0.15">
      <c r="C98353" s="29"/>
    </row>
    <row r="98354" spans="3:3" x14ac:dyDescent="0.15">
      <c r="C98354" s="29"/>
    </row>
    <row r="98355" spans="3:3" x14ac:dyDescent="0.15">
      <c r="C98355" s="29"/>
    </row>
    <row r="98356" spans="3:3" x14ac:dyDescent="0.15">
      <c r="C98356" s="29"/>
    </row>
    <row r="98357" spans="3:3" x14ac:dyDescent="0.15">
      <c r="C98357" s="29"/>
    </row>
    <row r="98358" spans="3:3" x14ac:dyDescent="0.15">
      <c r="C98358" s="29"/>
    </row>
    <row r="98359" spans="3:3" x14ac:dyDescent="0.15">
      <c r="C98359" s="29"/>
    </row>
    <row r="98360" spans="3:3" x14ac:dyDescent="0.15">
      <c r="C98360" s="29"/>
    </row>
    <row r="98361" spans="3:3" x14ac:dyDescent="0.15">
      <c r="C98361" s="29"/>
    </row>
    <row r="98362" spans="3:3" x14ac:dyDescent="0.15">
      <c r="C98362" s="29"/>
    </row>
    <row r="98363" spans="3:3" x14ac:dyDescent="0.15">
      <c r="C98363" s="34"/>
    </row>
    <row r="98364" spans="3:3" x14ac:dyDescent="0.15">
      <c r="C98364" s="35"/>
    </row>
    <row r="98365" spans="3:3" x14ac:dyDescent="0.15">
      <c r="C98365" s="35"/>
    </row>
    <row r="98366" spans="3:3" x14ac:dyDescent="0.15">
      <c r="C98366" s="35"/>
    </row>
    <row r="98367" spans="3:3" x14ac:dyDescent="0.15">
      <c r="C98367" s="35"/>
    </row>
    <row r="98368" spans="3:3" x14ac:dyDescent="0.15">
      <c r="C98368" s="35"/>
    </row>
    <row r="98369" spans="3:3" x14ac:dyDescent="0.15">
      <c r="C98369" s="35"/>
    </row>
    <row r="98370" spans="3:3" x14ac:dyDescent="0.15">
      <c r="C98370" s="35"/>
    </row>
    <row r="98371" spans="3:3" x14ac:dyDescent="0.15">
      <c r="C98371" s="33"/>
    </row>
    <row r="98372" spans="3:3" x14ac:dyDescent="0.15">
      <c r="C98372" s="35"/>
    </row>
    <row r="98373" spans="3:3" x14ac:dyDescent="0.15">
      <c r="C98373" s="33"/>
    </row>
    <row r="98374" spans="3:3" x14ac:dyDescent="0.15">
      <c r="C98374" s="33"/>
    </row>
    <row r="98375" spans="3:3" x14ac:dyDescent="0.15">
      <c r="C98375" s="33"/>
    </row>
    <row r="98376" spans="3:3" x14ac:dyDescent="0.15">
      <c r="C98376" s="33"/>
    </row>
    <row r="98377" spans="3:3" x14ac:dyDescent="0.15">
      <c r="C98377" s="33"/>
    </row>
    <row r="98378" spans="3:3" x14ac:dyDescent="0.15">
      <c r="C98378" s="33"/>
    </row>
    <row r="98379" spans="3:3" x14ac:dyDescent="0.15">
      <c r="C98379" s="33"/>
    </row>
    <row r="98380" spans="3:3" x14ac:dyDescent="0.15">
      <c r="C98380" s="33"/>
    </row>
    <row r="98381" spans="3:3" x14ac:dyDescent="0.15">
      <c r="C98381" s="33"/>
    </row>
    <row r="98382" spans="3:3" x14ac:dyDescent="0.15">
      <c r="C98382" s="36"/>
    </row>
    <row r="98383" spans="3:3" x14ac:dyDescent="0.15">
      <c r="C98383" s="33"/>
    </row>
    <row r="98384" spans="3:3" x14ac:dyDescent="0.15">
      <c r="C98384" s="36"/>
    </row>
    <row r="98385" spans="3:3" x14ac:dyDescent="0.15">
      <c r="C98385" s="33"/>
    </row>
    <row r="98386" spans="3:3" x14ac:dyDescent="0.15">
      <c r="C98386" s="33"/>
    </row>
    <row r="98387" spans="3:3" x14ac:dyDescent="0.15">
      <c r="C98387" s="33"/>
    </row>
    <row r="98388" spans="3:3" x14ac:dyDescent="0.15">
      <c r="C98388" s="33"/>
    </row>
    <row r="98389" spans="3:3" x14ac:dyDescent="0.15">
      <c r="C98389" s="36"/>
    </row>
    <row r="98390" spans="3:3" x14ac:dyDescent="0.15">
      <c r="C98390" s="37"/>
    </row>
    <row r="98391" spans="3:3" x14ac:dyDescent="0.15">
      <c r="C98391" s="37"/>
    </row>
    <row r="98392" spans="3:3" x14ac:dyDescent="0.15">
      <c r="C98392" s="15"/>
    </row>
    <row r="98393" spans="3:3" x14ac:dyDescent="0.15">
      <c r="C98393" s="36"/>
    </row>
    <row r="98394" spans="3:3" x14ac:dyDescent="0.15">
      <c r="C98394" s="37"/>
    </row>
    <row r="98395" spans="3:3" x14ac:dyDescent="0.15">
      <c r="C98395" s="37"/>
    </row>
    <row r="98396" spans="3:3" x14ac:dyDescent="0.15">
      <c r="C98396" s="15"/>
    </row>
    <row r="98397" spans="3:3" x14ac:dyDescent="0.15">
      <c r="C98397" s="38"/>
    </row>
    <row r="98398" spans="3:3" x14ac:dyDescent="0.15">
      <c r="C98398" s="36"/>
    </row>
    <row r="98399" spans="3:3" x14ac:dyDescent="0.15">
      <c r="C98399" s="37"/>
    </row>
    <row r="98400" spans="3:3" x14ac:dyDescent="0.15">
      <c r="C98400" s="37"/>
    </row>
    <row r="98401" spans="3:3" x14ac:dyDescent="0.15">
      <c r="C98401" s="17"/>
    </row>
    <row r="98402" spans="3:3" x14ac:dyDescent="0.15">
      <c r="C98402" s="17"/>
    </row>
    <row r="98403" spans="3:3" x14ac:dyDescent="0.15">
      <c r="C98403" s="33"/>
    </row>
    <row r="98404" spans="3:3" x14ac:dyDescent="0.15">
      <c r="C98404" s="33"/>
    </row>
    <row r="98405" spans="3:3" x14ac:dyDescent="0.15">
      <c r="C98405" s="33"/>
    </row>
    <row r="98406" spans="3:3" x14ac:dyDescent="0.15">
      <c r="C98406" s="33"/>
    </row>
    <row r="98407" spans="3:3" x14ac:dyDescent="0.15">
      <c r="C98407" s="33"/>
    </row>
    <row r="98408" spans="3:3" x14ac:dyDescent="0.15">
      <c r="C98408" s="33"/>
    </row>
    <row r="98409" spans="3:3" x14ac:dyDescent="0.15">
      <c r="C98409" s="33"/>
    </row>
    <row r="98410" spans="3:3" x14ac:dyDescent="0.15">
      <c r="C98410" s="33"/>
    </row>
    <row r="98411" spans="3:3" x14ac:dyDescent="0.15">
      <c r="C98411" s="33"/>
    </row>
    <row r="98412" spans="3:3" x14ac:dyDescent="0.15">
      <c r="C98412" s="33"/>
    </row>
    <row r="98413" spans="3:3" x14ac:dyDescent="0.15">
      <c r="C98413" s="39"/>
    </row>
    <row r="98414" spans="3:3" x14ac:dyDescent="0.15">
      <c r="C98414" s="39"/>
    </row>
    <row r="98415" spans="3:3" x14ac:dyDescent="0.15">
      <c r="C98415" s="39"/>
    </row>
    <row r="98416" spans="3:3" x14ac:dyDescent="0.15">
      <c r="C98416" s="39"/>
    </row>
    <row r="98417" spans="3:3" x14ac:dyDescent="0.15">
      <c r="C98417" s="39"/>
    </row>
    <row r="98418" spans="3:3" x14ac:dyDescent="0.15">
      <c r="C98418" s="31"/>
    </row>
    <row r="98419" spans="3:3" x14ac:dyDescent="0.15">
      <c r="C98419" s="31"/>
    </row>
    <row r="98420" spans="3:3" x14ac:dyDescent="0.15">
      <c r="C98420" s="31"/>
    </row>
    <row r="98421" spans="3:3" x14ac:dyDescent="0.15">
      <c r="C98421" s="31"/>
    </row>
    <row r="98422" spans="3:3" x14ac:dyDescent="0.15">
      <c r="C98422" s="31"/>
    </row>
    <row r="98423" spans="3:3" x14ac:dyDescent="0.15">
      <c r="C98423" s="31"/>
    </row>
    <row r="98424" spans="3:3" x14ac:dyDescent="0.15">
      <c r="C98424" s="31"/>
    </row>
    <row r="98425" spans="3:3" x14ac:dyDescent="0.15">
      <c r="C98425" s="31"/>
    </row>
    <row r="98426" spans="3:3" x14ac:dyDescent="0.15">
      <c r="C98426" s="31"/>
    </row>
    <row r="98427" spans="3:3" x14ac:dyDescent="0.15">
      <c r="C98427" s="31"/>
    </row>
    <row r="98428" spans="3:3" x14ac:dyDescent="0.15">
      <c r="C98428" s="31"/>
    </row>
    <row r="98429" spans="3:3" x14ac:dyDescent="0.15">
      <c r="C98429" s="31"/>
    </row>
    <row r="98430" spans="3:3" x14ac:dyDescent="0.15">
      <c r="C98430" s="31"/>
    </row>
    <row r="98431" spans="3:3" x14ac:dyDescent="0.15">
      <c r="C98431" s="31"/>
    </row>
    <row r="98432" spans="3:3" x14ac:dyDescent="0.15">
      <c r="C98432" s="31"/>
    </row>
    <row r="98433" spans="3:3" x14ac:dyDescent="0.15">
      <c r="C98433" s="31"/>
    </row>
    <row r="98434" spans="3:3" x14ac:dyDescent="0.15">
      <c r="C98434" s="31"/>
    </row>
    <row r="98435" spans="3:3" x14ac:dyDescent="0.15">
      <c r="C98435" s="31"/>
    </row>
    <row r="98436" spans="3:3" x14ac:dyDescent="0.15">
      <c r="C98436" s="31"/>
    </row>
    <row r="98437" spans="3:3" x14ac:dyDescent="0.15">
      <c r="C98437" s="31"/>
    </row>
    <row r="98438" spans="3:3" x14ac:dyDescent="0.15">
      <c r="C98438" s="29"/>
    </row>
    <row r="98439" spans="3:3" x14ac:dyDescent="0.15">
      <c r="C98439" s="29"/>
    </row>
    <row r="98440" spans="3:3" x14ac:dyDescent="0.15">
      <c r="C98440" s="29"/>
    </row>
    <row r="98441" spans="3:3" x14ac:dyDescent="0.15">
      <c r="C98441" s="29"/>
    </row>
    <row r="98442" spans="3:3" x14ac:dyDescent="0.15">
      <c r="C98442" s="29"/>
    </row>
    <row r="98443" spans="3:3" x14ac:dyDescent="0.15">
      <c r="C98443" s="29"/>
    </row>
    <row r="98444" spans="3:3" x14ac:dyDescent="0.15">
      <c r="C98444" s="29"/>
    </row>
    <row r="98445" spans="3:3" x14ac:dyDescent="0.15">
      <c r="C98445" s="29"/>
    </row>
    <row r="98446" spans="3:3" x14ac:dyDescent="0.15">
      <c r="C98446" s="29"/>
    </row>
    <row r="98447" spans="3:3" x14ac:dyDescent="0.15">
      <c r="C98447" s="29"/>
    </row>
    <row r="98448" spans="3:3" x14ac:dyDescent="0.15">
      <c r="C98448" s="29"/>
    </row>
    <row r="98449" spans="3:3" x14ac:dyDescent="0.15">
      <c r="C98449" s="29"/>
    </row>
    <row r="98450" spans="3:3" x14ac:dyDescent="0.15">
      <c r="C98450" s="29"/>
    </row>
    <row r="98451" spans="3:3" x14ac:dyDescent="0.15">
      <c r="C98451" s="29"/>
    </row>
    <row r="98452" spans="3:3" x14ac:dyDescent="0.15">
      <c r="C98452" s="29"/>
    </row>
    <row r="98453" spans="3:3" x14ac:dyDescent="0.15">
      <c r="C98453" s="29"/>
    </row>
    <row r="98454" spans="3:3" x14ac:dyDescent="0.15">
      <c r="C98454" s="29"/>
    </row>
    <row r="98455" spans="3:3" x14ac:dyDescent="0.15">
      <c r="C98455" s="29"/>
    </row>
    <row r="98456" spans="3:3" x14ac:dyDescent="0.15">
      <c r="C98456" s="29"/>
    </row>
    <row r="98457" spans="3:3" x14ac:dyDescent="0.15">
      <c r="C98457" s="29"/>
    </row>
    <row r="98458" spans="3:3" x14ac:dyDescent="0.15">
      <c r="C98458" s="29"/>
    </row>
    <row r="98459" spans="3:3" x14ac:dyDescent="0.15">
      <c r="C98459" s="29"/>
    </row>
    <row r="98460" spans="3:3" x14ac:dyDescent="0.15">
      <c r="C98460" s="29"/>
    </row>
    <row r="98461" spans="3:3" x14ac:dyDescent="0.15">
      <c r="C98461" s="29"/>
    </row>
    <row r="98462" spans="3:3" x14ac:dyDescent="0.15">
      <c r="C98462" s="29"/>
    </row>
    <row r="98463" spans="3:3" x14ac:dyDescent="0.15">
      <c r="C98463" s="29"/>
    </row>
    <row r="98464" spans="3:3" x14ac:dyDescent="0.15">
      <c r="C98464" s="29"/>
    </row>
    <row r="98465" spans="3:3" x14ac:dyDescent="0.15">
      <c r="C98465" s="29"/>
    </row>
    <row r="98466" spans="3:3" x14ac:dyDescent="0.15">
      <c r="C98466" s="29"/>
    </row>
    <row r="98467" spans="3:3" x14ac:dyDescent="0.15">
      <c r="C98467" s="29"/>
    </row>
    <row r="98468" spans="3:3" x14ac:dyDescent="0.15">
      <c r="C98468" s="29"/>
    </row>
    <row r="98469" spans="3:3" x14ac:dyDescent="0.15">
      <c r="C98469" s="29"/>
    </row>
    <row r="98470" spans="3:3" x14ac:dyDescent="0.15">
      <c r="C98470" s="29"/>
    </row>
    <row r="98471" spans="3:3" x14ac:dyDescent="0.15">
      <c r="C98471" s="29"/>
    </row>
    <row r="98472" spans="3:3" x14ac:dyDescent="0.15">
      <c r="C98472" s="29"/>
    </row>
    <row r="98473" spans="3:3" x14ac:dyDescent="0.15">
      <c r="C98473" s="29"/>
    </row>
    <row r="98474" spans="3:3" x14ac:dyDescent="0.15">
      <c r="C98474" s="31"/>
    </row>
    <row r="98475" spans="3:3" x14ac:dyDescent="0.15">
      <c r="C98475" s="31"/>
    </row>
    <row r="98476" spans="3:3" x14ac:dyDescent="0.15">
      <c r="C98476" s="31"/>
    </row>
    <row r="98477" spans="3:3" x14ac:dyDescent="0.15">
      <c r="C98477" s="31"/>
    </row>
    <row r="98478" spans="3:3" x14ac:dyDescent="0.15">
      <c r="C98478" s="31"/>
    </row>
    <row r="98479" spans="3:3" x14ac:dyDescent="0.15">
      <c r="C98479" s="31"/>
    </row>
    <row r="98480" spans="3:3" x14ac:dyDescent="0.15">
      <c r="C98480" s="31"/>
    </row>
    <row r="98481" spans="3:3" x14ac:dyDescent="0.15">
      <c r="C98481" s="31"/>
    </row>
    <row r="98482" spans="3:3" x14ac:dyDescent="0.15">
      <c r="C98482" s="31"/>
    </row>
    <row r="98483" spans="3:3" x14ac:dyDescent="0.15">
      <c r="C98483" s="31"/>
    </row>
    <row r="98484" spans="3:3" x14ac:dyDescent="0.15">
      <c r="C98484" s="29"/>
    </row>
    <row r="98485" spans="3:3" x14ac:dyDescent="0.15">
      <c r="C98485" s="29"/>
    </row>
    <row r="98486" spans="3:3" x14ac:dyDescent="0.15">
      <c r="C98486" s="29"/>
    </row>
    <row r="98487" spans="3:3" x14ac:dyDescent="0.15">
      <c r="C98487" s="29"/>
    </row>
    <row r="98488" spans="3:3" x14ac:dyDescent="0.15">
      <c r="C98488" s="29"/>
    </row>
    <row r="98489" spans="3:3" x14ac:dyDescent="0.15">
      <c r="C98489" s="29"/>
    </row>
    <row r="98490" spans="3:3" x14ac:dyDescent="0.15">
      <c r="C98490" s="29"/>
    </row>
    <row r="98491" spans="3:3" x14ac:dyDescent="0.15">
      <c r="C98491" s="29"/>
    </row>
    <row r="98492" spans="3:3" x14ac:dyDescent="0.15">
      <c r="C98492" s="29"/>
    </row>
    <row r="98493" spans="3:3" x14ac:dyDescent="0.15">
      <c r="C98493" s="29"/>
    </row>
    <row r="98494" spans="3:3" x14ac:dyDescent="0.15">
      <c r="C98494" s="29"/>
    </row>
    <row r="98495" spans="3:3" x14ac:dyDescent="0.15">
      <c r="C98495" s="29"/>
    </row>
    <row r="98496" spans="3:3" x14ac:dyDescent="0.15">
      <c r="C98496" s="29"/>
    </row>
    <row r="98497" spans="3:3" x14ac:dyDescent="0.15">
      <c r="C98497" s="29"/>
    </row>
    <row r="98498" spans="3:3" x14ac:dyDescent="0.15">
      <c r="C98498" s="29"/>
    </row>
    <row r="98499" spans="3:3" x14ac:dyDescent="0.15">
      <c r="C98499" s="29"/>
    </row>
    <row r="98500" spans="3:3" x14ac:dyDescent="0.15">
      <c r="C98500" s="29"/>
    </row>
    <row r="98501" spans="3:3" x14ac:dyDescent="0.15">
      <c r="C98501" s="29"/>
    </row>
    <row r="98502" spans="3:3" x14ac:dyDescent="0.15">
      <c r="C98502" s="29"/>
    </row>
    <row r="98503" spans="3:3" x14ac:dyDescent="0.15">
      <c r="C98503" s="29"/>
    </row>
    <row r="98504" spans="3:3" x14ac:dyDescent="0.15">
      <c r="C98504" s="29"/>
    </row>
    <row r="98505" spans="3:3" x14ac:dyDescent="0.15">
      <c r="C98505" s="29"/>
    </row>
    <row r="98506" spans="3:3" x14ac:dyDescent="0.15">
      <c r="C98506" s="29"/>
    </row>
    <row r="98507" spans="3:3" x14ac:dyDescent="0.15">
      <c r="C98507" s="29"/>
    </row>
    <row r="98508" spans="3:3" x14ac:dyDescent="0.15">
      <c r="C98508" s="29"/>
    </row>
    <row r="98509" spans="3:3" x14ac:dyDescent="0.15">
      <c r="C98509" s="29"/>
    </row>
    <row r="98510" spans="3:3" x14ac:dyDescent="0.15">
      <c r="C98510" s="40"/>
    </row>
    <row r="98511" spans="3:3" x14ac:dyDescent="0.15">
      <c r="C98511" s="40"/>
    </row>
    <row r="98512" spans="3:3" x14ac:dyDescent="0.15">
      <c r="C98512" s="40"/>
    </row>
    <row r="98513" spans="3:3" x14ac:dyDescent="0.15">
      <c r="C98513" s="40"/>
    </row>
    <row r="98514" spans="3:3" x14ac:dyDescent="0.15">
      <c r="C98514" s="40"/>
    </row>
    <row r="98515" spans="3:3" x14ac:dyDescent="0.15">
      <c r="C98515" s="40"/>
    </row>
    <row r="98516" spans="3:3" x14ac:dyDescent="0.15">
      <c r="C98516" s="40"/>
    </row>
    <row r="98517" spans="3:3" x14ac:dyDescent="0.15">
      <c r="C98517" s="40"/>
    </row>
    <row r="98518" spans="3:3" x14ac:dyDescent="0.15">
      <c r="C98518" s="40"/>
    </row>
    <row r="98519" spans="3:3" x14ac:dyDescent="0.15">
      <c r="C98519" s="40"/>
    </row>
    <row r="98520" spans="3:3" x14ac:dyDescent="0.15">
      <c r="C98520" s="40"/>
    </row>
    <row r="98521" spans="3:3" x14ac:dyDescent="0.15">
      <c r="C98521" s="40"/>
    </row>
    <row r="98522" spans="3:3" x14ac:dyDescent="0.15">
      <c r="C98522" s="40"/>
    </row>
    <row r="98523" spans="3:3" x14ac:dyDescent="0.15">
      <c r="C98523" s="40"/>
    </row>
    <row r="98524" spans="3:3" x14ac:dyDescent="0.15">
      <c r="C98524" s="41"/>
    </row>
    <row r="98525" spans="3:3" x14ac:dyDescent="0.15">
      <c r="C98525" s="41"/>
    </row>
    <row r="98526" spans="3:3" x14ac:dyDescent="0.15">
      <c r="C98526" s="41"/>
    </row>
    <row r="98527" spans="3:3" x14ac:dyDescent="0.15">
      <c r="C98527" s="41"/>
    </row>
    <row r="98528" spans="3:3" x14ac:dyDescent="0.15">
      <c r="C98528" s="41"/>
    </row>
    <row r="98529" spans="3:3" x14ac:dyDescent="0.15">
      <c r="C98529" s="34"/>
    </row>
    <row r="98530" spans="3:3" x14ac:dyDescent="0.15">
      <c r="C98530" s="34"/>
    </row>
    <row r="98531" spans="3:3" x14ac:dyDescent="0.15">
      <c r="C98531" s="34"/>
    </row>
    <row r="98532" spans="3:3" x14ac:dyDescent="0.15">
      <c r="C98532" s="34"/>
    </row>
    <row r="98533" spans="3:3" x14ac:dyDescent="0.15">
      <c r="C98533" s="34"/>
    </row>
    <row r="98534" spans="3:3" x14ac:dyDescent="0.15">
      <c r="C98534" s="34"/>
    </row>
    <row r="98535" spans="3:3" x14ac:dyDescent="0.15">
      <c r="C98535" s="34"/>
    </row>
    <row r="98536" spans="3:3" x14ac:dyDescent="0.15">
      <c r="C98536" s="34"/>
    </row>
    <row r="98537" spans="3:3" x14ac:dyDescent="0.15">
      <c r="C98537" s="34"/>
    </row>
    <row r="98538" spans="3:3" x14ac:dyDescent="0.15">
      <c r="C98538" s="34"/>
    </row>
    <row r="98539" spans="3:3" x14ac:dyDescent="0.15">
      <c r="C98539" s="42"/>
    </row>
    <row r="98540" spans="3:3" x14ac:dyDescent="0.15">
      <c r="C98540" s="42"/>
    </row>
    <row r="98541" spans="3:3" x14ac:dyDescent="0.15">
      <c r="C98541" s="42"/>
    </row>
    <row r="98542" spans="3:3" x14ac:dyDescent="0.15">
      <c r="C98542" s="42"/>
    </row>
    <row r="98543" spans="3:3" x14ac:dyDescent="0.15">
      <c r="C98543" s="42"/>
    </row>
    <row r="98544" spans="3:3" x14ac:dyDescent="0.15">
      <c r="C98544" s="42"/>
    </row>
    <row r="98545" spans="3:3" x14ac:dyDescent="0.15">
      <c r="C98545" s="42"/>
    </row>
    <row r="98546" spans="3:3" x14ac:dyDescent="0.15">
      <c r="C98546" s="42"/>
    </row>
    <row r="98547" spans="3:3" x14ac:dyDescent="0.15">
      <c r="C98547" s="42"/>
    </row>
    <row r="98548" spans="3:3" x14ac:dyDescent="0.15">
      <c r="C98548" s="42"/>
    </row>
    <row r="98549" spans="3:3" x14ac:dyDescent="0.15">
      <c r="C98549" s="31"/>
    </row>
    <row r="98550" spans="3:3" x14ac:dyDescent="0.15">
      <c r="C98550" s="31"/>
    </row>
    <row r="98551" spans="3:3" x14ac:dyDescent="0.15">
      <c r="C98551" s="29"/>
    </row>
    <row r="98552" spans="3:3" x14ac:dyDescent="0.15">
      <c r="C98552" s="29"/>
    </row>
    <row r="98553" spans="3:3" x14ac:dyDescent="0.15">
      <c r="C98553" s="29"/>
    </row>
    <row r="98554" spans="3:3" x14ac:dyDescent="0.15">
      <c r="C98554" s="29"/>
    </row>
    <row r="98555" spans="3:3" x14ac:dyDescent="0.15">
      <c r="C98555" s="29"/>
    </row>
    <row r="98556" spans="3:3" x14ac:dyDescent="0.15">
      <c r="C98556" s="29"/>
    </row>
    <row r="98557" spans="3:3" x14ac:dyDescent="0.15">
      <c r="C98557" s="29"/>
    </row>
    <row r="98558" spans="3:3" x14ac:dyDescent="0.15">
      <c r="C98558" s="29"/>
    </row>
    <row r="98559" spans="3:3" x14ac:dyDescent="0.15">
      <c r="C98559" s="31"/>
    </row>
    <row r="98560" spans="3:3" x14ac:dyDescent="0.15">
      <c r="C98560" s="29"/>
    </row>
    <row r="98561" spans="3:3" x14ac:dyDescent="0.15">
      <c r="C98561" s="29"/>
    </row>
    <row r="98562" spans="3:3" x14ac:dyDescent="0.15">
      <c r="C98562" s="29"/>
    </row>
    <row r="98563" spans="3:3" x14ac:dyDescent="0.15">
      <c r="C98563" s="29"/>
    </row>
    <row r="98564" spans="3:3" x14ac:dyDescent="0.15">
      <c r="C98564" s="29"/>
    </row>
    <row r="98565" spans="3:3" x14ac:dyDescent="0.15">
      <c r="C98565" s="29"/>
    </row>
    <row r="98566" spans="3:3" x14ac:dyDescent="0.15">
      <c r="C98566" s="29"/>
    </row>
    <row r="98567" spans="3:3" x14ac:dyDescent="0.15">
      <c r="C98567" s="37"/>
    </row>
    <row r="98568" spans="3:3" x14ac:dyDescent="0.15">
      <c r="C98568" s="37"/>
    </row>
    <row r="98569" spans="3:3" x14ac:dyDescent="0.15">
      <c r="C98569" s="37"/>
    </row>
    <row r="98570" spans="3:3" x14ac:dyDescent="0.15">
      <c r="C98570" s="37"/>
    </row>
    <row r="98571" spans="3:3" x14ac:dyDescent="0.15">
      <c r="C98571" s="29"/>
    </row>
    <row r="98572" spans="3:3" x14ac:dyDescent="0.15">
      <c r="C98572" s="43"/>
    </row>
    <row r="98573" spans="3:3" x14ac:dyDescent="0.15">
      <c r="C98573" s="43"/>
    </row>
    <row r="98574" spans="3:3" x14ac:dyDescent="0.15">
      <c r="C98574" s="43"/>
    </row>
    <row r="98575" spans="3:3" x14ac:dyDescent="0.15">
      <c r="C98575" s="43"/>
    </row>
    <row r="98576" spans="3:3" x14ac:dyDescent="0.15">
      <c r="C98576" s="43"/>
    </row>
    <row r="98577" spans="3:3" x14ac:dyDescent="0.15">
      <c r="C98577" s="43"/>
    </row>
    <row r="98578" spans="3:3" x14ac:dyDescent="0.15">
      <c r="C98578" s="43"/>
    </row>
    <row r="98579" spans="3:3" x14ac:dyDescent="0.15">
      <c r="C98579" s="44"/>
    </row>
    <row r="98580" spans="3:3" x14ac:dyDescent="0.15">
      <c r="C98580" s="44"/>
    </row>
    <row r="98581" spans="3:3" x14ac:dyDescent="0.15">
      <c r="C98581" s="44"/>
    </row>
    <row r="98582" spans="3:3" x14ac:dyDescent="0.15">
      <c r="C98582" s="43"/>
    </row>
    <row r="98583" spans="3:3" x14ac:dyDescent="0.15">
      <c r="C98583" s="43"/>
    </row>
    <row r="98584" spans="3:3" x14ac:dyDescent="0.15">
      <c r="C98584" s="43"/>
    </row>
    <row r="98585" spans="3:3" x14ac:dyDescent="0.15">
      <c r="C98585" s="43"/>
    </row>
    <row r="98586" spans="3:3" x14ac:dyDescent="0.15">
      <c r="C98586" s="43"/>
    </row>
    <row r="98587" spans="3:3" x14ac:dyDescent="0.15">
      <c r="C98587" s="43"/>
    </row>
    <row r="98588" spans="3:3" x14ac:dyDescent="0.15">
      <c r="C98588" s="43"/>
    </row>
    <row r="98589" spans="3:3" x14ac:dyDescent="0.15">
      <c r="C98589" s="45"/>
    </row>
    <row r="98590" spans="3:3" x14ac:dyDescent="0.15">
      <c r="C98590" s="45"/>
    </row>
    <row r="98591" spans="3:3" x14ac:dyDescent="0.15">
      <c r="C98591" s="45"/>
    </row>
    <row r="98592" spans="3:3" x14ac:dyDescent="0.15">
      <c r="C98592" s="46"/>
    </row>
    <row r="98593" spans="3:3" x14ac:dyDescent="0.15">
      <c r="C98593" s="46"/>
    </row>
    <row r="98594" spans="3:3" x14ac:dyDescent="0.15">
      <c r="C98594" s="46"/>
    </row>
    <row r="98595" spans="3:3" x14ac:dyDescent="0.15">
      <c r="C98595" s="46"/>
    </row>
    <row r="98596" spans="3:3" x14ac:dyDescent="0.15">
      <c r="C98596" s="46"/>
    </row>
    <row r="98597" spans="3:3" x14ac:dyDescent="0.15">
      <c r="C98597" s="46"/>
    </row>
    <row r="98598" spans="3:3" x14ac:dyDescent="0.15">
      <c r="C98598" s="46"/>
    </row>
    <row r="98599" spans="3:3" x14ac:dyDescent="0.15">
      <c r="C98599" s="47"/>
    </row>
    <row r="98600" spans="3:3" x14ac:dyDescent="0.15">
      <c r="C98600" s="47"/>
    </row>
    <row r="98601" spans="3:3" x14ac:dyDescent="0.15">
      <c r="C98601" s="47"/>
    </row>
    <row r="98602" spans="3:3" x14ac:dyDescent="0.15">
      <c r="C98602" s="43"/>
    </row>
    <row r="98603" spans="3:3" x14ac:dyDescent="0.15">
      <c r="C98603" s="36"/>
    </row>
    <row r="98604" spans="3:3" x14ac:dyDescent="0.15">
      <c r="C98604" s="43"/>
    </row>
    <row r="98605" spans="3:3" x14ac:dyDescent="0.15">
      <c r="C98605" s="43"/>
    </row>
    <row r="98606" spans="3:3" x14ac:dyDescent="0.15">
      <c r="C98606" s="43"/>
    </row>
    <row r="98607" spans="3:3" x14ac:dyDescent="0.15">
      <c r="C98607" s="43"/>
    </row>
    <row r="98608" spans="3:3" x14ac:dyDescent="0.15">
      <c r="C98608" s="43"/>
    </row>
    <row r="98609" spans="3:3" x14ac:dyDescent="0.15">
      <c r="C98609" s="43"/>
    </row>
    <row r="98610" spans="3:3" x14ac:dyDescent="0.15">
      <c r="C98610" s="43"/>
    </row>
    <row r="98611" spans="3:3" x14ac:dyDescent="0.15">
      <c r="C98611" s="43"/>
    </row>
    <row r="98612" spans="3:3" x14ac:dyDescent="0.15">
      <c r="C98612" s="44"/>
    </row>
    <row r="98613" spans="3:3" x14ac:dyDescent="0.15">
      <c r="C98613" s="44"/>
    </row>
    <row r="98614" spans="3:3" x14ac:dyDescent="0.15">
      <c r="C98614" s="44"/>
    </row>
    <row r="98615" spans="3:3" x14ac:dyDescent="0.15">
      <c r="C98615" s="43"/>
    </row>
    <row r="98616" spans="3:3" x14ac:dyDescent="0.15">
      <c r="C98616" s="43"/>
    </row>
    <row r="98617" spans="3:3" x14ac:dyDescent="0.15">
      <c r="C98617" s="43"/>
    </row>
    <row r="98618" spans="3:3" x14ac:dyDescent="0.15">
      <c r="C98618" s="48"/>
    </row>
    <row r="98619" spans="3:3" x14ac:dyDescent="0.15">
      <c r="C98619" s="43"/>
    </row>
    <row r="98620" spans="3:3" x14ac:dyDescent="0.15">
      <c r="C98620" s="48"/>
    </row>
    <row r="98621" spans="3:3" x14ac:dyDescent="0.15">
      <c r="C98621" s="48"/>
    </row>
    <row r="98622" spans="3:3" x14ac:dyDescent="0.15">
      <c r="C98622" s="48"/>
    </row>
    <row r="98623" spans="3:3" x14ac:dyDescent="0.15">
      <c r="C98623" s="43"/>
    </row>
    <row r="98624" spans="3:3" x14ac:dyDescent="0.15">
      <c r="C98624" s="49"/>
    </row>
    <row r="98625" spans="3:3" x14ac:dyDescent="0.15">
      <c r="C98625" s="48"/>
    </row>
    <row r="98626" spans="3:3" x14ac:dyDescent="0.15">
      <c r="C98626" s="48"/>
    </row>
    <row r="98627" spans="3:3" x14ac:dyDescent="0.15">
      <c r="C98627" s="48"/>
    </row>
    <row r="98628" spans="3:3" x14ac:dyDescent="0.15">
      <c r="C98628" s="48"/>
    </row>
    <row r="98629" spans="3:3" x14ac:dyDescent="0.15">
      <c r="C98629" s="48"/>
    </row>
    <row r="98630" spans="3:3" x14ac:dyDescent="0.15">
      <c r="C98630" s="48"/>
    </row>
    <row r="98631" spans="3:3" x14ac:dyDescent="0.15">
      <c r="C98631" s="48"/>
    </row>
    <row r="98632" spans="3:3" x14ac:dyDescent="0.15">
      <c r="C98632" s="43"/>
    </row>
    <row r="98633" spans="3:3" x14ac:dyDescent="0.15">
      <c r="C98633" s="46"/>
    </row>
    <row r="98634" spans="3:3" x14ac:dyDescent="0.15">
      <c r="C98634" s="43"/>
    </row>
    <row r="98635" spans="3:3" x14ac:dyDescent="0.15">
      <c r="C98635" s="50"/>
    </row>
    <row r="98637" spans="3:3" x14ac:dyDescent="0.15">
      <c r="C98637" s="52"/>
    </row>
    <row r="114689" spans="3:3" x14ac:dyDescent="0.15">
      <c r="C114689" s="29"/>
    </row>
    <row r="114690" spans="3:3" x14ac:dyDescent="0.15">
      <c r="C114690" s="31"/>
    </row>
    <row r="114691" spans="3:3" x14ac:dyDescent="0.15">
      <c r="C114691" s="31"/>
    </row>
    <row r="114692" spans="3:3" x14ac:dyDescent="0.15">
      <c r="C114692" s="32"/>
    </row>
    <row r="114693" spans="3:3" x14ac:dyDescent="0.15">
      <c r="C114693" s="32"/>
    </row>
    <row r="114694" spans="3:3" x14ac:dyDescent="0.15">
      <c r="C114694" s="31"/>
    </row>
    <row r="114695" spans="3:3" x14ac:dyDescent="0.15">
      <c r="C114695" s="31"/>
    </row>
    <row r="114696" spans="3:3" x14ac:dyDescent="0.15">
      <c r="C114696" s="31"/>
    </row>
    <row r="114697" spans="3:3" x14ac:dyDescent="0.15">
      <c r="C114697" s="31"/>
    </row>
    <row r="114698" spans="3:3" x14ac:dyDescent="0.15">
      <c r="C114698" s="31"/>
    </row>
    <row r="114699" spans="3:3" x14ac:dyDescent="0.15">
      <c r="C114699" s="31"/>
    </row>
    <row r="114700" spans="3:3" x14ac:dyDescent="0.15">
      <c r="C114700" s="31"/>
    </row>
    <row r="114701" spans="3:3" x14ac:dyDescent="0.15">
      <c r="C114701" s="31"/>
    </row>
    <row r="114702" spans="3:3" x14ac:dyDescent="0.15">
      <c r="C114702" s="31"/>
    </row>
    <row r="114703" spans="3:3" x14ac:dyDescent="0.15">
      <c r="C114703" s="31"/>
    </row>
    <row r="114704" spans="3:3" x14ac:dyDescent="0.15">
      <c r="C114704" s="31"/>
    </row>
    <row r="114705" spans="3:3" x14ac:dyDescent="0.15">
      <c r="C114705" s="31"/>
    </row>
    <row r="114706" spans="3:3" x14ac:dyDescent="0.15">
      <c r="C114706" s="31"/>
    </row>
    <row r="114707" spans="3:3" x14ac:dyDescent="0.15">
      <c r="C114707" s="31"/>
    </row>
    <row r="114708" spans="3:3" x14ac:dyDescent="0.15">
      <c r="C114708" s="29"/>
    </row>
    <row r="114709" spans="3:3" x14ac:dyDescent="0.15">
      <c r="C114709" s="29"/>
    </row>
    <row r="114710" spans="3:3" x14ac:dyDescent="0.15">
      <c r="C114710" s="29"/>
    </row>
    <row r="114711" spans="3:3" x14ac:dyDescent="0.15">
      <c r="C114711" s="29"/>
    </row>
    <row r="114712" spans="3:3" x14ac:dyDescent="0.15">
      <c r="C114712" s="29"/>
    </row>
    <row r="114713" spans="3:3" x14ac:dyDescent="0.15">
      <c r="C114713" s="29"/>
    </row>
    <row r="114714" spans="3:3" x14ac:dyDescent="0.15">
      <c r="C114714" s="33"/>
    </row>
    <row r="114715" spans="3:3" x14ac:dyDescent="0.15">
      <c r="C114715" s="29"/>
    </row>
    <row r="114716" spans="3:3" x14ac:dyDescent="0.15">
      <c r="C114716" s="33"/>
    </row>
    <row r="114717" spans="3:3" x14ac:dyDescent="0.15">
      <c r="C114717" s="29"/>
    </row>
    <row r="114718" spans="3:3" x14ac:dyDescent="0.15">
      <c r="C114718" s="29"/>
    </row>
    <row r="114719" spans="3:3" x14ac:dyDescent="0.15">
      <c r="C114719" s="34"/>
    </row>
    <row r="114720" spans="3:3" x14ac:dyDescent="0.15">
      <c r="C114720" s="34"/>
    </row>
    <row r="114721" spans="3:3" x14ac:dyDescent="0.15">
      <c r="C114721" s="34"/>
    </row>
    <row r="114722" spans="3:3" x14ac:dyDescent="0.15">
      <c r="C114722" s="34"/>
    </row>
    <row r="114723" spans="3:3" x14ac:dyDescent="0.15">
      <c r="C114723" s="29"/>
    </row>
    <row r="114724" spans="3:3" x14ac:dyDescent="0.15">
      <c r="C114724" s="29"/>
    </row>
    <row r="114725" spans="3:3" x14ac:dyDescent="0.15">
      <c r="C114725" s="29"/>
    </row>
    <row r="114726" spans="3:3" x14ac:dyDescent="0.15">
      <c r="C114726" s="29"/>
    </row>
    <row r="114727" spans="3:3" x14ac:dyDescent="0.15">
      <c r="C114727" s="29"/>
    </row>
    <row r="114728" spans="3:3" x14ac:dyDescent="0.15">
      <c r="C114728" s="29"/>
    </row>
    <row r="114729" spans="3:3" x14ac:dyDescent="0.15">
      <c r="C114729" s="34"/>
    </row>
    <row r="114730" spans="3:3" x14ac:dyDescent="0.15">
      <c r="C114730" s="34"/>
    </row>
    <row r="114731" spans="3:3" x14ac:dyDescent="0.15">
      <c r="C114731" s="29"/>
    </row>
    <row r="114732" spans="3:3" x14ac:dyDescent="0.15">
      <c r="C114732" s="29"/>
    </row>
    <row r="114733" spans="3:3" x14ac:dyDescent="0.15">
      <c r="C114733" s="29"/>
    </row>
    <row r="114734" spans="3:3" x14ac:dyDescent="0.15">
      <c r="C114734" s="29"/>
    </row>
    <row r="114735" spans="3:3" x14ac:dyDescent="0.15">
      <c r="C114735" s="29"/>
    </row>
    <row r="114736" spans="3:3" x14ac:dyDescent="0.15">
      <c r="C114736" s="29"/>
    </row>
    <row r="114737" spans="3:3" x14ac:dyDescent="0.15">
      <c r="C114737" s="29"/>
    </row>
    <row r="114738" spans="3:3" x14ac:dyDescent="0.15">
      <c r="C114738" s="29"/>
    </row>
    <row r="114739" spans="3:3" x14ac:dyDescent="0.15">
      <c r="C114739" s="29"/>
    </row>
    <row r="114740" spans="3:3" x14ac:dyDescent="0.15">
      <c r="C114740" s="29"/>
    </row>
    <row r="114741" spans="3:3" x14ac:dyDescent="0.15">
      <c r="C114741" s="29"/>
    </row>
    <row r="114742" spans="3:3" x14ac:dyDescent="0.15">
      <c r="C114742" s="29"/>
    </row>
    <row r="114743" spans="3:3" x14ac:dyDescent="0.15">
      <c r="C114743" s="29"/>
    </row>
    <row r="114744" spans="3:3" x14ac:dyDescent="0.15">
      <c r="C114744" s="29"/>
    </row>
    <row r="114745" spans="3:3" x14ac:dyDescent="0.15">
      <c r="C114745" s="29"/>
    </row>
    <row r="114746" spans="3:3" x14ac:dyDescent="0.15">
      <c r="C114746" s="29"/>
    </row>
    <row r="114747" spans="3:3" x14ac:dyDescent="0.15">
      <c r="C114747" s="34"/>
    </row>
    <row r="114748" spans="3:3" x14ac:dyDescent="0.15">
      <c r="C114748" s="35"/>
    </row>
    <row r="114749" spans="3:3" x14ac:dyDescent="0.15">
      <c r="C114749" s="35"/>
    </row>
    <row r="114750" spans="3:3" x14ac:dyDescent="0.15">
      <c r="C114750" s="35"/>
    </row>
    <row r="114751" spans="3:3" x14ac:dyDescent="0.15">
      <c r="C114751" s="35"/>
    </row>
    <row r="114752" spans="3:3" x14ac:dyDescent="0.15">
      <c r="C114752" s="35"/>
    </row>
    <row r="114753" spans="3:3" x14ac:dyDescent="0.15">
      <c r="C114753" s="35"/>
    </row>
    <row r="114754" spans="3:3" x14ac:dyDescent="0.15">
      <c r="C114754" s="35"/>
    </row>
    <row r="114755" spans="3:3" x14ac:dyDescent="0.15">
      <c r="C114755" s="33"/>
    </row>
    <row r="114756" spans="3:3" x14ac:dyDescent="0.15">
      <c r="C114756" s="35"/>
    </row>
    <row r="114757" spans="3:3" x14ac:dyDescent="0.15">
      <c r="C114757" s="33"/>
    </row>
    <row r="114758" spans="3:3" x14ac:dyDescent="0.15">
      <c r="C114758" s="33"/>
    </row>
    <row r="114759" spans="3:3" x14ac:dyDescent="0.15">
      <c r="C114759" s="33"/>
    </row>
    <row r="114760" spans="3:3" x14ac:dyDescent="0.15">
      <c r="C114760" s="33"/>
    </row>
    <row r="114761" spans="3:3" x14ac:dyDescent="0.15">
      <c r="C114761" s="33"/>
    </row>
    <row r="114762" spans="3:3" x14ac:dyDescent="0.15">
      <c r="C114762" s="33"/>
    </row>
    <row r="114763" spans="3:3" x14ac:dyDescent="0.15">
      <c r="C114763" s="33"/>
    </row>
    <row r="114764" spans="3:3" x14ac:dyDescent="0.15">
      <c r="C114764" s="33"/>
    </row>
    <row r="114765" spans="3:3" x14ac:dyDescent="0.15">
      <c r="C114765" s="33"/>
    </row>
    <row r="114766" spans="3:3" x14ac:dyDescent="0.15">
      <c r="C114766" s="36"/>
    </row>
    <row r="114767" spans="3:3" x14ac:dyDescent="0.15">
      <c r="C114767" s="33"/>
    </row>
    <row r="114768" spans="3:3" x14ac:dyDescent="0.15">
      <c r="C114768" s="36"/>
    </row>
    <row r="114769" spans="3:3" x14ac:dyDescent="0.15">
      <c r="C114769" s="33"/>
    </row>
    <row r="114770" spans="3:3" x14ac:dyDescent="0.15">
      <c r="C114770" s="33"/>
    </row>
    <row r="114771" spans="3:3" x14ac:dyDescent="0.15">
      <c r="C114771" s="33"/>
    </row>
    <row r="114772" spans="3:3" x14ac:dyDescent="0.15">
      <c r="C114772" s="33"/>
    </row>
    <row r="114773" spans="3:3" x14ac:dyDescent="0.15">
      <c r="C114773" s="36"/>
    </row>
    <row r="114774" spans="3:3" x14ac:dyDescent="0.15">
      <c r="C114774" s="37"/>
    </row>
    <row r="114775" spans="3:3" x14ac:dyDescent="0.15">
      <c r="C114775" s="37"/>
    </row>
    <row r="114776" spans="3:3" x14ac:dyDescent="0.15">
      <c r="C114776" s="15"/>
    </row>
    <row r="114777" spans="3:3" x14ac:dyDescent="0.15">
      <c r="C114777" s="36"/>
    </row>
    <row r="114778" spans="3:3" x14ac:dyDescent="0.15">
      <c r="C114778" s="37"/>
    </row>
    <row r="114779" spans="3:3" x14ac:dyDescent="0.15">
      <c r="C114779" s="37"/>
    </row>
    <row r="114780" spans="3:3" x14ac:dyDescent="0.15">
      <c r="C114780" s="15"/>
    </row>
    <row r="114781" spans="3:3" x14ac:dyDescent="0.15">
      <c r="C114781" s="38"/>
    </row>
    <row r="114782" spans="3:3" x14ac:dyDescent="0.15">
      <c r="C114782" s="36"/>
    </row>
    <row r="114783" spans="3:3" x14ac:dyDescent="0.15">
      <c r="C114783" s="37"/>
    </row>
    <row r="114784" spans="3:3" x14ac:dyDescent="0.15">
      <c r="C114784" s="37"/>
    </row>
    <row r="114785" spans="3:3" x14ac:dyDescent="0.15">
      <c r="C114785" s="17"/>
    </row>
    <row r="114786" spans="3:3" x14ac:dyDescent="0.15">
      <c r="C114786" s="17"/>
    </row>
    <row r="114787" spans="3:3" x14ac:dyDescent="0.15">
      <c r="C114787" s="33"/>
    </row>
    <row r="114788" spans="3:3" x14ac:dyDescent="0.15">
      <c r="C114788" s="33"/>
    </row>
    <row r="114789" spans="3:3" x14ac:dyDescent="0.15">
      <c r="C114789" s="33"/>
    </row>
    <row r="114790" spans="3:3" x14ac:dyDescent="0.15">
      <c r="C114790" s="33"/>
    </row>
    <row r="114791" spans="3:3" x14ac:dyDescent="0.15">
      <c r="C114791" s="33"/>
    </row>
    <row r="114792" spans="3:3" x14ac:dyDescent="0.15">
      <c r="C114792" s="33"/>
    </row>
    <row r="114793" spans="3:3" x14ac:dyDescent="0.15">
      <c r="C114793" s="33"/>
    </row>
    <row r="114794" spans="3:3" x14ac:dyDescent="0.15">
      <c r="C114794" s="33"/>
    </row>
    <row r="114795" spans="3:3" x14ac:dyDescent="0.15">
      <c r="C114795" s="33"/>
    </row>
    <row r="114796" spans="3:3" x14ac:dyDescent="0.15">
      <c r="C114796" s="33"/>
    </row>
    <row r="114797" spans="3:3" x14ac:dyDescent="0.15">
      <c r="C114797" s="39"/>
    </row>
    <row r="114798" spans="3:3" x14ac:dyDescent="0.15">
      <c r="C114798" s="39"/>
    </row>
    <row r="114799" spans="3:3" x14ac:dyDescent="0.15">
      <c r="C114799" s="39"/>
    </row>
    <row r="114800" spans="3:3" x14ac:dyDescent="0.15">
      <c r="C114800" s="39"/>
    </row>
    <row r="114801" spans="3:3" x14ac:dyDescent="0.15">
      <c r="C114801" s="39"/>
    </row>
    <row r="114802" spans="3:3" x14ac:dyDescent="0.15">
      <c r="C114802" s="31"/>
    </row>
    <row r="114803" spans="3:3" x14ac:dyDescent="0.15">
      <c r="C114803" s="31"/>
    </row>
    <row r="114804" spans="3:3" x14ac:dyDescent="0.15">
      <c r="C114804" s="31"/>
    </row>
    <row r="114805" spans="3:3" x14ac:dyDescent="0.15">
      <c r="C114805" s="31"/>
    </row>
    <row r="114806" spans="3:3" x14ac:dyDescent="0.15">
      <c r="C114806" s="31"/>
    </row>
    <row r="114807" spans="3:3" x14ac:dyDescent="0.15">
      <c r="C114807" s="31"/>
    </row>
    <row r="114808" spans="3:3" x14ac:dyDescent="0.15">
      <c r="C114808" s="31"/>
    </row>
    <row r="114809" spans="3:3" x14ac:dyDescent="0.15">
      <c r="C114809" s="31"/>
    </row>
    <row r="114810" spans="3:3" x14ac:dyDescent="0.15">
      <c r="C114810" s="31"/>
    </row>
    <row r="114811" spans="3:3" x14ac:dyDescent="0.15">
      <c r="C114811" s="31"/>
    </row>
    <row r="114812" spans="3:3" x14ac:dyDescent="0.15">
      <c r="C114812" s="31"/>
    </row>
    <row r="114813" spans="3:3" x14ac:dyDescent="0.15">
      <c r="C114813" s="31"/>
    </row>
    <row r="114814" spans="3:3" x14ac:dyDescent="0.15">
      <c r="C114814" s="31"/>
    </row>
    <row r="114815" spans="3:3" x14ac:dyDescent="0.15">
      <c r="C114815" s="31"/>
    </row>
    <row r="114816" spans="3:3" x14ac:dyDescent="0.15">
      <c r="C114816" s="31"/>
    </row>
    <row r="114817" spans="3:3" x14ac:dyDescent="0.15">
      <c r="C114817" s="31"/>
    </row>
    <row r="114818" spans="3:3" x14ac:dyDescent="0.15">
      <c r="C114818" s="31"/>
    </row>
    <row r="114819" spans="3:3" x14ac:dyDescent="0.15">
      <c r="C114819" s="31"/>
    </row>
    <row r="114820" spans="3:3" x14ac:dyDescent="0.15">
      <c r="C114820" s="31"/>
    </row>
    <row r="114821" spans="3:3" x14ac:dyDescent="0.15">
      <c r="C114821" s="31"/>
    </row>
    <row r="114822" spans="3:3" x14ac:dyDescent="0.15">
      <c r="C114822" s="29"/>
    </row>
    <row r="114823" spans="3:3" x14ac:dyDescent="0.15">
      <c r="C114823" s="29"/>
    </row>
    <row r="114824" spans="3:3" x14ac:dyDescent="0.15">
      <c r="C114824" s="29"/>
    </row>
    <row r="114825" spans="3:3" x14ac:dyDescent="0.15">
      <c r="C114825" s="29"/>
    </row>
    <row r="114826" spans="3:3" x14ac:dyDescent="0.15">
      <c r="C114826" s="29"/>
    </row>
    <row r="114827" spans="3:3" x14ac:dyDescent="0.15">
      <c r="C114827" s="29"/>
    </row>
    <row r="114828" spans="3:3" x14ac:dyDescent="0.15">
      <c r="C114828" s="29"/>
    </row>
    <row r="114829" spans="3:3" x14ac:dyDescent="0.15">
      <c r="C114829" s="29"/>
    </row>
    <row r="114830" spans="3:3" x14ac:dyDescent="0.15">
      <c r="C114830" s="29"/>
    </row>
    <row r="114831" spans="3:3" x14ac:dyDescent="0.15">
      <c r="C114831" s="29"/>
    </row>
    <row r="114832" spans="3:3" x14ac:dyDescent="0.15">
      <c r="C114832" s="29"/>
    </row>
    <row r="114833" spans="3:3" x14ac:dyDescent="0.15">
      <c r="C114833" s="29"/>
    </row>
    <row r="114834" spans="3:3" x14ac:dyDescent="0.15">
      <c r="C114834" s="29"/>
    </row>
    <row r="114835" spans="3:3" x14ac:dyDescent="0.15">
      <c r="C114835" s="29"/>
    </row>
    <row r="114836" spans="3:3" x14ac:dyDescent="0.15">
      <c r="C114836" s="29"/>
    </row>
    <row r="114837" spans="3:3" x14ac:dyDescent="0.15">
      <c r="C114837" s="29"/>
    </row>
    <row r="114838" spans="3:3" x14ac:dyDescent="0.15">
      <c r="C114838" s="29"/>
    </row>
    <row r="114839" spans="3:3" x14ac:dyDescent="0.15">
      <c r="C114839" s="29"/>
    </row>
    <row r="114840" spans="3:3" x14ac:dyDescent="0.15">
      <c r="C114840" s="29"/>
    </row>
    <row r="114841" spans="3:3" x14ac:dyDescent="0.15">
      <c r="C114841" s="29"/>
    </row>
    <row r="114842" spans="3:3" x14ac:dyDescent="0.15">
      <c r="C114842" s="29"/>
    </row>
    <row r="114843" spans="3:3" x14ac:dyDescent="0.15">
      <c r="C114843" s="29"/>
    </row>
    <row r="114844" spans="3:3" x14ac:dyDescent="0.15">
      <c r="C114844" s="29"/>
    </row>
    <row r="114845" spans="3:3" x14ac:dyDescent="0.15">
      <c r="C114845" s="29"/>
    </row>
    <row r="114846" spans="3:3" x14ac:dyDescent="0.15">
      <c r="C114846" s="29"/>
    </row>
    <row r="114847" spans="3:3" x14ac:dyDescent="0.15">
      <c r="C114847" s="29"/>
    </row>
    <row r="114848" spans="3:3" x14ac:dyDescent="0.15">
      <c r="C114848" s="29"/>
    </row>
    <row r="114849" spans="3:3" x14ac:dyDescent="0.15">
      <c r="C114849" s="29"/>
    </row>
    <row r="114850" spans="3:3" x14ac:dyDescent="0.15">
      <c r="C114850" s="29"/>
    </row>
    <row r="114851" spans="3:3" x14ac:dyDescent="0.15">
      <c r="C114851" s="29"/>
    </row>
    <row r="114852" spans="3:3" x14ac:dyDescent="0.15">
      <c r="C114852" s="29"/>
    </row>
    <row r="114853" spans="3:3" x14ac:dyDescent="0.15">
      <c r="C114853" s="29"/>
    </row>
    <row r="114854" spans="3:3" x14ac:dyDescent="0.15">
      <c r="C114854" s="29"/>
    </row>
    <row r="114855" spans="3:3" x14ac:dyDescent="0.15">
      <c r="C114855" s="29"/>
    </row>
    <row r="114856" spans="3:3" x14ac:dyDescent="0.15">
      <c r="C114856" s="29"/>
    </row>
    <row r="114857" spans="3:3" x14ac:dyDescent="0.15">
      <c r="C114857" s="29"/>
    </row>
    <row r="114858" spans="3:3" x14ac:dyDescent="0.15">
      <c r="C114858" s="31"/>
    </row>
    <row r="114859" spans="3:3" x14ac:dyDescent="0.15">
      <c r="C114859" s="31"/>
    </row>
    <row r="114860" spans="3:3" x14ac:dyDescent="0.15">
      <c r="C114860" s="31"/>
    </row>
    <row r="114861" spans="3:3" x14ac:dyDescent="0.15">
      <c r="C114861" s="31"/>
    </row>
    <row r="114862" spans="3:3" x14ac:dyDescent="0.15">
      <c r="C114862" s="31"/>
    </row>
    <row r="114863" spans="3:3" x14ac:dyDescent="0.15">
      <c r="C114863" s="31"/>
    </row>
    <row r="114864" spans="3:3" x14ac:dyDescent="0.15">
      <c r="C114864" s="31"/>
    </row>
    <row r="114865" spans="3:3" x14ac:dyDescent="0.15">
      <c r="C114865" s="31"/>
    </row>
    <row r="114866" spans="3:3" x14ac:dyDescent="0.15">
      <c r="C114866" s="31"/>
    </row>
    <row r="114867" spans="3:3" x14ac:dyDescent="0.15">
      <c r="C114867" s="31"/>
    </row>
    <row r="114868" spans="3:3" x14ac:dyDescent="0.15">
      <c r="C114868" s="29"/>
    </row>
    <row r="114869" spans="3:3" x14ac:dyDescent="0.15">
      <c r="C114869" s="29"/>
    </row>
    <row r="114870" spans="3:3" x14ac:dyDescent="0.15">
      <c r="C114870" s="29"/>
    </row>
    <row r="114871" spans="3:3" x14ac:dyDescent="0.15">
      <c r="C114871" s="29"/>
    </row>
    <row r="114872" spans="3:3" x14ac:dyDescent="0.15">
      <c r="C114872" s="29"/>
    </row>
    <row r="114873" spans="3:3" x14ac:dyDescent="0.15">
      <c r="C114873" s="29"/>
    </row>
    <row r="114874" spans="3:3" x14ac:dyDescent="0.15">
      <c r="C114874" s="29"/>
    </row>
    <row r="114875" spans="3:3" x14ac:dyDescent="0.15">
      <c r="C114875" s="29"/>
    </row>
    <row r="114876" spans="3:3" x14ac:dyDescent="0.15">
      <c r="C114876" s="29"/>
    </row>
    <row r="114877" spans="3:3" x14ac:dyDescent="0.15">
      <c r="C114877" s="29"/>
    </row>
    <row r="114878" spans="3:3" x14ac:dyDescent="0.15">
      <c r="C114878" s="29"/>
    </row>
    <row r="114879" spans="3:3" x14ac:dyDescent="0.15">
      <c r="C114879" s="29"/>
    </row>
    <row r="114880" spans="3:3" x14ac:dyDescent="0.15">
      <c r="C114880" s="29"/>
    </row>
    <row r="114881" spans="3:3" x14ac:dyDescent="0.15">
      <c r="C114881" s="29"/>
    </row>
    <row r="114882" spans="3:3" x14ac:dyDescent="0.15">
      <c r="C114882" s="29"/>
    </row>
    <row r="114883" spans="3:3" x14ac:dyDescent="0.15">
      <c r="C114883" s="29"/>
    </row>
    <row r="114884" spans="3:3" x14ac:dyDescent="0.15">
      <c r="C114884" s="29"/>
    </row>
    <row r="114885" spans="3:3" x14ac:dyDescent="0.15">
      <c r="C114885" s="29"/>
    </row>
    <row r="114886" spans="3:3" x14ac:dyDescent="0.15">
      <c r="C114886" s="29"/>
    </row>
    <row r="114887" spans="3:3" x14ac:dyDescent="0.15">
      <c r="C114887" s="29"/>
    </row>
    <row r="114888" spans="3:3" x14ac:dyDescent="0.15">
      <c r="C114888" s="29"/>
    </row>
    <row r="114889" spans="3:3" x14ac:dyDescent="0.15">
      <c r="C114889" s="29"/>
    </row>
    <row r="114890" spans="3:3" x14ac:dyDescent="0.15">
      <c r="C114890" s="29"/>
    </row>
    <row r="114891" spans="3:3" x14ac:dyDescent="0.15">
      <c r="C114891" s="29"/>
    </row>
    <row r="114892" spans="3:3" x14ac:dyDescent="0.15">
      <c r="C114892" s="29"/>
    </row>
    <row r="114893" spans="3:3" x14ac:dyDescent="0.15">
      <c r="C114893" s="29"/>
    </row>
    <row r="114894" spans="3:3" x14ac:dyDescent="0.15">
      <c r="C114894" s="40"/>
    </row>
    <row r="114895" spans="3:3" x14ac:dyDescent="0.15">
      <c r="C114895" s="40"/>
    </row>
    <row r="114896" spans="3:3" x14ac:dyDescent="0.15">
      <c r="C114896" s="40"/>
    </row>
    <row r="114897" spans="3:3" x14ac:dyDescent="0.15">
      <c r="C114897" s="40"/>
    </row>
    <row r="114898" spans="3:3" x14ac:dyDescent="0.15">
      <c r="C114898" s="40"/>
    </row>
    <row r="114899" spans="3:3" x14ac:dyDescent="0.15">
      <c r="C114899" s="40"/>
    </row>
    <row r="114900" spans="3:3" x14ac:dyDescent="0.15">
      <c r="C114900" s="40"/>
    </row>
    <row r="114901" spans="3:3" x14ac:dyDescent="0.15">
      <c r="C114901" s="40"/>
    </row>
    <row r="114902" spans="3:3" x14ac:dyDescent="0.15">
      <c r="C114902" s="40"/>
    </row>
    <row r="114903" spans="3:3" x14ac:dyDescent="0.15">
      <c r="C114903" s="40"/>
    </row>
    <row r="114904" spans="3:3" x14ac:dyDescent="0.15">
      <c r="C114904" s="40"/>
    </row>
    <row r="114905" spans="3:3" x14ac:dyDescent="0.15">
      <c r="C114905" s="40"/>
    </row>
    <row r="114906" spans="3:3" x14ac:dyDescent="0.15">
      <c r="C114906" s="40"/>
    </row>
    <row r="114907" spans="3:3" x14ac:dyDescent="0.15">
      <c r="C114907" s="40"/>
    </row>
    <row r="114908" spans="3:3" x14ac:dyDescent="0.15">
      <c r="C114908" s="41"/>
    </row>
    <row r="114909" spans="3:3" x14ac:dyDescent="0.15">
      <c r="C114909" s="41"/>
    </row>
    <row r="114910" spans="3:3" x14ac:dyDescent="0.15">
      <c r="C114910" s="41"/>
    </row>
    <row r="114911" spans="3:3" x14ac:dyDescent="0.15">
      <c r="C114911" s="41"/>
    </row>
    <row r="114912" spans="3:3" x14ac:dyDescent="0.15">
      <c r="C114912" s="41"/>
    </row>
    <row r="114913" spans="3:3" x14ac:dyDescent="0.15">
      <c r="C114913" s="34"/>
    </row>
    <row r="114914" spans="3:3" x14ac:dyDescent="0.15">
      <c r="C114914" s="34"/>
    </row>
    <row r="114915" spans="3:3" x14ac:dyDescent="0.15">
      <c r="C114915" s="34"/>
    </row>
    <row r="114916" spans="3:3" x14ac:dyDescent="0.15">
      <c r="C114916" s="34"/>
    </row>
    <row r="114917" spans="3:3" x14ac:dyDescent="0.15">
      <c r="C114917" s="34"/>
    </row>
    <row r="114918" spans="3:3" x14ac:dyDescent="0.15">
      <c r="C114918" s="34"/>
    </row>
    <row r="114919" spans="3:3" x14ac:dyDescent="0.15">
      <c r="C114919" s="34"/>
    </row>
    <row r="114920" spans="3:3" x14ac:dyDescent="0.15">
      <c r="C114920" s="34"/>
    </row>
    <row r="114921" spans="3:3" x14ac:dyDescent="0.15">
      <c r="C114921" s="34"/>
    </row>
    <row r="114922" spans="3:3" x14ac:dyDescent="0.15">
      <c r="C114922" s="34"/>
    </row>
    <row r="114923" spans="3:3" x14ac:dyDescent="0.15">
      <c r="C114923" s="42"/>
    </row>
    <row r="114924" spans="3:3" x14ac:dyDescent="0.15">
      <c r="C114924" s="42"/>
    </row>
    <row r="114925" spans="3:3" x14ac:dyDescent="0.15">
      <c r="C114925" s="42"/>
    </row>
    <row r="114926" spans="3:3" x14ac:dyDescent="0.15">
      <c r="C114926" s="42"/>
    </row>
    <row r="114927" spans="3:3" x14ac:dyDescent="0.15">
      <c r="C114927" s="42"/>
    </row>
    <row r="114928" spans="3:3" x14ac:dyDescent="0.15">
      <c r="C114928" s="42"/>
    </row>
    <row r="114929" spans="3:3" x14ac:dyDescent="0.15">
      <c r="C114929" s="42"/>
    </row>
    <row r="114930" spans="3:3" x14ac:dyDescent="0.15">
      <c r="C114930" s="42"/>
    </row>
    <row r="114931" spans="3:3" x14ac:dyDescent="0.15">
      <c r="C114931" s="42"/>
    </row>
    <row r="114932" spans="3:3" x14ac:dyDescent="0.15">
      <c r="C114932" s="42"/>
    </row>
    <row r="114933" spans="3:3" x14ac:dyDescent="0.15">
      <c r="C114933" s="31"/>
    </row>
    <row r="114934" spans="3:3" x14ac:dyDescent="0.15">
      <c r="C114934" s="31"/>
    </row>
    <row r="114935" spans="3:3" x14ac:dyDescent="0.15">
      <c r="C114935" s="29"/>
    </row>
    <row r="114936" spans="3:3" x14ac:dyDescent="0.15">
      <c r="C114936" s="29"/>
    </row>
    <row r="114937" spans="3:3" x14ac:dyDescent="0.15">
      <c r="C114937" s="29"/>
    </row>
    <row r="114938" spans="3:3" x14ac:dyDescent="0.15">
      <c r="C114938" s="29"/>
    </row>
    <row r="114939" spans="3:3" x14ac:dyDescent="0.15">
      <c r="C114939" s="29"/>
    </row>
    <row r="114940" spans="3:3" x14ac:dyDescent="0.15">
      <c r="C114940" s="29"/>
    </row>
    <row r="114941" spans="3:3" x14ac:dyDescent="0.15">
      <c r="C114941" s="29"/>
    </row>
    <row r="114942" spans="3:3" x14ac:dyDescent="0.15">
      <c r="C114942" s="29"/>
    </row>
    <row r="114943" spans="3:3" x14ac:dyDescent="0.15">
      <c r="C114943" s="31"/>
    </row>
    <row r="114944" spans="3:3" x14ac:dyDescent="0.15">
      <c r="C114944" s="29"/>
    </row>
    <row r="114945" spans="3:3" x14ac:dyDescent="0.15">
      <c r="C114945" s="29"/>
    </row>
    <row r="114946" spans="3:3" x14ac:dyDescent="0.15">
      <c r="C114946" s="29"/>
    </row>
    <row r="114947" spans="3:3" x14ac:dyDescent="0.15">
      <c r="C114947" s="29"/>
    </row>
    <row r="114948" spans="3:3" x14ac:dyDescent="0.15">
      <c r="C114948" s="29"/>
    </row>
    <row r="114949" spans="3:3" x14ac:dyDescent="0.15">
      <c r="C114949" s="29"/>
    </row>
    <row r="114950" spans="3:3" x14ac:dyDescent="0.15">
      <c r="C114950" s="29"/>
    </row>
    <row r="114951" spans="3:3" x14ac:dyDescent="0.15">
      <c r="C114951" s="37"/>
    </row>
    <row r="114952" spans="3:3" x14ac:dyDescent="0.15">
      <c r="C114952" s="37"/>
    </row>
    <row r="114953" spans="3:3" x14ac:dyDescent="0.15">
      <c r="C114953" s="37"/>
    </row>
    <row r="114954" spans="3:3" x14ac:dyDescent="0.15">
      <c r="C114954" s="37"/>
    </row>
    <row r="114955" spans="3:3" x14ac:dyDescent="0.15">
      <c r="C114955" s="29"/>
    </row>
    <row r="114956" spans="3:3" x14ac:dyDescent="0.15">
      <c r="C114956" s="43"/>
    </row>
    <row r="114957" spans="3:3" x14ac:dyDescent="0.15">
      <c r="C114957" s="43"/>
    </row>
    <row r="114958" spans="3:3" x14ac:dyDescent="0.15">
      <c r="C114958" s="43"/>
    </row>
    <row r="114959" spans="3:3" x14ac:dyDescent="0.15">
      <c r="C114959" s="43"/>
    </row>
    <row r="114960" spans="3:3" x14ac:dyDescent="0.15">
      <c r="C114960" s="43"/>
    </row>
    <row r="114961" spans="3:3" x14ac:dyDescent="0.15">
      <c r="C114961" s="43"/>
    </row>
    <row r="114962" spans="3:3" x14ac:dyDescent="0.15">
      <c r="C114962" s="43"/>
    </row>
    <row r="114963" spans="3:3" x14ac:dyDescent="0.15">
      <c r="C114963" s="44"/>
    </row>
    <row r="114964" spans="3:3" x14ac:dyDescent="0.15">
      <c r="C114964" s="44"/>
    </row>
    <row r="114965" spans="3:3" x14ac:dyDescent="0.15">
      <c r="C114965" s="44"/>
    </row>
    <row r="114966" spans="3:3" x14ac:dyDescent="0.15">
      <c r="C114966" s="43"/>
    </row>
    <row r="114967" spans="3:3" x14ac:dyDescent="0.15">
      <c r="C114967" s="43"/>
    </row>
    <row r="114968" spans="3:3" x14ac:dyDescent="0.15">
      <c r="C114968" s="43"/>
    </row>
    <row r="114969" spans="3:3" x14ac:dyDescent="0.15">
      <c r="C114969" s="43"/>
    </row>
    <row r="114970" spans="3:3" x14ac:dyDescent="0.15">
      <c r="C114970" s="43"/>
    </row>
    <row r="114971" spans="3:3" x14ac:dyDescent="0.15">
      <c r="C114971" s="43"/>
    </row>
    <row r="114972" spans="3:3" x14ac:dyDescent="0.15">
      <c r="C114972" s="43"/>
    </row>
    <row r="114973" spans="3:3" x14ac:dyDescent="0.15">
      <c r="C114973" s="45"/>
    </row>
    <row r="114974" spans="3:3" x14ac:dyDescent="0.15">
      <c r="C114974" s="45"/>
    </row>
    <row r="114975" spans="3:3" x14ac:dyDescent="0.15">
      <c r="C114975" s="45"/>
    </row>
    <row r="114976" spans="3:3" x14ac:dyDescent="0.15">
      <c r="C114976" s="46"/>
    </row>
    <row r="114977" spans="3:3" x14ac:dyDescent="0.15">
      <c r="C114977" s="46"/>
    </row>
    <row r="114978" spans="3:3" x14ac:dyDescent="0.15">
      <c r="C114978" s="46"/>
    </row>
    <row r="114979" spans="3:3" x14ac:dyDescent="0.15">
      <c r="C114979" s="46"/>
    </row>
    <row r="114980" spans="3:3" x14ac:dyDescent="0.15">
      <c r="C114980" s="46"/>
    </row>
    <row r="114981" spans="3:3" x14ac:dyDescent="0.15">
      <c r="C114981" s="46"/>
    </row>
    <row r="114982" spans="3:3" x14ac:dyDescent="0.15">
      <c r="C114982" s="46"/>
    </row>
    <row r="114983" spans="3:3" x14ac:dyDescent="0.15">
      <c r="C114983" s="47"/>
    </row>
    <row r="114984" spans="3:3" x14ac:dyDescent="0.15">
      <c r="C114984" s="47"/>
    </row>
    <row r="114985" spans="3:3" x14ac:dyDescent="0.15">
      <c r="C114985" s="47"/>
    </row>
    <row r="114986" spans="3:3" x14ac:dyDescent="0.15">
      <c r="C114986" s="43"/>
    </row>
    <row r="114987" spans="3:3" x14ac:dyDescent="0.15">
      <c r="C114987" s="36"/>
    </row>
    <row r="114988" spans="3:3" x14ac:dyDescent="0.15">
      <c r="C114988" s="43"/>
    </row>
    <row r="114989" spans="3:3" x14ac:dyDescent="0.15">
      <c r="C114989" s="43"/>
    </row>
    <row r="114990" spans="3:3" x14ac:dyDescent="0.15">
      <c r="C114990" s="43"/>
    </row>
    <row r="114991" spans="3:3" x14ac:dyDescent="0.15">
      <c r="C114991" s="43"/>
    </row>
    <row r="114992" spans="3:3" x14ac:dyDescent="0.15">
      <c r="C114992" s="43"/>
    </row>
    <row r="114993" spans="3:3" x14ac:dyDescent="0.15">
      <c r="C114993" s="43"/>
    </row>
    <row r="114994" spans="3:3" x14ac:dyDescent="0.15">
      <c r="C114994" s="43"/>
    </row>
    <row r="114995" spans="3:3" x14ac:dyDescent="0.15">
      <c r="C114995" s="43"/>
    </row>
    <row r="114996" spans="3:3" x14ac:dyDescent="0.15">
      <c r="C114996" s="44"/>
    </row>
    <row r="114997" spans="3:3" x14ac:dyDescent="0.15">
      <c r="C114997" s="44"/>
    </row>
    <row r="114998" spans="3:3" x14ac:dyDescent="0.15">
      <c r="C114998" s="44"/>
    </row>
    <row r="114999" spans="3:3" x14ac:dyDescent="0.15">
      <c r="C114999" s="43"/>
    </row>
    <row r="115000" spans="3:3" x14ac:dyDescent="0.15">
      <c r="C115000" s="43"/>
    </row>
    <row r="115001" spans="3:3" x14ac:dyDescent="0.15">
      <c r="C115001" s="43"/>
    </row>
    <row r="115002" spans="3:3" x14ac:dyDescent="0.15">
      <c r="C115002" s="48"/>
    </row>
    <row r="115003" spans="3:3" x14ac:dyDescent="0.15">
      <c r="C115003" s="43"/>
    </row>
    <row r="115004" spans="3:3" x14ac:dyDescent="0.15">
      <c r="C115004" s="48"/>
    </row>
    <row r="115005" spans="3:3" x14ac:dyDescent="0.15">
      <c r="C115005" s="48"/>
    </row>
    <row r="115006" spans="3:3" x14ac:dyDescent="0.15">
      <c r="C115006" s="48"/>
    </row>
    <row r="115007" spans="3:3" x14ac:dyDescent="0.15">
      <c r="C115007" s="43"/>
    </row>
    <row r="115008" spans="3:3" x14ac:dyDescent="0.15">
      <c r="C115008" s="49"/>
    </row>
    <row r="115009" spans="3:3" x14ac:dyDescent="0.15">
      <c r="C115009" s="48"/>
    </row>
    <row r="115010" spans="3:3" x14ac:dyDescent="0.15">
      <c r="C115010" s="48"/>
    </row>
    <row r="115011" spans="3:3" x14ac:dyDescent="0.15">
      <c r="C115011" s="48"/>
    </row>
    <row r="115012" spans="3:3" x14ac:dyDescent="0.15">
      <c r="C115012" s="48"/>
    </row>
    <row r="115013" spans="3:3" x14ac:dyDescent="0.15">
      <c r="C115013" s="48"/>
    </row>
    <row r="115014" spans="3:3" x14ac:dyDescent="0.15">
      <c r="C115014" s="48"/>
    </row>
    <row r="115015" spans="3:3" x14ac:dyDescent="0.15">
      <c r="C115015" s="48"/>
    </row>
    <row r="115016" spans="3:3" x14ac:dyDescent="0.15">
      <c r="C115016" s="43"/>
    </row>
    <row r="115017" spans="3:3" x14ac:dyDescent="0.15">
      <c r="C115017" s="46"/>
    </row>
    <row r="115018" spans="3:3" x14ac:dyDescent="0.15">
      <c r="C115018" s="43"/>
    </row>
    <row r="115019" spans="3:3" x14ac:dyDescent="0.15">
      <c r="C115019" s="50"/>
    </row>
    <row r="115021" spans="3:3" x14ac:dyDescent="0.15">
      <c r="C115021" s="52"/>
    </row>
    <row r="131073" spans="3:3" x14ac:dyDescent="0.15">
      <c r="C131073" s="29"/>
    </row>
    <row r="131074" spans="3:3" x14ac:dyDescent="0.15">
      <c r="C131074" s="31"/>
    </row>
    <row r="131075" spans="3:3" x14ac:dyDescent="0.15">
      <c r="C131075" s="31"/>
    </row>
    <row r="131076" spans="3:3" x14ac:dyDescent="0.15">
      <c r="C131076" s="32"/>
    </row>
    <row r="131077" spans="3:3" x14ac:dyDescent="0.15">
      <c r="C131077" s="32"/>
    </row>
    <row r="131078" spans="3:3" x14ac:dyDescent="0.15">
      <c r="C131078" s="31"/>
    </row>
    <row r="131079" spans="3:3" x14ac:dyDescent="0.15">
      <c r="C131079" s="31"/>
    </row>
    <row r="131080" spans="3:3" x14ac:dyDescent="0.15">
      <c r="C131080" s="31"/>
    </row>
    <row r="131081" spans="3:3" x14ac:dyDescent="0.15">
      <c r="C131081" s="31"/>
    </row>
    <row r="131082" spans="3:3" x14ac:dyDescent="0.15">
      <c r="C131082" s="31"/>
    </row>
    <row r="131083" spans="3:3" x14ac:dyDescent="0.15">
      <c r="C131083" s="31"/>
    </row>
    <row r="131084" spans="3:3" x14ac:dyDescent="0.15">
      <c r="C131084" s="31"/>
    </row>
    <row r="131085" spans="3:3" x14ac:dyDescent="0.15">
      <c r="C131085" s="31"/>
    </row>
    <row r="131086" spans="3:3" x14ac:dyDescent="0.15">
      <c r="C131086" s="31"/>
    </row>
    <row r="131087" spans="3:3" x14ac:dyDescent="0.15">
      <c r="C131087" s="31"/>
    </row>
    <row r="131088" spans="3:3" x14ac:dyDescent="0.15">
      <c r="C131088" s="31"/>
    </row>
    <row r="131089" spans="3:3" x14ac:dyDescent="0.15">
      <c r="C131089" s="31"/>
    </row>
    <row r="131090" spans="3:3" x14ac:dyDescent="0.15">
      <c r="C131090" s="31"/>
    </row>
    <row r="131091" spans="3:3" x14ac:dyDescent="0.15">
      <c r="C131091" s="31"/>
    </row>
    <row r="131092" spans="3:3" x14ac:dyDescent="0.15">
      <c r="C131092" s="29"/>
    </row>
    <row r="131093" spans="3:3" x14ac:dyDescent="0.15">
      <c r="C131093" s="29"/>
    </row>
    <row r="131094" spans="3:3" x14ac:dyDescent="0.15">
      <c r="C131094" s="29"/>
    </row>
    <row r="131095" spans="3:3" x14ac:dyDescent="0.15">
      <c r="C131095" s="29"/>
    </row>
    <row r="131096" spans="3:3" x14ac:dyDescent="0.15">
      <c r="C131096" s="29"/>
    </row>
    <row r="131097" spans="3:3" x14ac:dyDescent="0.15">
      <c r="C131097" s="29"/>
    </row>
    <row r="131098" spans="3:3" x14ac:dyDescent="0.15">
      <c r="C131098" s="33"/>
    </row>
    <row r="131099" spans="3:3" x14ac:dyDescent="0.15">
      <c r="C131099" s="29"/>
    </row>
    <row r="131100" spans="3:3" x14ac:dyDescent="0.15">
      <c r="C131100" s="33"/>
    </row>
    <row r="131101" spans="3:3" x14ac:dyDescent="0.15">
      <c r="C131101" s="29"/>
    </row>
    <row r="131102" spans="3:3" x14ac:dyDescent="0.15">
      <c r="C131102" s="29"/>
    </row>
    <row r="131103" spans="3:3" x14ac:dyDescent="0.15">
      <c r="C131103" s="34"/>
    </row>
    <row r="131104" spans="3:3" x14ac:dyDescent="0.15">
      <c r="C131104" s="34"/>
    </row>
    <row r="131105" spans="3:3" x14ac:dyDescent="0.15">
      <c r="C131105" s="34"/>
    </row>
    <row r="131106" spans="3:3" x14ac:dyDescent="0.15">
      <c r="C131106" s="34"/>
    </row>
    <row r="131107" spans="3:3" x14ac:dyDescent="0.15">
      <c r="C131107" s="29"/>
    </row>
    <row r="131108" spans="3:3" x14ac:dyDescent="0.15">
      <c r="C131108" s="29"/>
    </row>
    <row r="131109" spans="3:3" x14ac:dyDescent="0.15">
      <c r="C131109" s="29"/>
    </row>
    <row r="131110" spans="3:3" x14ac:dyDescent="0.15">
      <c r="C131110" s="29"/>
    </row>
    <row r="131111" spans="3:3" x14ac:dyDescent="0.15">
      <c r="C131111" s="29"/>
    </row>
    <row r="131112" spans="3:3" x14ac:dyDescent="0.15">
      <c r="C131112" s="29"/>
    </row>
    <row r="131113" spans="3:3" x14ac:dyDescent="0.15">
      <c r="C131113" s="34"/>
    </row>
    <row r="131114" spans="3:3" x14ac:dyDescent="0.15">
      <c r="C131114" s="34"/>
    </row>
    <row r="131115" spans="3:3" x14ac:dyDescent="0.15">
      <c r="C131115" s="29"/>
    </row>
    <row r="131116" spans="3:3" x14ac:dyDescent="0.15">
      <c r="C131116" s="29"/>
    </row>
    <row r="131117" spans="3:3" x14ac:dyDescent="0.15">
      <c r="C131117" s="29"/>
    </row>
    <row r="131118" spans="3:3" x14ac:dyDescent="0.15">
      <c r="C131118" s="29"/>
    </row>
    <row r="131119" spans="3:3" x14ac:dyDescent="0.15">
      <c r="C131119" s="29"/>
    </row>
    <row r="131120" spans="3:3" x14ac:dyDescent="0.15">
      <c r="C131120" s="29"/>
    </row>
    <row r="131121" spans="3:3" x14ac:dyDescent="0.15">
      <c r="C131121" s="29"/>
    </row>
    <row r="131122" spans="3:3" x14ac:dyDescent="0.15">
      <c r="C131122" s="29"/>
    </row>
    <row r="131123" spans="3:3" x14ac:dyDescent="0.15">
      <c r="C131123" s="29"/>
    </row>
    <row r="131124" spans="3:3" x14ac:dyDescent="0.15">
      <c r="C131124" s="29"/>
    </row>
    <row r="131125" spans="3:3" x14ac:dyDescent="0.15">
      <c r="C131125" s="29"/>
    </row>
    <row r="131126" spans="3:3" x14ac:dyDescent="0.15">
      <c r="C131126" s="29"/>
    </row>
    <row r="131127" spans="3:3" x14ac:dyDescent="0.15">
      <c r="C131127" s="29"/>
    </row>
    <row r="131128" spans="3:3" x14ac:dyDescent="0.15">
      <c r="C131128" s="29"/>
    </row>
    <row r="131129" spans="3:3" x14ac:dyDescent="0.15">
      <c r="C131129" s="29"/>
    </row>
    <row r="131130" spans="3:3" x14ac:dyDescent="0.15">
      <c r="C131130" s="29"/>
    </row>
    <row r="131131" spans="3:3" x14ac:dyDescent="0.15">
      <c r="C131131" s="34"/>
    </row>
    <row r="131132" spans="3:3" x14ac:dyDescent="0.15">
      <c r="C131132" s="35"/>
    </row>
    <row r="131133" spans="3:3" x14ac:dyDescent="0.15">
      <c r="C131133" s="35"/>
    </row>
    <row r="131134" spans="3:3" x14ac:dyDescent="0.15">
      <c r="C131134" s="35"/>
    </row>
    <row r="131135" spans="3:3" x14ac:dyDescent="0.15">
      <c r="C131135" s="35"/>
    </row>
    <row r="131136" spans="3:3" x14ac:dyDescent="0.15">
      <c r="C131136" s="35"/>
    </row>
    <row r="131137" spans="3:3" x14ac:dyDescent="0.15">
      <c r="C131137" s="35"/>
    </row>
    <row r="131138" spans="3:3" x14ac:dyDescent="0.15">
      <c r="C131138" s="35"/>
    </row>
    <row r="131139" spans="3:3" x14ac:dyDescent="0.15">
      <c r="C131139" s="33"/>
    </row>
    <row r="131140" spans="3:3" x14ac:dyDescent="0.15">
      <c r="C131140" s="35"/>
    </row>
    <row r="131141" spans="3:3" x14ac:dyDescent="0.15">
      <c r="C131141" s="33"/>
    </row>
    <row r="131142" spans="3:3" x14ac:dyDescent="0.15">
      <c r="C131142" s="33"/>
    </row>
    <row r="131143" spans="3:3" x14ac:dyDescent="0.15">
      <c r="C131143" s="33"/>
    </row>
    <row r="131144" spans="3:3" x14ac:dyDescent="0.15">
      <c r="C131144" s="33"/>
    </row>
    <row r="131145" spans="3:3" x14ac:dyDescent="0.15">
      <c r="C131145" s="33"/>
    </row>
    <row r="131146" spans="3:3" x14ac:dyDescent="0.15">
      <c r="C131146" s="33"/>
    </row>
    <row r="131147" spans="3:3" x14ac:dyDescent="0.15">
      <c r="C131147" s="33"/>
    </row>
    <row r="131148" spans="3:3" x14ac:dyDescent="0.15">
      <c r="C131148" s="33"/>
    </row>
    <row r="131149" spans="3:3" x14ac:dyDescent="0.15">
      <c r="C131149" s="33"/>
    </row>
    <row r="131150" spans="3:3" x14ac:dyDescent="0.15">
      <c r="C131150" s="36"/>
    </row>
    <row r="131151" spans="3:3" x14ac:dyDescent="0.15">
      <c r="C131151" s="33"/>
    </row>
    <row r="131152" spans="3:3" x14ac:dyDescent="0.15">
      <c r="C131152" s="36"/>
    </row>
    <row r="131153" spans="3:3" x14ac:dyDescent="0.15">
      <c r="C131153" s="33"/>
    </row>
    <row r="131154" spans="3:3" x14ac:dyDescent="0.15">
      <c r="C131154" s="33"/>
    </row>
    <row r="131155" spans="3:3" x14ac:dyDescent="0.15">
      <c r="C131155" s="33"/>
    </row>
    <row r="131156" spans="3:3" x14ac:dyDescent="0.15">
      <c r="C131156" s="33"/>
    </row>
    <row r="131157" spans="3:3" x14ac:dyDescent="0.15">
      <c r="C131157" s="36"/>
    </row>
    <row r="131158" spans="3:3" x14ac:dyDescent="0.15">
      <c r="C131158" s="37"/>
    </row>
    <row r="131159" spans="3:3" x14ac:dyDescent="0.15">
      <c r="C131159" s="37"/>
    </row>
    <row r="131160" spans="3:3" x14ac:dyDescent="0.15">
      <c r="C131160" s="15"/>
    </row>
    <row r="131161" spans="3:3" x14ac:dyDescent="0.15">
      <c r="C131161" s="36"/>
    </row>
    <row r="131162" spans="3:3" x14ac:dyDescent="0.15">
      <c r="C131162" s="37"/>
    </row>
    <row r="131163" spans="3:3" x14ac:dyDescent="0.15">
      <c r="C131163" s="37"/>
    </row>
    <row r="131164" spans="3:3" x14ac:dyDescent="0.15">
      <c r="C131164" s="15"/>
    </row>
    <row r="131165" spans="3:3" x14ac:dyDescent="0.15">
      <c r="C131165" s="38"/>
    </row>
    <row r="131166" spans="3:3" x14ac:dyDescent="0.15">
      <c r="C131166" s="36"/>
    </row>
    <row r="131167" spans="3:3" x14ac:dyDescent="0.15">
      <c r="C131167" s="37"/>
    </row>
    <row r="131168" spans="3:3" x14ac:dyDescent="0.15">
      <c r="C131168" s="37"/>
    </row>
    <row r="131169" spans="3:3" x14ac:dyDescent="0.15">
      <c r="C131169" s="17"/>
    </row>
    <row r="131170" spans="3:3" x14ac:dyDescent="0.15">
      <c r="C131170" s="17"/>
    </row>
    <row r="131171" spans="3:3" x14ac:dyDescent="0.15">
      <c r="C131171" s="33"/>
    </row>
    <row r="131172" spans="3:3" x14ac:dyDescent="0.15">
      <c r="C131172" s="33"/>
    </row>
    <row r="131173" spans="3:3" x14ac:dyDescent="0.15">
      <c r="C131173" s="33"/>
    </row>
    <row r="131174" spans="3:3" x14ac:dyDescent="0.15">
      <c r="C131174" s="33"/>
    </row>
    <row r="131175" spans="3:3" x14ac:dyDescent="0.15">
      <c r="C131175" s="33"/>
    </row>
    <row r="131176" spans="3:3" x14ac:dyDescent="0.15">
      <c r="C131176" s="33"/>
    </row>
    <row r="131177" spans="3:3" x14ac:dyDescent="0.15">
      <c r="C131177" s="33"/>
    </row>
    <row r="131178" spans="3:3" x14ac:dyDescent="0.15">
      <c r="C131178" s="33"/>
    </row>
    <row r="131179" spans="3:3" x14ac:dyDescent="0.15">
      <c r="C131179" s="33"/>
    </row>
    <row r="131180" spans="3:3" x14ac:dyDescent="0.15">
      <c r="C131180" s="33"/>
    </row>
    <row r="131181" spans="3:3" x14ac:dyDescent="0.15">
      <c r="C131181" s="39"/>
    </row>
    <row r="131182" spans="3:3" x14ac:dyDescent="0.15">
      <c r="C131182" s="39"/>
    </row>
    <row r="131183" spans="3:3" x14ac:dyDescent="0.15">
      <c r="C131183" s="39"/>
    </row>
    <row r="131184" spans="3:3" x14ac:dyDescent="0.15">
      <c r="C131184" s="39"/>
    </row>
    <row r="131185" spans="3:3" x14ac:dyDescent="0.15">
      <c r="C131185" s="39"/>
    </row>
    <row r="131186" spans="3:3" x14ac:dyDescent="0.15">
      <c r="C131186" s="31"/>
    </row>
    <row r="131187" spans="3:3" x14ac:dyDescent="0.15">
      <c r="C131187" s="31"/>
    </row>
    <row r="131188" spans="3:3" x14ac:dyDescent="0.15">
      <c r="C131188" s="31"/>
    </row>
    <row r="131189" spans="3:3" x14ac:dyDescent="0.15">
      <c r="C131189" s="31"/>
    </row>
    <row r="131190" spans="3:3" x14ac:dyDescent="0.15">
      <c r="C131190" s="31"/>
    </row>
    <row r="131191" spans="3:3" x14ac:dyDescent="0.15">
      <c r="C131191" s="31"/>
    </row>
    <row r="131192" spans="3:3" x14ac:dyDescent="0.15">
      <c r="C131192" s="31"/>
    </row>
    <row r="131193" spans="3:3" x14ac:dyDescent="0.15">
      <c r="C131193" s="31"/>
    </row>
    <row r="131194" spans="3:3" x14ac:dyDescent="0.15">
      <c r="C131194" s="31"/>
    </row>
    <row r="131195" spans="3:3" x14ac:dyDescent="0.15">
      <c r="C131195" s="31"/>
    </row>
    <row r="131196" spans="3:3" x14ac:dyDescent="0.15">
      <c r="C131196" s="31"/>
    </row>
    <row r="131197" spans="3:3" x14ac:dyDescent="0.15">
      <c r="C131197" s="31"/>
    </row>
    <row r="131198" spans="3:3" x14ac:dyDescent="0.15">
      <c r="C131198" s="31"/>
    </row>
    <row r="131199" spans="3:3" x14ac:dyDescent="0.15">
      <c r="C131199" s="31"/>
    </row>
    <row r="131200" spans="3:3" x14ac:dyDescent="0.15">
      <c r="C131200" s="31"/>
    </row>
    <row r="131201" spans="3:3" x14ac:dyDescent="0.15">
      <c r="C131201" s="31"/>
    </row>
    <row r="131202" spans="3:3" x14ac:dyDescent="0.15">
      <c r="C131202" s="31"/>
    </row>
    <row r="131203" spans="3:3" x14ac:dyDescent="0.15">
      <c r="C131203" s="31"/>
    </row>
    <row r="131204" spans="3:3" x14ac:dyDescent="0.15">
      <c r="C131204" s="31"/>
    </row>
    <row r="131205" spans="3:3" x14ac:dyDescent="0.15">
      <c r="C131205" s="31"/>
    </row>
    <row r="131206" spans="3:3" x14ac:dyDescent="0.15">
      <c r="C131206" s="29"/>
    </row>
    <row r="131207" spans="3:3" x14ac:dyDescent="0.15">
      <c r="C131207" s="29"/>
    </row>
    <row r="131208" spans="3:3" x14ac:dyDescent="0.15">
      <c r="C131208" s="29"/>
    </row>
    <row r="131209" spans="3:3" x14ac:dyDescent="0.15">
      <c r="C131209" s="29"/>
    </row>
    <row r="131210" spans="3:3" x14ac:dyDescent="0.15">
      <c r="C131210" s="29"/>
    </row>
    <row r="131211" spans="3:3" x14ac:dyDescent="0.15">
      <c r="C131211" s="29"/>
    </row>
    <row r="131212" spans="3:3" x14ac:dyDescent="0.15">
      <c r="C131212" s="29"/>
    </row>
    <row r="131213" spans="3:3" x14ac:dyDescent="0.15">
      <c r="C131213" s="29"/>
    </row>
    <row r="131214" spans="3:3" x14ac:dyDescent="0.15">
      <c r="C131214" s="29"/>
    </row>
    <row r="131215" spans="3:3" x14ac:dyDescent="0.15">
      <c r="C131215" s="29"/>
    </row>
    <row r="131216" spans="3:3" x14ac:dyDescent="0.15">
      <c r="C131216" s="29"/>
    </row>
    <row r="131217" spans="3:3" x14ac:dyDescent="0.15">
      <c r="C131217" s="29"/>
    </row>
    <row r="131218" spans="3:3" x14ac:dyDescent="0.15">
      <c r="C131218" s="29"/>
    </row>
    <row r="131219" spans="3:3" x14ac:dyDescent="0.15">
      <c r="C131219" s="29"/>
    </row>
    <row r="131220" spans="3:3" x14ac:dyDescent="0.15">
      <c r="C131220" s="29"/>
    </row>
    <row r="131221" spans="3:3" x14ac:dyDescent="0.15">
      <c r="C131221" s="29"/>
    </row>
    <row r="131222" spans="3:3" x14ac:dyDescent="0.15">
      <c r="C131222" s="29"/>
    </row>
    <row r="131223" spans="3:3" x14ac:dyDescent="0.15">
      <c r="C131223" s="29"/>
    </row>
    <row r="131224" spans="3:3" x14ac:dyDescent="0.15">
      <c r="C131224" s="29"/>
    </row>
    <row r="131225" spans="3:3" x14ac:dyDescent="0.15">
      <c r="C131225" s="29"/>
    </row>
    <row r="131226" spans="3:3" x14ac:dyDescent="0.15">
      <c r="C131226" s="29"/>
    </row>
    <row r="131227" spans="3:3" x14ac:dyDescent="0.15">
      <c r="C131227" s="29"/>
    </row>
    <row r="131228" spans="3:3" x14ac:dyDescent="0.15">
      <c r="C131228" s="29"/>
    </row>
    <row r="131229" spans="3:3" x14ac:dyDescent="0.15">
      <c r="C131229" s="29"/>
    </row>
    <row r="131230" spans="3:3" x14ac:dyDescent="0.15">
      <c r="C131230" s="29"/>
    </row>
    <row r="131231" spans="3:3" x14ac:dyDescent="0.15">
      <c r="C131231" s="29"/>
    </row>
    <row r="131232" spans="3:3" x14ac:dyDescent="0.15">
      <c r="C131232" s="29"/>
    </row>
    <row r="131233" spans="3:3" x14ac:dyDescent="0.15">
      <c r="C131233" s="29"/>
    </row>
    <row r="131234" spans="3:3" x14ac:dyDescent="0.15">
      <c r="C131234" s="29"/>
    </row>
    <row r="131235" spans="3:3" x14ac:dyDescent="0.15">
      <c r="C131235" s="29"/>
    </row>
    <row r="131236" spans="3:3" x14ac:dyDescent="0.15">
      <c r="C131236" s="29"/>
    </row>
    <row r="131237" spans="3:3" x14ac:dyDescent="0.15">
      <c r="C131237" s="29"/>
    </row>
    <row r="131238" spans="3:3" x14ac:dyDescent="0.15">
      <c r="C131238" s="29"/>
    </row>
    <row r="131239" spans="3:3" x14ac:dyDescent="0.15">
      <c r="C131239" s="29"/>
    </row>
    <row r="131240" spans="3:3" x14ac:dyDescent="0.15">
      <c r="C131240" s="29"/>
    </row>
    <row r="131241" spans="3:3" x14ac:dyDescent="0.15">
      <c r="C131241" s="29"/>
    </row>
    <row r="131242" spans="3:3" x14ac:dyDescent="0.15">
      <c r="C131242" s="31"/>
    </row>
    <row r="131243" spans="3:3" x14ac:dyDescent="0.15">
      <c r="C131243" s="31"/>
    </row>
    <row r="131244" spans="3:3" x14ac:dyDescent="0.15">
      <c r="C131244" s="31"/>
    </row>
    <row r="131245" spans="3:3" x14ac:dyDescent="0.15">
      <c r="C131245" s="31"/>
    </row>
    <row r="131246" spans="3:3" x14ac:dyDescent="0.15">
      <c r="C131246" s="31"/>
    </row>
    <row r="131247" spans="3:3" x14ac:dyDescent="0.15">
      <c r="C131247" s="31"/>
    </row>
    <row r="131248" spans="3:3" x14ac:dyDescent="0.15">
      <c r="C131248" s="31"/>
    </row>
    <row r="131249" spans="3:3" x14ac:dyDescent="0.15">
      <c r="C131249" s="31"/>
    </row>
    <row r="131250" spans="3:3" x14ac:dyDescent="0.15">
      <c r="C131250" s="31"/>
    </row>
    <row r="131251" spans="3:3" x14ac:dyDescent="0.15">
      <c r="C131251" s="31"/>
    </row>
    <row r="131252" spans="3:3" x14ac:dyDescent="0.15">
      <c r="C131252" s="29"/>
    </row>
    <row r="131253" spans="3:3" x14ac:dyDescent="0.15">
      <c r="C131253" s="29"/>
    </row>
    <row r="131254" spans="3:3" x14ac:dyDescent="0.15">
      <c r="C131254" s="29"/>
    </row>
    <row r="131255" spans="3:3" x14ac:dyDescent="0.15">
      <c r="C131255" s="29"/>
    </row>
    <row r="131256" spans="3:3" x14ac:dyDescent="0.15">
      <c r="C131256" s="29"/>
    </row>
    <row r="131257" spans="3:3" x14ac:dyDescent="0.15">
      <c r="C131257" s="29"/>
    </row>
    <row r="131258" spans="3:3" x14ac:dyDescent="0.15">
      <c r="C131258" s="29"/>
    </row>
    <row r="131259" spans="3:3" x14ac:dyDescent="0.15">
      <c r="C131259" s="29"/>
    </row>
    <row r="131260" spans="3:3" x14ac:dyDescent="0.15">
      <c r="C131260" s="29"/>
    </row>
    <row r="131261" spans="3:3" x14ac:dyDescent="0.15">
      <c r="C131261" s="29"/>
    </row>
    <row r="131262" spans="3:3" x14ac:dyDescent="0.15">
      <c r="C131262" s="29"/>
    </row>
    <row r="131263" spans="3:3" x14ac:dyDescent="0.15">
      <c r="C131263" s="29"/>
    </row>
    <row r="131264" spans="3:3" x14ac:dyDescent="0.15">
      <c r="C131264" s="29"/>
    </row>
    <row r="131265" spans="3:3" x14ac:dyDescent="0.15">
      <c r="C131265" s="29"/>
    </row>
    <row r="131266" spans="3:3" x14ac:dyDescent="0.15">
      <c r="C131266" s="29"/>
    </row>
    <row r="131267" spans="3:3" x14ac:dyDescent="0.15">
      <c r="C131267" s="29"/>
    </row>
    <row r="131268" spans="3:3" x14ac:dyDescent="0.15">
      <c r="C131268" s="29"/>
    </row>
    <row r="131269" spans="3:3" x14ac:dyDescent="0.15">
      <c r="C131269" s="29"/>
    </row>
    <row r="131270" spans="3:3" x14ac:dyDescent="0.15">
      <c r="C131270" s="29"/>
    </row>
    <row r="131271" spans="3:3" x14ac:dyDescent="0.15">
      <c r="C131271" s="29"/>
    </row>
    <row r="131272" spans="3:3" x14ac:dyDescent="0.15">
      <c r="C131272" s="29"/>
    </row>
    <row r="131273" spans="3:3" x14ac:dyDescent="0.15">
      <c r="C131273" s="29"/>
    </row>
    <row r="131274" spans="3:3" x14ac:dyDescent="0.15">
      <c r="C131274" s="29"/>
    </row>
    <row r="131275" spans="3:3" x14ac:dyDescent="0.15">
      <c r="C131275" s="29"/>
    </row>
    <row r="131276" spans="3:3" x14ac:dyDescent="0.15">
      <c r="C131276" s="29"/>
    </row>
    <row r="131277" spans="3:3" x14ac:dyDescent="0.15">
      <c r="C131277" s="29"/>
    </row>
    <row r="131278" spans="3:3" x14ac:dyDescent="0.15">
      <c r="C131278" s="40"/>
    </row>
    <row r="131279" spans="3:3" x14ac:dyDescent="0.15">
      <c r="C131279" s="40"/>
    </row>
    <row r="131280" spans="3:3" x14ac:dyDescent="0.15">
      <c r="C131280" s="40"/>
    </row>
    <row r="131281" spans="3:3" x14ac:dyDescent="0.15">
      <c r="C131281" s="40"/>
    </row>
    <row r="131282" spans="3:3" x14ac:dyDescent="0.15">
      <c r="C131282" s="40"/>
    </row>
    <row r="131283" spans="3:3" x14ac:dyDescent="0.15">
      <c r="C131283" s="40"/>
    </row>
    <row r="131284" spans="3:3" x14ac:dyDescent="0.15">
      <c r="C131284" s="40"/>
    </row>
    <row r="131285" spans="3:3" x14ac:dyDescent="0.15">
      <c r="C131285" s="40"/>
    </row>
    <row r="131286" spans="3:3" x14ac:dyDescent="0.15">
      <c r="C131286" s="40"/>
    </row>
    <row r="131287" spans="3:3" x14ac:dyDescent="0.15">
      <c r="C131287" s="40"/>
    </row>
    <row r="131288" spans="3:3" x14ac:dyDescent="0.15">
      <c r="C131288" s="40"/>
    </row>
    <row r="131289" spans="3:3" x14ac:dyDescent="0.15">
      <c r="C131289" s="40"/>
    </row>
    <row r="131290" spans="3:3" x14ac:dyDescent="0.15">
      <c r="C131290" s="40"/>
    </row>
    <row r="131291" spans="3:3" x14ac:dyDescent="0.15">
      <c r="C131291" s="40"/>
    </row>
    <row r="131292" spans="3:3" x14ac:dyDescent="0.15">
      <c r="C131292" s="41"/>
    </row>
    <row r="131293" spans="3:3" x14ac:dyDescent="0.15">
      <c r="C131293" s="41"/>
    </row>
    <row r="131294" spans="3:3" x14ac:dyDescent="0.15">
      <c r="C131294" s="41"/>
    </row>
    <row r="131295" spans="3:3" x14ac:dyDescent="0.15">
      <c r="C131295" s="41"/>
    </row>
    <row r="131296" spans="3:3" x14ac:dyDescent="0.15">
      <c r="C131296" s="41"/>
    </row>
    <row r="131297" spans="3:3" x14ac:dyDescent="0.15">
      <c r="C131297" s="34"/>
    </row>
    <row r="131298" spans="3:3" x14ac:dyDescent="0.15">
      <c r="C131298" s="34"/>
    </row>
    <row r="131299" spans="3:3" x14ac:dyDescent="0.15">
      <c r="C131299" s="34"/>
    </row>
    <row r="131300" spans="3:3" x14ac:dyDescent="0.15">
      <c r="C131300" s="34"/>
    </row>
    <row r="131301" spans="3:3" x14ac:dyDescent="0.15">
      <c r="C131301" s="34"/>
    </row>
    <row r="131302" spans="3:3" x14ac:dyDescent="0.15">
      <c r="C131302" s="34"/>
    </row>
    <row r="131303" spans="3:3" x14ac:dyDescent="0.15">
      <c r="C131303" s="34"/>
    </row>
    <row r="131304" spans="3:3" x14ac:dyDescent="0.15">
      <c r="C131304" s="34"/>
    </row>
    <row r="131305" spans="3:3" x14ac:dyDescent="0.15">
      <c r="C131305" s="34"/>
    </row>
    <row r="131306" spans="3:3" x14ac:dyDescent="0.15">
      <c r="C131306" s="34"/>
    </row>
    <row r="131307" spans="3:3" x14ac:dyDescent="0.15">
      <c r="C131307" s="42"/>
    </row>
    <row r="131308" spans="3:3" x14ac:dyDescent="0.15">
      <c r="C131308" s="42"/>
    </row>
    <row r="131309" spans="3:3" x14ac:dyDescent="0.15">
      <c r="C131309" s="42"/>
    </row>
    <row r="131310" spans="3:3" x14ac:dyDescent="0.15">
      <c r="C131310" s="42"/>
    </row>
    <row r="131311" spans="3:3" x14ac:dyDescent="0.15">
      <c r="C131311" s="42"/>
    </row>
    <row r="131312" spans="3:3" x14ac:dyDescent="0.15">
      <c r="C131312" s="42"/>
    </row>
    <row r="131313" spans="3:3" x14ac:dyDescent="0.15">
      <c r="C131313" s="42"/>
    </row>
    <row r="131314" spans="3:3" x14ac:dyDescent="0.15">
      <c r="C131314" s="42"/>
    </row>
    <row r="131315" spans="3:3" x14ac:dyDescent="0.15">
      <c r="C131315" s="42"/>
    </row>
    <row r="131316" spans="3:3" x14ac:dyDescent="0.15">
      <c r="C131316" s="42"/>
    </row>
    <row r="131317" spans="3:3" x14ac:dyDescent="0.15">
      <c r="C131317" s="31"/>
    </row>
    <row r="131318" spans="3:3" x14ac:dyDescent="0.15">
      <c r="C131318" s="31"/>
    </row>
    <row r="131319" spans="3:3" x14ac:dyDescent="0.15">
      <c r="C131319" s="29"/>
    </row>
    <row r="131320" spans="3:3" x14ac:dyDescent="0.15">
      <c r="C131320" s="29"/>
    </row>
    <row r="131321" spans="3:3" x14ac:dyDescent="0.15">
      <c r="C131321" s="29"/>
    </row>
    <row r="131322" spans="3:3" x14ac:dyDescent="0.15">
      <c r="C131322" s="29"/>
    </row>
    <row r="131323" spans="3:3" x14ac:dyDescent="0.15">
      <c r="C131323" s="29"/>
    </row>
    <row r="131324" spans="3:3" x14ac:dyDescent="0.15">
      <c r="C131324" s="29"/>
    </row>
    <row r="131325" spans="3:3" x14ac:dyDescent="0.15">
      <c r="C131325" s="29"/>
    </row>
    <row r="131326" spans="3:3" x14ac:dyDescent="0.15">
      <c r="C131326" s="29"/>
    </row>
    <row r="131327" spans="3:3" x14ac:dyDescent="0.15">
      <c r="C131327" s="31"/>
    </row>
    <row r="131328" spans="3:3" x14ac:dyDescent="0.15">
      <c r="C131328" s="29"/>
    </row>
    <row r="131329" spans="3:3" x14ac:dyDescent="0.15">
      <c r="C131329" s="29"/>
    </row>
    <row r="131330" spans="3:3" x14ac:dyDescent="0.15">
      <c r="C131330" s="29"/>
    </row>
    <row r="131331" spans="3:3" x14ac:dyDescent="0.15">
      <c r="C131331" s="29"/>
    </row>
    <row r="131332" spans="3:3" x14ac:dyDescent="0.15">
      <c r="C131332" s="29"/>
    </row>
    <row r="131333" spans="3:3" x14ac:dyDescent="0.15">
      <c r="C131333" s="29"/>
    </row>
    <row r="131334" spans="3:3" x14ac:dyDescent="0.15">
      <c r="C131334" s="29"/>
    </row>
    <row r="131335" spans="3:3" x14ac:dyDescent="0.15">
      <c r="C131335" s="37"/>
    </row>
    <row r="131336" spans="3:3" x14ac:dyDescent="0.15">
      <c r="C131336" s="37"/>
    </row>
    <row r="131337" spans="3:3" x14ac:dyDescent="0.15">
      <c r="C131337" s="37"/>
    </row>
    <row r="131338" spans="3:3" x14ac:dyDescent="0.15">
      <c r="C131338" s="37"/>
    </row>
    <row r="131339" spans="3:3" x14ac:dyDescent="0.15">
      <c r="C131339" s="29"/>
    </row>
    <row r="131340" spans="3:3" x14ac:dyDescent="0.15">
      <c r="C131340" s="43"/>
    </row>
    <row r="131341" spans="3:3" x14ac:dyDescent="0.15">
      <c r="C131341" s="43"/>
    </row>
    <row r="131342" spans="3:3" x14ac:dyDescent="0.15">
      <c r="C131342" s="43"/>
    </row>
    <row r="131343" spans="3:3" x14ac:dyDescent="0.15">
      <c r="C131343" s="43"/>
    </row>
    <row r="131344" spans="3:3" x14ac:dyDescent="0.15">
      <c r="C131344" s="43"/>
    </row>
    <row r="131345" spans="3:3" x14ac:dyDescent="0.15">
      <c r="C131345" s="43"/>
    </row>
    <row r="131346" spans="3:3" x14ac:dyDescent="0.15">
      <c r="C131346" s="43"/>
    </row>
    <row r="131347" spans="3:3" x14ac:dyDescent="0.15">
      <c r="C131347" s="44"/>
    </row>
    <row r="131348" spans="3:3" x14ac:dyDescent="0.15">
      <c r="C131348" s="44"/>
    </row>
    <row r="131349" spans="3:3" x14ac:dyDescent="0.15">
      <c r="C131349" s="44"/>
    </row>
    <row r="131350" spans="3:3" x14ac:dyDescent="0.15">
      <c r="C131350" s="43"/>
    </row>
    <row r="131351" spans="3:3" x14ac:dyDescent="0.15">
      <c r="C131351" s="43"/>
    </row>
    <row r="131352" spans="3:3" x14ac:dyDescent="0.15">
      <c r="C131352" s="43"/>
    </row>
    <row r="131353" spans="3:3" x14ac:dyDescent="0.15">
      <c r="C131353" s="43"/>
    </row>
    <row r="131354" spans="3:3" x14ac:dyDescent="0.15">
      <c r="C131354" s="43"/>
    </row>
    <row r="131355" spans="3:3" x14ac:dyDescent="0.15">
      <c r="C131355" s="43"/>
    </row>
    <row r="131356" spans="3:3" x14ac:dyDescent="0.15">
      <c r="C131356" s="43"/>
    </row>
    <row r="131357" spans="3:3" x14ac:dyDescent="0.15">
      <c r="C131357" s="45"/>
    </row>
    <row r="131358" spans="3:3" x14ac:dyDescent="0.15">
      <c r="C131358" s="45"/>
    </row>
    <row r="131359" spans="3:3" x14ac:dyDescent="0.15">
      <c r="C131359" s="45"/>
    </row>
    <row r="131360" spans="3:3" x14ac:dyDescent="0.15">
      <c r="C131360" s="46"/>
    </row>
    <row r="131361" spans="3:3" x14ac:dyDescent="0.15">
      <c r="C131361" s="46"/>
    </row>
    <row r="131362" spans="3:3" x14ac:dyDescent="0.15">
      <c r="C131362" s="46"/>
    </row>
    <row r="131363" spans="3:3" x14ac:dyDescent="0.15">
      <c r="C131363" s="46"/>
    </row>
    <row r="131364" spans="3:3" x14ac:dyDescent="0.15">
      <c r="C131364" s="46"/>
    </row>
    <row r="131365" spans="3:3" x14ac:dyDescent="0.15">
      <c r="C131365" s="46"/>
    </row>
    <row r="131366" spans="3:3" x14ac:dyDescent="0.15">
      <c r="C131366" s="46"/>
    </row>
    <row r="131367" spans="3:3" x14ac:dyDescent="0.15">
      <c r="C131367" s="47"/>
    </row>
    <row r="131368" spans="3:3" x14ac:dyDescent="0.15">
      <c r="C131368" s="47"/>
    </row>
    <row r="131369" spans="3:3" x14ac:dyDescent="0.15">
      <c r="C131369" s="47"/>
    </row>
    <row r="131370" spans="3:3" x14ac:dyDescent="0.15">
      <c r="C131370" s="43"/>
    </row>
    <row r="131371" spans="3:3" x14ac:dyDescent="0.15">
      <c r="C131371" s="36"/>
    </row>
    <row r="131372" spans="3:3" x14ac:dyDescent="0.15">
      <c r="C131372" s="43"/>
    </row>
    <row r="131373" spans="3:3" x14ac:dyDescent="0.15">
      <c r="C131373" s="43"/>
    </row>
    <row r="131374" spans="3:3" x14ac:dyDescent="0.15">
      <c r="C131374" s="43"/>
    </row>
    <row r="131375" spans="3:3" x14ac:dyDescent="0.15">
      <c r="C131375" s="43"/>
    </row>
    <row r="131376" spans="3:3" x14ac:dyDescent="0.15">
      <c r="C131376" s="43"/>
    </row>
    <row r="131377" spans="3:3" x14ac:dyDescent="0.15">
      <c r="C131377" s="43"/>
    </row>
    <row r="131378" spans="3:3" x14ac:dyDescent="0.15">
      <c r="C131378" s="43"/>
    </row>
    <row r="131379" spans="3:3" x14ac:dyDescent="0.15">
      <c r="C131379" s="43"/>
    </row>
    <row r="131380" spans="3:3" x14ac:dyDescent="0.15">
      <c r="C131380" s="44"/>
    </row>
    <row r="131381" spans="3:3" x14ac:dyDescent="0.15">
      <c r="C131381" s="44"/>
    </row>
    <row r="131382" spans="3:3" x14ac:dyDescent="0.15">
      <c r="C131382" s="44"/>
    </row>
    <row r="131383" spans="3:3" x14ac:dyDescent="0.15">
      <c r="C131383" s="43"/>
    </row>
    <row r="131384" spans="3:3" x14ac:dyDescent="0.15">
      <c r="C131384" s="43"/>
    </row>
    <row r="131385" spans="3:3" x14ac:dyDescent="0.15">
      <c r="C131385" s="43"/>
    </row>
    <row r="131386" spans="3:3" x14ac:dyDescent="0.15">
      <c r="C131386" s="48"/>
    </row>
    <row r="131387" spans="3:3" x14ac:dyDescent="0.15">
      <c r="C131387" s="43"/>
    </row>
    <row r="131388" spans="3:3" x14ac:dyDescent="0.15">
      <c r="C131388" s="48"/>
    </row>
    <row r="131389" spans="3:3" x14ac:dyDescent="0.15">
      <c r="C131389" s="48"/>
    </row>
    <row r="131390" spans="3:3" x14ac:dyDescent="0.15">
      <c r="C131390" s="48"/>
    </row>
    <row r="131391" spans="3:3" x14ac:dyDescent="0.15">
      <c r="C131391" s="43"/>
    </row>
    <row r="131392" spans="3:3" x14ac:dyDescent="0.15">
      <c r="C131392" s="49"/>
    </row>
    <row r="131393" spans="3:3" x14ac:dyDescent="0.15">
      <c r="C131393" s="48"/>
    </row>
    <row r="131394" spans="3:3" x14ac:dyDescent="0.15">
      <c r="C131394" s="48"/>
    </row>
    <row r="131395" spans="3:3" x14ac:dyDescent="0.15">
      <c r="C131395" s="48"/>
    </row>
    <row r="131396" spans="3:3" x14ac:dyDescent="0.15">
      <c r="C131396" s="48"/>
    </row>
    <row r="131397" spans="3:3" x14ac:dyDescent="0.15">
      <c r="C131397" s="48"/>
    </row>
    <row r="131398" spans="3:3" x14ac:dyDescent="0.15">
      <c r="C131398" s="48"/>
    </row>
    <row r="131399" spans="3:3" x14ac:dyDescent="0.15">
      <c r="C131399" s="48"/>
    </row>
    <row r="131400" spans="3:3" x14ac:dyDescent="0.15">
      <c r="C131400" s="43"/>
    </row>
    <row r="131401" spans="3:3" x14ac:dyDescent="0.15">
      <c r="C131401" s="46"/>
    </row>
    <row r="131402" spans="3:3" x14ac:dyDescent="0.15">
      <c r="C131402" s="43"/>
    </row>
    <row r="131403" spans="3:3" x14ac:dyDescent="0.15">
      <c r="C131403" s="50"/>
    </row>
    <row r="131405" spans="3:3" x14ac:dyDescent="0.15">
      <c r="C131405" s="52"/>
    </row>
    <row r="147457" spans="3:3" x14ac:dyDescent="0.15">
      <c r="C147457" s="29"/>
    </row>
    <row r="147458" spans="3:3" x14ac:dyDescent="0.15">
      <c r="C147458" s="31"/>
    </row>
    <row r="147459" spans="3:3" x14ac:dyDescent="0.15">
      <c r="C147459" s="31"/>
    </row>
    <row r="147460" spans="3:3" x14ac:dyDescent="0.15">
      <c r="C147460" s="32"/>
    </row>
    <row r="147461" spans="3:3" x14ac:dyDescent="0.15">
      <c r="C147461" s="32"/>
    </row>
    <row r="147462" spans="3:3" x14ac:dyDescent="0.15">
      <c r="C147462" s="31"/>
    </row>
    <row r="147463" spans="3:3" x14ac:dyDescent="0.15">
      <c r="C147463" s="31"/>
    </row>
    <row r="147464" spans="3:3" x14ac:dyDescent="0.15">
      <c r="C147464" s="31"/>
    </row>
    <row r="147465" spans="3:3" x14ac:dyDescent="0.15">
      <c r="C147465" s="31"/>
    </row>
    <row r="147466" spans="3:3" x14ac:dyDescent="0.15">
      <c r="C147466" s="31"/>
    </row>
    <row r="147467" spans="3:3" x14ac:dyDescent="0.15">
      <c r="C147467" s="31"/>
    </row>
    <row r="147468" spans="3:3" x14ac:dyDescent="0.15">
      <c r="C147468" s="31"/>
    </row>
    <row r="147469" spans="3:3" x14ac:dyDescent="0.15">
      <c r="C147469" s="31"/>
    </row>
    <row r="147470" spans="3:3" x14ac:dyDescent="0.15">
      <c r="C147470" s="31"/>
    </row>
    <row r="147471" spans="3:3" x14ac:dyDescent="0.15">
      <c r="C147471" s="31"/>
    </row>
    <row r="147472" spans="3:3" x14ac:dyDescent="0.15">
      <c r="C147472" s="31"/>
    </row>
    <row r="147473" spans="3:3" x14ac:dyDescent="0.15">
      <c r="C147473" s="31"/>
    </row>
    <row r="147474" spans="3:3" x14ac:dyDescent="0.15">
      <c r="C147474" s="31"/>
    </row>
    <row r="147475" spans="3:3" x14ac:dyDescent="0.15">
      <c r="C147475" s="31"/>
    </row>
    <row r="147476" spans="3:3" x14ac:dyDescent="0.15">
      <c r="C147476" s="29"/>
    </row>
    <row r="147477" spans="3:3" x14ac:dyDescent="0.15">
      <c r="C147477" s="29"/>
    </row>
    <row r="147478" spans="3:3" x14ac:dyDescent="0.15">
      <c r="C147478" s="29"/>
    </row>
    <row r="147479" spans="3:3" x14ac:dyDescent="0.15">
      <c r="C147479" s="29"/>
    </row>
    <row r="147480" spans="3:3" x14ac:dyDescent="0.15">
      <c r="C147480" s="29"/>
    </row>
    <row r="147481" spans="3:3" x14ac:dyDescent="0.15">
      <c r="C147481" s="29"/>
    </row>
    <row r="147482" spans="3:3" x14ac:dyDescent="0.15">
      <c r="C147482" s="33"/>
    </row>
    <row r="147483" spans="3:3" x14ac:dyDescent="0.15">
      <c r="C147483" s="29"/>
    </row>
    <row r="147484" spans="3:3" x14ac:dyDescent="0.15">
      <c r="C147484" s="33"/>
    </row>
    <row r="147485" spans="3:3" x14ac:dyDescent="0.15">
      <c r="C147485" s="29"/>
    </row>
    <row r="147486" spans="3:3" x14ac:dyDescent="0.15">
      <c r="C147486" s="29"/>
    </row>
    <row r="147487" spans="3:3" x14ac:dyDescent="0.15">
      <c r="C147487" s="34"/>
    </row>
    <row r="147488" spans="3:3" x14ac:dyDescent="0.15">
      <c r="C147488" s="34"/>
    </row>
    <row r="147489" spans="3:3" x14ac:dyDescent="0.15">
      <c r="C147489" s="34"/>
    </row>
    <row r="147490" spans="3:3" x14ac:dyDescent="0.15">
      <c r="C147490" s="34"/>
    </row>
    <row r="147491" spans="3:3" x14ac:dyDescent="0.15">
      <c r="C147491" s="29"/>
    </row>
    <row r="147492" spans="3:3" x14ac:dyDescent="0.15">
      <c r="C147492" s="29"/>
    </row>
    <row r="147493" spans="3:3" x14ac:dyDescent="0.15">
      <c r="C147493" s="29"/>
    </row>
    <row r="147494" spans="3:3" x14ac:dyDescent="0.15">
      <c r="C147494" s="29"/>
    </row>
    <row r="147495" spans="3:3" x14ac:dyDescent="0.15">
      <c r="C147495" s="29"/>
    </row>
    <row r="147496" spans="3:3" x14ac:dyDescent="0.15">
      <c r="C147496" s="29"/>
    </row>
    <row r="147497" spans="3:3" x14ac:dyDescent="0.15">
      <c r="C147497" s="34"/>
    </row>
    <row r="147498" spans="3:3" x14ac:dyDescent="0.15">
      <c r="C147498" s="34"/>
    </row>
    <row r="147499" spans="3:3" x14ac:dyDescent="0.15">
      <c r="C147499" s="29"/>
    </row>
    <row r="147500" spans="3:3" x14ac:dyDescent="0.15">
      <c r="C147500" s="29"/>
    </row>
    <row r="147501" spans="3:3" x14ac:dyDescent="0.15">
      <c r="C147501" s="29"/>
    </row>
    <row r="147502" spans="3:3" x14ac:dyDescent="0.15">
      <c r="C147502" s="29"/>
    </row>
    <row r="147503" spans="3:3" x14ac:dyDescent="0.15">
      <c r="C147503" s="29"/>
    </row>
    <row r="147504" spans="3:3" x14ac:dyDescent="0.15">
      <c r="C147504" s="29"/>
    </row>
    <row r="147505" spans="3:3" x14ac:dyDescent="0.15">
      <c r="C147505" s="29"/>
    </row>
    <row r="147506" spans="3:3" x14ac:dyDescent="0.15">
      <c r="C147506" s="29"/>
    </row>
    <row r="147507" spans="3:3" x14ac:dyDescent="0.15">
      <c r="C147507" s="29"/>
    </row>
    <row r="147508" spans="3:3" x14ac:dyDescent="0.15">
      <c r="C147508" s="29"/>
    </row>
    <row r="147509" spans="3:3" x14ac:dyDescent="0.15">
      <c r="C147509" s="29"/>
    </row>
    <row r="147510" spans="3:3" x14ac:dyDescent="0.15">
      <c r="C147510" s="29"/>
    </row>
    <row r="147511" spans="3:3" x14ac:dyDescent="0.15">
      <c r="C147511" s="29"/>
    </row>
    <row r="147512" spans="3:3" x14ac:dyDescent="0.15">
      <c r="C147512" s="29"/>
    </row>
    <row r="147513" spans="3:3" x14ac:dyDescent="0.15">
      <c r="C147513" s="29"/>
    </row>
    <row r="147514" spans="3:3" x14ac:dyDescent="0.15">
      <c r="C147514" s="29"/>
    </row>
    <row r="147515" spans="3:3" x14ac:dyDescent="0.15">
      <c r="C147515" s="34"/>
    </row>
    <row r="147516" spans="3:3" x14ac:dyDescent="0.15">
      <c r="C147516" s="35"/>
    </row>
    <row r="147517" spans="3:3" x14ac:dyDescent="0.15">
      <c r="C147517" s="35"/>
    </row>
    <row r="147518" spans="3:3" x14ac:dyDescent="0.15">
      <c r="C147518" s="35"/>
    </row>
    <row r="147519" spans="3:3" x14ac:dyDescent="0.15">
      <c r="C147519" s="35"/>
    </row>
    <row r="147520" spans="3:3" x14ac:dyDescent="0.15">
      <c r="C147520" s="35"/>
    </row>
    <row r="147521" spans="3:3" x14ac:dyDescent="0.15">
      <c r="C147521" s="35"/>
    </row>
    <row r="147522" spans="3:3" x14ac:dyDescent="0.15">
      <c r="C147522" s="35"/>
    </row>
    <row r="147523" spans="3:3" x14ac:dyDescent="0.15">
      <c r="C147523" s="33"/>
    </row>
    <row r="147524" spans="3:3" x14ac:dyDescent="0.15">
      <c r="C147524" s="35"/>
    </row>
    <row r="147525" spans="3:3" x14ac:dyDescent="0.15">
      <c r="C147525" s="33"/>
    </row>
    <row r="147526" spans="3:3" x14ac:dyDescent="0.15">
      <c r="C147526" s="33"/>
    </row>
    <row r="147527" spans="3:3" x14ac:dyDescent="0.15">
      <c r="C147527" s="33"/>
    </row>
    <row r="147528" spans="3:3" x14ac:dyDescent="0.15">
      <c r="C147528" s="33"/>
    </row>
    <row r="147529" spans="3:3" x14ac:dyDescent="0.15">
      <c r="C147529" s="33"/>
    </row>
    <row r="147530" spans="3:3" x14ac:dyDescent="0.15">
      <c r="C147530" s="33"/>
    </row>
    <row r="147531" spans="3:3" x14ac:dyDescent="0.15">
      <c r="C147531" s="33"/>
    </row>
    <row r="147532" spans="3:3" x14ac:dyDescent="0.15">
      <c r="C147532" s="33"/>
    </row>
    <row r="147533" spans="3:3" x14ac:dyDescent="0.15">
      <c r="C147533" s="33"/>
    </row>
    <row r="147534" spans="3:3" x14ac:dyDescent="0.15">
      <c r="C147534" s="36"/>
    </row>
    <row r="147535" spans="3:3" x14ac:dyDescent="0.15">
      <c r="C147535" s="33"/>
    </row>
    <row r="147536" spans="3:3" x14ac:dyDescent="0.15">
      <c r="C147536" s="36"/>
    </row>
    <row r="147537" spans="3:3" x14ac:dyDescent="0.15">
      <c r="C147537" s="33"/>
    </row>
    <row r="147538" spans="3:3" x14ac:dyDescent="0.15">
      <c r="C147538" s="33"/>
    </row>
    <row r="147539" spans="3:3" x14ac:dyDescent="0.15">
      <c r="C147539" s="33"/>
    </row>
    <row r="147540" spans="3:3" x14ac:dyDescent="0.15">
      <c r="C147540" s="33"/>
    </row>
    <row r="147541" spans="3:3" x14ac:dyDescent="0.15">
      <c r="C147541" s="36"/>
    </row>
    <row r="147542" spans="3:3" x14ac:dyDescent="0.15">
      <c r="C147542" s="37"/>
    </row>
    <row r="147543" spans="3:3" x14ac:dyDescent="0.15">
      <c r="C147543" s="37"/>
    </row>
    <row r="147544" spans="3:3" x14ac:dyDescent="0.15">
      <c r="C147544" s="15"/>
    </row>
    <row r="147545" spans="3:3" x14ac:dyDescent="0.15">
      <c r="C147545" s="36"/>
    </row>
    <row r="147546" spans="3:3" x14ac:dyDescent="0.15">
      <c r="C147546" s="37"/>
    </row>
    <row r="147547" spans="3:3" x14ac:dyDescent="0.15">
      <c r="C147547" s="37"/>
    </row>
    <row r="147548" spans="3:3" x14ac:dyDescent="0.15">
      <c r="C147548" s="15"/>
    </row>
    <row r="147549" spans="3:3" x14ac:dyDescent="0.15">
      <c r="C147549" s="38"/>
    </row>
    <row r="147550" spans="3:3" x14ac:dyDescent="0.15">
      <c r="C147550" s="36"/>
    </row>
    <row r="147551" spans="3:3" x14ac:dyDescent="0.15">
      <c r="C147551" s="37"/>
    </row>
    <row r="147552" spans="3:3" x14ac:dyDescent="0.15">
      <c r="C147552" s="37"/>
    </row>
    <row r="147553" spans="3:3" x14ac:dyDescent="0.15">
      <c r="C147553" s="17"/>
    </row>
    <row r="147554" spans="3:3" x14ac:dyDescent="0.15">
      <c r="C147554" s="17"/>
    </row>
    <row r="147555" spans="3:3" x14ac:dyDescent="0.15">
      <c r="C147555" s="33"/>
    </row>
    <row r="147556" spans="3:3" x14ac:dyDescent="0.15">
      <c r="C147556" s="33"/>
    </row>
    <row r="147557" spans="3:3" x14ac:dyDescent="0.15">
      <c r="C147557" s="33"/>
    </row>
    <row r="147558" spans="3:3" x14ac:dyDescent="0.15">
      <c r="C147558" s="33"/>
    </row>
    <row r="147559" spans="3:3" x14ac:dyDescent="0.15">
      <c r="C147559" s="33"/>
    </row>
    <row r="147560" spans="3:3" x14ac:dyDescent="0.15">
      <c r="C147560" s="33"/>
    </row>
    <row r="147561" spans="3:3" x14ac:dyDescent="0.15">
      <c r="C147561" s="33"/>
    </row>
    <row r="147562" spans="3:3" x14ac:dyDescent="0.15">
      <c r="C147562" s="33"/>
    </row>
    <row r="147563" spans="3:3" x14ac:dyDescent="0.15">
      <c r="C147563" s="33"/>
    </row>
    <row r="147564" spans="3:3" x14ac:dyDescent="0.15">
      <c r="C147564" s="33"/>
    </row>
    <row r="147565" spans="3:3" x14ac:dyDescent="0.15">
      <c r="C147565" s="39"/>
    </row>
    <row r="147566" spans="3:3" x14ac:dyDescent="0.15">
      <c r="C147566" s="39"/>
    </row>
    <row r="147567" spans="3:3" x14ac:dyDescent="0.15">
      <c r="C147567" s="39"/>
    </row>
    <row r="147568" spans="3:3" x14ac:dyDescent="0.15">
      <c r="C147568" s="39"/>
    </row>
    <row r="147569" spans="3:3" x14ac:dyDescent="0.15">
      <c r="C147569" s="39"/>
    </row>
    <row r="147570" spans="3:3" x14ac:dyDescent="0.15">
      <c r="C147570" s="31"/>
    </row>
    <row r="147571" spans="3:3" x14ac:dyDescent="0.15">
      <c r="C147571" s="31"/>
    </row>
    <row r="147572" spans="3:3" x14ac:dyDescent="0.15">
      <c r="C147572" s="31"/>
    </row>
    <row r="147573" spans="3:3" x14ac:dyDescent="0.15">
      <c r="C147573" s="31"/>
    </row>
    <row r="147574" spans="3:3" x14ac:dyDescent="0.15">
      <c r="C147574" s="31"/>
    </row>
    <row r="147575" spans="3:3" x14ac:dyDescent="0.15">
      <c r="C147575" s="31"/>
    </row>
    <row r="147576" spans="3:3" x14ac:dyDescent="0.15">
      <c r="C147576" s="31"/>
    </row>
    <row r="147577" spans="3:3" x14ac:dyDescent="0.15">
      <c r="C147577" s="31"/>
    </row>
    <row r="147578" spans="3:3" x14ac:dyDescent="0.15">
      <c r="C147578" s="31"/>
    </row>
    <row r="147579" spans="3:3" x14ac:dyDescent="0.15">
      <c r="C147579" s="31"/>
    </row>
    <row r="147580" spans="3:3" x14ac:dyDescent="0.15">
      <c r="C147580" s="31"/>
    </row>
    <row r="147581" spans="3:3" x14ac:dyDescent="0.15">
      <c r="C147581" s="31"/>
    </row>
    <row r="147582" spans="3:3" x14ac:dyDescent="0.15">
      <c r="C147582" s="31"/>
    </row>
    <row r="147583" spans="3:3" x14ac:dyDescent="0.15">
      <c r="C147583" s="31"/>
    </row>
    <row r="147584" spans="3:3" x14ac:dyDescent="0.15">
      <c r="C147584" s="31"/>
    </row>
    <row r="147585" spans="3:3" x14ac:dyDescent="0.15">
      <c r="C147585" s="31"/>
    </row>
    <row r="147586" spans="3:3" x14ac:dyDescent="0.15">
      <c r="C147586" s="31"/>
    </row>
    <row r="147587" spans="3:3" x14ac:dyDescent="0.15">
      <c r="C147587" s="31"/>
    </row>
    <row r="147588" spans="3:3" x14ac:dyDescent="0.15">
      <c r="C147588" s="31"/>
    </row>
    <row r="147589" spans="3:3" x14ac:dyDescent="0.15">
      <c r="C147589" s="31"/>
    </row>
    <row r="147590" spans="3:3" x14ac:dyDescent="0.15">
      <c r="C147590" s="29"/>
    </row>
    <row r="147591" spans="3:3" x14ac:dyDescent="0.15">
      <c r="C147591" s="29"/>
    </row>
    <row r="147592" spans="3:3" x14ac:dyDescent="0.15">
      <c r="C147592" s="29"/>
    </row>
    <row r="147593" spans="3:3" x14ac:dyDescent="0.15">
      <c r="C147593" s="29"/>
    </row>
    <row r="147594" spans="3:3" x14ac:dyDescent="0.15">
      <c r="C147594" s="29"/>
    </row>
    <row r="147595" spans="3:3" x14ac:dyDescent="0.15">
      <c r="C147595" s="29"/>
    </row>
    <row r="147596" spans="3:3" x14ac:dyDescent="0.15">
      <c r="C147596" s="29"/>
    </row>
    <row r="147597" spans="3:3" x14ac:dyDescent="0.15">
      <c r="C147597" s="29"/>
    </row>
    <row r="147598" spans="3:3" x14ac:dyDescent="0.15">
      <c r="C147598" s="29"/>
    </row>
    <row r="147599" spans="3:3" x14ac:dyDescent="0.15">
      <c r="C147599" s="29"/>
    </row>
    <row r="147600" spans="3:3" x14ac:dyDescent="0.15">
      <c r="C147600" s="29"/>
    </row>
    <row r="147601" spans="3:3" x14ac:dyDescent="0.15">
      <c r="C147601" s="29"/>
    </row>
    <row r="147602" spans="3:3" x14ac:dyDescent="0.15">
      <c r="C147602" s="29"/>
    </row>
    <row r="147603" spans="3:3" x14ac:dyDescent="0.15">
      <c r="C147603" s="29"/>
    </row>
    <row r="147604" spans="3:3" x14ac:dyDescent="0.15">
      <c r="C147604" s="29"/>
    </row>
    <row r="147605" spans="3:3" x14ac:dyDescent="0.15">
      <c r="C147605" s="29"/>
    </row>
    <row r="147606" spans="3:3" x14ac:dyDescent="0.15">
      <c r="C147606" s="29"/>
    </row>
    <row r="147607" spans="3:3" x14ac:dyDescent="0.15">
      <c r="C147607" s="29"/>
    </row>
    <row r="147608" spans="3:3" x14ac:dyDescent="0.15">
      <c r="C147608" s="29"/>
    </row>
    <row r="147609" spans="3:3" x14ac:dyDescent="0.15">
      <c r="C147609" s="29"/>
    </row>
    <row r="147610" spans="3:3" x14ac:dyDescent="0.15">
      <c r="C147610" s="29"/>
    </row>
    <row r="147611" spans="3:3" x14ac:dyDescent="0.15">
      <c r="C147611" s="29"/>
    </row>
    <row r="147612" spans="3:3" x14ac:dyDescent="0.15">
      <c r="C147612" s="29"/>
    </row>
    <row r="147613" spans="3:3" x14ac:dyDescent="0.15">
      <c r="C147613" s="29"/>
    </row>
    <row r="147614" spans="3:3" x14ac:dyDescent="0.15">
      <c r="C147614" s="29"/>
    </row>
    <row r="147615" spans="3:3" x14ac:dyDescent="0.15">
      <c r="C147615" s="29"/>
    </row>
    <row r="147616" spans="3:3" x14ac:dyDescent="0.15">
      <c r="C147616" s="29"/>
    </row>
    <row r="147617" spans="3:3" x14ac:dyDescent="0.15">
      <c r="C147617" s="29"/>
    </row>
    <row r="147618" spans="3:3" x14ac:dyDescent="0.15">
      <c r="C147618" s="29"/>
    </row>
    <row r="147619" spans="3:3" x14ac:dyDescent="0.15">
      <c r="C147619" s="29"/>
    </row>
    <row r="147620" spans="3:3" x14ac:dyDescent="0.15">
      <c r="C147620" s="29"/>
    </row>
    <row r="147621" spans="3:3" x14ac:dyDescent="0.15">
      <c r="C147621" s="29"/>
    </row>
    <row r="147622" spans="3:3" x14ac:dyDescent="0.15">
      <c r="C147622" s="29"/>
    </row>
    <row r="147623" spans="3:3" x14ac:dyDescent="0.15">
      <c r="C147623" s="29"/>
    </row>
    <row r="147624" spans="3:3" x14ac:dyDescent="0.15">
      <c r="C147624" s="29"/>
    </row>
    <row r="147625" spans="3:3" x14ac:dyDescent="0.15">
      <c r="C147625" s="29"/>
    </row>
    <row r="147626" spans="3:3" x14ac:dyDescent="0.15">
      <c r="C147626" s="31"/>
    </row>
    <row r="147627" spans="3:3" x14ac:dyDescent="0.15">
      <c r="C147627" s="31"/>
    </row>
    <row r="147628" spans="3:3" x14ac:dyDescent="0.15">
      <c r="C147628" s="31"/>
    </row>
    <row r="147629" spans="3:3" x14ac:dyDescent="0.15">
      <c r="C147629" s="31"/>
    </row>
    <row r="147630" spans="3:3" x14ac:dyDescent="0.15">
      <c r="C147630" s="31"/>
    </row>
    <row r="147631" spans="3:3" x14ac:dyDescent="0.15">
      <c r="C147631" s="31"/>
    </row>
    <row r="147632" spans="3:3" x14ac:dyDescent="0.15">
      <c r="C147632" s="31"/>
    </row>
    <row r="147633" spans="3:3" x14ac:dyDescent="0.15">
      <c r="C147633" s="31"/>
    </row>
    <row r="147634" spans="3:3" x14ac:dyDescent="0.15">
      <c r="C147634" s="31"/>
    </row>
    <row r="147635" spans="3:3" x14ac:dyDescent="0.15">
      <c r="C147635" s="31"/>
    </row>
    <row r="147636" spans="3:3" x14ac:dyDescent="0.15">
      <c r="C147636" s="29"/>
    </row>
    <row r="147637" spans="3:3" x14ac:dyDescent="0.15">
      <c r="C147637" s="29"/>
    </row>
    <row r="147638" spans="3:3" x14ac:dyDescent="0.15">
      <c r="C147638" s="29"/>
    </row>
    <row r="147639" spans="3:3" x14ac:dyDescent="0.15">
      <c r="C147639" s="29"/>
    </row>
    <row r="147640" spans="3:3" x14ac:dyDescent="0.15">
      <c r="C147640" s="29"/>
    </row>
    <row r="147641" spans="3:3" x14ac:dyDescent="0.15">
      <c r="C147641" s="29"/>
    </row>
    <row r="147642" spans="3:3" x14ac:dyDescent="0.15">
      <c r="C147642" s="29"/>
    </row>
    <row r="147643" spans="3:3" x14ac:dyDescent="0.15">
      <c r="C147643" s="29"/>
    </row>
    <row r="147644" spans="3:3" x14ac:dyDescent="0.15">
      <c r="C147644" s="29"/>
    </row>
    <row r="147645" spans="3:3" x14ac:dyDescent="0.15">
      <c r="C147645" s="29"/>
    </row>
    <row r="147646" spans="3:3" x14ac:dyDescent="0.15">
      <c r="C147646" s="29"/>
    </row>
    <row r="147647" spans="3:3" x14ac:dyDescent="0.15">
      <c r="C147647" s="29"/>
    </row>
    <row r="147648" spans="3:3" x14ac:dyDescent="0.15">
      <c r="C147648" s="29"/>
    </row>
    <row r="147649" spans="3:3" x14ac:dyDescent="0.15">
      <c r="C147649" s="29"/>
    </row>
    <row r="147650" spans="3:3" x14ac:dyDescent="0.15">
      <c r="C147650" s="29"/>
    </row>
    <row r="147651" spans="3:3" x14ac:dyDescent="0.15">
      <c r="C147651" s="29"/>
    </row>
    <row r="147652" spans="3:3" x14ac:dyDescent="0.15">
      <c r="C147652" s="29"/>
    </row>
    <row r="147653" spans="3:3" x14ac:dyDescent="0.15">
      <c r="C147653" s="29"/>
    </row>
    <row r="147654" spans="3:3" x14ac:dyDescent="0.15">
      <c r="C147654" s="29"/>
    </row>
    <row r="147655" spans="3:3" x14ac:dyDescent="0.15">
      <c r="C147655" s="29"/>
    </row>
    <row r="147656" spans="3:3" x14ac:dyDescent="0.15">
      <c r="C147656" s="29"/>
    </row>
    <row r="147657" spans="3:3" x14ac:dyDescent="0.15">
      <c r="C147657" s="29"/>
    </row>
    <row r="147658" spans="3:3" x14ac:dyDescent="0.15">
      <c r="C147658" s="29"/>
    </row>
    <row r="147659" spans="3:3" x14ac:dyDescent="0.15">
      <c r="C147659" s="29"/>
    </row>
    <row r="147660" spans="3:3" x14ac:dyDescent="0.15">
      <c r="C147660" s="29"/>
    </row>
    <row r="147661" spans="3:3" x14ac:dyDescent="0.15">
      <c r="C147661" s="29"/>
    </row>
    <row r="147662" spans="3:3" x14ac:dyDescent="0.15">
      <c r="C147662" s="40"/>
    </row>
    <row r="147663" spans="3:3" x14ac:dyDescent="0.15">
      <c r="C147663" s="40"/>
    </row>
    <row r="147664" spans="3:3" x14ac:dyDescent="0.15">
      <c r="C147664" s="40"/>
    </row>
    <row r="147665" spans="3:3" x14ac:dyDescent="0.15">
      <c r="C147665" s="40"/>
    </row>
    <row r="147666" spans="3:3" x14ac:dyDescent="0.15">
      <c r="C147666" s="40"/>
    </row>
    <row r="147667" spans="3:3" x14ac:dyDescent="0.15">
      <c r="C147667" s="40"/>
    </row>
    <row r="147668" spans="3:3" x14ac:dyDescent="0.15">
      <c r="C147668" s="40"/>
    </row>
    <row r="147669" spans="3:3" x14ac:dyDescent="0.15">
      <c r="C147669" s="40"/>
    </row>
    <row r="147670" spans="3:3" x14ac:dyDescent="0.15">
      <c r="C147670" s="40"/>
    </row>
    <row r="147671" spans="3:3" x14ac:dyDescent="0.15">
      <c r="C147671" s="40"/>
    </row>
    <row r="147672" spans="3:3" x14ac:dyDescent="0.15">
      <c r="C147672" s="40"/>
    </row>
    <row r="147673" spans="3:3" x14ac:dyDescent="0.15">
      <c r="C147673" s="40"/>
    </row>
    <row r="147674" spans="3:3" x14ac:dyDescent="0.15">
      <c r="C147674" s="40"/>
    </row>
    <row r="147675" spans="3:3" x14ac:dyDescent="0.15">
      <c r="C147675" s="40"/>
    </row>
    <row r="147676" spans="3:3" x14ac:dyDescent="0.15">
      <c r="C147676" s="41"/>
    </row>
    <row r="147677" spans="3:3" x14ac:dyDescent="0.15">
      <c r="C147677" s="41"/>
    </row>
    <row r="147678" spans="3:3" x14ac:dyDescent="0.15">
      <c r="C147678" s="41"/>
    </row>
    <row r="147679" spans="3:3" x14ac:dyDescent="0.15">
      <c r="C147679" s="41"/>
    </row>
    <row r="147680" spans="3:3" x14ac:dyDescent="0.15">
      <c r="C147680" s="41"/>
    </row>
    <row r="147681" spans="3:3" x14ac:dyDescent="0.15">
      <c r="C147681" s="34"/>
    </row>
    <row r="147682" spans="3:3" x14ac:dyDescent="0.15">
      <c r="C147682" s="34"/>
    </row>
    <row r="147683" spans="3:3" x14ac:dyDescent="0.15">
      <c r="C147683" s="34"/>
    </row>
    <row r="147684" spans="3:3" x14ac:dyDescent="0.15">
      <c r="C147684" s="34"/>
    </row>
    <row r="147685" spans="3:3" x14ac:dyDescent="0.15">
      <c r="C147685" s="34"/>
    </row>
    <row r="147686" spans="3:3" x14ac:dyDescent="0.15">
      <c r="C147686" s="34"/>
    </row>
    <row r="147687" spans="3:3" x14ac:dyDescent="0.15">
      <c r="C147687" s="34"/>
    </row>
    <row r="147688" spans="3:3" x14ac:dyDescent="0.15">
      <c r="C147688" s="34"/>
    </row>
    <row r="147689" spans="3:3" x14ac:dyDescent="0.15">
      <c r="C147689" s="34"/>
    </row>
    <row r="147690" spans="3:3" x14ac:dyDescent="0.15">
      <c r="C147690" s="34"/>
    </row>
    <row r="147691" spans="3:3" x14ac:dyDescent="0.15">
      <c r="C147691" s="42"/>
    </row>
    <row r="147692" spans="3:3" x14ac:dyDescent="0.15">
      <c r="C147692" s="42"/>
    </row>
    <row r="147693" spans="3:3" x14ac:dyDescent="0.15">
      <c r="C147693" s="42"/>
    </row>
    <row r="147694" spans="3:3" x14ac:dyDescent="0.15">
      <c r="C147694" s="42"/>
    </row>
    <row r="147695" spans="3:3" x14ac:dyDescent="0.15">
      <c r="C147695" s="42"/>
    </row>
    <row r="147696" spans="3:3" x14ac:dyDescent="0.15">
      <c r="C147696" s="42"/>
    </row>
    <row r="147697" spans="3:3" x14ac:dyDescent="0.15">
      <c r="C147697" s="42"/>
    </row>
    <row r="147698" spans="3:3" x14ac:dyDescent="0.15">
      <c r="C147698" s="42"/>
    </row>
    <row r="147699" spans="3:3" x14ac:dyDescent="0.15">
      <c r="C147699" s="42"/>
    </row>
    <row r="147700" spans="3:3" x14ac:dyDescent="0.15">
      <c r="C147700" s="42"/>
    </row>
    <row r="147701" spans="3:3" x14ac:dyDescent="0.15">
      <c r="C147701" s="31"/>
    </row>
    <row r="147702" spans="3:3" x14ac:dyDescent="0.15">
      <c r="C147702" s="31"/>
    </row>
    <row r="147703" spans="3:3" x14ac:dyDescent="0.15">
      <c r="C147703" s="29"/>
    </row>
    <row r="147704" spans="3:3" x14ac:dyDescent="0.15">
      <c r="C147704" s="29"/>
    </row>
    <row r="147705" spans="3:3" x14ac:dyDescent="0.15">
      <c r="C147705" s="29"/>
    </row>
    <row r="147706" spans="3:3" x14ac:dyDescent="0.15">
      <c r="C147706" s="29"/>
    </row>
    <row r="147707" spans="3:3" x14ac:dyDescent="0.15">
      <c r="C147707" s="29"/>
    </row>
    <row r="147708" spans="3:3" x14ac:dyDescent="0.15">
      <c r="C147708" s="29"/>
    </row>
    <row r="147709" spans="3:3" x14ac:dyDescent="0.15">
      <c r="C147709" s="29"/>
    </row>
    <row r="147710" spans="3:3" x14ac:dyDescent="0.15">
      <c r="C147710" s="29"/>
    </row>
    <row r="147711" spans="3:3" x14ac:dyDescent="0.15">
      <c r="C147711" s="31"/>
    </row>
    <row r="147712" spans="3:3" x14ac:dyDescent="0.15">
      <c r="C147712" s="29"/>
    </row>
    <row r="147713" spans="3:3" x14ac:dyDescent="0.15">
      <c r="C147713" s="29"/>
    </row>
    <row r="147714" spans="3:3" x14ac:dyDescent="0.15">
      <c r="C147714" s="29"/>
    </row>
    <row r="147715" spans="3:3" x14ac:dyDescent="0.15">
      <c r="C147715" s="29"/>
    </row>
    <row r="147716" spans="3:3" x14ac:dyDescent="0.15">
      <c r="C147716" s="29"/>
    </row>
    <row r="147717" spans="3:3" x14ac:dyDescent="0.15">
      <c r="C147717" s="29"/>
    </row>
    <row r="147718" spans="3:3" x14ac:dyDescent="0.15">
      <c r="C147718" s="29"/>
    </row>
    <row r="147719" spans="3:3" x14ac:dyDescent="0.15">
      <c r="C147719" s="37"/>
    </row>
    <row r="147720" spans="3:3" x14ac:dyDescent="0.15">
      <c r="C147720" s="37"/>
    </row>
    <row r="147721" spans="3:3" x14ac:dyDescent="0.15">
      <c r="C147721" s="37"/>
    </row>
    <row r="147722" spans="3:3" x14ac:dyDescent="0.15">
      <c r="C147722" s="37"/>
    </row>
    <row r="147723" spans="3:3" x14ac:dyDescent="0.15">
      <c r="C147723" s="29"/>
    </row>
    <row r="147724" spans="3:3" x14ac:dyDescent="0.15">
      <c r="C147724" s="43"/>
    </row>
    <row r="147725" spans="3:3" x14ac:dyDescent="0.15">
      <c r="C147725" s="43"/>
    </row>
    <row r="147726" spans="3:3" x14ac:dyDescent="0.15">
      <c r="C147726" s="43"/>
    </row>
    <row r="147727" spans="3:3" x14ac:dyDescent="0.15">
      <c r="C147727" s="43"/>
    </row>
    <row r="147728" spans="3:3" x14ac:dyDescent="0.15">
      <c r="C147728" s="43"/>
    </row>
    <row r="147729" spans="3:3" x14ac:dyDescent="0.15">
      <c r="C147729" s="43"/>
    </row>
    <row r="147730" spans="3:3" x14ac:dyDescent="0.15">
      <c r="C147730" s="43"/>
    </row>
    <row r="147731" spans="3:3" x14ac:dyDescent="0.15">
      <c r="C147731" s="44"/>
    </row>
    <row r="147732" spans="3:3" x14ac:dyDescent="0.15">
      <c r="C147732" s="44"/>
    </row>
    <row r="147733" spans="3:3" x14ac:dyDescent="0.15">
      <c r="C147733" s="44"/>
    </row>
    <row r="147734" spans="3:3" x14ac:dyDescent="0.15">
      <c r="C147734" s="43"/>
    </row>
    <row r="147735" spans="3:3" x14ac:dyDescent="0.15">
      <c r="C147735" s="43"/>
    </row>
    <row r="147736" spans="3:3" x14ac:dyDescent="0.15">
      <c r="C147736" s="43"/>
    </row>
    <row r="147737" spans="3:3" x14ac:dyDescent="0.15">
      <c r="C147737" s="43"/>
    </row>
    <row r="147738" spans="3:3" x14ac:dyDescent="0.15">
      <c r="C147738" s="43"/>
    </row>
    <row r="147739" spans="3:3" x14ac:dyDescent="0.15">
      <c r="C147739" s="43"/>
    </row>
    <row r="147740" spans="3:3" x14ac:dyDescent="0.15">
      <c r="C147740" s="43"/>
    </row>
    <row r="147741" spans="3:3" x14ac:dyDescent="0.15">
      <c r="C147741" s="45"/>
    </row>
    <row r="147742" spans="3:3" x14ac:dyDescent="0.15">
      <c r="C147742" s="45"/>
    </row>
    <row r="147743" spans="3:3" x14ac:dyDescent="0.15">
      <c r="C147743" s="45"/>
    </row>
    <row r="147744" spans="3:3" x14ac:dyDescent="0.15">
      <c r="C147744" s="46"/>
    </row>
    <row r="147745" spans="3:3" x14ac:dyDescent="0.15">
      <c r="C147745" s="46"/>
    </row>
    <row r="147746" spans="3:3" x14ac:dyDescent="0.15">
      <c r="C147746" s="46"/>
    </row>
    <row r="147747" spans="3:3" x14ac:dyDescent="0.15">
      <c r="C147747" s="46"/>
    </row>
    <row r="147748" spans="3:3" x14ac:dyDescent="0.15">
      <c r="C147748" s="46"/>
    </row>
    <row r="147749" spans="3:3" x14ac:dyDescent="0.15">
      <c r="C147749" s="46"/>
    </row>
    <row r="147750" spans="3:3" x14ac:dyDescent="0.15">
      <c r="C147750" s="46"/>
    </row>
    <row r="147751" spans="3:3" x14ac:dyDescent="0.15">
      <c r="C147751" s="47"/>
    </row>
    <row r="147752" spans="3:3" x14ac:dyDescent="0.15">
      <c r="C147752" s="47"/>
    </row>
    <row r="147753" spans="3:3" x14ac:dyDescent="0.15">
      <c r="C147753" s="47"/>
    </row>
    <row r="147754" spans="3:3" x14ac:dyDescent="0.15">
      <c r="C147754" s="43"/>
    </row>
    <row r="147755" spans="3:3" x14ac:dyDescent="0.15">
      <c r="C147755" s="36"/>
    </row>
    <row r="147756" spans="3:3" x14ac:dyDescent="0.15">
      <c r="C147756" s="43"/>
    </row>
    <row r="147757" spans="3:3" x14ac:dyDescent="0.15">
      <c r="C147757" s="43"/>
    </row>
    <row r="147758" spans="3:3" x14ac:dyDescent="0.15">
      <c r="C147758" s="43"/>
    </row>
    <row r="147759" spans="3:3" x14ac:dyDescent="0.15">
      <c r="C147759" s="43"/>
    </row>
    <row r="147760" spans="3:3" x14ac:dyDescent="0.15">
      <c r="C147760" s="43"/>
    </row>
    <row r="147761" spans="3:3" x14ac:dyDescent="0.15">
      <c r="C147761" s="43"/>
    </row>
    <row r="147762" spans="3:3" x14ac:dyDescent="0.15">
      <c r="C147762" s="43"/>
    </row>
    <row r="147763" spans="3:3" x14ac:dyDescent="0.15">
      <c r="C147763" s="43"/>
    </row>
    <row r="147764" spans="3:3" x14ac:dyDescent="0.15">
      <c r="C147764" s="44"/>
    </row>
    <row r="147765" spans="3:3" x14ac:dyDescent="0.15">
      <c r="C147765" s="44"/>
    </row>
    <row r="147766" spans="3:3" x14ac:dyDescent="0.15">
      <c r="C147766" s="44"/>
    </row>
    <row r="147767" spans="3:3" x14ac:dyDescent="0.15">
      <c r="C147767" s="43"/>
    </row>
    <row r="147768" spans="3:3" x14ac:dyDescent="0.15">
      <c r="C147768" s="43"/>
    </row>
    <row r="147769" spans="3:3" x14ac:dyDescent="0.15">
      <c r="C147769" s="43"/>
    </row>
    <row r="147770" spans="3:3" x14ac:dyDescent="0.15">
      <c r="C147770" s="48"/>
    </row>
    <row r="147771" spans="3:3" x14ac:dyDescent="0.15">
      <c r="C147771" s="43"/>
    </row>
    <row r="147772" spans="3:3" x14ac:dyDescent="0.15">
      <c r="C147772" s="48"/>
    </row>
    <row r="147773" spans="3:3" x14ac:dyDescent="0.15">
      <c r="C147773" s="48"/>
    </row>
    <row r="147774" spans="3:3" x14ac:dyDescent="0.15">
      <c r="C147774" s="48"/>
    </row>
    <row r="147775" spans="3:3" x14ac:dyDescent="0.15">
      <c r="C147775" s="43"/>
    </row>
    <row r="147776" spans="3:3" x14ac:dyDescent="0.15">
      <c r="C147776" s="49"/>
    </row>
    <row r="147777" spans="3:3" x14ac:dyDescent="0.15">
      <c r="C147777" s="48"/>
    </row>
    <row r="147778" spans="3:3" x14ac:dyDescent="0.15">
      <c r="C147778" s="48"/>
    </row>
    <row r="147779" spans="3:3" x14ac:dyDescent="0.15">
      <c r="C147779" s="48"/>
    </row>
    <row r="147780" spans="3:3" x14ac:dyDescent="0.15">
      <c r="C147780" s="48"/>
    </row>
    <row r="147781" spans="3:3" x14ac:dyDescent="0.15">
      <c r="C147781" s="48"/>
    </row>
    <row r="147782" spans="3:3" x14ac:dyDescent="0.15">
      <c r="C147782" s="48"/>
    </row>
    <row r="147783" spans="3:3" x14ac:dyDescent="0.15">
      <c r="C147783" s="48"/>
    </row>
    <row r="147784" spans="3:3" x14ac:dyDescent="0.15">
      <c r="C147784" s="43"/>
    </row>
    <row r="147785" spans="3:3" x14ac:dyDescent="0.15">
      <c r="C147785" s="46"/>
    </row>
    <row r="147786" spans="3:3" x14ac:dyDescent="0.15">
      <c r="C147786" s="43"/>
    </row>
    <row r="147787" spans="3:3" x14ac:dyDescent="0.15">
      <c r="C147787" s="50"/>
    </row>
    <row r="147789" spans="3:3" x14ac:dyDescent="0.15">
      <c r="C147789" s="52"/>
    </row>
    <row r="163841" spans="3:3" x14ac:dyDescent="0.15">
      <c r="C163841" s="29"/>
    </row>
    <row r="163842" spans="3:3" x14ac:dyDescent="0.15">
      <c r="C163842" s="31"/>
    </row>
    <row r="163843" spans="3:3" x14ac:dyDescent="0.15">
      <c r="C163843" s="31"/>
    </row>
    <row r="163844" spans="3:3" x14ac:dyDescent="0.15">
      <c r="C163844" s="32"/>
    </row>
    <row r="163845" spans="3:3" x14ac:dyDescent="0.15">
      <c r="C163845" s="32"/>
    </row>
    <row r="163846" spans="3:3" x14ac:dyDescent="0.15">
      <c r="C163846" s="31"/>
    </row>
    <row r="163847" spans="3:3" x14ac:dyDescent="0.15">
      <c r="C163847" s="31"/>
    </row>
    <row r="163848" spans="3:3" x14ac:dyDescent="0.15">
      <c r="C163848" s="31"/>
    </row>
    <row r="163849" spans="3:3" x14ac:dyDescent="0.15">
      <c r="C163849" s="31"/>
    </row>
    <row r="163850" spans="3:3" x14ac:dyDescent="0.15">
      <c r="C163850" s="31"/>
    </row>
    <row r="163851" spans="3:3" x14ac:dyDescent="0.15">
      <c r="C163851" s="31"/>
    </row>
    <row r="163852" spans="3:3" x14ac:dyDescent="0.15">
      <c r="C163852" s="31"/>
    </row>
    <row r="163853" spans="3:3" x14ac:dyDescent="0.15">
      <c r="C163853" s="31"/>
    </row>
    <row r="163854" spans="3:3" x14ac:dyDescent="0.15">
      <c r="C163854" s="31"/>
    </row>
    <row r="163855" spans="3:3" x14ac:dyDescent="0.15">
      <c r="C163855" s="31"/>
    </row>
    <row r="163856" spans="3:3" x14ac:dyDescent="0.15">
      <c r="C163856" s="31"/>
    </row>
    <row r="163857" spans="3:3" x14ac:dyDescent="0.15">
      <c r="C163857" s="31"/>
    </row>
    <row r="163858" spans="3:3" x14ac:dyDescent="0.15">
      <c r="C163858" s="31"/>
    </row>
    <row r="163859" spans="3:3" x14ac:dyDescent="0.15">
      <c r="C163859" s="31"/>
    </row>
    <row r="163860" spans="3:3" x14ac:dyDescent="0.15">
      <c r="C163860" s="29"/>
    </row>
    <row r="163861" spans="3:3" x14ac:dyDescent="0.15">
      <c r="C163861" s="29"/>
    </row>
    <row r="163862" spans="3:3" x14ac:dyDescent="0.15">
      <c r="C163862" s="29"/>
    </row>
    <row r="163863" spans="3:3" x14ac:dyDescent="0.15">
      <c r="C163863" s="29"/>
    </row>
    <row r="163864" spans="3:3" x14ac:dyDescent="0.15">
      <c r="C163864" s="29"/>
    </row>
    <row r="163865" spans="3:3" x14ac:dyDescent="0.15">
      <c r="C163865" s="29"/>
    </row>
    <row r="163866" spans="3:3" x14ac:dyDescent="0.15">
      <c r="C163866" s="33"/>
    </row>
    <row r="163867" spans="3:3" x14ac:dyDescent="0.15">
      <c r="C163867" s="29"/>
    </row>
    <row r="163868" spans="3:3" x14ac:dyDescent="0.15">
      <c r="C163868" s="33"/>
    </row>
    <row r="163869" spans="3:3" x14ac:dyDescent="0.15">
      <c r="C163869" s="29"/>
    </row>
    <row r="163870" spans="3:3" x14ac:dyDescent="0.15">
      <c r="C163870" s="29"/>
    </row>
    <row r="163871" spans="3:3" x14ac:dyDescent="0.15">
      <c r="C163871" s="34"/>
    </row>
    <row r="163872" spans="3:3" x14ac:dyDescent="0.15">
      <c r="C163872" s="34"/>
    </row>
    <row r="163873" spans="3:3" x14ac:dyDescent="0.15">
      <c r="C163873" s="34"/>
    </row>
    <row r="163874" spans="3:3" x14ac:dyDescent="0.15">
      <c r="C163874" s="34"/>
    </row>
    <row r="163875" spans="3:3" x14ac:dyDescent="0.15">
      <c r="C163875" s="29"/>
    </row>
    <row r="163876" spans="3:3" x14ac:dyDescent="0.15">
      <c r="C163876" s="29"/>
    </row>
    <row r="163877" spans="3:3" x14ac:dyDescent="0.15">
      <c r="C163877" s="29"/>
    </row>
    <row r="163878" spans="3:3" x14ac:dyDescent="0.15">
      <c r="C163878" s="29"/>
    </row>
    <row r="163879" spans="3:3" x14ac:dyDescent="0.15">
      <c r="C163879" s="29"/>
    </row>
    <row r="163880" spans="3:3" x14ac:dyDescent="0.15">
      <c r="C163880" s="29"/>
    </row>
    <row r="163881" spans="3:3" x14ac:dyDescent="0.15">
      <c r="C163881" s="34"/>
    </row>
    <row r="163882" spans="3:3" x14ac:dyDescent="0.15">
      <c r="C163882" s="34"/>
    </row>
    <row r="163883" spans="3:3" x14ac:dyDescent="0.15">
      <c r="C163883" s="29"/>
    </row>
    <row r="163884" spans="3:3" x14ac:dyDescent="0.15">
      <c r="C163884" s="29"/>
    </row>
    <row r="163885" spans="3:3" x14ac:dyDescent="0.15">
      <c r="C163885" s="29"/>
    </row>
    <row r="163886" spans="3:3" x14ac:dyDescent="0.15">
      <c r="C163886" s="29"/>
    </row>
    <row r="163887" spans="3:3" x14ac:dyDescent="0.15">
      <c r="C163887" s="29"/>
    </row>
    <row r="163888" spans="3:3" x14ac:dyDescent="0.15">
      <c r="C163888" s="29"/>
    </row>
    <row r="163889" spans="3:3" x14ac:dyDescent="0.15">
      <c r="C163889" s="29"/>
    </row>
    <row r="163890" spans="3:3" x14ac:dyDescent="0.15">
      <c r="C163890" s="29"/>
    </row>
    <row r="163891" spans="3:3" x14ac:dyDescent="0.15">
      <c r="C163891" s="29"/>
    </row>
    <row r="163892" spans="3:3" x14ac:dyDescent="0.15">
      <c r="C163892" s="29"/>
    </row>
    <row r="163893" spans="3:3" x14ac:dyDescent="0.15">
      <c r="C163893" s="29"/>
    </row>
    <row r="163894" spans="3:3" x14ac:dyDescent="0.15">
      <c r="C163894" s="29"/>
    </row>
    <row r="163895" spans="3:3" x14ac:dyDescent="0.15">
      <c r="C163895" s="29"/>
    </row>
    <row r="163896" spans="3:3" x14ac:dyDescent="0.15">
      <c r="C163896" s="29"/>
    </row>
    <row r="163897" spans="3:3" x14ac:dyDescent="0.15">
      <c r="C163897" s="29"/>
    </row>
    <row r="163898" spans="3:3" x14ac:dyDescent="0.15">
      <c r="C163898" s="29"/>
    </row>
    <row r="163899" spans="3:3" x14ac:dyDescent="0.15">
      <c r="C163899" s="34"/>
    </row>
    <row r="163900" spans="3:3" x14ac:dyDescent="0.15">
      <c r="C163900" s="35"/>
    </row>
    <row r="163901" spans="3:3" x14ac:dyDescent="0.15">
      <c r="C163901" s="35"/>
    </row>
    <row r="163902" spans="3:3" x14ac:dyDescent="0.15">
      <c r="C163902" s="35"/>
    </row>
    <row r="163903" spans="3:3" x14ac:dyDescent="0.15">
      <c r="C163903" s="35"/>
    </row>
    <row r="163904" spans="3:3" x14ac:dyDescent="0.15">
      <c r="C163904" s="35"/>
    </row>
    <row r="163905" spans="3:3" x14ac:dyDescent="0.15">
      <c r="C163905" s="35"/>
    </row>
    <row r="163906" spans="3:3" x14ac:dyDescent="0.15">
      <c r="C163906" s="35"/>
    </row>
    <row r="163907" spans="3:3" x14ac:dyDescent="0.15">
      <c r="C163907" s="33"/>
    </row>
    <row r="163908" spans="3:3" x14ac:dyDescent="0.15">
      <c r="C163908" s="35"/>
    </row>
    <row r="163909" spans="3:3" x14ac:dyDescent="0.15">
      <c r="C163909" s="33"/>
    </row>
    <row r="163910" spans="3:3" x14ac:dyDescent="0.15">
      <c r="C163910" s="33"/>
    </row>
    <row r="163911" spans="3:3" x14ac:dyDescent="0.15">
      <c r="C163911" s="33"/>
    </row>
    <row r="163912" spans="3:3" x14ac:dyDescent="0.15">
      <c r="C163912" s="33"/>
    </row>
    <row r="163913" spans="3:3" x14ac:dyDescent="0.15">
      <c r="C163913" s="33"/>
    </row>
    <row r="163914" spans="3:3" x14ac:dyDescent="0.15">
      <c r="C163914" s="33"/>
    </row>
    <row r="163915" spans="3:3" x14ac:dyDescent="0.15">
      <c r="C163915" s="33"/>
    </row>
    <row r="163916" spans="3:3" x14ac:dyDescent="0.15">
      <c r="C163916" s="33"/>
    </row>
    <row r="163917" spans="3:3" x14ac:dyDescent="0.15">
      <c r="C163917" s="33"/>
    </row>
    <row r="163918" spans="3:3" x14ac:dyDescent="0.15">
      <c r="C163918" s="36"/>
    </row>
    <row r="163919" spans="3:3" x14ac:dyDescent="0.15">
      <c r="C163919" s="33"/>
    </row>
    <row r="163920" spans="3:3" x14ac:dyDescent="0.15">
      <c r="C163920" s="36"/>
    </row>
    <row r="163921" spans="3:3" x14ac:dyDescent="0.15">
      <c r="C163921" s="33"/>
    </row>
    <row r="163922" spans="3:3" x14ac:dyDescent="0.15">
      <c r="C163922" s="33"/>
    </row>
    <row r="163923" spans="3:3" x14ac:dyDescent="0.15">
      <c r="C163923" s="33"/>
    </row>
    <row r="163924" spans="3:3" x14ac:dyDescent="0.15">
      <c r="C163924" s="33"/>
    </row>
    <row r="163925" spans="3:3" x14ac:dyDescent="0.15">
      <c r="C163925" s="36"/>
    </row>
    <row r="163926" spans="3:3" x14ac:dyDescent="0.15">
      <c r="C163926" s="37"/>
    </row>
    <row r="163927" spans="3:3" x14ac:dyDescent="0.15">
      <c r="C163927" s="37"/>
    </row>
    <row r="163928" spans="3:3" x14ac:dyDescent="0.15">
      <c r="C163928" s="15"/>
    </row>
    <row r="163929" spans="3:3" x14ac:dyDescent="0.15">
      <c r="C163929" s="36"/>
    </row>
    <row r="163930" spans="3:3" x14ac:dyDescent="0.15">
      <c r="C163930" s="37"/>
    </row>
    <row r="163931" spans="3:3" x14ac:dyDescent="0.15">
      <c r="C163931" s="37"/>
    </row>
    <row r="163932" spans="3:3" x14ac:dyDescent="0.15">
      <c r="C163932" s="15"/>
    </row>
    <row r="163933" spans="3:3" x14ac:dyDescent="0.15">
      <c r="C163933" s="38"/>
    </row>
    <row r="163934" spans="3:3" x14ac:dyDescent="0.15">
      <c r="C163934" s="36"/>
    </row>
    <row r="163935" spans="3:3" x14ac:dyDescent="0.15">
      <c r="C163935" s="37"/>
    </row>
    <row r="163936" spans="3:3" x14ac:dyDescent="0.15">
      <c r="C163936" s="37"/>
    </row>
    <row r="163937" spans="3:3" x14ac:dyDescent="0.15">
      <c r="C163937" s="17"/>
    </row>
    <row r="163938" spans="3:3" x14ac:dyDescent="0.15">
      <c r="C163938" s="17"/>
    </row>
    <row r="163939" spans="3:3" x14ac:dyDescent="0.15">
      <c r="C163939" s="33"/>
    </row>
    <row r="163940" spans="3:3" x14ac:dyDescent="0.15">
      <c r="C163940" s="33"/>
    </row>
    <row r="163941" spans="3:3" x14ac:dyDescent="0.15">
      <c r="C163941" s="33"/>
    </row>
    <row r="163942" spans="3:3" x14ac:dyDescent="0.15">
      <c r="C163942" s="33"/>
    </row>
    <row r="163943" spans="3:3" x14ac:dyDescent="0.15">
      <c r="C163943" s="33"/>
    </row>
    <row r="163944" spans="3:3" x14ac:dyDescent="0.15">
      <c r="C163944" s="33"/>
    </row>
    <row r="163945" spans="3:3" x14ac:dyDescent="0.15">
      <c r="C163945" s="33"/>
    </row>
    <row r="163946" spans="3:3" x14ac:dyDescent="0.15">
      <c r="C163946" s="33"/>
    </row>
    <row r="163947" spans="3:3" x14ac:dyDescent="0.15">
      <c r="C163947" s="33"/>
    </row>
    <row r="163948" spans="3:3" x14ac:dyDescent="0.15">
      <c r="C163948" s="33"/>
    </row>
    <row r="163949" spans="3:3" x14ac:dyDescent="0.15">
      <c r="C163949" s="39"/>
    </row>
    <row r="163950" spans="3:3" x14ac:dyDescent="0.15">
      <c r="C163950" s="39"/>
    </row>
    <row r="163951" spans="3:3" x14ac:dyDescent="0.15">
      <c r="C163951" s="39"/>
    </row>
    <row r="163952" spans="3:3" x14ac:dyDescent="0.15">
      <c r="C163952" s="39"/>
    </row>
    <row r="163953" spans="3:3" x14ac:dyDescent="0.15">
      <c r="C163953" s="39"/>
    </row>
    <row r="163954" spans="3:3" x14ac:dyDescent="0.15">
      <c r="C163954" s="31"/>
    </row>
    <row r="163955" spans="3:3" x14ac:dyDescent="0.15">
      <c r="C163955" s="31"/>
    </row>
    <row r="163956" spans="3:3" x14ac:dyDescent="0.15">
      <c r="C163956" s="31"/>
    </row>
    <row r="163957" spans="3:3" x14ac:dyDescent="0.15">
      <c r="C163957" s="31"/>
    </row>
    <row r="163958" spans="3:3" x14ac:dyDescent="0.15">
      <c r="C163958" s="31"/>
    </row>
    <row r="163959" spans="3:3" x14ac:dyDescent="0.15">
      <c r="C163959" s="31"/>
    </row>
    <row r="163960" spans="3:3" x14ac:dyDescent="0.15">
      <c r="C163960" s="31"/>
    </row>
    <row r="163961" spans="3:3" x14ac:dyDescent="0.15">
      <c r="C163961" s="31"/>
    </row>
    <row r="163962" spans="3:3" x14ac:dyDescent="0.15">
      <c r="C163962" s="31"/>
    </row>
    <row r="163963" spans="3:3" x14ac:dyDescent="0.15">
      <c r="C163963" s="31"/>
    </row>
    <row r="163964" spans="3:3" x14ac:dyDescent="0.15">
      <c r="C163964" s="31"/>
    </row>
    <row r="163965" spans="3:3" x14ac:dyDescent="0.15">
      <c r="C163965" s="31"/>
    </row>
    <row r="163966" spans="3:3" x14ac:dyDescent="0.15">
      <c r="C163966" s="31"/>
    </row>
    <row r="163967" spans="3:3" x14ac:dyDescent="0.15">
      <c r="C163967" s="31"/>
    </row>
    <row r="163968" spans="3:3" x14ac:dyDescent="0.15">
      <c r="C163968" s="31"/>
    </row>
    <row r="163969" spans="3:3" x14ac:dyDescent="0.15">
      <c r="C163969" s="31"/>
    </row>
    <row r="163970" spans="3:3" x14ac:dyDescent="0.15">
      <c r="C163970" s="31"/>
    </row>
    <row r="163971" spans="3:3" x14ac:dyDescent="0.15">
      <c r="C163971" s="31"/>
    </row>
    <row r="163972" spans="3:3" x14ac:dyDescent="0.15">
      <c r="C163972" s="31"/>
    </row>
    <row r="163973" spans="3:3" x14ac:dyDescent="0.15">
      <c r="C163973" s="31"/>
    </row>
    <row r="163974" spans="3:3" x14ac:dyDescent="0.15">
      <c r="C163974" s="29"/>
    </row>
    <row r="163975" spans="3:3" x14ac:dyDescent="0.15">
      <c r="C163975" s="29"/>
    </row>
    <row r="163976" spans="3:3" x14ac:dyDescent="0.15">
      <c r="C163976" s="29"/>
    </row>
    <row r="163977" spans="3:3" x14ac:dyDescent="0.15">
      <c r="C163977" s="29"/>
    </row>
    <row r="163978" spans="3:3" x14ac:dyDescent="0.15">
      <c r="C163978" s="29"/>
    </row>
    <row r="163979" spans="3:3" x14ac:dyDescent="0.15">
      <c r="C163979" s="29"/>
    </row>
    <row r="163980" spans="3:3" x14ac:dyDescent="0.15">
      <c r="C163980" s="29"/>
    </row>
    <row r="163981" spans="3:3" x14ac:dyDescent="0.15">
      <c r="C163981" s="29"/>
    </row>
    <row r="163982" spans="3:3" x14ac:dyDescent="0.15">
      <c r="C163982" s="29"/>
    </row>
    <row r="163983" spans="3:3" x14ac:dyDescent="0.15">
      <c r="C163983" s="29"/>
    </row>
    <row r="163984" spans="3:3" x14ac:dyDescent="0.15">
      <c r="C163984" s="29"/>
    </row>
    <row r="163985" spans="3:3" x14ac:dyDescent="0.15">
      <c r="C163985" s="29"/>
    </row>
    <row r="163986" spans="3:3" x14ac:dyDescent="0.15">
      <c r="C163986" s="29"/>
    </row>
    <row r="163987" spans="3:3" x14ac:dyDescent="0.15">
      <c r="C163987" s="29"/>
    </row>
    <row r="163988" spans="3:3" x14ac:dyDescent="0.15">
      <c r="C163988" s="29"/>
    </row>
    <row r="163989" spans="3:3" x14ac:dyDescent="0.15">
      <c r="C163989" s="29"/>
    </row>
    <row r="163990" spans="3:3" x14ac:dyDescent="0.15">
      <c r="C163990" s="29"/>
    </row>
    <row r="163991" spans="3:3" x14ac:dyDescent="0.15">
      <c r="C163991" s="29"/>
    </row>
    <row r="163992" spans="3:3" x14ac:dyDescent="0.15">
      <c r="C163992" s="29"/>
    </row>
    <row r="163993" spans="3:3" x14ac:dyDescent="0.15">
      <c r="C163993" s="29"/>
    </row>
    <row r="163994" spans="3:3" x14ac:dyDescent="0.15">
      <c r="C163994" s="29"/>
    </row>
    <row r="163995" spans="3:3" x14ac:dyDescent="0.15">
      <c r="C163995" s="29"/>
    </row>
    <row r="163996" spans="3:3" x14ac:dyDescent="0.15">
      <c r="C163996" s="29"/>
    </row>
    <row r="163997" spans="3:3" x14ac:dyDescent="0.15">
      <c r="C163997" s="29"/>
    </row>
    <row r="163998" spans="3:3" x14ac:dyDescent="0.15">
      <c r="C163998" s="29"/>
    </row>
    <row r="163999" spans="3:3" x14ac:dyDescent="0.15">
      <c r="C163999" s="29"/>
    </row>
    <row r="164000" spans="3:3" x14ac:dyDescent="0.15">
      <c r="C164000" s="29"/>
    </row>
    <row r="164001" spans="3:3" x14ac:dyDescent="0.15">
      <c r="C164001" s="29"/>
    </row>
    <row r="164002" spans="3:3" x14ac:dyDescent="0.15">
      <c r="C164002" s="29"/>
    </row>
    <row r="164003" spans="3:3" x14ac:dyDescent="0.15">
      <c r="C164003" s="29"/>
    </row>
    <row r="164004" spans="3:3" x14ac:dyDescent="0.15">
      <c r="C164004" s="29"/>
    </row>
    <row r="164005" spans="3:3" x14ac:dyDescent="0.15">
      <c r="C164005" s="29"/>
    </row>
    <row r="164006" spans="3:3" x14ac:dyDescent="0.15">
      <c r="C164006" s="29"/>
    </row>
    <row r="164007" spans="3:3" x14ac:dyDescent="0.15">
      <c r="C164007" s="29"/>
    </row>
    <row r="164008" spans="3:3" x14ac:dyDescent="0.15">
      <c r="C164008" s="29"/>
    </row>
    <row r="164009" spans="3:3" x14ac:dyDescent="0.15">
      <c r="C164009" s="29"/>
    </row>
    <row r="164010" spans="3:3" x14ac:dyDescent="0.15">
      <c r="C164010" s="31"/>
    </row>
    <row r="164011" spans="3:3" x14ac:dyDescent="0.15">
      <c r="C164011" s="31"/>
    </row>
    <row r="164012" spans="3:3" x14ac:dyDescent="0.15">
      <c r="C164012" s="31"/>
    </row>
    <row r="164013" spans="3:3" x14ac:dyDescent="0.15">
      <c r="C164013" s="31"/>
    </row>
    <row r="164014" spans="3:3" x14ac:dyDescent="0.15">
      <c r="C164014" s="31"/>
    </row>
    <row r="164015" spans="3:3" x14ac:dyDescent="0.15">
      <c r="C164015" s="31"/>
    </row>
    <row r="164016" spans="3:3" x14ac:dyDescent="0.15">
      <c r="C164016" s="31"/>
    </row>
    <row r="164017" spans="3:3" x14ac:dyDescent="0.15">
      <c r="C164017" s="31"/>
    </row>
    <row r="164018" spans="3:3" x14ac:dyDescent="0.15">
      <c r="C164018" s="31"/>
    </row>
    <row r="164019" spans="3:3" x14ac:dyDescent="0.15">
      <c r="C164019" s="31"/>
    </row>
    <row r="164020" spans="3:3" x14ac:dyDescent="0.15">
      <c r="C164020" s="29"/>
    </row>
    <row r="164021" spans="3:3" x14ac:dyDescent="0.15">
      <c r="C164021" s="29"/>
    </row>
    <row r="164022" spans="3:3" x14ac:dyDescent="0.15">
      <c r="C164022" s="29"/>
    </row>
    <row r="164023" spans="3:3" x14ac:dyDescent="0.15">
      <c r="C164023" s="29"/>
    </row>
    <row r="164024" spans="3:3" x14ac:dyDescent="0.15">
      <c r="C164024" s="29"/>
    </row>
    <row r="164025" spans="3:3" x14ac:dyDescent="0.15">
      <c r="C164025" s="29"/>
    </row>
    <row r="164026" spans="3:3" x14ac:dyDescent="0.15">
      <c r="C164026" s="29"/>
    </row>
    <row r="164027" spans="3:3" x14ac:dyDescent="0.15">
      <c r="C164027" s="29"/>
    </row>
    <row r="164028" spans="3:3" x14ac:dyDescent="0.15">
      <c r="C164028" s="29"/>
    </row>
    <row r="164029" spans="3:3" x14ac:dyDescent="0.15">
      <c r="C164029" s="29"/>
    </row>
    <row r="164030" spans="3:3" x14ac:dyDescent="0.15">
      <c r="C164030" s="29"/>
    </row>
    <row r="164031" spans="3:3" x14ac:dyDescent="0.15">
      <c r="C164031" s="29"/>
    </row>
    <row r="164032" spans="3:3" x14ac:dyDescent="0.15">
      <c r="C164032" s="29"/>
    </row>
    <row r="164033" spans="3:3" x14ac:dyDescent="0.15">
      <c r="C164033" s="29"/>
    </row>
    <row r="164034" spans="3:3" x14ac:dyDescent="0.15">
      <c r="C164034" s="29"/>
    </row>
    <row r="164035" spans="3:3" x14ac:dyDescent="0.15">
      <c r="C164035" s="29"/>
    </row>
    <row r="164036" spans="3:3" x14ac:dyDescent="0.15">
      <c r="C164036" s="29"/>
    </row>
    <row r="164037" spans="3:3" x14ac:dyDescent="0.15">
      <c r="C164037" s="29"/>
    </row>
    <row r="164038" spans="3:3" x14ac:dyDescent="0.15">
      <c r="C164038" s="29"/>
    </row>
    <row r="164039" spans="3:3" x14ac:dyDescent="0.15">
      <c r="C164039" s="29"/>
    </row>
    <row r="164040" spans="3:3" x14ac:dyDescent="0.15">
      <c r="C164040" s="29"/>
    </row>
    <row r="164041" spans="3:3" x14ac:dyDescent="0.15">
      <c r="C164041" s="29"/>
    </row>
    <row r="164042" spans="3:3" x14ac:dyDescent="0.15">
      <c r="C164042" s="29"/>
    </row>
    <row r="164043" spans="3:3" x14ac:dyDescent="0.15">
      <c r="C164043" s="29"/>
    </row>
    <row r="164044" spans="3:3" x14ac:dyDescent="0.15">
      <c r="C164044" s="29"/>
    </row>
    <row r="164045" spans="3:3" x14ac:dyDescent="0.15">
      <c r="C164045" s="29"/>
    </row>
    <row r="164046" spans="3:3" x14ac:dyDescent="0.15">
      <c r="C164046" s="40"/>
    </row>
    <row r="164047" spans="3:3" x14ac:dyDescent="0.15">
      <c r="C164047" s="40"/>
    </row>
    <row r="164048" spans="3:3" x14ac:dyDescent="0.15">
      <c r="C164048" s="40"/>
    </row>
    <row r="164049" spans="3:3" x14ac:dyDescent="0.15">
      <c r="C164049" s="40"/>
    </row>
    <row r="164050" spans="3:3" x14ac:dyDescent="0.15">
      <c r="C164050" s="40"/>
    </row>
    <row r="164051" spans="3:3" x14ac:dyDescent="0.15">
      <c r="C164051" s="40"/>
    </row>
    <row r="164052" spans="3:3" x14ac:dyDescent="0.15">
      <c r="C164052" s="40"/>
    </row>
    <row r="164053" spans="3:3" x14ac:dyDescent="0.15">
      <c r="C164053" s="40"/>
    </row>
    <row r="164054" spans="3:3" x14ac:dyDescent="0.15">
      <c r="C164054" s="40"/>
    </row>
    <row r="164055" spans="3:3" x14ac:dyDescent="0.15">
      <c r="C164055" s="40"/>
    </row>
    <row r="164056" spans="3:3" x14ac:dyDescent="0.15">
      <c r="C164056" s="40"/>
    </row>
    <row r="164057" spans="3:3" x14ac:dyDescent="0.15">
      <c r="C164057" s="40"/>
    </row>
    <row r="164058" spans="3:3" x14ac:dyDescent="0.15">
      <c r="C164058" s="40"/>
    </row>
    <row r="164059" spans="3:3" x14ac:dyDescent="0.15">
      <c r="C164059" s="40"/>
    </row>
    <row r="164060" spans="3:3" x14ac:dyDescent="0.15">
      <c r="C164060" s="41"/>
    </row>
    <row r="164061" spans="3:3" x14ac:dyDescent="0.15">
      <c r="C164061" s="41"/>
    </row>
    <row r="164062" spans="3:3" x14ac:dyDescent="0.15">
      <c r="C164062" s="41"/>
    </row>
    <row r="164063" spans="3:3" x14ac:dyDescent="0.15">
      <c r="C164063" s="41"/>
    </row>
    <row r="164064" spans="3:3" x14ac:dyDescent="0.15">
      <c r="C164064" s="41"/>
    </row>
    <row r="164065" spans="3:3" x14ac:dyDescent="0.15">
      <c r="C164065" s="34"/>
    </row>
    <row r="164066" spans="3:3" x14ac:dyDescent="0.15">
      <c r="C164066" s="34"/>
    </row>
    <row r="164067" spans="3:3" x14ac:dyDescent="0.15">
      <c r="C164067" s="34"/>
    </row>
    <row r="164068" spans="3:3" x14ac:dyDescent="0.15">
      <c r="C164068" s="34"/>
    </row>
    <row r="164069" spans="3:3" x14ac:dyDescent="0.15">
      <c r="C164069" s="34"/>
    </row>
    <row r="164070" spans="3:3" x14ac:dyDescent="0.15">
      <c r="C164070" s="34"/>
    </row>
    <row r="164071" spans="3:3" x14ac:dyDescent="0.15">
      <c r="C164071" s="34"/>
    </row>
    <row r="164072" spans="3:3" x14ac:dyDescent="0.15">
      <c r="C164072" s="34"/>
    </row>
    <row r="164073" spans="3:3" x14ac:dyDescent="0.15">
      <c r="C164073" s="34"/>
    </row>
    <row r="164074" spans="3:3" x14ac:dyDescent="0.15">
      <c r="C164074" s="34"/>
    </row>
    <row r="164075" spans="3:3" x14ac:dyDescent="0.15">
      <c r="C164075" s="42"/>
    </row>
    <row r="164076" spans="3:3" x14ac:dyDescent="0.15">
      <c r="C164076" s="42"/>
    </row>
    <row r="164077" spans="3:3" x14ac:dyDescent="0.15">
      <c r="C164077" s="42"/>
    </row>
    <row r="164078" spans="3:3" x14ac:dyDescent="0.15">
      <c r="C164078" s="42"/>
    </row>
    <row r="164079" spans="3:3" x14ac:dyDescent="0.15">
      <c r="C164079" s="42"/>
    </row>
    <row r="164080" spans="3:3" x14ac:dyDescent="0.15">
      <c r="C164080" s="42"/>
    </row>
    <row r="164081" spans="3:3" x14ac:dyDescent="0.15">
      <c r="C164081" s="42"/>
    </row>
    <row r="164082" spans="3:3" x14ac:dyDescent="0.15">
      <c r="C164082" s="42"/>
    </row>
    <row r="164083" spans="3:3" x14ac:dyDescent="0.15">
      <c r="C164083" s="42"/>
    </row>
    <row r="164084" spans="3:3" x14ac:dyDescent="0.15">
      <c r="C164084" s="42"/>
    </row>
    <row r="164085" spans="3:3" x14ac:dyDescent="0.15">
      <c r="C164085" s="31"/>
    </row>
    <row r="164086" spans="3:3" x14ac:dyDescent="0.15">
      <c r="C164086" s="31"/>
    </row>
    <row r="164087" spans="3:3" x14ac:dyDescent="0.15">
      <c r="C164087" s="29"/>
    </row>
    <row r="164088" spans="3:3" x14ac:dyDescent="0.15">
      <c r="C164088" s="29"/>
    </row>
    <row r="164089" spans="3:3" x14ac:dyDescent="0.15">
      <c r="C164089" s="29"/>
    </row>
    <row r="164090" spans="3:3" x14ac:dyDescent="0.15">
      <c r="C164090" s="29"/>
    </row>
    <row r="164091" spans="3:3" x14ac:dyDescent="0.15">
      <c r="C164091" s="29"/>
    </row>
    <row r="164092" spans="3:3" x14ac:dyDescent="0.15">
      <c r="C164092" s="29"/>
    </row>
    <row r="164093" spans="3:3" x14ac:dyDescent="0.15">
      <c r="C164093" s="29"/>
    </row>
    <row r="164094" spans="3:3" x14ac:dyDescent="0.15">
      <c r="C164094" s="29"/>
    </row>
    <row r="164095" spans="3:3" x14ac:dyDescent="0.15">
      <c r="C164095" s="31"/>
    </row>
    <row r="164096" spans="3:3" x14ac:dyDescent="0.15">
      <c r="C164096" s="29"/>
    </row>
    <row r="164097" spans="3:3" x14ac:dyDescent="0.15">
      <c r="C164097" s="29"/>
    </row>
    <row r="164098" spans="3:3" x14ac:dyDescent="0.15">
      <c r="C164098" s="29"/>
    </row>
    <row r="164099" spans="3:3" x14ac:dyDescent="0.15">
      <c r="C164099" s="29"/>
    </row>
    <row r="164100" spans="3:3" x14ac:dyDescent="0.15">
      <c r="C164100" s="29"/>
    </row>
    <row r="164101" spans="3:3" x14ac:dyDescent="0.15">
      <c r="C164101" s="29"/>
    </row>
    <row r="164102" spans="3:3" x14ac:dyDescent="0.15">
      <c r="C164102" s="29"/>
    </row>
    <row r="164103" spans="3:3" x14ac:dyDescent="0.15">
      <c r="C164103" s="37"/>
    </row>
    <row r="164104" spans="3:3" x14ac:dyDescent="0.15">
      <c r="C164104" s="37"/>
    </row>
    <row r="164105" spans="3:3" x14ac:dyDescent="0.15">
      <c r="C164105" s="37"/>
    </row>
    <row r="164106" spans="3:3" x14ac:dyDescent="0.15">
      <c r="C164106" s="37"/>
    </row>
    <row r="164107" spans="3:3" x14ac:dyDescent="0.15">
      <c r="C164107" s="29"/>
    </row>
    <row r="164108" spans="3:3" x14ac:dyDescent="0.15">
      <c r="C164108" s="43"/>
    </row>
    <row r="164109" spans="3:3" x14ac:dyDescent="0.15">
      <c r="C164109" s="43"/>
    </row>
    <row r="164110" spans="3:3" x14ac:dyDescent="0.15">
      <c r="C164110" s="43"/>
    </row>
    <row r="164111" spans="3:3" x14ac:dyDescent="0.15">
      <c r="C164111" s="43"/>
    </row>
    <row r="164112" spans="3:3" x14ac:dyDescent="0.15">
      <c r="C164112" s="43"/>
    </row>
    <row r="164113" spans="3:3" x14ac:dyDescent="0.15">
      <c r="C164113" s="43"/>
    </row>
    <row r="164114" spans="3:3" x14ac:dyDescent="0.15">
      <c r="C164114" s="43"/>
    </row>
    <row r="164115" spans="3:3" x14ac:dyDescent="0.15">
      <c r="C164115" s="44"/>
    </row>
    <row r="164116" spans="3:3" x14ac:dyDescent="0.15">
      <c r="C164116" s="44"/>
    </row>
    <row r="164117" spans="3:3" x14ac:dyDescent="0.15">
      <c r="C164117" s="44"/>
    </row>
    <row r="164118" spans="3:3" x14ac:dyDescent="0.15">
      <c r="C164118" s="43"/>
    </row>
    <row r="164119" spans="3:3" x14ac:dyDescent="0.15">
      <c r="C164119" s="43"/>
    </row>
    <row r="164120" spans="3:3" x14ac:dyDescent="0.15">
      <c r="C164120" s="43"/>
    </row>
    <row r="164121" spans="3:3" x14ac:dyDescent="0.15">
      <c r="C164121" s="43"/>
    </row>
    <row r="164122" spans="3:3" x14ac:dyDescent="0.15">
      <c r="C164122" s="43"/>
    </row>
    <row r="164123" spans="3:3" x14ac:dyDescent="0.15">
      <c r="C164123" s="43"/>
    </row>
    <row r="164124" spans="3:3" x14ac:dyDescent="0.15">
      <c r="C164124" s="43"/>
    </row>
    <row r="164125" spans="3:3" x14ac:dyDescent="0.15">
      <c r="C164125" s="45"/>
    </row>
    <row r="164126" spans="3:3" x14ac:dyDescent="0.15">
      <c r="C164126" s="45"/>
    </row>
    <row r="164127" spans="3:3" x14ac:dyDescent="0.15">
      <c r="C164127" s="45"/>
    </row>
    <row r="164128" spans="3:3" x14ac:dyDescent="0.15">
      <c r="C164128" s="46"/>
    </row>
    <row r="164129" spans="3:3" x14ac:dyDescent="0.15">
      <c r="C164129" s="46"/>
    </row>
    <row r="164130" spans="3:3" x14ac:dyDescent="0.15">
      <c r="C164130" s="46"/>
    </row>
    <row r="164131" spans="3:3" x14ac:dyDescent="0.15">
      <c r="C164131" s="46"/>
    </row>
    <row r="164132" spans="3:3" x14ac:dyDescent="0.15">
      <c r="C164132" s="46"/>
    </row>
    <row r="164133" spans="3:3" x14ac:dyDescent="0.15">
      <c r="C164133" s="46"/>
    </row>
    <row r="164134" spans="3:3" x14ac:dyDescent="0.15">
      <c r="C164134" s="46"/>
    </row>
    <row r="164135" spans="3:3" x14ac:dyDescent="0.15">
      <c r="C164135" s="47"/>
    </row>
    <row r="164136" spans="3:3" x14ac:dyDescent="0.15">
      <c r="C164136" s="47"/>
    </row>
    <row r="164137" spans="3:3" x14ac:dyDescent="0.15">
      <c r="C164137" s="47"/>
    </row>
    <row r="164138" spans="3:3" x14ac:dyDescent="0.15">
      <c r="C164138" s="43"/>
    </row>
    <row r="164139" spans="3:3" x14ac:dyDescent="0.15">
      <c r="C164139" s="36"/>
    </row>
    <row r="164140" spans="3:3" x14ac:dyDescent="0.15">
      <c r="C164140" s="43"/>
    </row>
    <row r="164141" spans="3:3" x14ac:dyDescent="0.15">
      <c r="C164141" s="43"/>
    </row>
    <row r="164142" spans="3:3" x14ac:dyDescent="0.15">
      <c r="C164142" s="43"/>
    </row>
    <row r="164143" spans="3:3" x14ac:dyDescent="0.15">
      <c r="C164143" s="43"/>
    </row>
    <row r="164144" spans="3:3" x14ac:dyDescent="0.15">
      <c r="C164144" s="43"/>
    </row>
    <row r="164145" spans="3:3" x14ac:dyDescent="0.15">
      <c r="C164145" s="43"/>
    </row>
    <row r="164146" spans="3:3" x14ac:dyDescent="0.15">
      <c r="C164146" s="43"/>
    </row>
    <row r="164147" spans="3:3" x14ac:dyDescent="0.15">
      <c r="C164147" s="43"/>
    </row>
    <row r="164148" spans="3:3" x14ac:dyDescent="0.15">
      <c r="C164148" s="44"/>
    </row>
    <row r="164149" spans="3:3" x14ac:dyDescent="0.15">
      <c r="C164149" s="44"/>
    </row>
    <row r="164150" spans="3:3" x14ac:dyDescent="0.15">
      <c r="C164150" s="44"/>
    </row>
    <row r="164151" spans="3:3" x14ac:dyDescent="0.15">
      <c r="C164151" s="43"/>
    </row>
    <row r="164152" spans="3:3" x14ac:dyDescent="0.15">
      <c r="C164152" s="43"/>
    </row>
    <row r="164153" spans="3:3" x14ac:dyDescent="0.15">
      <c r="C164153" s="43"/>
    </row>
    <row r="164154" spans="3:3" x14ac:dyDescent="0.15">
      <c r="C164154" s="48"/>
    </row>
    <row r="164155" spans="3:3" x14ac:dyDescent="0.15">
      <c r="C164155" s="43"/>
    </row>
    <row r="164156" spans="3:3" x14ac:dyDescent="0.15">
      <c r="C164156" s="48"/>
    </row>
    <row r="164157" spans="3:3" x14ac:dyDescent="0.15">
      <c r="C164157" s="48"/>
    </row>
    <row r="164158" spans="3:3" x14ac:dyDescent="0.15">
      <c r="C164158" s="48"/>
    </row>
    <row r="164159" spans="3:3" x14ac:dyDescent="0.15">
      <c r="C164159" s="43"/>
    </row>
    <row r="164160" spans="3:3" x14ac:dyDescent="0.15">
      <c r="C164160" s="49"/>
    </row>
    <row r="164161" spans="3:3" x14ac:dyDescent="0.15">
      <c r="C164161" s="48"/>
    </row>
    <row r="164162" spans="3:3" x14ac:dyDescent="0.15">
      <c r="C164162" s="48"/>
    </row>
    <row r="164163" spans="3:3" x14ac:dyDescent="0.15">
      <c r="C164163" s="48"/>
    </row>
    <row r="164164" spans="3:3" x14ac:dyDescent="0.15">
      <c r="C164164" s="48"/>
    </row>
    <row r="164165" spans="3:3" x14ac:dyDescent="0.15">
      <c r="C164165" s="48"/>
    </row>
    <row r="164166" spans="3:3" x14ac:dyDescent="0.15">
      <c r="C164166" s="48"/>
    </row>
    <row r="164167" spans="3:3" x14ac:dyDescent="0.15">
      <c r="C164167" s="48"/>
    </row>
    <row r="164168" spans="3:3" x14ac:dyDescent="0.15">
      <c r="C164168" s="43"/>
    </row>
    <row r="164169" spans="3:3" x14ac:dyDescent="0.15">
      <c r="C164169" s="46"/>
    </row>
    <row r="164170" spans="3:3" x14ac:dyDescent="0.15">
      <c r="C164170" s="43"/>
    </row>
    <row r="164171" spans="3:3" x14ac:dyDescent="0.15">
      <c r="C164171" s="50"/>
    </row>
    <row r="164173" spans="3:3" x14ac:dyDescent="0.15">
      <c r="C164173" s="52"/>
    </row>
    <row r="180225" spans="3:3" x14ac:dyDescent="0.15">
      <c r="C180225" s="29"/>
    </row>
    <row r="180226" spans="3:3" x14ac:dyDescent="0.15">
      <c r="C180226" s="31"/>
    </row>
    <row r="180227" spans="3:3" x14ac:dyDescent="0.15">
      <c r="C180227" s="31"/>
    </row>
    <row r="180228" spans="3:3" x14ac:dyDescent="0.15">
      <c r="C180228" s="32"/>
    </row>
    <row r="180229" spans="3:3" x14ac:dyDescent="0.15">
      <c r="C180229" s="32"/>
    </row>
    <row r="180230" spans="3:3" x14ac:dyDescent="0.15">
      <c r="C180230" s="31"/>
    </row>
    <row r="180231" spans="3:3" x14ac:dyDescent="0.15">
      <c r="C180231" s="31"/>
    </row>
    <row r="180232" spans="3:3" x14ac:dyDescent="0.15">
      <c r="C180232" s="31"/>
    </row>
    <row r="180233" spans="3:3" x14ac:dyDescent="0.15">
      <c r="C180233" s="31"/>
    </row>
    <row r="180234" spans="3:3" x14ac:dyDescent="0.15">
      <c r="C180234" s="31"/>
    </row>
    <row r="180235" spans="3:3" x14ac:dyDescent="0.15">
      <c r="C180235" s="31"/>
    </row>
    <row r="180236" spans="3:3" x14ac:dyDescent="0.15">
      <c r="C180236" s="31"/>
    </row>
    <row r="180237" spans="3:3" x14ac:dyDescent="0.15">
      <c r="C180237" s="31"/>
    </row>
    <row r="180238" spans="3:3" x14ac:dyDescent="0.15">
      <c r="C180238" s="31"/>
    </row>
    <row r="180239" spans="3:3" x14ac:dyDescent="0.15">
      <c r="C180239" s="31"/>
    </row>
    <row r="180240" spans="3:3" x14ac:dyDescent="0.15">
      <c r="C180240" s="31"/>
    </row>
    <row r="180241" spans="3:3" x14ac:dyDescent="0.15">
      <c r="C180241" s="31"/>
    </row>
    <row r="180242" spans="3:3" x14ac:dyDescent="0.15">
      <c r="C180242" s="31"/>
    </row>
    <row r="180243" spans="3:3" x14ac:dyDescent="0.15">
      <c r="C180243" s="31"/>
    </row>
    <row r="180244" spans="3:3" x14ac:dyDescent="0.15">
      <c r="C180244" s="29"/>
    </row>
    <row r="180245" spans="3:3" x14ac:dyDescent="0.15">
      <c r="C180245" s="29"/>
    </row>
    <row r="180246" spans="3:3" x14ac:dyDescent="0.15">
      <c r="C180246" s="29"/>
    </row>
    <row r="180247" spans="3:3" x14ac:dyDescent="0.15">
      <c r="C180247" s="29"/>
    </row>
    <row r="180248" spans="3:3" x14ac:dyDescent="0.15">
      <c r="C180248" s="29"/>
    </row>
    <row r="180249" spans="3:3" x14ac:dyDescent="0.15">
      <c r="C180249" s="29"/>
    </row>
    <row r="180250" spans="3:3" x14ac:dyDescent="0.15">
      <c r="C180250" s="33"/>
    </row>
    <row r="180251" spans="3:3" x14ac:dyDescent="0.15">
      <c r="C180251" s="29"/>
    </row>
    <row r="180252" spans="3:3" x14ac:dyDescent="0.15">
      <c r="C180252" s="33"/>
    </row>
    <row r="180253" spans="3:3" x14ac:dyDescent="0.15">
      <c r="C180253" s="29"/>
    </row>
    <row r="180254" spans="3:3" x14ac:dyDescent="0.15">
      <c r="C180254" s="29"/>
    </row>
    <row r="180255" spans="3:3" x14ac:dyDescent="0.15">
      <c r="C180255" s="34"/>
    </row>
    <row r="180256" spans="3:3" x14ac:dyDescent="0.15">
      <c r="C180256" s="34"/>
    </row>
    <row r="180257" spans="3:3" x14ac:dyDescent="0.15">
      <c r="C180257" s="34"/>
    </row>
    <row r="180258" spans="3:3" x14ac:dyDescent="0.15">
      <c r="C180258" s="34"/>
    </row>
    <row r="180259" spans="3:3" x14ac:dyDescent="0.15">
      <c r="C180259" s="29"/>
    </row>
    <row r="180260" spans="3:3" x14ac:dyDescent="0.15">
      <c r="C180260" s="29"/>
    </row>
    <row r="180261" spans="3:3" x14ac:dyDescent="0.15">
      <c r="C180261" s="29"/>
    </row>
    <row r="180262" spans="3:3" x14ac:dyDescent="0.15">
      <c r="C180262" s="29"/>
    </row>
    <row r="180263" spans="3:3" x14ac:dyDescent="0.15">
      <c r="C180263" s="29"/>
    </row>
    <row r="180264" spans="3:3" x14ac:dyDescent="0.15">
      <c r="C180264" s="29"/>
    </row>
    <row r="180265" spans="3:3" x14ac:dyDescent="0.15">
      <c r="C180265" s="34"/>
    </row>
    <row r="180266" spans="3:3" x14ac:dyDescent="0.15">
      <c r="C180266" s="34"/>
    </row>
    <row r="180267" spans="3:3" x14ac:dyDescent="0.15">
      <c r="C180267" s="29"/>
    </row>
    <row r="180268" spans="3:3" x14ac:dyDescent="0.15">
      <c r="C180268" s="29"/>
    </row>
    <row r="180269" spans="3:3" x14ac:dyDescent="0.15">
      <c r="C180269" s="29"/>
    </row>
    <row r="180270" spans="3:3" x14ac:dyDescent="0.15">
      <c r="C180270" s="29"/>
    </row>
    <row r="180271" spans="3:3" x14ac:dyDescent="0.15">
      <c r="C180271" s="29"/>
    </row>
    <row r="180272" spans="3:3" x14ac:dyDescent="0.15">
      <c r="C180272" s="29"/>
    </row>
    <row r="180273" spans="3:3" x14ac:dyDescent="0.15">
      <c r="C180273" s="29"/>
    </row>
    <row r="180274" spans="3:3" x14ac:dyDescent="0.15">
      <c r="C180274" s="29"/>
    </row>
    <row r="180275" spans="3:3" x14ac:dyDescent="0.15">
      <c r="C180275" s="29"/>
    </row>
    <row r="180276" spans="3:3" x14ac:dyDescent="0.15">
      <c r="C180276" s="29"/>
    </row>
    <row r="180277" spans="3:3" x14ac:dyDescent="0.15">
      <c r="C180277" s="29"/>
    </row>
    <row r="180278" spans="3:3" x14ac:dyDescent="0.15">
      <c r="C180278" s="29"/>
    </row>
    <row r="180279" spans="3:3" x14ac:dyDescent="0.15">
      <c r="C180279" s="29"/>
    </row>
    <row r="180280" spans="3:3" x14ac:dyDescent="0.15">
      <c r="C180280" s="29"/>
    </row>
    <row r="180281" spans="3:3" x14ac:dyDescent="0.15">
      <c r="C180281" s="29"/>
    </row>
    <row r="180282" spans="3:3" x14ac:dyDescent="0.15">
      <c r="C180282" s="29"/>
    </row>
    <row r="180283" spans="3:3" x14ac:dyDescent="0.15">
      <c r="C180283" s="34"/>
    </row>
    <row r="180284" spans="3:3" x14ac:dyDescent="0.15">
      <c r="C180284" s="35"/>
    </row>
    <row r="180285" spans="3:3" x14ac:dyDescent="0.15">
      <c r="C180285" s="35"/>
    </row>
    <row r="180286" spans="3:3" x14ac:dyDescent="0.15">
      <c r="C180286" s="35"/>
    </row>
    <row r="180287" spans="3:3" x14ac:dyDescent="0.15">
      <c r="C180287" s="35"/>
    </row>
    <row r="180288" spans="3:3" x14ac:dyDescent="0.15">
      <c r="C180288" s="35"/>
    </row>
    <row r="180289" spans="3:3" x14ac:dyDescent="0.15">
      <c r="C180289" s="35"/>
    </row>
    <row r="180290" spans="3:3" x14ac:dyDescent="0.15">
      <c r="C180290" s="35"/>
    </row>
    <row r="180291" spans="3:3" x14ac:dyDescent="0.15">
      <c r="C180291" s="33"/>
    </row>
    <row r="180292" spans="3:3" x14ac:dyDescent="0.15">
      <c r="C180292" s="35"/>
    </row>
    <row r="180293" spans="3:3" x14ac:dyDescent="0.15">
      <c r="C180293" s="33"/>
    </row>
    <row r="180294" spans="3:3" x14ac:dyDescent="0.15">
      <c r="C180294" s="33"/>
    </row>
    <row r="180295" spans="3:3" x14ac:dyDescent="0.15">
      <c r="C180295" s="33"/>
    </row>
    <row r="180296" spans="3:3" x14ac:dyDescent="0.15">
      <c r="C180296" s="33"/>
    </row>
    <row r="180297" spans="3:3" x14ac:dyDescent="0.15">
      <c r="C180297" s="33"/>
    </row>
    <row r="180298" spans="3:3" x14ac:dyDescent="0.15">
      <c r="C180298" s="33"/>
    </row>
    <row r="180299" spans="3:3" x14ac:dyDescent="0.15">
      <c r="C180299" s="33"/>
    </row>
    <row r="180300" spans="3:3" x14ac:dyDescent="0.15">
      <c r="C180300" s="33"/>
    </row>
    <row r="180301" spans="3:3" x14ac:dyDescent="0.15">
      <c r="C180301" s="33"/>
    </row>
    <row r="180302" spans="3:3" x14ac:dyDescent="0.15">
      <c r="C180302" s="36"/>
    </row>
    <row r="180303" spans="3:3" x14ac:dyDescent="0.15">
      <c r="C180303" s="33"/>
    </row>
    <row r="180304" spans="3:3" x14ac:dyDescent="0.15">
      <c r="C180304" s="36"/>
    </row>
    <row r="180305" spans="3:3" x14ac:dyDescent="0.15">
      <c r="C180305" s="33"/>
    </row>
    <row r="180306" spans="3:3" x14ac:dyDescent="0.15">
      <c r="C180306" s="33"/>
    </row>
    <row r="180307" spans="3:3" x14ac:dyDescent="0.15">
      <c r="C180307" s="33"/>
    </row>
    <row r="180308" spans="3:3" x14ac:dyDescent="0.15">
      <c r="C180308" s="33"/>
    </row>
    <row r="180309" spans="3:3" x14ac:dyDescent="0.15">
      <c r="C180309" s="36"/>
    </row>
    <row r="180310" spans="3:3" x14ac:dyDescent="0.15">
      <c r="C180310" s="37"/>
    </row>
    <row r="180311" spans="3:3" x14ac:dyDescent="0.15">
      <c r="C180311" s="37"/>
    </row>
    <row r="180312" spans="3:3" x14ac:dyDescent="0.15">
      <c r="C180312" s="15"/>
    </row>
    <row r="180313" spans="3:3" x14ac:dyDescent="0.15">
      <c r="C180313" s="36"/>
    </row>
    <row r="180314" spans="3:3" x14ac:dyDescent="0.15">
      <c r="C180314" s="37"/>
    </row>
    <row r="180315" spans="3:3" x14ac:dyDescent="0.15">
      <c r="C180315" s="37"/>
    </row>
    <row r="180316" spans="3:3" x14ac:dyDescent="0.15">
      <c r="C180316" s="15"/>
    </row>
    <row r="180317" spans="3:3" x14ac:dyDescent="0.15">
      <c r="C180317" s="38"/>
    </row>
    <row r="180318" spans="3:3" x14ac:dyDescent="0.15">
      <c r="C180318" s="36"/>
    </row>
    <row r="180319" spans="3:3" x14ac:dyDescent="0.15">
      <c r="C180319" s="37"/>
    </row>
    <row r="180320" spans="3:3" x14ac:dyDescent="0.15">
      <c r="C180320" s="37"/>
    </row>
    <row r="180321" spans="3:3" x14ac:dyDescent="0.15">
      <c r="C180321" s="17"/>
    </row>
    <row r="180322" spans="3:3" x14ac:dyDescent="0.15">
      <c r="C180322" s="17"/>
    </row>
    <row r="180323" spans="3:3" x14ac:dyDescent="0.15">
      <c r="C180323" s="33"/>
    </row>
    <row r="180324" spans="3:3" x14ac:dyDescent="0.15">
      <c r="C180324" s="33"/>
    </row>
    <row r="180325" spans="3:3" x14ac:dyDescent="0.15">
      <c r="C180325" s="33"/>
    </row>
    <row r="180326" spans="3:3" x14ac:dyDescent="0.15">
      <c r="C180326" s="33"/>
    </row>
    <row r="180327" spans="3:3" x14ac:dyDescent="0.15">
      <c r="C180327" s="33"/>
    </row>
    <row r="180328" spans="3:3" x14ac:dyDescent="0.15">
      <c r="C180328" s="33"/>
    </row>
    <row r="180329" spans="3:3" x14ac:dyDescent="0.15">
      <c r="C180329" s="33"/>
    </row>
    <row r="180330" spans="3:3" x14ac:dyDescent="0.15">
      <c r="C180330" s="33"/>
    </row>
    <row r="180331" spans="3:3" x14ac:dyDescent="0.15">
      <c r="C180331" s="33"/>
    </row>
    <row r="180332" spans="3:3" x14ac:dyDescent="0.15">
      <c r="C180332" s="33"/>
    </row>
    <row r="180333" spans="3:3" x14ac:dyDescent="0.15">
      <c r="C180333" s="39"/>
    </row>
    <row r="180334" spans="3:3" x14ac:dyDescent="0.15">
      <c r="C180334" s="39"/>
    </row>
    <row r="180335" spans="3:3" x14ac:dyDescent="0.15">
      <c r="C180335" s="39"/>
    </row>
    <row r="180336" spans="3:3" x14ac:dyDescent="0.15">
      <c r="C180336" s="39"/>
    </row>
    <row r="180337" spans="3:3" x14ac:dyDescent="0.15">
      <c r="C180337" s="39"/>
    </row>
    <row r="180338" spans="3:3" x14ac:dyDescent="0.15">
      <c r="C180338" s="31"/>
    </row>
    <row r="180339" spans="3:3" x14ac:dyDescent="0.15">
      <c r="C180339" s="31"/>
    </row>
    <row r="180340" spans="3:3" x14ac:dyDescent="0.15">
      <c r="C180340" s="31"/>
    </row>
    <row r="180341" spans="3:3" x14ac:dyDescent="0.15">
      <c r="C180341" s="31"/>
    </row>
    <row r="180342" spans="3:3" x14ac:dyDescent="0.15">
      <c r="C180342" s="31"/>
    </row>
    <row r="180343" spans="3:3" x14ac:dyDescent="0.15">
      <c r="C180343" s="31"/>
    </row>
    <row r="180344" spans="3:3" x14ac:dyDescent="0.15">
      <c r="C180344" s="31"/>
    </row>
    <row r="180345" spans="3:3" x14ac:dyDescent="0.15">
      <c r="C180345" s="31"/>
    </row>
    <row r="180346" spans="3:3" x14ac:dyDescent="0.15">
      <c r="C180346" s="31"/>
    </row>
    <row r="180347" spans="3:3" x14ac:dyDescent="0.15">
      <c r="C180347" s="31"/>
    </row>
    <row r="180348" spans="3:3" x14ac:dyDescent="0.15">
      <c r="C180348" s="31"/>
    </row>
    <row r="180349" spans="3:3" x14ac:dyDescent="0.15">
      <c r="C180349" s="31"/>
    </row>
    <row r="180350" spans="3:3" x14ac:dyDescent="0.15">
      <c r="C180350" s="31"/>
    </row>
    <row r="180351" spans="3:3" x14ac:dyDescent="0.15">
      <c r="C180351" s="31"/>
    </row>
    <row r="180352" spans="3:3" x14ac:dyDescent="0.15">
      <c r="C180352" s="31"/>
    </row>
    <row r="180353" spans="3:3" x14ac:dyDescent="0.15">
      <c r="C180353" s="31"/>
    </row>
    <row r="180354" spans="3:3" x14ac:dyDescent="0.15">
      <c r="C180354" s="31"/>
    </row>
    <row r="180355" spans="3:3" x14ac:dyDescent="0.15">
      <c r="C180355" s="31"/>
    </row>
    <row r="180356" spans="3:3" x14ac:dyDescent="0.15">
      <c r="C180356" s="31"/>
    </row>
    <row r="180357" spans="3:3" x14ac:dyDescent="0.15">
      <c r="C180357" s="31"/>
    </row>
    <row r="180358" spans="3:3" x14ac:dyDescent="0.15">
      <c r="C180358" s="29"/>
    </row>
    <row r="180359" spans="3:3" x14ac:dyDescent="0.15">
      <c r="C180359" s="29"/>
    </row>
    <row r="180360" spans="3:3" x14ac:dyDescent="0.15">
      <c r="C180360" s="29"/>
    </row>
    <row r="180361" spans="3:3" x14ac:dyDescent="0.15">
      <c r="C180361" s="29"/>
    </row>
    <row r="180362" spans="3:3" x14ac:dyDescent="0.15">
      <c r="C180362" s="29"/>
    </row>
    <row r="180363" spans="3:3" x14ac:dyDescent="0.15">
      <c r="C180363" s="29"/>
    </row>
    <row r="180364" spans="3:3" x14ac:dyDescent="0.15">
      <c r="C180364" s="29"/>
    </row>
    <row r="180365" spans="3:3" x14ac:dyDescent="0.15">
      <c r="C180365" s="29"/>
    </row>
    <row r="180366" spans="3:3" x14ac:dyDescent="0.15">
      <c r="C180366" s="29"/>
    </row>
    <row r="180367" spans="3:3" x14ac:dyDescent="0.15">
      <c r="C180367" s="29"/>
    </row>
    <row r="180368" spans="3:3" x14ac:dyDescent="0.15">
      <c r="C180368" s="29"/>
    </row>
    <row r="180369" spans="3:3" x14ac:dyDescent="0.15">
      <c r="C180369" s="29"/>
    </row>
    <row r="180370" spans="3:3" x14ac:dyDescent="0.15">
      <c r="C180370" s="29"/>
    </row>
    <row r="180371" spans="3:3" x14ac:dyDescent="0.15">
      <c r="C180371" s="29"/>
    </row>
    <row r="180372" spans="3:3" x14ac:dyDescent="0.15">
      <c r="C180372" s="29"/>
    </row>
    <row r="180373" spans="3:3" x14ac:dyDescent="0.15">
      <c r="C180373" s="29"/>
    </row>
    <row r="180374" spans="3:3" x14ac:dyDescent="0.15">
      <c r="C180374" s="29"/>
    </row>
    <row r="180375" spans="3:3" x14ac:dyDescent="0.15">
      <c r="C180375" s="29"/>
    </row>
    <row r="180376" spans="3:3" x14ac:dyDescent="0.15">
      <c r="C180376" s="29"/>
    </row>
    <row r="180377" spans="3:3" x14ac:dyDescent="0.15">
      <c r="C180377" s="29"/>
    </row>
    <row r="180378" spans="3:3" x14ac:dyDescent="0.15">
      <c r="C180378" s="29"/>
    </row>
    <row r="180379" spans="3:3" x14ac:dyDescent="0.15">
      <c r="C180379" s="29"/>
    </row>
    <row r="180380" spans="3:3" x14ac:dyDescent="0.15">
      <c r="C180380" s="29"/>
    </row>
    <row r="180381" spans="3:3" x14ac:dyDescent="0.15">
      <c r="C180381" s="29"/>
    </row>
    <row r="180382" spans="3:3" x14ac:dyDescent="0.15">
      <c r="C180382" s="29"/>
    </row>
    <row r="180383" spans="3:3" x14ac:dyDescent="0.15">
      <c r="C180383" s="29"/>
    </row>
    <row r="180384" spans="3:3" x14ac:dyDescent="0.15">
      <c r="C180384" s="29"/>
    </row>
    <row r="180385" spans="3:3" x14ac:dyDescent="0.15">
      <c r="C180385" s="29"/>
    </row>
    <row r="180386" spans="3:3" x14ac:dyDescent="0.15">
      <c r="C180386" s="29"/>
    </row>
    <row r="180387" spans="3:3" x14ac:dyDescent="0.15">
      <c r="C180387" s="29"/>
    </row>
    <row r="180388" spans="3:3" x14ac:dyDescent="0.15">
      <c r="C180388" s="29"/>
    </row>
    <row r="180389" spans="3:3" x14ac:dyDescent="0.15">
      <c r="C180389" s="29"/>
    </row>
    <row r="180390" spans="3:3" x14ac:dyDescent="0.15">
      <c r="C180390" s="29"/>
    </row>
    <row r="180391" spans="3:3" x14ac:dyDescent="0.15">
      <c r="C180391" s="29"/>
    </row>
    <row r="180392" spans="3:3" x14ac:dyDescent="0.15">
      <c r="C180392" s="29"/>
    </row>
    <row r="180393" spans="3:3" x14ac:dyDescent="0.15">
      <c r="C180393" s="29"/>
    </row>
    <row r="180394" spans="3:3" x14ac:dyDescent="0.15">
      <c r="C180394" s="31"/>
    </row>
    <row r="180395" spans="3:3" x14ac:dyDescent="0.15">
      <c r="C180395" s="31"/>
    </row>
    <row r="180396" spans="3:3" x14ac:dyDescent="0.15">
      <c r="C180396" s="31"/>
    </row>
    <row r="180397" spans="3:3" x14ac:dyDescent="0.15">
      <c r="C180397" s="31"/>
    </row>
    <row r="180398" spans="3:3" x14ac:dyDescent="0.15">
      <c r="C180398" s="31"/>
    </row>
    <row r="180399" spans="3:3" x14ac:dyDescent="0.15">
      <c r="C180399" s="31"/>
    </row>
    <row r="180400" spans="3:3" x14ac:dyDescent="0.15">
      <c r="C180400" s="31"/>
    </row>
    <row r="180401" spans="3:3" x14ac:dyDescent="0.15">
      <c r="C180401" s="31"/>
    </row>
    <row r="180402" spans="3:3" x14ac:dyDescent="0.15">
      <c r="C180402" s="31"/>
    </row>
    <row r="180403" spans="3:3" x14ac:dyDescent="0.15">
      <c r="C180403" s="31"/>
    </row>
    <row r="180404" spans="3:3" x14ac:dyDescent="0.15">
      <c r="C180404" s="29"/>
    </row>
    <row r="180405" spans="3:3" x14ac:dyDescent="0.15">
      <c r="C180405" s="29"/>
    </row>
    <row r="180406" spans="3:3" x14ac:dyDescent="0.15">
      <c r="C180406" s="29"/>
    </row>
    <row r="180407" spans="3:3" x14ac:dyDescent="0.15">
      <c r="C180407" s="29"/>
    </row>
    <row r="180408" spans="3:3" x14ac:dyDescent="0.15">
      <c r="C180408" s="29"/>
    </row>
    <row r="180409" spans="3:3" x14ac:dyDescent="0.15">
      <c r="C180409" s="29"/>
    </row>
    <row r="180410" spans="3:3" x14ac:dyDescent="0.15">
      <c r="C180410" s="29"/>
    </row>
    <row r="180411" spans="3:3" x14ac:dyDescent="0.15">
      <c r="C180411" s="29"/>
    </row>
    <row r="180412" spans="3:3" x14ac:dyDescent="0.15">
      <c r="C180412" s="29"/>
    </row>
    <row r="180413" spans="3:3" x14ac:dyDescent="0.15">
      <c r="C180413" s="29"/>
    </row>
    <row r="180414" spans="3:3" x14ac:dyDescent="0.15">
      <c r="C180414" s="29"/>
    </row>
    <row r="180415" spans="3:3" x14ac:dyDescent="0.15">
      <c r="C180415" s="29"/>
    </row>
    <row r="180416" spans="3:3" x14ac:dyDescent="0.15">
      <c r="C180416" s="29"/>
    </row>
    <row r="180417" spans="3:3" x14ac:dyDescent="0.15">
      <c r="C180417" s="29"/>
    </row>
    <row r="180418" spans="3:3" x14ac:dyDescent="0.15">
      <c r="C180418" s="29"/>
    </row>
    <row r="180419" spans="3:3" x14ac:dyDescent="0.15">
      <c r="C180419" s="29"/>
    </row>
    <row r="180420" spans="3:3" x14ac:dyDescent="0.15">
      <c r="C180420" s="29"/>
    </row>
    <row r="180421" spans="3:3" x14ac:dyDescent="0.15">
      <c r="C180421" s="29"/>
    </row>
    <row r="180422" spans="3:3" x14ac:dyDescent="0.15">
      <c r="C180422" s="29"/>
    </row>
    <row r="180423" spans="3:3" x14ac:dyDescent="0.15">
      <c r="C180423" s="29"/>
    </row>
    <row r="180424" spans="3:3" x14ac:dyDescent="0.15">
      <c r="C180424" s="29"/>
    </row>
    <row r="180425" spans="3:3" x14ac:dyDescent="0.15">
      <c r="C180425" s="29"/>
    </row>
    <row r="180426" spans="3:3" x14ac:dyDescent="0.15">
      <c r="C180426" s="29"/>
    </row>
    <row r="180427" spans="3:3" x14ac:dyDescent="0.15">
      <c r="C180427" s="29"/>
    </row>
    <row r="180428" spans="3:3" x14ac:dyDescent="0.15">
      <c r="C180428" s="29"/>
    </row>
    <row r="180429" spans="3:3" x14ac:dyDescent="0.15">
      <c r="C180429" s="29"/>
    </row>
    <row r="180430" spans="3:3" x14ac:dyDescent="0.15">
      <c r="C180430" s="40"/>
    </row>
    <row r="180431" spans="3:3" x14ac:dyDescent="0.15">
      <c r="C180431" s="40"/>
    </row>
    <row r="180432" spans="3:3" x14ac:dyDescent="0.15">
      <c r="C180432" s="40"/>
    </row>
    <row r="180433" spans="3:3" x14ac:dyDescent="0.15">
      <c r="C180433" s="40"/>
    </row>
    <row r="180434" spans="3:3" x14ac:dyDescent="0.15">
      <c r="C180434" s="40"/>
    </row>
    <row r="180435" spans="3:3" x14ac:dyDescent="0.15">
      <c r="C180435" s="40"/>
    </row>
    <row r="180436" spans="3:3" x14ac:dyDescent="0.15">
      <c r="C180436" s="40"/>
    </row>
    <row r="180437" spans="3:3" x14ac:dyDescent="0.15">
      <c r="C180437" s="40"/>
    </row>
    <row r="180438" spans="3:3" x14ac:dyDescent="0.15">
      <c r="C180438" s="40"/>
    </row>
    <row r="180439" spans="3:3" x14ac:dyDescent="0.15">
      <c r="C180439" s="40"/>
    </row>
    <row r="180440" spans="3:3" x14ac:dyDescent="0.15">
      <c r="C180440" s="40"/>
    </row>
    <row r="180441" spans="3:3" x14ac:dyDescent="0.15">
      <c r="C180441" s="40"/>
    </row>
    <row r="180442" spans="3:3" x14ac:dyDescent="0.15">
      <c r="C180442" s="40"/>
    </row>
    <row r="180443" spans="3:3" x14ac:dyDescent="0.15">
      <c r="C180443" s="40"/>
    </row>
    <row r="180444" spans="3:3" x14ac:dyDescent="0.15">
      <c r="C180444" s="41"/>
    </row>
    <row r="180445" spans="3:3" x14ac:dyDescent="0.15">
      <c r="C180445" s="41"/>
    </row>
    <row r="180446" spans="3:3" x14ac:dyDescent="0.15">
      <c r="C180446" s="41"/>
    </row>
    <row r="180447" spans="3:3" x14ac:dyDescent="0.15">
      <c r="C180447" s="41"/>
    </row>
    <row r="180448" spans="3:3" x14ac:dyDescent="0.15">
      <c r="C180448" s="41"/>
    </row>
    <row r="180449" spans="3:3" x14ac:dyDescent="0.15">
      <c r="C180449" s="34"/>
    </row>
    <row r="180450" spans="3:3" x14ac:dyDescent="0.15">
      <c r="C180450" s="34"/>
    </row>
    <row r="180451" spans="3:3" x14ac:dyDescent="0.15">
      <c r="C180451" s="34"/>
    </row>
    <row r="180452" spans="3:3" x14ac:dyDescent="0.15">
      <c r="C180452" s="34"/>
    </row>
    <row r="180453" spans="3:3" x14ac:dyDescent="0.15">
      <c r="C180453" s="34"/>
    </row>
    <row r="180454" spans="3:3" x14ac:dyDescent="0.15">
      <c r="C180454" s="34"/>
    </row>
    <row r="180455" spans="3:3" x14ac:dyDescent="0.15">
      <c r="C180455" s="34"/>
    </row>
    <row r="180456" spans="3:3" x14ac:dyDescent="0.15">
      <c r="C180456" s="34"/>
    </row>
    <row r="180457" spans="3:3" x14ac:dyDescent="0.15">
      <c r="C180457" s="34"/>
    </row>
    <row r="180458" spans="3:3" x14ac:dyDescent="0.15">
      <c r="C180458" s="34"/>
    </row>
    <row r="180459" spans="3:3" x14ac:dyDescent="0.15">
      <c r="C180459" s="42"/>
    </row>
    <row r="180460" spans="3:3" x14ac:dyDescent="0.15">
      <c r="C180460" s="42"/>
    </row>
    <row r="180461" spans="3:3" x14ac:dyDescent="0.15">
      <c r="C180461" s="42"/>
    </row>
    <row r="180462" spans="3:3" x14ac:dyDescent="0.15">
      <c r="C180462" s="42"/>
    </row>
    <row r="180463" spans="3:3" x14ac:dyDescent="0.15">
      <c r="C180463" s="42"/>
    </row>
    <row r="180464" spans="3:3" x14ac:dyDescent="0.15">
      <c r="C180464" s="42"/>
    </row>
    <row r="180465" spans="3:3" x14ac:dyDescent="0.15">
      <c r="C180465" s="42"/>
    </row>
    <row r="180466" spans="3:3" x14ac:dyDescent="0.15">
      <c r="C180466" s="42"/>
    </row>
    <row r="180467" spans="3:3" x14ac:dyDescent="0.15">
      <c r="C180467" s="42"/>
    </row>
    <row r="180468" spans="3:3" x14ac:dyDescent="0.15">
      <c r="C180468" s="42"/>
    </row>
    <row r="180469" spans="3:3" x14ac:dyDescent="0.15">
      <c r="C180469" s="31"/>
    </row>
    <row r="180470" spans="3:3" x14ac:dyDescent="0.15">
      <c r="C180470" s="31"/>
    </row>
    <row r="180471" spans="3:3" x14ac:dyDescent="0.15">
      <c r="C180471" s="29"/>
    </row>
    <row r="180472" spans="3:3" x14ac:dyDescent="0.15">
      <c r="C180472" s="29"/>
    </row>
    <row r="180473" spans="3:3" x14ac:dyDescent="0.15">
      <c r="C180473" s="29"/>
    </row>
    <row r="180474" spans="3:3" x14ac:dyDescent="0.15">
      <c r="C180474" s="29"/>
    </row>
    <row r="180475" spans="3:3" x14ac:dyDescent="0.15">
      <c r="C180475" s="29"/>
    </row>
    <row r="180476" spans="3:3" x14ac:dyDescent="0.15">
      <c r="C180476" s="29"/>
    </row>
    <row r="180477" spans="3:3" x14ac:dyDescent="0.15">
      <c r="C180477" s="29"/>
    </row>
    <row r="180478" spans="3:3" x14ac:dyDescent="0.15">
      <c r="C180478" s="29"/>
    </row>
    <row r="180479" spans="3:3" x14ac:dyDescent="0.15">
      <c r="C180479" s="31"/>
    </row>
    <row r="180480" spans="3:3" x14ac:dyDescent="0.15">
      <c r="C180480" s="29"/>
    </row>
    <row r="180481" spans="3:3" x14ac:dyDescent="0.15">
      <c r="C180481" s="29"/>
    </row>
    <row r="180482" spans="3:3" x14ac:dyDescent="0.15">
      <c r="C180482" s="29"/>
    </row>
    <row r="180483" spans="3:3" x14ac:dyDescent="0.15">
      <c r="C180483" s="29"/>
    </row>
    <row r="180484" spans="3:3" x14ac:dyDescent="0.15">
      <c r="C180484" s="29"/>
    </row>
    <row r="180485" spans="3:3" x14ac:dyDescent="0.15">
      <c r="C180485" s="29"/>
    </row>
    <row r="180486" spans="3:3" x14ac:dyDescent="0.15">
      <c r="C180486" s="29"/>
    </row>
    <row r="180487" spans="3:3" x14ac:dyDescent="0.15">
      <c r="C180487" s="37"/>
    </row>
    <row r="180488" spans="3:3" x14ac:dyDescent="0.15">
      <c r="C180488" s="37"/>
    </row>
    <row r="180489" spans="3:3" x14ac:dyDescent="0.15">
      <c r="C180489" s="37"/>
    </row>
    <row r="180490" spans="3:3" x14ac:dyDescent="0.15">
      <c r="C180490" s="37"/>
    </row>
    <row r="180491" spans="3:3" x14ac:dyDescent="0.15">
      <c r="C180491" s="29"/>
    </row>
    <row r="180492" spans="3:3" x14ac:dyDescent="0.15">
      <c r="C180492" s="43"/>
    </row>
    <row r="180493" spans="3:3" x14ac:dyDescent="0.15">
      <c r="C180493" s="43"/>
    </row>
    <row r="180494" spans="3:3" x14ac:dyDescent="0.15">
      <c r="C180494" s="43"/>
    </row>
    <row r="180495" spans="3:3" x14ac:dyDescent="0.15">
      <c r="C180495" s="43"/>
    </row>
    <row r="180496" spans="3:3" x14ac:dyDescent="0.15">
      <c r="C180496" s="43"/>
    </row>
    <row r="180497" spans="3:3" x14ac:dyDescent="0.15">
      <c r="C180497" s="43"/>
    </row>
    <row r="180498" spans="3:3" x14ac:dyDescent="0.15">
      <c r="C180498" s="43"/>
    </row>
    <row r="180499" spans="3:3" x14ac:dyDescent="0.15">
      <c r="C180499" s="44"/>
    </row>
    <row r="180500" spans="3:3" x14ac:dyDescent="0.15">
      <c r="C180500" s="44"/>
    </row>
    <row r="180501" spans="3:3" x14ac:dyDescent="0.15">
      <c r="C180501" s="44"/>
    </row>
    <row r="180502" spans="3:3" x14ac:dyDescent="0.15">
      <c r="C180502" s="43"/>
    </row>
    <row r="180503" spans="3:3" x14ac:dyDescent="0.15">
      <c r="C180503" s="43"/>
    </row>
    <row r="180504" spans="3:3" x14ac:dyDescent="0.15">
      <c r="C180504" s="43"/>
    </row>
    <row r="180505" spans="3:3" x14ac:dyDescent="0.15">
      <c r="C180505" s="43"/>
    </row>
    <row r="180506" spans="3:3" x14ac:dyDescent="0.15">
      <c r="C180506" s="43"/>
    </row>
    <row r="180507" spans="3:3" x14ac:dyDescent="0.15">
      <c r="C180507" s="43"/>
    </row>
    <row r="180508" spans="3:3" x14ac:dyDescent="0.15">
      <c r="C180508" s="43"/>
    </row>
    <row r="180509" spans="3:3" x14ac:dyDescent="0.15">
      <c r="C180509" s="45"/>
    </row>
    <row r="180510" spans="3:3" x14ac:dyDescent="0.15">
      <c r="C180510" s="45"/>
    </row>
    <row r="180511" spans="3:3" x14ac:dyDescent="0.15">
      <c r="C180511" s="45"/>
    </row>
    <row r="180512" spans="3:3" x14ac:dyDescent="0.15">
      <c r="C180512" s="46"/>
    </row>
    <row r="180513" spans="3:3" x14ac:dyDescent="0.15">
      <c r="C180513" s="46"/>
    </row>
    <row r="180514" spans="3:3" x14ac:dyDescent="0.15">
      <c r="C180514" s="46"/>
    </row>
    <row r="180515" spans="3:3" x14ac:dyDescent="0.15">
      <c r="C180515" s="46"/>
    </row>
    <row r="180516" spans="3:3" x14ac:dyDescent="0.15">
      <c r="C180516" s="46"/>
    </row>
    <row r="180517" spans="3:3" x14ac:dyDescent="0.15">
      <c r="C180517" s="46"/>
    </row>
    <row r="180518" spans="3:3" x14ac:dyDescent="0.15">
      <c r="C180518" s="46"/>
    </row>
    <row r="180519" spans="3:3" x14ac:dyDescent="0.15">
      <c r="C180519" s="47"/>
    </row>
    <row r="180520" spans="3:3" x14ac:dyDescent="0.15">
      <c r="C180520" s="47"/>
    </row>
    <row r="180521" spans="3:3" x14ac:dyDescent="0.15">
      <c r="C180521" s="47"/>
    </row>
    <row r="180522" spans="3:3" x14ac:dyDescent="0.15">
      <c r="C180522" s="43"/>
    </row>
    <row r="180523" spans="3:3" x14ac:dyDescent="0.15">
      <c r="C180523" s="36"/>
    </row>
    <row r="180524" spans="3:3" x14ac:dyDescent="0.15">
      <c r="C180524" s="43"/>
    </row>
    <row r="180525" spans="3:3" x14ac:dyDescent="0.15">
      <c r="C180525" s="43"/>
    </row>
    <row r="180526" spans="3:3" x14ac:dyDescent="0.15">
      <c r="C180526" s="43"/>
    </row>
    <row r="180527" spans="3:3" x14ac:dyDescent="0.15">
      <c r="C180527" s="43"/>
    </row>
    <row r="180528" spans="3:3" x14ac:dyDescent="0.15">
      <c r="C180528" s="43"/>
    </row>
    <row r="180529" spans="3:3" x14ac:dyDescent="0.15">
      <c r="C180529" s="43"/>
    </row>
    <row r="180530" spans="3:3" x14ac:dyDescent="0.15">
      <c r="C180530" s="43"/>
    </row>
    <row r="180531" spans="3:3" x14ac:dyDescent="0.15">
      <c r="C180531" s="43"/>
    </row>
    <row r="180532" spans="3:3" x14ac:dyDescent="0.15">
      <c r="C180532" s="44"/>
    </row>
    <row r="180533" spans="3:3" x14ac:dyDescent="0.15">
      <c r="C180533" s="44"/>
    </row>
    <row r="180534" spans="3:3" x14ac:dyDescent="0.15">
      <c r="C180534" s="44"/>
    </row>
    <row r="180535" spans="3:3" x14ac:dyDescent="0.15">
      <c r="C180535" s="43"/>
    </row>
    <row r="180536" spans="3:3" x14ac:dyDescent="0.15">
      <c r="C180536" s="43"/>
    </row>
    <row r="180537" spans="3:3" x14ac:dyDescent="0.15">
      <c r="C180537" s="43"/>
    </row>
    <row r="180538" spans="3:3" x14ac:dyDescent="0.15">
      <c r="C180538" s="48"/>
    </row>
    <row r="180539" spans="3:3" x14ac:dyDescent="0.15">
      <c r="C180539" s="43"/>
    </row>
    <row r="180540" spans="3:3" x14ac:dyDescent="0.15">
      <c r="C180540" s="48"/>
    </row>
    <row r="180541" spans="3:3" x14ac:dyDescent="0.15">
      <c r="C180541" s="48"/>
    </row>
    <row r="180542" spans="3:3" x14ac:dyDescent="0.15">
      <c r="C180542" s="48"/>
    </row>
    <row r="180543" spans="3:3" x14ac:dyDescent="0.15">
      <c r="C180543" s="43"/>
    </row>
    <row r="180544" spans="3:3" x14ac:dyDescent="0.15">
      <c r="C180544" s="49"/>
    </row>
    <row r="180545" spans="3:3" x14ac:dyDescent="0.15">
      <c r="C180545" s="48"/>
    </row>
    <row r="180546" spans="3:3" x14ac:dyDescent="0.15">
      <c r="C180546" s="48"/>
    </row>
    <row r="180547" spans="3:3" x14ac:dyDescent="0.15">
      <c r="C180547" s="48"/>
    </row>
    <row r="180548" spans="3:3" x14ac:dyDescent="0.15">
      <c r="C180548" s="48"/>
    </row>
    <row r="180549" spans="3:3" x14ac:dyDescent="0.15">
      <c r="C180549" s="48"/>
    </row>
    <row r="180550" spans="3:3" x14ac:dyDescent="0.15">
      <c r="C180550" s="48"/>
    </row>
    <row r="180551" spans="3:3" x14ac:dyDescent="0.15">
      <c r="C180551" s="48"/>
    </row>
    <row r="180552" spans="3:3" x14ac:dyDescent="0.15">
      <c r="C180552" s="43"/>
    </row>
    <row r="180553" spans="3:3" x14ac:dyDescent="0.15">
      <c r="C180553" s="46"/>
    </row>
    <row r="180554" spans="3:3" x14ac:dyDescent="0.15">
      <c r="C180554" s="43"/>
    </row>
    <row r="180555" spans="3:3" x14ac:dyDescent="0.15">
      <c r="C180555" s="50"/>
    </row>
    <row r="180557" spans="3:3" x14ac:dyDescent="0.15">
      <c r="C180557" s="52"/>
    </row>
    <row r="196609" spans="3:3" x14ac:dyDescent="0.15">
      <c r="C196609" s="29"/>
    </row>
    <row r="196610" spans="3:3" x14ac:dyDescent="0.15">
      <c r="C196610" s="31"/>
    </row>
    <row r="196611" spans="3:3" x14ac:dyDescent="0.15">
      <c r="C196611" s="31"/>
    </row>
    <row r="196612" spans="3:3" x14ac:dyDescent="0.15">
      <c r="C196612" s="32"/>
    </row>
    <row r="196613" spans="3:3" x14ac:dyDescent="0.15">
      <c r="C196613" s="32"/>
    </row>
    <row r="196614" spans="3:3" x14ac:dyDescent="0.15">
      <c r="C196614" s="31"/>
    </row>
    <row r="196615" spans="3:3" x14ac:dyDescent="0.15">
      <c r="C196615" s="31"/>
    </row>
    <row r="196616" spans="3:3" x14ac:dyDescent="0.15">
      <c r="C196616" s="31"/>
    </row>
    <row r="196617" spans="3:3" x14ac:dyDescent="0.15">
      <c r="C196617" s="31"/>
    </row>
    <row r="196618" spans="3:3" x14ac:dyDescent="0.15">
      <c r="C196618" s="31"/>
    </row>
    <row r="196619" spans="3:3" x14ac:dyDescent="0.15">
      <c r="C196619" s="31"/>
    </row>
    <row r="196620" spans="3:3" x14ac:dyDescent="0.15">
      <c r="C196620" s="31"/>
    </row>
    <row r="196621" spans="3:3" x14ac:dyDescent="0.15">
      <c r="C196621" s="31"/>
    </row>
    <row r="196622" spans="3:3" x14ac:dyDescent="0.15">
      <c r="C196622" s="31"/>
    </row>
    <row r="196623" spans="3:3" x14ac:dyDescent="0.15">
      <c r="C196623" s="31"/>
    </row>
    <row r="196624" spans="3:3" x14ac:dyDescent="0.15">
      <c r="C196624" s="31"/>
    </row>
    <row r="196625" spans="3:3" x14ac:dyDescent="0.15">
      <c r="C196625" s="31"/>
    </row>
    <row r="196626" spans="3:3" x14ac:dyDescent="0.15">
      <c r="C196626" s="31"/>
    </row>
    <row r="196627" spans="3:3" x14ac:dyDescent="0.15">
      <c r="C196627" s="31"/>
    </row>
    <row r="196628" spans="3:3" x14ac:dyDescent="0.15">
      <c r="C196628" s="29"/>
    </row>
    <row r="196629" spans="3:3" x14ac:dyDescent="0.15">
      <c r="C196629" s="29"/>
    </row>
    <row r="196630" spans="3:3" x14ac:dyDescent="0.15">
      <c r="C196630" s="29"/>
    </row>
    <row r="196631" spans="3:3" x14ac:dyDescent="0.15">
      <c r="C196631" s="29"/>
    </row>
    <row r="196632" spans="3:3" x14ac:dyDescent="0.15">
      <c r="C196632" s="29"/>
    </row>
    <row r="196633" spans="3:3" x14ac:dyDescent="0.15">
      <c r="C196633" s="29"/>
    </row>
    <row r="196634" spans="3:3" x14ac:dyDescent="0.15">
      <c r="C196634" s="33"/>
    </row>
    <row r="196635" spans="3:3" x14ac:dyDescent="0.15">
      <c r="C196635" s="29"/>
    </row>
    <row r="196636" spans="3:3" x14ac:dyDescent="0.15">
      <c r="C196636" s="33"/>
    </row>
    <row r="196637" spans="3:3" x14ac:dyDescent="0.15">
      <c r="C196637" s="29"/>
    </row>
    <row r="196638" spans="3:3" x14ac:dyDescent="0.15">
      <c r="C196638" s="29"/>
    </row>
    <row r="196639" spans="3:3" x14ac:dyDescent="0.15">
      <c r="C196639" s="34"/>
    </row>
    <row r="196640" spans="3:3" x14ac:dyDescent="0.15">
      <c r="C196640" s="34"/>
    </row>
    <row r="196641" spans="3:3" x14ac:dyDescent="0.15">
      <c r="C196641" s="34"/>
    </row>
    <row r="196642" spans="3:3" x14ac:dyDescent="0.15">
      <c r="C196642" s="34"/>
    </row>
    <row r="196643" spans="3:3" x14ac:dyDescent="0.15">
      <c r="C196643" s="29"/>
    </row>
    <row r="196644" spans="3:3" x14ac:dyDescent="0.15">
      <c r="C196644" s="29"/>
    </row>
    <row r="196645" spans="3:3" x14ac:dyDescent="0.15">
      <c r="C196645" s="29"/>
    </row>
    <row r="196646" spans="3:3" x14ac:dyDescent="0.15">
      <c r="C196646" s="29"/>
    </row>
    <row r="196647" spans="3:3" x14ac:dyDescent="0.15">
      <c r="C196647" s="29"/>
    </row>
    <row r="196648" spans="3:3" x14ac:dyDescent="0.15">
      <c r="C196648" s="29"/>
    </row>
    <row r="196649" spans="3:3" x14ac:dyDescent="0.15">
      <c r="C196649" s="34"/>
    </row>
    <row r="196650" spans="3:3" x14ac:dyDescent="0.15">
      <c r="C196650" s="34"/>
    </row>
    <row r="196651" spans="3:3" x14ac:dyDescent="0.15">
      <c r="C196651" s="29"/>
    </row>
    <row r="196652" spans="3:3" x14ac:dyDescent="0.15">
      <c r="C196652" s="29"/>
    </row>
    <row r="196653" spans="3:3" x14ac:dyDescent="0.15">
      <c r="C196653" s="29"/>
    </row>
    <row r="196654" spans="3:3" x14ac:dyDescent="0.15">
      <c r="C196654" s="29"/>
    </row>
    <row r="196655" spans="3:3" x14ac:dyDescent="0.15">
      <c r="C196655" s="29"/>
    </row>
    <row r="196656" spans="3:3" x14ac:dyDescent="0.15">
      <c r="C196656" s="29"/>
    </row>
    <row r="196657" spans="3:3" x14ac:dyDescent="0.15">
      <c r="C196657" s="29"/>
    </row>
    <row r="196658" spans="3:3" x14ac:dyDescent="0.15">
      <c r="C196658" s="29"/>
    </row>
    <row r="196659" spans="3:3" x14ac:dyDescent="0.15">
      <c r="C196659" s="29"/>
    </row>
    <row r="196660" spans="3:3" x14ac:dyDescent="0.15">
      <c r="C196660" s="29"/>
    </row>
    <row r="196661" spans="3:3" x14ac:dyDescent="0.15">
      <c r="C196661" s="29"/>
    </row>
    <row r="196662" spans="3:3" x14ac:dyDescent="0.15">
      <c r="C196662" s="29"/>
    </row>
    <row r="196663" spans="3:3" x14ac:dyDescent="0.15">
      <c r="C196663" s="29"/>
    </row>
    <row r="196664" spans="3:3" x14ac:dyDescent="0.15">
      <c r="C196664" s="29"/>
    </row>
    <row r="196665" spans="3:3" x14ac:dyDescent="0.15">
      <c r="C196665" s="29"/>
    </row>
    <row r="196666" spans="3:3" x14ac:dyDescent="0.15">
      <c r="C196666" s="29"/>
    </row>
    <row r="196667" spans="3:3" x14ac:dyDescent="0.15">
      <c r="C196667" s="34"/>
    </row>
    <row r="196668" spans="3:3" x14ac:dyDescent="0.15">
      <c r="C196668" s="35"/>
    </row>
    <row r="196669" spans="3:3" x14ac:dyDescent="0.15">
      <c r="C196669" s="35"/>
    </row>
    <row r="196670" spans="3:3" x14ac:dyDescent="0.15">
      <c r="C196670" s="35"/>
    </row>
    <row r="196671" spans="3:3" x14ac:dyDescent="0.15">
      <c r="C196671" s="35"/>
    </row>
    <row r="196672" spans="3:3" x14ac:dyDescent="0.15">
      <c r="C196672" s="35"/>
    </row>
    <row r="196673" spans="3:3" x14ac:dyDescent="0.15">
      <c r="C196673" s="35"/>
    </row>
    <row r="196674" spans="3:3" x14ac:dyDescent="0.15">
      <c r="C196674" s="35"/>
    </row>
    <row r="196675" spans="3:3" x14ac:dyDescent="0.15">
      <c r="C196675" s="33"/>
    </row>
    <row r="196676" spans="3:3" x14ac:dyDescent="0.15">
      <c r="C196676" s="35"/>
    </row>
    <row r="196677" spans="3:3" x14ac:dyDescent="0.15">
      <c r="C196677" s="33"/>
    </row>
    <row r="196678" spans="3:3" x14ac:dyDescent="0.15">
      <c r="C196678" s="33"/>
    </row>
    <row r="196679" spans="3:3" x14ac:dyDescent="0.15">
      <c r="C196679" s="33"/>
    </row>
    <row r="196680" spans="3:3" x14ac:dyDescent="0.15">
      <c r="C196680" s="33"/>
    </row>
    <row r="196681" spans="3:3" x14ac:dyDescent="0.15">
      <c r="C196681" s="33"/>
    </row>
    <row r="196682" spans="3:3" x14ac:dyDescent="0.15">
      <c r="C196682" s="33"/>
    </row>
    <row r="196683" spans="3:3" x14ac:dyDescent="0.15">
      <c r="C196683" s="33"/>
    </row>
    <row r="196684" spans="3:3" x14ac:dyDescent="0.15">
      <c r="C196684" s="33"/>
    </row>
    <row r="196685" spans="3:3" x14ac:dyDescent="0.15">
      <c r="C196685" s="33"/>
    </row>
    <row r="196686" spans="3:3" x14ac:dyDescent="0.15">
      <c r="C196686" s="36"/>
    </row>
    <row r="196687" spans="3:3" x14ac:dyDescent="0.15">
      <c r="C196687" s="33"/>
    </row>
    <row r="196688" spans="3:3" x14ac:dyDescent="0.15">
      <c r="C196688" s="36"/>
    </row>
    <row r="196689" spans="3:3" x14ac:dyDescent="0.15">
      <c r="C196689" s="33"/>
    </row>
    <row r="196690" spans="3:3" x14ac:dyDescent="0.15">
      <c r="C196690" s="33"/>
    </row>
    <row r="196691" spans="3:3" x14ac:dyDescent="0.15">
      <c r="C196691" s="33"/>
    </row>
    <row r="196692" spans="3:3" x14ac:dyDescent="0.15">
      <c r="C196692" s="33"/>
    </row>
    <row r="196693" spans="3:3" x14ac:dyDescent="0.15">
      <c r="C196693" s="36"/>
    </row>
    <row r="196694" spans="3:3" x14ac:dyDescent="0.15">
      <c r="C196694" s="37"/>
    </row>
    <row r="196695" spans="3:3" x14ac:dyDescent="0.15">
      <c r="C196695" s="37"/>
    </row>
    <row r="196696" spans="3:3" x14ac:dyDescent="0.15">
      <c r="C196696" s="15"/>
    </row>
    <row r="196697" spans="3:3" x14ac:dyDescent="0.15">
      <c r="C196697" s="36"/>
    </row>
    <row r="196698" spans="3:3" x14ac:dyDescent="0.15">
      <c r="C196698" s="37"/>
    </row>
    <row r="196699" spans="3:3" x14ac:dyDescent="0.15">
      <c r="C196699" s="37"/>
    </row>
    <row r="196700" spans="3:3" x14ac:dyDescent="0.15">
      <c r="C196700" s="15"/>
    </row>
    <row r="196701" spans="3:3" x14ac:dyDescent="0.15">
      <c r="C196701" s="38"/>
    </row>
    <row r="196702" spans="3:3" x14ac:dyDescent="0.15">
      <c r="C196702" s="36"/>
    </row>
    <row r="196703" spans="3:3" x14ac:dyDescent="0.15">
      <c r="C196703" s="37"/>
    </row>
    <row r="196704" spans="3:3" x14ac:dyDescent="0.15">
      <c r="C196704" s="37"/>
    </row>
    <row r="196705" spans="3:3" x14ac:dyDescent="0.15">
      <c r="C196705" s="17"/>
    </row>
    <row r="196706" spans="3:3" x14ac:dyDescent="0.15">
      <c r="C196706" s="17"/>
    </row>
    <row r="196707" spans="3:3" x14ac:dyDescent="0.15">
      <c r="C196707" s="33"/>
    </row>
    <row r="196708" spans="3:3" x14ac:dyDescent="0.15">
      <c r="C196708" s="33"/>
    </row>
    <row r="196709" spans="3:3" x14ac:dyDescent="0.15">
      <c r="C196709" s="33"/>
    </row>
    <row r="196710" spans="3:3" x14ac:dyDescent="0.15">
      <c r="C196710" s="33"/>
    </row>
    <row r="196711" spans="3:3" x14ac:dyDescent="0.15">
      <c r="C196711" s="33"/>
    </row>
    <row r="196712" spans="3:3" x14ac:dyDescent="0.15">
      <c r="C196712" s="33"/>
    </row>
    <row r="196713" spans="3:3" x14ac:dyDescent="0.15">
      <c r="C196713" s="33"/>
    </row>
    <row r="196714" spans="3:3" x14ac:dyDescent="0.15">
      <c r="C196714" s="33"/>
    </row>
    <row r="196715" spans="3:3" x14ac:dyDescent="0.15">
      <c r="C196715" s="33"/>
    </row>
    <row r="196716" spans="3:3" x14ac:dyDescent="0.15">
      <c r="C196716" s="33"/>
    </row>
    <row r="196717" spans="3:3" x14ac:dyDescent="0.15">
      <c r="C196717" s="39"/>
    </row>
    <row r="196718" spans="3:3" x14ac:dyDescent="0.15">
      <c r="C196718" s="39"/>
    </row>
    <row r="196719" spans="3:3" x14ac:dyDescent="0.15">
      <c r="C196719" s="39"/>
    </row>
    <row r="196720" spans="3:3" x14ac:dyDescent="0.15">
      <c r="C196720" s="39"/>
    </row>
    <row r="196721" spans="3:3" x14ac:dyDescent="0.15">
      <c r="C196721" s="39"/>
    </row>
    <row r="196722" spans="3:3" x14ac:dyDescent="0.15">
      <c r="C196722" s="31"/>
    </row>
    <row r="196723" spans="3:3" x14ac:dyDescent="0.15">
      <c r="C196723" s="31"/>
    </row>
    <row r="196724" spans="3:3" x14ac:dyDescent="0.15">
      <c r="C196724" s="31"/>
    </row>
    <row r="196725" spans="3:3" x14ac:dyDescent="0.15">
      <c r="C196725" s="31"/>
    </row>
    <row r="196726" spans="3:3" x14ac:dyDescent="0.15">
      <c r="C196726" s="31"/>
    </row>
    <row r="196727" spans="3:3" x14ac:dyDescent="0.15">
      <c r="C196727" s="31"/>
    </row>
    <row r="196728" spans="3:3" x14ac:dyDescent="0.15">
      <c r="C196728" s="31"/>
    </row>
    <row r="196729" spans="3:3" x14ac:dyDescent="0.15">
      <c r="C196729" s="31"/>
    </row>
    <row r="196730" spans="3:3" x14ac:dyDescent="0.15">
      <c r="C196730" s="31"/>
    </row>
    <row r="196731" spans="3:3" x14ac:dyDescent="0.15">
      <c r="C196731" s="31"/>
    </row>
    <row r="196732" spans="3:3" x14ac:dyDescent="0.15">
      <c r="C196732" s="31"/>
    </row>
    <row r="196733" spans="3:3" x14ac:dyDescent="0.15">
      <c r="C196733" s="31"/>
    </row>
    <row r="196734" spans="3:3" x14ac:dyDescent="0.15">
      <c r="C196734" s="31"/>
    </row>
    <row r="196735" spans="3:3" x14ac:dyDescent="0.15">
      <c r="C196735" s="31"/>
    </row>
    <row r="196736" spans="3:3" x14ac:dyDescent="0.15">
      <c r="C196736" s="31"/>
    </row>
    <row r="196737" spans="3:3" x14ac:dyDescent="0.15">
      <c r="C196737" s="31"/>
    </row>
    <row r="196738" spans="3:3" x14ac:dyDescent="0.15">
      <c r="C196738" s="31"/>
    </row>
    <row r="196739" spans="3:3" x14ac:dyDescent="0.15">
      <c r="C196739" s="31"/>
    </row>
    <row r="196740" spans="3:3" x14ac:dyDescent="0.15">
      <c r="C196740" s="31"/>
    </row>
    <row r="196741" spans="3:3" x14ac:dyDescent="0.15">
      <c r="C196741" s="31"/>
    </row>
    <row r="196742" spans="3:3" x14ac:dyDescent="0.15">
      <c r="C196742" s="29"/>
    </row>
    <row r="196743" spans="3:3" x14ac:dyDescent="0.15">
      <c r="C196743" s="29"/>
    </row>
    <row r="196744" spans="3:3" x14ac:dyDescent="0.15">
      <c r="C196744" s="29"/>
    </row>
    <row r="196745" spans="3:3" x14ac:dyDescent="0.15">
      <c r="C196745" s="29"/>
    </row>
    <row r="196746" spans="3:3" x14ac:dyDescent="0.15">
      <c r="C196746" s="29"/>
    </row>
    <row r="196747" spans="3:3" x14ac:dyDescent="0.15">
      <c r="C196747" s="29"/>
    </row>
    <row r="196748" spans="3:3" x14ac:dyDescent="0.15">
      <c r="C196748" s="29"/>
    </row>
    <row r="196749" spans="3:3" x14ac:dyDescent="0.15">
      <c r="C196749" s="29"/>
    </row>
    <row r="196750" spans="3:3" x14ac:dyDescent="0.15">
      <c r="C196750" s="29"/>
    </row>
    <row r="196751" spans="3:3" x14ac:dyDescent="0.15">
      <c r="C196751" s="29"/>
    </row>
    <row r="196752" spans="3:3" x14ac:dyDescent="0.15">
      <c r="C196752" s="29"/>
    </row>
    <row r="196753" spans="3:3" x14ac:dyDescent="0.15">
      <c r="C196753" s="29"/>
    </row>
    <row r="196754" spans="3:3" x14ac:dyDescent="0.15">
      <c r="C196754" s="29"/>
    </row>
    <row r="196755" spans="3:3" x14ac:dyDescent="0.15">
      <c r="C196755" s="29"/>
    </row>
    <row r="196756" spans="3:3" x14ac:dyDescent="0.15">
      <c r="C196756" s="29"/>
    </row>
    <row r="196757" spans="3:3" x14ac:dyDescent="0.15">
      <c r="C196757" s="29"/>
    </row>
    <row r="196758" spans="3:3" x14ac:dyDescent="0.15">
      <c r="C196758" s="29"/>
    </row>
    <row r="196759" spans="3:3" x14ac:dyDescent="0.15">
      <c r="C196759" s="29"/>
    </row>
    <row r="196760" spans="3:3" x14ac:dyDescent="0.15">
      <c r="C196760" s="29"/>
    </row>
    <row r="196761" spans="3:3" x14ac:dyDescent="0.15">
      <c r="C196761" s="29"/>
    </row>
    <row r="196762" spans="3:3" x14ac:dyDescent="0.15">
      <c r="C196762" s="29"/>
    </row>
    <row r="196763" spans="3:3" x14ac:dyDescent="0.15">
      <c r="C196763" s="29"/>
    </row>
    <row r="196764" spans="3:3" x14ac:dyDescent="0.15">
      <c r="C196764" s="29"/>
    </row>
    <row r="196765" spans="3:3" x14ac:dyDescent="0.15">
      <c r="C196765" s="29"/>
    </row>
    <row r="196766" spans="3:3" x14ac:dyDescent="0.15">
      <c r="C196766" s="29"/>
    </row>
    <row r="196767" spans="3:3" x14ac:dyDescent="0.15">
      <c r="C196767" s="29"/>
    </row>
    <row r="196768" spans="3:3" x14ac:dyDescent="0.15">
      <c r="C196768" s="29"/>
    </row>
    <row r="196769" spans="3:3" x14ac:dyDescent="0.15">
      <c r="C196769" s="29"/>
    </row>
    <row r="196770" spans="3:3" x14ac:dyDescent="0.15">
      <c r="C196770" s="29"/>
    </row>
    <row r="196771" spans="3:3" x14ac:dyDescent="0.15">
      <c r="C196771" s="29"/>
    </row>
    <row r="196772" spans="3:3" x14ac:dyDescent="0.15">
      <c r="C196772" s="29"/>
    </row>
    <row r="196773" spans="3:3" x14ac:dyDescent="0.15">
      <c r="C196773" s="29"/>
    </row>
    <row r="196774" spans="3:3" x14ac:dyDescent="0.15">
      <c r="C196774" s="29"/>
    </row>
    <row r="196775" spans="3:3" x14ac:dyDescent="0.15">
      <c r="C196775" s="29"/>
    </row>
    <row r="196776" spans="3:3" x14ac:dyDescent="0.15">
      <c r="C196776" s="29"/>
    </row>
    <row r="196777" spans="3:3" x14ac:dyDescent="0.15">
      <c r="C196777" s="29"/>
    </row>
    <row r="196778" spans="3:3" x14ac:dyDescent="0.15">
      <c r="C196778" s="31"/>
    </row>
    <row r="196779" spans="3:3" x14ac:dyDescent="0.15">
      <c r="C196779" s="31"/>
    </row>
    <row r="196780" spans="3:3" x14ac:dyDescent="0.15">
      <c r="C196780" s="31"/>
    </row>
    <row r="196781" spans="3:3" x14ac:dyDescent="0.15">
      <c r="C196781" s="31"/>
    </row>
    <row r="196782" spans="3:3" x14ac:dyDescent="0.15">
      <c r="C196782" s="31"/>
    </row>
    <row r="196783" spans="3:3" x14ac:dyDescent="0.15">
      <c r="C196783" s="31"/>
    </row>
    <row r="196784" spans="3:3" x14ac:dyDescent="0.15">
      <c r="C196784" s="31"/>
    </row>
    <row r="196785" spans="3:3" x14ac:dyDescent="0.15">
      <c r="C196785" s="31"/>
    </row>
    <row r="196786" spans="3:3" x14ac:dyDescent="0.15">
      <c r="C196786" s="31"/>
    </row>
    <row r="196787" spans="3:3" x14ac:dyDescent="0.15">
      <c r="C196787" s="31"/>
    </row>
    <row r="196788" spans="3:3" x14ac:dyDescent="0.15">
      <c r="C196788" s="29"/>
    </row>
    <row r="196789" spans="3:3" x14ac:dyDescent="0.15">
      <c r="C196789" s="29"/>
    </row>
    <row r="196790" spans="3:3" x14ac:dyDescent="0.15">
      <c r="C196790" s="29"/>
    </row>
    <row r="196791" spans="3:3" x14ac:dyDescent="0.15">
      <c r="C196791" s="29"/>
    </row>
    <row r="196792" spans="3:3" x14ac:dyDescent="0.15">
      <c r="C196792" s="29"/>
    </row>
    <row r="196793" spans="3:3" x14ac:dyDescent="0.15">
      <c r="C196793" s="29"/>
    </row>
    <row r="196794" spans="3:3" x14ac:dyDescent="0.15">
      <c r="C196794" s="29"/>
    </row>
    <row r="196795" spans="3:3" x14ac:dyDescent="0.15">
      <c r="C196795" s="29"/>
    </row>
    <row r="196796" spans="3:3" x14ac:dyDescent="0.15">
      <c r="C196796" s="29"/>
    </row>
    <row r="196797" spans="3:3" x14ac:dyDescent="0.15">
      <c r="C196797" s="29"/>
    </row>
    <row r="196798" spans="3:3" x14ac:dyDescent="0.15">
      <c r="C196798" s="29"/>
    </row>
    <row r="196799" spans="3:3" x14ac:dyDescent="0.15">
      <c r="C196799" s="29"/>
    </row>
    <row r="196800" spans="3:3" x14ac:dyDescent="0.15">
      <c r="C196800" s="29"/>
    </row>
    <row r="196801" spans="3:3" x14ac:dyDescent="0.15">
      <c r="C196801" s="29"/>
    </row>
    <row r="196802" spans="3:3" x14ac:dyDescent="0.15">
      <c r="C196802" s="29"/>
    </row>
    <row r="196803" spans="3:3" x14ac:dyDescent="0.15">
      <c r="C196803" s="29"/>
    </row>
    <row r="196804" spans="3:3" x14ac:dyDescent="0.15">
      <c r="C196804" s="29"/>
    </row>
    <row r="196805" spans="3:3" x14ac:dyDescent="0.15">
      <c r="C196805" s="29"/>
    </row>
    <row r="196806" spans="3:3" x14ac:dyDescent="0.15">
      <c r="C196806" s="29"/>
    </row>
    <row r="196807" spans="3:3" x14ac:dyDescent="0.15">
      <c r="C196807" s="29"/>
    </row>
    <row r="196808" spans="3:3" x14ac:dyDescent="0.15">
      <c r="C196808" s="29"/>
    </row>
    <row r="196809" spans="3:3" x14ac:dyDescent="0.15">
      <c r="C196809" s="29"/>
    </row>
    <row r="196810" spans="3:3" x14ac:dyDescent="0.15">
      <c r="C196810" s="29"/>
    </row>
    <row r="196811" spans="3:3" x14ac:dyDescent="0.15">
      <c r="C196811" s="29"/>
    </row>
    <row r="196812" spans="3:3" x14ac:dyDescent="0.15">
      <c r="C196812" s="29"/>
    </row>
    <row r="196813" spans="3:3" x14ac:dyDescent="0.15">
      <c r="C196813" s="29"/>
    </row>
    <row r="196814" spans="3:3" x14ac:dyDescent="0.15">
      <c r="C196814" s="40"/>
    </row>
    <row r="196815" spans="3:3" x14ac:dyDescent="0.15">
      <c r="C196815" s="40"/>
    </row>
    <row r="196816" spans="3:3" x14ac:dyDescent="0.15">
      <c r="C196816" s="40"/>
    </row>
    <row r="196817" spans="3:3" x14ac:dyDescent="0.15">
      <c r="C196817" s="40"/>
    </row>
    <row r="196818" spans="3:3" x14ac:dyDescent="0.15">
      <c r="C196818" s="40"/>
    </row>
    <row r="196819" spans="3:3" x14ac:dyDescent="0.15">
      <c r="C196819" s="40"/>
    </row>
    <row r="196820" spans="3:3" x14ac:dyDescent="0.15">
      <c r="C196820" s="40"/>
    </row>
    <row r="196821" spans="3:3" x14ac:dyDescent="0.15">
      <c r="C196821" s="40"/>
    </row>
    <row r="196822" spans="3:3" x14ac:dyDescent="0.15">
      <c r="C196822" s="40"/>
    </row>
    <row r="196823" spans="3:3" x14ac:dyDescent="0.15">
      <c r="C196823" s="40"/>
    </row>
    <row r="196824" spans="3:3" x14ac:dyDescent="0.15">
      <c r="C196824" s="40"/>
    </row>
    <row r="196825" spans="3:3" x14ac:dyDescent="0.15">
      <c r="C196825" s="40"/>
    </row>
    <row r="196826" spans="3:3" x14ac:dyDescent="0.15">
      <c r="C196826" s="40"/>
    </row>
    <row r="196827" spans="3:3" x14ac:dyDescent="0.15">
      <c r="C196827" s="40"/>
    </row>
    <row r="196828" spans="3:3" x14ac:dyDescent="0.15">
      <c r="C196828" s="41"/>
    </row>
    <row r="196829" spans="3:3" x14ac:dyDescent="0.15">
      <c r="C196829" s="41"/>
    </row>
    <row r="196830" spans="3:3" x14ac:dyDescent="0.15">
      <c r="C196830" s="41"/>
    </row>
    <row r="196831" spans="3:3" x14ac:dyDescent="0.15">
      <c r="C196831" s="41"/>
    </row>
    <row r="196832" spans="3:3" x14ac:dyDescent="0.15">
      <c r="C196832" s="41"/>
    </row>
    <row r="196833" spans="3:3" x14ac:dyDescent="0.15">
      <c r="C196833" s="34"/>
    </row>
    <row r="196834" spans="3:3" x14ac:dyDescent="0.15">
      <c r="C196834" s="34"/>
    </row>
    <row r="196835" spans="3:3" x14ac:dyDescent="0.15">
      <c r="C196835" s="34"/>
    </row>
    <row r="196836" spans="3:3" x14ac:dyDescent="0.15">
      <c r="C196836" s="34"/>
    </row>
    <row r="196837" spans="3:3" x14ac:dyDescent="0.15">
      <c r="C196837" s="34"/>
    </row>
    <row r="196838" spans="3:3" x14ac:dyDescent="0.15">
      <c r="C196838" s="34"/>
    </row>
    <row r="196839" spans="3:3" x14ac:dyDescent="0.15">
      <c r="C196839" s="34"/>
    </row>
    <row r="196840" spans="3:3" x14ac:dyDescent="0.15">
      <c r="C196840" s="34"/>
    </row>
    <row r="196841" spans="3:3" x14ac:dyDescent="0.15">
      <c r="C196841" s="34"/>
    </row>
    <row r="196842" spans="3:3" x14ac:dyDescent="0.15">
      <c r="C196842" s="34"/>
    </row>
    <row r="196843" spans="3:3" x14ac:dyDescent="0.15">
      <c r="C196843" s="42"/>
    </row>
    <row r="196844" spans="3:3" x14ac:dyDescent="0.15">
      <c r="C196844" s="42"/>
    </row>
    <row r="196845" spans="3:3" x14ac:dyDescent="0.15">
      <c r="C196845" s="42"/>
    </row>
    <row r="196846" spans="3:3" x14ac:dyDescent="0.15">
      <c r="C196846" s="42"/>
    </row>
    <row r="196847" spans="3:3" x14ac:dyDescent="0.15">
      <c r="C196847" s="42"/>
    </row>
    <row r="196848" spans="3:3" x14ac:dyDescent="0.15">
      <c r="C196848" s="42"/>
    </row>
    <row r="196849" spans="3:3" x14ac:dyDescent="0.15">
      <c r="C196849" s="42"/>
    </row>
    <row r="196850" spans="3:3" x14ac:dyDescent="0.15">
      <c r="C196850" s="42"/>
    </row>
    <row r="196851" spans="3:3" x14ac:dyDescent="0.15">
      <c r="C196851" s="42"/>
    </row>
    <row r="196852" spans="3:3" x14ac:dyDescent="0.15">
      <c r="C196852" s="42"/>
    </row>
    <row r="196853" spans="3:3" x14ac:dyDescent="0.15">
      <c r="C196853" s="31"/>
    </row>
    <row r="196854" spans="3:3" x14ac:dyDescent="0.15">
      <c r="C196854" s="31"/>
    </row>
    <row r="196855" spans="3:3" x14ac:dyDescent="0.15">
      <c r="C196855" s="29"/>
    </row>
    <row r="196856" spans="3:3" x14ac:dyDescent="0.15">
      <c r="C196856" s="29"/>
    </row>
    <row r="196857" spans="3:3" x14ac:dyDescent="0.15">
      <c r="C196857" s="29"/>
    </row>
    <row r="196858" spans="3:3" x14ac:dyDescent="0.15">
      <c r="C196858" s="29"/>
    </row>
    <row r="196859" spans="3:3" x14ac:dyDescent="0.15">
      <c r="C196859" s="29"/>
    </row>
    <row r="196860" spans="3:3" x14ac:dyDescent="0.15">
      <c r="C196860" s="29"/>
    </row>
    <row r="196861" spans="3:3" x14ac:dyDescent="0.15">
      <c r="C196861" s="29"/>
    </row>
    <row r="196862" spans="3:3" x14ac:dyDescent="0.15">
      <c r="C196862" s="29"/>
    </row>
    <row r="196863" spans="3:3" x14ac:dyDescent="0.15">
      <c r="C196863" s="31"/>
    </row>
    <row r="196864" spans="3:3" x14ac:dyDescent="0.15">
      <c r="C196864" s="29"/>
    </row>
    <row r="196865" spans="3:3" x14ac:dyDescent="0.15">
      <c r="C196865" s="29"/>
    </row>
    <row r="196866" spans="3:3" x14ac:dyDescent="0.15">
      <c r="C196866" s="29"/>
    </row>
    <row r="196867" spans="3:3" x14ac:dyDescent="0.15">
      <c r="C196867" s="29"/>
    </row>
    <row r="196868" spans="3:3" x14ac:dyDescent="0.15">
      <c r="C196868" s="29"/>
    </row>
    <row r="196869" spans="3:3" x14ac:dyDescent="0.15">
      <c r="C196869" s="29"/>
    </row>
    <row r="196870" spans="3:3" x14ac:dyDescent="0.15">
      <c r="C196870" s="29"/>
    </row>
    <row r="196871" spans="3:3" x14ac:dyDescent="0.15">
      <c r="C196871" s="37"/>
    </row>
    <row r="196872" spans="3:3" x14ac:dyDescent="0.15">
      <c r="C196872" s="37"/>
    </row>
    <row r="196873" spans="3:3" x14ac:dyDescent="0.15">
      <c r="C196873" s="37"/>
    </row>
    <row r="196874" spans="3:3" x14ac:dyDescent="0.15">
      <c r="C196874" s="37"/>
    </row>
    <row r="196875" spans="3:3" x14ac:dyDescent="0.15">
      <c r="C196875" s="29"/>
    </row>
    <row r="196876" spans="3:3" x14ac:dyDescent="0.15">
      <c r="C196876" s="43"/>
    </row>
    <row r="196877" spans="3:3" x14ac:dyDescent="0.15">
      <c r="C196877" s="43"/>
    </row>
    <row r="196878" spans="3:3" x14ac:dyDescent="0.15">
      <c r="C196878" s="43"/>
    </row>
    <row r="196879" spans="3:3" x14ac:dyDescent="0.15">
      <c r="C196879" s="43"/>
    </row>
    <row r="196880" spans="3:3" x14ac:dyDescent="0.15">
      <c r="C196880" s="43"/>
    </row>
    <row r="196881" spans="3:3" x14ac:dyDescent="0.15">
      <c r="C196881" s="43"/>
    </row>
    <row r="196882" spans="3:3" x14ac:dyDescent="0.15">
      <c r="C196882" s="43"/>
    </row>
    <row r="196883" spans="3:3" x14ac:dyDescent="0.15">
      <c r="C196883" s="44"/>
    </row>
    <row r="196884" spans="3:3" x14ac:dyDescent="0.15">
      <c r="C196884" s="44"/>
    </row>
    <row r="196885" spans="3:3" x14ac:dyDescent="0.15">
      <c r="C196885" s="44"/>
    </row>
    <row r="196886" spans="3:3" x14ac:dyDescent="0.15">
      <c r="C196886" s="43"/>
    </row>
    <row r="196887" spans="3:3" x14ac:dyDescent="0.15">
      <c r="C196887" s="43"/>
    </row>
    <row r="196888" spans="3:3" x14ac:dyDescent="0.15">
      <c r="C196888" s="43"/>
    </row>
    <row r="196889" spans="3:3" x14ac:dyDescent="0.15">
      <c r="C196889" s="43"/>
    </row>
    <row r="196890" spans="3:3" x14ac:dyDescent="0.15">
      <c r="C196890" s="43"/>
    </row>
    <row r="196891" spans="3:3" x14ac:dyDescent="0.15">
      <c r="C196891" s="43"/>
    </row>
    <row r="196892" spans="3:3" x14ac:dyDescent="0.15">
      <c r="C196892" s="43"/>
    </row>
    <row r="196893" spans="3:3" x14ac:dyDescent="0.15">
      <c r="C196893" s="45"/>
    </row>
    <row r="196894" spans="3:3" x14ac:dyDescent="0.15">
      <c r="C196894" s="45"/>
    </row>
    <row r="196895" spans="3:3" x14ac:dyDescent="0.15">
      <c r="C196895" s="45"/>
    </row>
    <row r="196896" spans="3:3" x14ac:dyDescent="0.15">
      <c r="C196896" s="46"/>
    </row>
    <row r="196897" spans="3:3" x14ac:dyDescent="0.15">
      <c r="C196897" s="46"/>
    </row>
    <row r="196898" spans="3:3" x14ac:dyDescent="0.15">
      <c r="C196898" s="46"/>
    </row>
    <row r="196899" spans="3:3" x14ac:dyDescent="0.15">
      <c r="C196899" s="46"/>
    </row>
    <row r="196900" spans="3:3" x14ac:dyDescent="0.15">
      <c r="C196900" s="46"/>
    </row>
    <row r="196901" spans="3:3" x14ac:dyDescent="0.15">
      <c r="C196901" s="46"/>
    </row>
    <row r="196902" spans="3:3" x14ac:dyDescent="0.15">
      <c r="C196902" s="46"/>
    </row>
    <row r="196903" spans="3:3" x14ac:dyDescent="0.15">
      <c r="C196903" s="47"/>
    </row>
    <row r="196904" spans="3:3" x14ac:dyDescent="0.15">
      <c r="C196904" s="47"/>
    </row>
    <row r="196905" spans="3:3" x14ac:dyDescent="0.15">
      <c r="C196905" s="47"/>
    </row>
    <row r="196906" spans="3:3" x14ac:dyDescent="0.15">
      <c r="C196906" s="43"/>
    </row>
    <row r="196907" spans="3:3" x14ac:dyDescent="0.15">
      <c r="C196907" s="36"/>
    </row>
    <row r="196908" spans="3:3" x14ac:dyDescent="0.15">
      <c r="C196908" s="43"/>
    </row>
    <row r="196909" spans="3:3" x14ac:dyDescent="0.15">
      <c r="C196909" s="43"/>
    </row>
    <row r="196910" spans="3:3" x14ac:dyDescent="0.15">
      <c r="C196910" s="43"/>
    </row>
    <row r="196911" spans="3:3" x14ac:dyDescent="0.15">
      <c r="C196911" s="43"/>
    </row>
    <row r="196912" spans="3:3" x14ac:dyDescent="0.15">
      <c r="C196912" s="43"/>
    </row>
    <row r="196913" spans="3:3" x14ac:dyDescent="0.15">
      <c r="C196913" s="43"/>
    </row>
    <row r="196914" spans="3:3" x14ac:dyDescent="0.15">
      <c r="C196914" s="43"/>
    </row>
    <row r="196915" spans="3:3" x14ac:dyDescent="0.15">
      <c r="C196915" s="43"/>
    </row>
    <row r="196916" spans="3:3" x14ac:dyDescent="0.15">
      <c r="C196916" s="44"/>
    </row>
    <row r="196917" spans="3:3" x14ac:dyDescent="0.15">
      <c r="C196917" s="44"/>
    </row>
    <row r="196918" spans="3:3" x14ac:dyDescent="0.15">
      <c r="C196918" s="44"/>
    </row>
    <row r="196919" spans="3:3" x14ac:dyDescent="0.15">
      <c r="C196919" s="43"/>
    </row>
    <row r="196920" spans="3:3" x14ac:dyDescent="0.15">
      <c r="C196920" s="43"/>
    </row>
    <row r="196921" spans="3:3" x14ac:dyDescent="0.15">
      <c r="C196921" s="43"/>
    </row>
    <row r="196922" spans="3:3" x14ac:dyDescent="0.15">
      <c r="C196922" s="48"/>
    </row>
    <row r="196923" spans="3:3" x14ac:dyDescent="0.15">
      <c r="C196923" s="43"/>
    </row>
    <row r="196924" spans="3:3" x14ac:dyDescent="0.15">
      <c r="C196924" s="48"/>
    </row>
    <row r="196925" spans="3:3" x14ac:dyDescent="0.15">
      <c r="C196925" s="48"/>
    </row>
    <row r="196926" spans="3:3" x14ac:dyDescent="0.15">
      <c r="C196926" s="48"/>
    </row>
    <row r="196927" spans="3:3" x14ac:dyDescent="0.15">
      <c r="C196927" s="43"/>
    </row>
    <row r="196928" spans="3:3" x14ac:dyDescent="0.15">
      <c r="C196928" s="49"/>
    </row>
    <row r="196929" spans="3:3" x14ac:dyDescent="0.15">
      <c r="C196929" s="48"/>
    </row>
    <row r="196930" spans="3:3" x14ac:dyDescent="0.15">
      <c r="C196930" s="48"/>
    </row>
    <row r="196931" spans="3:3" x14ac:dyDescent="0.15">
      <c r="C196931" s="48"/>
    </row>
    <row r="196932" spans="3:3" x14ac:dyDescent="0.15">
      <c r="C196932" s="48"/>
    </row>
    <row r="196933" spans="3:3" x14ac:dyDescent="0.15">
      <c r="C196933" s="48"/>
    </row>
    <row r="196934" spans="3:3" x14ac:dyDescent="0.15">
      <c r="C196934" s="48"/>
    </row>
    <row r="196935" spans="3:3" x14ac:dyDescent="0.15">
      <c r="C196935" s="48"/>
    </row>
    <row r="196936" spans="3:3" x14ac:dyDescent="0.15">
      <c r="C196936" s="43"/>
    </row>
    <row r="196937" spans="3:3" x14ac:dyDescent="0.15">
      <c r="C196937" s="46"/>
    </row>
    <row r="196938" spans="3:3" x14ac:dyDescent="0.15">
      <c r="C196938" s="43"/>
    </row>
    <row r="196939" spans="3:3" x14ac:dyDescent="0.15">
      <c r="C196939" s="50"/>
    </row>
    <row r="196941" spans="3:3" x14ac:dyDescent="0.15">
      <c r="C196941" s="52"/>
    </row>
    <row r="212993" spans="3:3" x14ac:dyDescent="0.15">
      <c r="C212993" s="29"/>
    </row>
    <row r="212994" spans="3:3" x14ac:dyDescent="0.15">
      <c r="C212994" s="31"/>
    </row>
    <row r="212995" spans="3:3" x14ac:dyDescent="0.15">
      <c r="C212995" s="31"/>
    </row>
    <row r="212996" spans="3:3" x14ac:dyDescent="0.15">
      <c r="C212996" s="32"/>
    </row>
    <row r="212997" spans="3:3" x14ac:dyDescent="0.15">
      <c r="C212997" s="32"/>
    </row>
    <row r="212998" spans="3:3" x14ac:dyDescent="0.15">
      <c r="C212998" s="31"/>
    </row>
    <row r="212999" spans="3:3" x14ac:dyDescent="0.15">
      <c r="C212999" s="31"/>
    </row>
    <row r="213000" spans="3:3" x14ac:dyDescent="0.15">
      <c r="C213000" s="31"/>
    </row>
    <row r="213001" spans="3:3" x14ac:dyDescent="0.15">
      <c r="C213001" s="31"/>
    </row>
    <row r="213002" spans="3:3" x14ac:dyDescent="0.15">
      <c r="C213002" s="31"/>
    </row>
    <row r="213003" spans="3:3" x14ac:dyDescent="0.15">
      <c r="C213003" s="31"/>
    </row>
    <row r="213004" spans="3:3" x14ac:dyDescent="0.15">
      <c r="C213004" s="31"/>
    </row>
    <row r="213005" spans="3:3" x14ac:dyDescent="0.15">
      <c r="C213005" s="31"/>
    </row>
    <row r="213006" spans="3:3" x14ac:dyDescent="0.15">
      <c r="C213006" s="31"/>
    </row>
    <row r="213007" spans="3:3" x14ac:dyDescent="0.15">
      <c r="C213007" s="31"/>
    </row>
    <row r="213008" spans="3:3" x14ac:dyDescent="0.15">
      <c r="C213008" s="31"/>
    </row>
    <row r="213009" spans="3:3" x14ac:dyDescent="0.15">
      <c r="C213009" s="31"/>
    </row>
    <row r="213010" spans="3:3" x14ac:dyDescent="0.15">
      <c r="C213010" s="31"/>
    </row>
    <row r="213011" spans="3:3" x14ac:dyDescent="0.15">
      <c r="C213011" s="31"/>
    </row>
    <row r="213012" spans="3:3" x14ac:dyDescent="0.15">
      <c r="C213012" s="29"/>
    </row>
    <row r="213013" spans="3:3" x14ac:dyDescent="0.15">
      <c r="C213013" s="29"/>
    </row>
    <row r="213014" spans="3:3" x14ac:dyDescent="0.15">
      <c r="C213014" s="29"/>
    </row>
    <row r="213015" spans="3:3" x14ac:dyDescent="0.15">
      <c r="C213015" s="29"/>
    </row>
    <row r="213016" spans="3:3" x14ac:dyDescent="0.15">
      <c r="C213016" s="29"/>
    </row>
    <row r="213017" spans="3:3" x14ac:dyDescent="0.15">
      <c r="C213017" s="29"/>
    </row>
    <row r="213018" spans="3:3" x14ac:dyDescent="0.15">
      <c r="C213018" s="33"/>
    </row>
    <row r="213019" spans="3:3" x14ac:dyDescent="0.15">
      <c r="C213019" s="29"/>
    </row>
    <row r="213020" spans="3:3" x14ac:dyDescent="0.15">
      <c r="C213020" s="33"/>
    </row>
    <row r="213021" spans="3:3" x14ac:dyDescent="0.15">
      <c r="C213021" s="29"/>
    </row>
    <row r="213022" spans="3:3" x14ac:dyDescent="0.15">
      <c r="C213022" s="29"/>
    </row>
    <row r="213023" spans="3:3" x14ac:dyDescent="0.15">
      <c r="C213023" s="34"/>
    </row>
    <row r="213024" spans="3:3" x14ac:dyDescent="0.15">
      <c r="C213024" s="34"/>
    </row>
    <row r="213025" spans="3:3" x14ac:dyDescent="0.15">
      <c r="C213025" s="34"/>
    </row>
    <row r="213026" spans="3:3" x14ac:dyDescent="0.15">
      <c r="C213026" s="34"/>
    </row>
    <row r="213027" spans="3:3" x14ac:dyDescent="0.15">
      <c r="C213027" s="29"/>
    </row>
    <row r="213028" spans="3:3" x14ac:dyDescent="0.15">
      <c r="C213028" s="29"/>
    </row>
    <row r="213029" spans="3:3" x14ac:dyDescent="0.15">
      <c r="C213029" s="29"/>
    </row>
    <row r="213030" spans="3:3" x14ac:dyDescent="0.15">
      <c r="C213030" s="29"/>
    </row>
    <row r="213031" spans="3:3" x14ac:dyDescent="0.15">
      <c r="C213031" s="29"/>
    </row>
    <row r="213032" spans="3:3" x14ac:dyDescent="0.15">
      <c r="C213032" s="29"/>
    </row>
    <row r="213033" spans="3:3" x14ac:dyDescent="0.15">
      <c r="C213033" s="34"/>
    </row>
    <row r="213034" spans="3:3" x14ac:dyDescent="0.15">
      <c r="C213034" s="34"/>
    </row>
    <row r="213035" spans="3:3" x14ac:dyDescent="0.15">
      <c r="C213035" s="29"/>
    </row>
    <row r="213036" spans="3:3" x14ac:dyDescent="0.15">
      <c r="C213036" s="29"/>
    </row>
    <row r="213037" spans="3:3" x14ac:dyDescent="0.15">
      <c r="C213037" s="29"/>
    </row>
    <row r="213038" spans="3:3" x14ac:dyDescent="0.15">
      <c r="C213038" s="29"/>
    </row>
    <row r="213039" spans="3:3" x14ac:dyDescent="0.15">
      <c r="C213039" s="29"/>
    </row>
    <row r="213040" spans="3:3" x14ac:dyDescent="0.15">
      <c r="C213040" s="29"/>
    </row>
    <row r="213041" spans="3:3" x14ac:dyDescent="0.15">
      <c r="C213041" s="29"/>
    </row>
    <row r="213042" spans="3:3" x14ac:dyDescent="0.15">
      <c r="C213042" s="29"/>
    </row>
    <row r="213043" spans="3:3" x14ac:dyDescent="0.15">
      <c r="C213043" s="29"/>
    </row>
    <row r="213044" spans="3:3" x14ac:dyDescent="0.15">
      <c r="C213044" s="29"/>
    </row>
    <row r="213045" spans="3:3" x14ac:dyDescent="0.15">
      <c r="C213045" s="29"/>
    </row>
    <row r="213046" spans="3:3" x14ac:dyDescent="0.15">
      <c r="C213046" s="29"/>
    </row>
    <row r="213047" spans="3:3" x14ac:dyDescent="0.15">
      <c r="C213047" s="29"/>
    </row>
    <row r="213048" spans="3:3" x14ac:dyDescent="0.15">
      <c r="C213048" s="29"/>
    </row>
    <row r="213049" spans="3:3" x14ac:dyDescent="0.15">
      <c r="C213049" s="29"/>
    </row>
    <row r="213050" spans="3:3" x14ac:dyDescent="0.15">
      <c r="C213050" s="29"/>
    </row>
    <row r="213051" spans="3:3" x14ac:dyDescent="0.15">
      <c r="C213051" s="34"/>
    </row>
    <row r="213052" spans="3:3" x14ac:dyDescent="0.15">
      <c r="C213052" s="35"/>
    </row>
    <row r="213053" spans="3:3" x14ac:dyDescent="0.15">
      <c r="C213053" s="35"/>
    </row>
    <row r="213054" spans="3:3" x14ac:dyDescent="0.15">
      <c r="C213054" s="35"/>
    </row>
    <row r="213055" spans="3:3" x14ac:dyDescent="0.15">
      <c r="C213055" s="35"/>
    </row>
    <row r="213056" spans="3:3" x14ac:dyDescent="0.15">
      <c r="C213056" s="35"/>
    </row>
    <row r="213057" spans="3:3" x14ac:dyDescent="0.15">
      <c r="C213057" s="35"/>
    </row>
    <row r="213058" spans="3:3" x14ac:dyDescent="0.15">
      <c r="C213058" s="35"/>
    </row>
    <row r="213059" spans="3:3" x14ac:dyDescent="0.15">
      <c r="C213059" s="33"/>
    </row>
    <row r="213060" spans="3:3" x14ac:dyDescent="0.15">
      <c r="C213060" s="35"/>
    </row>
    <row r="213061" spans="3:3" x14ac:dyDescent="0.15">
      <c r="C213061" s="33"/>
    </row>
    <row r="213062" spans="3:3" x14ac:dyDescent="0.15">
      <c r="C213062" s="33"/>
    </row>
    <row r="213063" spans="3:3" x14ac:dyDescent="0.15">
      <c r="C213063" s="33"/>
    </row>
    <row r="213064" spans="3:3" x14ac:dyDescent="0.15">
      <c r="C213064" s="33"/>
    </row>
    <row r="213065" spans="3:3" x14ac:dyDescent="0.15">
      <c r="C213065" s="33"/>
    </row>
    <row r="213066" spans="3:3" x14ac:dyDescent="0.15">
      <c r="C213066" s="33"/>
    </row>
    <row r="213067" spans="3:3" x14ac:dyDescent="0.15">
      <c r="C213067" s="33"/>
    </row>
    <row r="213068" spans="3:3" x14ac:dyDescent="0.15">
      <c r="C213068" s="33"/>
    </row>
    <row r="213069" spans="3:3" x14ac:dyDescent="0.15">
      <c r="C213069" s="33"/>
    </row>
    <row r="213070" spans="3:3" x14ac:dyDescent="0.15">
      <c r="C213070" s="36"/>
    </row>
    <row r="213071" spans="3:3" x14ac:dyDescent="0.15">
      <c r="C213071" s="33"/>
    </row>
    <row r="213072" spans="3:3" x14ac:dyDescent="0.15">
      <c r="C213072" s="36"/>
    </row>
    <row r="213073" spans="3:3" x14ac:dyDescent="0.15">
      <c r="C213073" s="33"/>
    </row>
    <row r="213074" spans="3:3" x14ac:dyDescent="0.15">
      <c r="C213074" s="33"/>
    </row>
    <row r="213075" spans="3:3" x14ac:dyDescent="0.15">
      <c r="C213075" s="33"/>
    </row>
    <row r="213076" spans="3:3" x14ac:dyDescent="0.15">
      <c r="C213076" s="33"/>
    </row>
    <row r="213077" spans="3:3" x14ac:dyDescent="0.15">
      <c r="C213077" s="36"/>
    </row>
    <row r="213078" spans="3:3" x14ac:dyDescent="0.15">
      <c r="C213078" s="37"/>
    </row>
    <row r="213079" spans="3:3" x14ac:dyDescent="0.15">
      <c r="C213079" s="37"/>
    </row>
    <row r="213080" spans="3:3" x14ac:dyDescent="0.15">
      <c r="C213080" s="15"/>
    </row>
    <row r="213081" spans="3:3" x14ac:dyDescent="0.15">
      <c r="C213081" s="36"/>
    </row>
    <row r="213082" spans="3:3" x14ac:dyDescent="0.15">
      <c r="C213082" s="37"/>
    </row>
    <row r="213083" spans="3:3" x14ac:dyDescent="0.15">
      <c r="C213083" s="37"/>
    </row>
    <row r="213084" spans="3:3" x14ac:dyDescent="0.15">
      <c r="C213084" s="15"/>
    </row>
    <row r="213085" spans="3:3" x14ac:dyDescent="0.15">
      <c r="C213085" s="38"/>
    </row>
    <row r="213086" spans="3:3" x14ac:dyDescent="0.15">
      <c r="C213086" s="36"/>
    </row>
    <row r="213087" spans="3:3" x14ac:dyDescent="0.15">
      <c r="C213087" s="37"/>
    </row>
    <row r="213088" spans="3:3" x14ac:dyDescent="0.15">
      <c r="C213088" s="37"/>
    </row>
    <row r="213089" spans="3:3" x14ac:dyDescent="0.15">
      <c r="C213089" s="17"/>
    </row>
    <row r="213090" spans="3:3" x14ac:dyDescent="0.15">
      <c r="C213090" s="17"/>
    </row>
    <row r="213091" spans="3:3" x14ac:dyDescent="0.15">
      <c r="C213091" s="33"/>
    </row>
    <row r="213092" spans="3:3" x14ac:dyDescent="0.15">
      <c r="C213092" s="33"/>
    </row>
    <row r="213093" spans="3:3" x14ac:dyDescent="0.15">
      <c r="C213093" s="33"/>
    </row>
    <row r="213094" spans="3:3" x14ac:dyDescent="0.15">
      <c r="C213094" s="33"/>
    </row>
    <row r="213095" spans="3:3" x14ac:dyDescent="0.15">
      <c r="C213095" s="33"/>
    </row>
    <row r="213096" spans="3:3" x14ac:dyDescent="0.15">
      <c r="C213096" s="33"/>
    </row>
    <row r="213097" spans="3:3" x14ac:dyDescent="0.15">
      <c r="C213097" s="33"/>
    </row>
    <row r="213098" spans="3:3" x14ac:dyDescent="0.15">
      <c r="C213098" s="33"/>
    </row>
    <row r="213099" spans="3:3" x14ac:dyDescent="0.15">
      <c r="C213099" s="33"/>
    </row>
    <row r="213100" spans="3:3" x14ac:dyDescent="0.15">
      <c r="C213100" s="33"/>
    </row>
    <row r="213101" spans="3:3" x14ac:dyDescent="0.15">
      <c r="C213101" s="39"/>
    </row>
    <row r="213102" spans="3:3" x14ac:dyDescent="0.15">
      <c r="C213102" s="39"/>
    </row>
    <row r="213103" spans="3:3" x14ac:dyDescent="0.15">
      <c r="C213103" s="39"/>
    </row>
    <row r="213104" spans="3:3" x14ac:dyDescent="0.15">
      <c r="C213104" s="39"/>
    </row>
    <row r="213105" spans="3:3" x14ac:dyDescent="0.15">
      <c r="C213105" s="39"/>
    </row>
    <row r="213106" spans="3:3" x14ac:dyDescent="0.15">
      <c r="C213106" s="31"/>
    </row>
    <row r="213107" spans="3:3" x14ac:dyDescent="0.15">
      <c r="C213107" s="31"/>
    </row>
    <row r="213108" spans="3:3" x14ac:dyDescent="0.15">
      <c r="C213108" s="31"/>
    </row>
    <row r="213109" spans="3:3" x14ac:dyDescent="0.15">
      <c r="C213109" s="31"/>
    </row>
    <row r="213110" spans="3:3" x14ac:dyDescent="0.15">
      <c r="C213110" s="31"/>
    </row>
    <row r="213111" spans="3:3" x14ac:dyDescent="0.15">
      <c r="C213111" s="31"/>
    </row>
    <row r="213112" spans="3:3" x14ac:dyDescent="0.15">
      <c r="C213112" s="31"/>
    </row>
    <row r="213113" spans="3:3" x14ac:dyDescent="0.15">
      <c r="C213113" s="31"/>
    </row>
    <row r="213114" spans="3:3" x14ac:dyDescent="0.15">
      <c r="C213114" s="31"/>
    </row>
    <row r="213115" spans="3:3" x14ac:dyDescent="0.15">
      <c r="C213115" s="31"/>
    </row>
    <row r="213116" spans="3:3" x14ac:dyDescent="0.15">
      <c r="C213116" s="31"/>
    </row>
    <row r="213117" spans="3:3" x14ac:dyDescent="0.15">
      <c r="C213117" s="31"/>
    </row>
    <row r="213118" spans="3:3" x14ac:dyDescent="0.15">
      <c r="C213118" s="31"/>
    </row>
    <row r="213119" spans="3:3" x14ac:dyDescent="0.15">
      <c r="C213119" s="31"/>
    </row>
    <row r="213120" spans="3:3" x14ac:dyDescent="0.15">
      <c r="C213120" s="31"/>
    </row>
    <row r="213121" spans="3:3" x14ac:dyDescent="0.15">
      <c r="C213121" s="31"/>
    </row>
    <row r="213122" spans="3:3" x14ac:dyDescent="0.15">
      <c r="C213122" s="31"/>
    </row>
    <row r="213123" spans="3:3" x14ac:dyDescent="0.15">
      <c r="C213123" s="31"/>
    </row>
    <row r="213124" spans="3:3" x14ac:dyDescent="0.15">
      <c r="C213124" s="31"/>
    </row>
    <row r="213125" spans="3:3" x14ac:dyDescent="0.15">
      <c r="C213125" s="31"/>
    </row>
    <row r="213126" spans="3:3" x14ac:dyDescent="0.15">
      <c r="C213126" s="29"/>
    </row>
    <row r="213127" spans="3:3" x14ac:dyDescent="0.15">
      <c r="C213127" s="29"/>
    </row>
    <row r="213128" spans="3:3" x14ac:dyDescent="0.15">
      <c r="C213128" s="29"/>
    </row>
    <row r="213129" spans="3:3" x14ac:dyDescent="0.15">
      <c r="C213129" s="29"/>
    </row>
    <row r="213130" spans="3:3" x14ac:dyDescent="0.15">
      <c r="C213130" s="29"/>
    </row>
    <row r="213131" spans="3:3" x14ac:dyDescent="0.15">
      <c r="C213131" s="29"/>
    </row>
    <row r="213132" spans="3:3" x14ac:dyDescent="0.15">
      <c r="C213132" s="29"/>
    </row>
    <row r="213133" spans="3:3" x14ac:dyDescent="0.15">
      <c r="C213133" s="29"/>
    </row>
    <row r="213134" spans="3:3" x14ac:dyDescent="0.15">
      <c r="C213134" s="29"/>
    </row>
    <row r="213135" spans="3:3" x14ac:dyDescent="0.15">
      <c r="C213135" s="29"/>
    </row>
    <row r="213136" spans="3:3" x14ac:dyDescent="0.15">
      <c r="C213136" s="29"/>
    </row>
    <row r="213137" spans="3:3" x14ac:dyDescent="0.15">
      <c r="C213137" s="29"/>
    </row>
    <row r="213138" spans="3:3" x14ac:dyDescent="0.15">
      <c r="C213138" s="29"/>
    </row>
    <row r="213139" spans="3:3" x14ac:dyDescent="0.15">
      <c r="C213139" s="29"/>
    </row>
    <row r="213140" spans="3:3" x14ac:dyDescent="0.15">
      <c r="C213140" s="29"/>
    </row>
    <row r="213141" spans="3:3" x14ac:dyDescent="0.15">
      <c r="C213141" s="29"/>
    </row>
    <row r="213142" spans="3:3" x14ac:dyDescent="0.15">
      <c r="C213142" s="29"/>
    </row>
    <row r="213143" spans="3:3" x14ac:dyDescent="0.15">
      <c r="C213143" s="29"/>
    </row>
    <row r="213144" spans="3:3" x14ac:dyDescent="0.15">
      <c r="C213144" s="29"/>
    </row>
    <row r="213145" spans="3:3" x14ac:dyDescent="0.15">
      <c r="C213145" s="29"/>
    </row>
    <row r="213146" spans="3:3" x14ac:dyDescent="0.15">
      <c r="C213146" s="29"/>
    </row>
    <row r="213147" spans="3:3" x14ac:dyDescent="0.15">
      <c r="C213147" s="29"/>
    </row>
    <row r="213148" spans="3:3" x14ac:dyDescent="0.15">
      <c r="C213148" s="29"/>
    </row>
    <row r="213149" spans="3:3" x14ac:dyDescent="0.15">
      <c r="C213149" s="29"/>
    </row>
    <row r="213150" spans="3:3" x14ac:dyDescent="0.15">
      <c r="C213150" s="29"/>
    </row>
    <row r="213151" spans="3:3" x14ac:dyDescent="0.15">
      <c r="C213151" s="29"/>
    </row>
    <row r="213152" spans="3:3" x14ac:dyDescent="0.15">
      <c r="C213152" s="29"/>
    </row>
    <row r="213153" spans="3:3" x14ac:dyDescent="0.15">
      <c r="C213153" s="29"/>
    </row>
    <row r="213154" spans="3:3" x14ac:dyDescent="0.15">
      <c r="C213154" s="29"/>
    </row>
    <row r="213155" spans="3:3" x14ac:dyDescent="0.15">
      <c r="C213155" s="29"/>
    </row>
    <row r="213156" spans="3:3" x14ac:dyDescent="0.15">
      <c r="C213156" s="29"/>
    </row>
    <row r="213157" spans="3:3" x14ac:dyDescent="0.15">
      <c r="C213157" s="29"/>
    </row>
    <row r="213158" spans="3:3" x14ac:dyDescent="0.15">
      <c r="C213158" s="29"/>
    </row>
    <row r="213159" spans="3:3" x14ac:dyDescent="0.15">
      <c r="C213159" s="29"/>
    </row>
    <row r="213160" spans="3:3" x14ac:dyDescent="0.15">
      <c r="C213160" s="29"/>
    </row>
    <row r="213161" spans="3:3" x14ac:dyDescent="0.15">
      <c r="C213161" s="29"/>
    </row>
    <row r="213162" spans="3:3" x14ac:dyDescent="0.15">
      <c r="C213162" s="31"/>
    </row>
    <row r="213163" spans="3:3" x14ac:dyDescent="0.15">
      <c r="C213163" s="31"/>
    </row>
    <row r="213164" spans="3:3" x14ac:dyDescent="0.15">
      <c r="C213164" s="31"/>
    </row>
    <row r="213165" spans="3:3" x14ac:dyDescent="0.15">
      <c r="C213165" s="31"/>
    </row>
    <row r="213166" spans="3:3" x14ac:dyDescent="0.15">
      <c r="C213166" s="31"/>
    </row>
    <row r="213167" spans="3:3" x14ac:dyDescent="0.15">
      <c r="C213167" s="31"/>
    </row>
    <row r="213168" spans="3:3" x14ac:dyDescent="0.15">
      <c r="C213168" s="31"/>
    </row>
    <row r="213169" spans="3:3" x14ac:dyDescent="0.15">
      <c r="C213169" s="31"/>
    </row>
    <row r="213170" spans="3:3" x14ac:dyDescent="0.15">
      <c r="C213170" s="31"/>
    </row>
    <row r="213171" spans="3:3" x14ac:dyDescent="0.15">
      <c r="C213171" s="31"/>
    </row>
    <row r="213172" spans="3:3" x14ac:dyDescent="0.15">
      <c r="C213172" s="29"/>
    </row>
    <row r="213173" spans="3:3" x14ac:dyDescent="0.15">
      <c r="C213173" s="29"/>
    </row>
    <row r="213174" spans="3:3" x14ac:dyDescent="0.15">
      <c r="C213174" s="29"/>
    </row>
    <row r="213175" spans="3:3" x14ac:dyDescent="0.15">
      <c r="C213175" s="29"/>
    </row>
    <row r="213176" spans="3:3" x14ac:dyDescent="0.15">
      <c r="C213176" s="29"/>
    </row>
    <row r="213177" spans="3:3" x14ac:dyDescent="0.15">
      <c r="C213177" s="29"/>
    </row>
    <row r="213178" spans="3:3" x14ac:dyDescent="0.15">
      <c r="C213178" s="29"/>
    </row>
    <row r="213179" spans="3:3" x14ac:dyDescent="0.15">
      <c r="C213179" s="29"/>
    </row>
    <row r="213180" spans="3:3" x14ac:dyDescent="0.15">
      <c r="C213180" s="29"/>
    </row>
    <row r="213181" spans="3:3" x14ac:dyDescent="0.15">
      <c r="C213181" s="29"/>
    </row>
    <row r="213182" spans="3:3" x14ac:dyDescent="0.15">
      <c r="C213182" s="29"/>
    </row>
    <row r="213183" spans="3:3" x14ac:dyDescent="0.15">
      <c r="C213183" s="29"/>
    </row>
    <row r="213184" spans="3:3" x14ac:dyDescent="0.15">
      <c r="C213184" s="29"/>
    </row>
    <row r="213185" spans="3:3" x14ac:dyDescent="0.15">
      <c r="C213185" s="29"/>
    </row>
    <row r="213186" spans="3:3" x14ac:dyDescent="0.15">
      <c r="C213186" s="29"/>
    </row>
    <row r="213187" spans="3:3" x14ac:dyDescent="0.15">
      <c r="C213187" s="29"/>
    </row>
    <row r="213188" spans="3:3" x14ac:dyDescent="0.15">
      <c r="C213188" s="29"/>
    </row>
    <row r="213189" spans="3:3" x14ac:dyDescent="0.15">
      <c r="C213189" s="29"/>
    </row>
    <row r="213190" spans="3:3" x14ac:dyDescent="0.15">
      <c r="C213190" s="29"/>
    </row>
    <row r="213191" spans="3:3" x14ac:dyDescent="0.15">
      <c r="C213191" s="29"/>
    </row>
    <row r="213192" spans="3:3" x14ac:dyDescent="0.15">
      <c r="C213192" s="29"/>
    </row>
    <row r="213193" spans="3:3" x14ac:dyDescent="0.15">
      <c r="C213193" s="29"/>
    </row>
    <row r="213194" spans="3:3" x14ac:dyDescent="0.15">
      <c r="C213194" s="29"/>
    </row>
    <row r="213195" spans="3:3" x14ac:dyDescent="0.15">
      <c r="C213195" s="29"/>
    </row>
    <row r="213196" spans="3:3" x14ac:dyDescent="0.15">
      <c r="C213196" s="29"/>
    </row>
    <row r="213197" spans="3:3" x14ac:dyDescent="0.15">
      <c r="C213197" s="29"/>
    </row>
    <row r="213198" spans="3:3" x14ac:dyDescent="0.15">
      <c r="C213198" s="40"/>
    </row>
    <row r="213199" spans="3:3" x14ac:dyDescent="0.15">
      <c r="C213199" s="40"/>
    </row>
    <row r="213200" spans="3:3" x14ac:dyDescent="0.15">
      <c r="C213200" s="40"/>
    </row>
    <row r="213201" spans="3:3" x14ac:dyDescent="0.15">
      <c r="C213201" s="40"/>
    </row>
    <row r="213202" spans="3:3" x14ac:dyDescent="0.15">
      <c r="C213202" s="40"/>
    </row>
    <row r="213203" spans="3:3" x14ac:dyDescent="0.15">
      <c r="C213203" s="40"/>
    </row>
    <row r="213204" spans="3:3" x14ac:dyDescent="0.15">
      <c r="C213204" s="40"/>
    </row>
    <row r="213205" spans="3:3" x14ac:dyDescent="0.15">
      <c r="C213205" s="40"/>
    </row>
    <row r="213206" spans="3:3" x14ac:dyDescent="0.15">
      <c r="C213206" s="40"/>
    </row>
    <row r="213207" spans="3:3" x14ac:dyDescent="0.15">
      <c r="C213207" s="40"/>
    </row>
    <row r="213208" spans="3:3" x14ac:dyDescent="0.15">
      <c r="C213208" s="40"/>
    </row>
    <row r="213209" spans="3:3" x14ac:dyDescent="0.15">
      <c r="C213209" s="40"/>
    </row>
    <row r="213210" spans="3:3" x14ac:dyDescent="0.15">
      <c r="C213210" s="40"/>
    </row>
    <row r="213211" spans="3:3" x14ac:dyDescent="0.15">
      <c r="C213211" s="40"/>
    </row>
    <row r="213212" spans="3:3" x14ac:dyDescent="0.15">
      <c r="C213212" s="41"/>
    </row>
    <row r="213213" spans="3:3" x14ac:dyDescent="0.15">
      <c r="C213213" s="41"/>
    </row>
    <row r="213214" spans="3:3" x14ac:dyDescent="0.15">
      <c r="C213214" s="41"/>
    </row>
    <row r="213215" spans="3:3" x14ac:dyDescent="0.15">
      <c r="C213215" s="41"/>
    </row>
    <row r="213216" spans="3:3" x14ac:dyDescent="0.15">
      <c r="C213216" s="41"/>
    </row>
    <row r="213217" spans="3:3" x14ac:dyDescent="0.15">
      <c r="C213217" s="34"/>
    </row>
    <row r="213218" spans="3:3" x14ac:dyDescent="0.15">
      <c r="C213218" s="34"/>
    </row>
    <row r="213219" spans="3:3" x14ac:dyDescent="0.15">
      <c r="C213219" s="34"/>
    </row>
    <row r="213220" spans="3:3" x14ac:dyDescent="0.15">
      <c r="C213220" s="34"/>
    </row>
    <row r="213221" spans="3:3" x14ac:dyDescent="0.15">
      <c r="C213221" s="34"/>
    </row>
    <row r="213222" spans="3:3" x14ac:dyDescent="0.15">
      <c r="C213222" s="34"/>
    </row>
    <row r="213223" spans="3:3" x14ac:dyDescent="0.15">
      <c r="C213223" s="34"/>
    </row>
    <row r="213224" spans="3:3" x14ac:dyDescent="0.15">
      <c r="C213224" s="34"/>
    </row>
    <row r="213225" spans="3:3" x14ac:dyDescent="0.15">
      <c r="C213225" s="34"/>
    </row>
    <row r="213226" spans="3:3" x14ac:dyDescent="0.15">
      <c r="C213226" s="34"/>
    </row>
    <row r="213227" spans="3:3" x14ac:dyDescent="0.15">
      <c r="C213227" s="42"/>
    </row>
    <row r="213228" spans="3:3" x14ac:dyDescent="0.15">
      <c r="C213228" s="42"/>
    </row>
    <row r="213229" spans="3:3" x14ac:dyDescent="0.15">
      <c r="C213229" s="42"/>
    </row>
    <row r="213230" spans="3:3" x14ac:dyDescent="0.15">
      <c r="C213230" s="42"/>
    </row>
    <row r="213231" spans="3:3" x14ac:dyDescent="0.15">
      <c r="C213231" s="42"/>
    </row>
    <row r="213232" spans="3:3" x14ac:dyDescent="0.15">
      <c r="C213232" s="42"/>
    </row>
    <row r="213233" spans="3:3" x14ac:dyDescent="0.15">
      <c r="C213233" s="42"/>
    </row>
    <row r="213234" spans="3:3" x14ac:dyDescent="0.15">
      <c r="C213234" s="42"/>
    </row>
    <row r="213235" spans="3:3" x14ac:dyDescent="0.15">
      <c r="C213235" s="42"/>
    </row>
    <row r="213236" spans="3:3" x14ac:dyDescent="0.15">
      <c r="C213236" s="42"/>
    </row>
    <row r="213237" spans="3:3" x14ac:dyDescent="0.15">
      <c r="C213237" s="31"/>
    </row>
    <row r="213238" spans="3:3" x14ac:dyDescent="0.15">
      <c r="C213238" s="31"/>
    </row>
    <row r="213239" spans="3:3" x14ac:dyDescent="0.15">
      <c r="C213239" s="29"/>
    </row>
    <row r="213240" spans="3:3" x14ac:dyDescent="0.15">
      <c r="C213240" s="29"/>
    </row>
    <row r="213241" spans="3:3" x14ac:dyDescent="0.15">
      <c r="C213241" s="29"/>
    </row>
    <row r="213242" spans="3:3" x14ac:dyDescent="0.15">
      <c r="C213242" s="29"/>
    </row>
    <row r="213243" spans="3:3" x14ac:dyDescent="0.15">
      <c r="C213243" s="29"/>
    </row>
    <row r="213244" spans="3:3" x14ac:dyDescent="0.15">
      <c r="C213244" s="29"/>
    </row>
    <row r="213245" spans="3:3" x14ac:dyDescent="0.15">
      <c r="C213245" s="29"/>
    </row>
    <row r="213246" spans="3:3" x14ac:dyDescent="0.15">
      <c r="C213246" s="29"/>
    </row>
    <row r="213247" spans="3:3" x14ac:dyDescent="0.15">
      <c r="C213247" s="31"/>
    </row>
    <row r="213248" spans="3:3" x14ac:dyDescent="0.15">
      <c r="C213248" s="29"/>
    </row>
    <row r="213249" spans="3:3" x14ac:dyDescent="0.15">
      <c r="C213249" s="29"/>
    </row>
    <row r="213250" spans="3:3" x14ac:dyDescent="0.15">
      <c r="C213250" s="29"/>
    </row>
    <row r="213251" spans="3:3" x14ac:dyDescent="0.15">
      <c r="C213251" s="29"/>
    </row>
    <row r="213252" spans="3:3" x14ac:dyDescent="0.15">
      <c r="C213252" s="29"/>
    </row>
    <row r="213253" spans="3:3" x14ac:dyDescent="0.15">
      <c r="C213253" s="29"/>
    </row>
    <row r="213254" spans="3:3" x14ac:dyDescent="0.15">
      <c r="C213254" s="29"/>
    </row>
    <row r="213255" spans="3:3" x14ac:dyDescent="0.15">
      <c r="C213255" s="37"/>
    </row>
    <row r="213256" spans="3:3" x14ac:dyDescent="0.15">
      <c r="C213256" s="37"/>
    </row>
    <row r="213257" spans="3:3" x14ac:dyDescent="0.15">
      <c r="C213257" s="37"/>
    </row>
    <row r="213258" spans="3:3" x14ac:dyDescent="0.15">
      <c r="C213258" s="37"/>
    </row>
    <row r="213259" spans="3:3" x14ac:dyDescent="0.15">
      <c r="C213259" s="29"/>
    </row>
    <row r="213260" spans="3:3" x14ac:dyDescent="0.15">
      <c r="C213260" s="43"/>
    </row>
    <row r="213261" spans="3:3" x14ac:dyDescent="0.15">
      <c r="C213261" s="43"/>
    </row>
    <row r="213262" spans="3:3" x14ac:dyDescent="0.15">
      <c r="C213262" s="43"/>
    </row>
    <row r="213263" spans="3:3" x14ac:dyDescent="0.15">
      <c r="C213263" s="43"/>
    </row>
    <row r="213264" spans="3:3" x14ac:dyDescent="0.15">
      <c r="C213264" s="43"/>
    </row>
    <row r="213265" spans="3:3" x14ac:dyDescent="0.15">
      <c r="C213265" s="43"/>
    </row>
    <row r="213266" spans="3:3" x14ac:dyDescent="0.15">
      <c r="C213266" s="43"/>
    </row>
    <row r="213267" spans="3:3" x14ac:dyDescent="0.15">
      <c r="C213267" s="44"/>
    </row>
    <row r="213268" spans="3:3" x14ac:dyDescent="0.15">
      <c r="C213268" s="44"/>
    </row>
    <row r="213269" spans="3:3" x14ac:dyDescent="0.15">
      <c r="C213269" s="44"/>
    </row>
    <row r="213270" spans="3:3" x14ac:dyDescent="0.15">
      <c r="C213270" s="43"/>
    </row>
    <row r="213271" spans="3:3" x14ac:dyDescent="0.15">
      <c r="C213271" s="43"/>
    </row>
    <row r="213272" spans="3:3" x14ac:dyDescent="0.15">
      <c r="C213272" s="43"/>
    </row>
    <row r="213273" spans="3:3" x14ac:dyDescent="0.15">
      <c r="C213273" s="43"/>
    </row>
    <row r="213274" spans="3:3" x14ac:dyDescent="0.15">
      <c r="C213274" s="43"/>
    </row>
    <row r="213275" spans="3:3" x14ac:dyDescent="0.15">
      <c r="C213275" s="43"/>
    </row>
    <row r="213276" spans="3:3" x14ac:dyDescent="0.15">
      <c r="C213276" s="43"/>
    </row>
    <row r="213277" spans="3:3" x14ac:dyDescent="0.15">
      <c r="C213277" s="45"/>
    </row>
    <row r="213278" spans="3:3" x14ac:dyDescent="0.15">
      <c r="C213278" s="45"/>
    </row>
    <row r="213279" spans="3:3" x14ac:dyDescent="0.15">
      <c r="C213279" s="45"/>
    </row>
    <row r="213280" spans="3:3" x14ac:dyDescent="0.15">
      <c r="C213280" s="46"/>
    </row>
    <row r="213281" spans="3:3" x14ac:dyDescent="0.15">
      <c r="C213281" s="46"/>
    </row>
    <row r="213282" spans="3:3" x14ac:dyDescent="0.15">
      <c r="C213282" s="46"/>
    </row>
    <row r="213283" spans="3:3" x14ac:dyDescent="0.15">
      <c r="C213283" s="46"/>
    </row>
    <row r="213284" spans="3:3" x14ac:dyDescent="0.15">
      <c r="C213284" s="46"/>
    </row>
    <row r="213285" spans="3:3" x14ac:dyDescent="0.15">
      <c r="C213285" s="46"/>
    </row>
    <row r="213286" spans="3:3" x14ac:dyDescent="0.15">
      <c r="C213286" s="46"/>
    </row>
    <row r="213287" spans="3:3" x14ac:dyDescent="0.15">
      <c r="C213287" s="47"/>
    </row>
    <row r="213288" spans="3:3" x14ac:dyDescent="0.15">
      <c r="C213288" s="47"/>
    </row>
    <row r="213289" spans="3:3" x14ac:dyDescent="0.15">
      <c r="C213289" s="47"/>
    </row>
    <row r="213290" spans="3:3" x14ac:dyDescent="0.15">
      <c r="C213290" s="43"/>
    </row>
    <row r="213291" spans="3:3" x14ac:dyDescent="0.15">
      <c r="C213291" s="36"/>
    </row>
    <row r="213292" spans="3:3" x14ac:dyDescent="0.15">
      <c r="C213292" s="43"/>
    </row>
    <row r="213293" spans="3:3" x14ac:dyDescent="0.15">
      <c r="C213293" s="43"/>
    </row>
    <row r="213294" spans="3:3" x14ac:dyDescent="0.15">
      <c r="C213294" s="43"/>
    </row>
    <row r="213295" spans="3:3" x14ac:dyDescent="0.15">
      <c r="C213295" s="43"/>
    </row>
    <row r="213296" spans="3:3" x14ac:dyDescent="0.15">
      <c r="C213296" s="43"/>
    </row>
    <row r="213297" spans="3:3" x14ac:dyDescent="0.15">
      <c r="C213297" s="43"/>
    </row>
    <row r="213298" spans="3:3" x14ac:dyDescent="0.15">
      <c r="C213298" s="43"/>
    </row>
    <row r="213299" spans="3:3" x14ac:dyDescent="0.15">
      <c r="C213299" s="43"/>
    </row>
    <row r="213300" spans="3:3" x14ac:dyDescent="0.15">
      <c r="C213300" s="44"/>
    </row>
    <row r="213301" spans="3:3" x14ac:dyDescent="0.15">
      <c r="C213301" s="44"/>
    </row>
    <row r="213302" spans="3:3" x14ac:dyDescent="0.15">
      <c r="C213302" s="44"/>
    </row>
    <row r="213303" spans="3:3" x14ac:dyDescent="0.15">
      <c r="C213303" s="43"/>
    </row>
    <row r="213304" spans="3:3" x14ac:dyDescent="0.15">
      <c r="C213304" s="43"/>
    </row>
    <row r="213305" spans="3:3" x14ac:dyDescent="0.15">
      <c r="C213305" s="43"/>
    </row>
    <row r="213306" spans="3:3" x14ac:dyDescent="0.15">
      <c r="C213306" s="48"/>
    </row>
    <row r="213307" spans="3:3" x14ac:dyDescent="0.15">
      <c r="C213307" s="43"/>
    </row>
    <row r="213308" spans="3:3" x14ac:dyDescent="0.15">
      <c r="C213308" s="48"/>
    </row>
    <row r="213309" spans="3:3" x14ac:dyDescent="0.15">
      <c r="C213309" s="48"/>
    </row>
    <row r="213310" spans="3:3" x14ac:dyDescent="0.15">
      <c r="C213310" s="48"/>
    </row>
    <row r="213311" spans="3:3" x14ac:dyDescent="0.15">
      <c r="C213311" s="43"/>
    </row>
    <row r="213312" spans="3:3" x14ac:dyDescent="0.15">
      <c r="C213312" s="49"/>
    </row>
    <row r="213313" spans="3:3" x14ac:dyDescent="0.15">
      <c r="C213313" s="48"/>
    </row>
    <row r="213314" spans="3:3" x14ac:dyDescent="0.15">
      <c r="C213314" s="48"/>
    </row>
    <row r="213315" spans="3:3" x14ac:dyDescent="0.15">
      <c r="C213315" s="48"/>
    </row>
    <row r="213316" spans="3:3" x14ac:dyDescent="0.15">
      <c r="C213316" s="48"/>
    </row>
    <row r="213317" spans="3:3" x14ac:dyDescent="0.15">
      <c r="C213317" s="48"/>
    </row>
    <row r="213318" spans="3:3" x14ac:dyDescent="0.15">
      <c r="C213318" s="48"/>
    </row>
    <row r="213319" spans="3:3" x14ac:dyDescent="0.15">
      <c r="C213319" s="48"/>
    </row>
    <row r="213320" spans="3:3" x14ac:dyDescent="0.15">
      <c r="C213320" s="43"/>
    </row>
    <row r="213321" spans="3:3" x14ac:dyDescent="0.15">
      <c r="C213321" s="46"/>
    </row>
    <row r="213322" spans="3:3" x14ac:dyDescent="0.15">
      <c r="C213322" s="43"/>
    </row>
    <row r="213323" spans="3:3" x14ac:dyDescent="0.15">
      <c r="C213323" s="50"/>
    </row>
    <row r="213325" spans="3:3" x14ac:dyDescent="0.15">
      <c r="C213325" s="52"/>
    </row>
    <row r="229377" spans="3:3" x14ac:dyDescent="0.15">
      <c r="C229377" s="29"/>
    </row>
    <row r="229378" spans="3:3" x14ac:dyDescent="0.15">
      <c r="C229378" s="31"/>
    </row>
    <row r="229379" spans="3:3" x14ac:dyDescent="0.15">
      <c r="C229379" s="31"/>
    </row>
    <row r="229380" spans="3:3" x14ac:dyDescent="0.15">
      <c r="C229380" s="32"/>
    </row>
    <row r="229381" spans="3:3" x14ac:dyDescent="0.15">
      <c r="C229381" s="32"/>
    </row>
    <row r="229382" spans="3:3" x14ac:dyDescent="0.15">
      <c r="C229382" s="31"/>
    </row>
    <row r="229383" spans="3:3" x14ac:dyDescent="0.15">
      <c r="C229383" s="31"/>
    </row>
    <row r="229384" spans="3:3" x14ac:dyDescent="0.15">
      <c r="C229384" s="31"/>
    </row>
    <row r="229385" spans="3:3" x14ac:dyDescent="0.15">
      <c r="C229385" s="31"/>
    </row>
    <row r="229386" spans="3:3" x14ac:dyDescent="0.15">
      <c r="C229386" s="31"/>
    </row>
    <row r="229387" spans="3:3" x14ac:dyDescent="0.15">
      <c r="C229387" s="31"/>
    </row>
    <row r="229388" spans="3:3" x14ac:dyDescent="0.15">
      <c r="C229388" s="31"/>
    </row>
    <row r="229389" spans="3:3" x14ac:dyDescent="0.15">
      <c r="C229389" s="31"/>
    </row>
    <row r="229390" spans="3:3" x14ac:dyDescent="0.15">
      <c r="C229390" s="31"/>
    </row>
    <row r="229391" spans="3:3" x14ac:dyDescent="0.15">
      <c r="C229391" s="31"/>
    </row>
    <row r="229392" spans="3:3" x14ac:dyDescent="0.15">
      <c r="C229392" s="31"/>
    </row>
    <row r="229393" spans="3:3" x14ac:dyDescent="0.15">
      <c r="C229393" s="31"/>
    </row>
    <row r="229394" spans="3:3" x14ac:dyDescent="0.15">
      <c r="C229394" s="31"/>
    </row>
    <row r="229395" spans="3:3" x14ac:dyDescent="0.15">
      <c r="C229395" s="31"/>
    </row>
    <row r="229396" spans="3:3" x14ac:dyDescent="0.15">
      <c r="C229396" s="29"/>
    </row>
    <row r="229397" spans="3:3" x14ac:dyDescent="0.15">
      <c r="C229397" s="29"/>
    </row>
    <row r="229398" spans="3:3" x14ac:dyDescent="0.15">
      <c r="C229398" s="29"/>
    </row>
    <row r="229399" spans="3:3" x14ac:dyDescent="0.15">
      <c r="C229399" s="29"/>
    </row>
    <row r="229400" spans="3:3" x14ac:dyDescent="0.15">
      <c r="C229400" s="29"/>
    </row>
    <row r="229401" spans="3:3" x14ac:dyDescent="0.15">
      <c r="C229401" s="29"/>
    </row>
    <row r="229402" spans="3:3" x14ac:dyDescent="0.15">
      <c r="C229402" s="33"/>
    </row>
    <row r="229403" spans="3:3" x14ac:dyDescent="0.15">
      <c r="C229403" s="29"/>
    </row>
    <row r="229404" spans="3:3" x14ac:dyDescent="0.15">
      <c r="C229404" s="33"/>
    </row>
    <row r="229405" spans="3:3" x14ac:dyDescent="0.15">
      <c r="C229405" s="29"/>
    </row>
    <row r="229406" spans="3:3" x14ac:dyDescent="0.15">
      <c r="C229406" s="29"/>
    </row>
    <row r="229407" spans="3:3" x14ac:dyDescent="0.15">
      <c r="C229407" s="34"/>
    </row>
    <row r="229408" spans="3:3" x14ac:dyDescent="0.15">
      <c r="C229408" s="34"/>
    </row>
    <row r="229409" spans="3:3" x14ac:dyDescent="0.15">
      <c r="C229409" s="34"/>
    </row>
    <row r="229410" spans="3:3" x14ac:dyDescent="0.15">
      <c r="C229410" s="34"/>
    </row>
    <row r="229411" spans="3:3" x14ac:dyDescent="0.15">
      <c r="C229411" s="29"/>
    </row>
    <row r="229412" spans="3:3" x14ac:dyDescent="0.15">
      <c r="C229412" s="29"/>
    </row>
    <row r="229413" spans="3:3" x14ac:dyDescent="0.15">
      <c r="C229413" s="29"/>
    </row>
    <row r="229414" spans="3:3" x14ac:dyDescent="0.15">
      <c r="C229414" s="29"/>
    </row>
    <row r="229415" spans="3:3" x14ac:dyDescent="0.15">
      <c r="C229415" s="29"/>
    </row>
    <row r="229416" spans="3:3" x14ac:dyDescent="0.15">
      <c r="C229416" s="29"/>
    </row>
    <row r="229417" spans="3:3" x14ac:dyDescent="0.15">
      <c r="C229417" s="34"/>
    </row>
    <row r="229418" spans="3:3" x14ac:dyDescent="0.15">
      <c r="C229418" s="34"/>
    </row>
    <row r="229419" spans="3:3" x14ac:dyDescent="0.15">
      <c r="C229419" s="29"/>
    </row>
    <row r="229420" spans="3:3" x14ac:dyDescent="0.15">
      <c r="C229420" s="29"/>
    </row>
    <row r="229421" spans="3:3" x14ac:dyDescent="0.15">
      <c r="C229421" s="29"/>
    </row>
    <row r="229422" spans="3:3" x14ac:dyDescent="0.15">
      <c r="C229422" s="29"/>
    </row>
    <row r="229423" spans="3:3" x14ac:dyDescent="0.15">
      <c r="C229423" s="29"/>
    </row>
    <row r="229424" spans="3:3" x14ac:dyDescent="0.15">
      <c r="C229424" s="29"/>
    </row>
    <row r="229425" spans="3:3" x14ac:dyDescent="0.15">
      <c r="C229425" s="29"/>
    </row>
    <row r="229426" spans="3:3" x14ac:dyDescent="0.15">
      <c r="C229426" s="29"/>
    </row>
    <row r="229427" spans="3:3" x14ac:dyDescent="0.15">
      <c r="C229427" s="29"/>
    </row>
    <row r="229428" spans="3:3" x14ac:dyDescent="0.15">
      <c r="C229428" s="29"/>
    </row>
    <row r="229429" spans="3:3" x14ac:dyDescent="0.15">
      <c r="C229429" s="29"/>
    </row>
    <row r="229430" spans="3:3" x14ac:dyDescent="0.15">
      <c r="C229430" s="29"/>
    </row>
    <row r="229431" spans="3:3" x14ac:dyDescent="0.15">
      <c r="C229431" s="29"/>
    </row>
    <row r="229432" spans="3:3" x14ac:dyDescent="0.15">
      <c r="C229432" s="29"/>
    </row>
    <row r="229433" spans="3:3" x14ac:dyDescent="0.15">
      <c r="C229433" s="29"/>
    </row>
    <row r="229434" spans="3:3" x14ac:dyDescent="0.15">
      <c r="C229434" s="29"/>
    </row>
    <row r="229435" spans="3:3" x14ac:dyDescent="0.15">
      <c r="C229435" s="34"/>
    </row>
    <row r="229436" spans="3:3" x14ac:dyDescent="0.15">
      <c r="C229436" s="35"/>
    </row>
    <row r="229437" spans="3:3" x14ac:dyDescent="0.15">
      <c r="C229437" s="35"/>
    </row>
    <row r="229438" spans="3:3" x14ac:dyDescent="0.15">
      <c r="C229438" s="35"/>
    </row>
    <row r="229439" spans="3:3" x14ac:dyDescent="0.15">
      <c r="C229439" s="35"/>
    </row>
    <row r="229440" spans="3:3" x14ac:dyDescent="0.15">
      <c r="C229440" s="35"/>
    </row>
    <row r="229441" spans="3:3" x14ac:dyDescent="0.15">
      <c r="C229441" s="35"/>
    </row>
    <row r="229442" spans="3:3" x14ac:dyDescent="0.15">
      <c r="C229442" s="35"/>
    </row>
    <row r="229443" spans="3:3" x14ac:dyDescent="0.15">
      <c r="C229443" s="33"/>
    </row>
    <row r="229444" spans="3:3" x14ac:dyDescent="0.15">
      <c r="C229444" s="35"/>
    </row>
    <row r="229445" spans="3:3" x14ac:dyDescent="0.15">
      <c r="C229445" s="33"/>
    </row>
    <row r="229446" spans="3:3" x14ac:dyDescent="0.15">
      <c r="C229446" s="33"/>
    </row>
    <row r="229447" spans="3:3" x14ac:dyDescent="0.15">
      <c r="C229447" s="33"/>
    </row>
    <row r="229448" spans="3:3" x14ac:dyDescent="0.15">
      <c r="C229448" s="33"/>
    </row>
    <row r="229449" spans="3:3" x14ac:dyDescent="0.15">
      <c r="C229449" s="33"/>
    </row>
    <row r="229450" spans="3:3" x14ac:dyDescent="0.15">
      <c r="C229450" s="33"/>
    </row>
    <row r="229451" spans="3:3" x14ac:dyDescent="0.15">
      <c r="C229451" s="33"/>
    </row>
    <row r="229452" spans="3:3" x14ac:dyDescent="0.15">
      <c r="C229452" s="33"/>
    </row>
    <row r="229453" spans="3:3" x14ac:dyDescent="0.15">
      <c r="C229453" s="33"/>
    </row>
    <row r="229454" spans="3:3" x14ac:dyDescent="0.15">
      <c r="C229454" s="36"/>
    </row>
    <row r="229455" spans="3:3" x14ac:dyDescent="0.15">
      <c r="C229455" s="33"/>
    </row>
    <row r="229456" spans="3:3" x14ac:dyDescent="0.15">
      <c r="C229456" s="36"/>
    </row>
    <row r="229457" spans="3:3" x14ac:dyDescent="0.15">
      <c r="C229457" s="33"/>
    </row>
    <row r="229458" spans="3:3" x14ac:dyDescent="0.15">
      <c r="C229458" s="33"/>
    </row>
    <row r="229459" spans="3:3" x14ac:dyDescent="0.15">
      <c r="C229459" s="33"/>
    </row>
    <row r="229460" spans="3:3" x14ac:dyDescent="0.15">
      <c r="C229460" s="33"/>
    </row>
    <row r="229461" spans="3:3" x14ac:dyDescent="0.15">
      <c r="C229461" s="36"/>
    </row>
    <row r="229462" spans="3:3" x14ac:dyDescent="0.15">
      <c r="C229462" s="37"/>
    </row>
    <row r="229463" spans="3:3" x14ac:dyDescent="0.15">
      <c r="C229463" s="37"/>
    </row>
    <row r="229464" spans="3:3" x14ac:dyDescent="0.15">
      <c r="C229464" s="15"/>
    </row>
    <row r="229465" spans="3:3" x14ac:dyDescent="0.15">
      <c r="C229465" s="36"/>
    </row>
    <row r="229466" spans="3:3" x14ac:dyDescent="0.15">
      <c r="C229466" s="37"/>
    </row>
    <row r="229467" spans="3:3" x14ac:dyDescent="0.15">
      <c r="C229467" s="37"/>
    </row>
    <row r="229468" spans="3:3" x14ac:dyDescent="0.15">
      <c r="C229468" s="15"/>
    </row>
    <row r="229469" spans="3:3" x14ac:dyDescent="0.15">
      <c r="C229469" s="38"/>
    </row>
    <row r="229470" spans="3:3" x14ac:dyDescent="0.15">
      <c r="C229470" s="36"/>
    </row>
    <row r="229471" spans="3:3" x14ac:dyDescent="0.15">
      <c r="C229471" s="37"/>
    </row>
    <row r="229472" spans="3:3" x14ac:dyDescent="0.15">
      <c r="C229472" s="37"/>
    </row>
    <row r="229473" spans="3:3" x14ac:dyDescent="0.15">
      <c r="C229473" s="17"/>
    </row>
    <row r="229474" spans="3:3" x14ac:dyDescent="0.15">
      <c r="C229474" s="17"/>
    </row>
    <row r="229475" spans="3:3" x14ac:dyDescent="0.15">
      <c r="C229475" s="33"/>
    </row>
    <row r="229476" spans="3:3" x14ac:dyDescent="0.15">
      <c r="C229476" s="33"/>
    </row>
    <row r="229477" spans="3:3" x14ac:dyDescent="0.15">
      <c r="C229477" s="33"/>
    </row>
    <row r="229478" spans="3:3" x14ac:dyDescent="0.15">
      <c r="C229478" s="33"/>
    </row>
    <row r="229479" spans="3:3" x14ac:dyDescent="0.15">
      <c r="C229479" s="33"/>
    </row>
    <row r="229480" spans="3:3" x14ac:dyDescent="0.15">
      <c r="C229480" s="33"/>
    </row>
    <row r="229481" spans="3:3" x14ac:dyDescent="0.15">
      <c r="C229481" s="33"/>
    </row>
    <row r="229482" spans="3:3" x14ac:dyDescent="0.15">
      <c r="C229482" s="33"/>
    </row>
    <row r="229483" spans="3:3" x14ac:dyDescent="0.15">
      <c r="C229483" s="33"/>
    </row>
    <row r="229484" spans="3:3" x14ac:dyDescent="0.15">
      <c r="C229484" s="33"/>
    </row>
    <row r="229485" spans="3:3" x14ac:dyDescent="0.15">
      <c r="C229485" s="39"/>
    </row>
    <row r="229486" spans="3:3" x14ac:dyDescent="0.15">
      <c r="C229486" s="39"/>
    </row>
    <row r="229487" spans="3:3" x14ac:dyDescent="0.15">
      <c r="C229487" s="39"/>
    </row>
    <row r="229488" spans="3:3" x14ac:dyDescent="0.15">
      <c r="C229488" s="39"/>
    </row>
    <row r="229489" spans="3:3" x14ac:dyDescent="0.15">
      <c r="C229489" s="39"/>
    </row>
    <row r="229490" spans="3:3" x14ac:dyDescent="0.15">
      <c r="C229490" s="31"/>
    </row>
    <row r="229491" spans="3:3" x14ac:dyDescent="0.15">
      <c r="C229491" s="31"/>
    </row>
    <row r="229492" spans="3:3" x14ac:dyDescent="0.15">
      <c r="C229492" s="31"/>
    </row>
    <row r="229493" spans="3:3" x14ac:dyDescent="0.15">
      <c r="C229493" s="31"/>
    </row>
    <row r="229494" spans="3:3" x14ac:dyDescent="0.15">
      <c r="C229494" s="31"/>
    </row>
    <row r="229495" spans="3:3" x14ac:dyDescent="0.15">
      <c r="C229495" s="31"/>
    </row>
    <row r="229496" spans="3:3" x14ac:dyDescent="0.15">
      <c r="C229496" s="31"/>
    </row>
    <row r="229497" spans="3:3" x14ac:dyDescent="0.15">
      <c r="C229497" s="31"/>
    </row>
    <row r="229498" spans="3:3" x14ac:dyDescent="0.15">
      <c r="C229498" s="31"/>
    </row>
    <row r="229499" spans="3:3" x14ac:dyDescent="0.15">
      <c r="C229499" s="31"/>
    </row>
    <row r="229500" spans="3:3" x14ac:dyDescent="0.15">
      <c r="C229500" s="31"/>
    </row>
    <row r="229501" spans="3:3" x14ac:dyDescent="0.15">
      <c r="C229501" s="31"/>
    </row>
    <row r="229502" spans="3:3" x14ac:dyDescent="0.15">
      <c r="C229502" s="31"/>
    </row>
    <row r="229503" spans="3:3" x14ac:dyDescent="0.15">
      <c r="C229503" s="31"/>
    </row>
    <row r="229504" spans="3:3" x14ac:dyDescent="0.15">
      <c r="C229504" s="31"/>
    </row>
    <row r="229505" spans="3:3" x14ac:dyDescent="0.15">
      <c r="C229505" s="31"/>
    </row>
    <row r="229506" spans="3:3" x14ac:dyDescent="0.15">
      <c r="C229506" s="31"/>
    </row>
    <row r="229507" spans="3:3" x14ac:dyDescent="0.15">
      <c r="C229507" s="31"/>
    </row>
    <row r="229508" spans="3:3" x14ac:dyDescent="0.15">
      <c r="C229508" s="31"/>
    </row>
    <row r="229509" spans="3:3" x14ac:dyDescent="0.15">
      <c r="C229509" s="31"/>
    </row>
    <row r="229510" spans="3:3" x14ac:dyDescent="0.15">
      <c r="C229510" s="29"/>
    </row>
    <row r="229511" spans="3:3" x14ac:dyDescent="0.15">
      <c r="C229511" s="29"/>
    </row>
    <row r="229512" spans="3:3" x14ac:dyDescent="0.15">
      <c r="C229512" s="29"/>
    </row>
    <row r="229513" spans="3:3" x14ac:dyDescent="0.15">
      <c r="C229513" s="29"/>
    </row>
    <row r="229514" spans="3:3" x14ac:dyDescent="0.15">
      <c r="C229514" s="29"/>
    </row>
    <row r="229515" spans="3:3" x14ac:dyDescent="0.15">
      <c r="C229515" s="29"/>
    </row>
    <row r="229516" spans="3:3" x14ac:dyDescent="0.15">
      <c r="C229516" s="29"/>
    </row>
    <row r="229517" spans="3:3" x14ac:dyDescent="0.15">
      <c r="C229517" s="29"/>
    </row>
    <row r="229518" spans="3:3" x14ac:dyDescent="0.15">
      <c r="C229518" s="29"/>
    </row>
    <row r="229519" spans="3:3" x14ac:dyDescent="0.15">
      <c r="C229519" s="29"/>
    </row>
    <row r="229520" spans="3:3" x14ac:dyDescent="0.15">
      <c r="C229520" s="29"/>
    </row>
    <row r="229521" spans="3:3" x14ac:dyDescent="0.15">
      <c r="C229521" s="29"/>
    </row>
    <row r="229522" spans="3:3" x14ac:dyDescent="0.15">
      <c r="C229522" s="29"/>
    </row>
    <row r="229523" spans="3:3" x14ac:dyDescent="0.15">
      <c r="C229523" s="29"/>
    </row>
    <row r="229524" spans="3:3" x14ac:dyDescent="0.15">
      <c r="C229524" s="29"/>
    </row>
    <row r="229525" spans="3:3" x14ac:dyDescent="0.15">
      <c r="C229525" s="29"/>
    </row>
    <row r="229526" spans="3:3" x14ac:dyDescent="0.15">
      <c r="C229526" s="29"/>
    </row>
    <row r="229527" spans="3:3" x14ac:dyDescent="0.15">
      <c r="C229527" s="29"/>
    </row>
    <row r="229528" spans="3:3" x14ac:dyDescent="0.15">
      <c r="C229528" s="29"/>
    </row>
    <row r="229529" spans="3:3" x14ac:dyDescent="0.15">
      <c r="C229529" s="29"/>
    </row>
    <row r="229530" spans="3:3" x14ac:dyDescent="0.15">
      <c r="C229530" s="29"/>
    </row>
    <row r="229531" spans="3:3" x14ac:dyDescent="0.15">
      <c r="C229531" s="29"/>
    </row>
    <row r="229532" spans="3:3" x14ac:dyDescent="0.15">
      <c r="C229532" s="29"/>
    </row>
    <row r="229533" spans="3:3" x14ac:dyDescent="0.15">
      <c r="C229533" s="29"/>
    </row>
    <row r="229534" spans="3:3" x14ac:dyDescent="0.15">
      <c r="C229534" s="29"/>
    </row>
    <row r="229535" spans="3:3" x14ac:dyDescent="0.15">
      <c r="C229535" s="29"/>
    </row>
    <row r="229536" spans="3:3" x14ac:dyDescent="0.15">
      <c r="C229536" s="29"/>
    </row>
    <row r="229537" spans="3:3" x14ac:dyDescent="0.15">
      <c r="C229537" s="29"/>
    </row>
    <row r="229538" spans="3:3" x14ac:dyDescent="0.15">
      <c r="C229538" s="29"/>
    </row>
    <row r="229539" spans="3:3" x14ac:dyDescent="0.15">
      <c r="C229539" s="29"/>
    </row>
    <row r="229540" spans="3:3" x14ac:dyDescent="0.15">
      <c r="C229540" s="29"/>
    </row>
    <row r="229541" spans="3:3" x14ac:dyDescent="0.15">
      <c r="C229541" s="29"/>
    </row>
    <row r="229542" spans="3:3" x14ac:dyDescent="0.15">
      <c r="C229542" s="29"/>
    </row>
    <row r="229543" spans="3:3" x14ac:dyDescent="0.15">
      <c r="C229543" s="29"/>
    </row>
    <row r="229544" spans="3:3" x14ac:dyDescent="0.15">
      <c r="C229544" s="29"/>
    </row>
    <row r="229545" spans="3:3" x14ac:dyDescent="0.15">
      <c r="C229545" s="29"/>
    </row>
    <row r="229546" spans="3:3" x14ac:dyDescent="0.15">
      <c r="C229546" s="31"/>
    </row>
    <row r="229547" spans="3:3" x14ac:dyDescent="0.15">
      <c r="C229547" s="31"/>
    </row>
    <row r="229548" spans="3:3" x14ac:dyDescent="0.15">
      <c r="C229548" s="31"/>
    </row>
    <row r="229549" spans="3:3" x14ac:dyDescent="0.15">
      <c r="C229549" s="31"/>
    </row>
    <row r="229550" spans="3:3" x14ac:dyDescent="0.15">
      <c r="C229550" s="31"/>
    </row>
    <row r="229551" spans="3:3" x14ac:dyDescent="0.15">
      <c r="C229551" s="31"/>
    </row>
    <row r="229552" spans="3:3" x14ac:dyDescent="0.15">
      <c r="C229552" s="31"/>
    </row>
    <row r="229553" spans="3:3" x14ac:dyDescent="0.15">
      <c r="C229553" s="31"/>
    </row>
    <row r="229554" spans="3:3" x14ac:dyDescent="0.15">
      <c r="C229554" s="31"/>
    </row>
    <row r="229555" spans="3:3" x14ac:dyDescent="0.15">
      <c r="C229555" s="31"/>
    </row>
    <row r="229556" spans="3:3" x14ac:dyDescent="0.15">
      <c r="C229556" s="29"/>
    </row>
    <row r="229557" spans="3:3" x14ac:dyDescent="0.15">
      <c r="C229557" s="29"/>
    </row>
    <row r="229558" spans="3:3" x14ac:dyDescent="0.15">
      <c r="C229558" s="29"/>
    </row>
    <row r="229559" spans="3:3" x14ac:dyDescent="0.15">
      <c r="C229559" s="29"/>
    </row>
    <row r="229560" spans="3:3" x14ac:dyDescent="0.15">
      <c r="C229560" s="29"/>
    </row>
    <row r="229561" spans="3:3" x14ac:dyDescent="0.15">
      <c r="C229561" s="29"/>
    </row>
    <row r="229562" spans="3:3" x14ac:dyDescent="0.15">
      <c r="C229562" s="29"/>
    </row>
    <row r="229563" spans="3:3" x14ac:dyDescent="0.15">
      <c r="C229563" s="29"/>
    </row>
    <row r="229564" spans="3:3" x14ac:dyDescent="0.15">
      <c r="C229564" s="29"/>
    </row>
    <row r="229565" spans="3:3" x14ac:dyDescent="0.15">
      <c r="C229565" s="29"/>
    </row>
    <row r="229566" spans="3:3" x14ac:dyDescent="0.15">
      <c r="C229566" s="29"/>
    </row>
    <row r="229567" spans="3:3" x14ac:dyDescent="0.15">
      <c r="C229567" s="29"/>
    </row>
    <row r="229568" spans="3:3" x14ac:dyDescent="0.15">
      <c r="C229568" s="29"/>
    </row>
    <row r="229569" spans="3:3" x14ac:dyDescent="0.15">
      <c r="C229569" s="29"/>
    </row>
    <row r="229570" spans="3:3" x14ac:dyDescent="0.15">
      <c r="C229570" s="29"/>
    </row>
    <row r="229571" spans="3:3" x14ac:dyDescent="0.15">
      <c r="C229571" s="29"/>
    </row>
    <row r="229572" spans="3:3" x14ac:dyDescent="0.15">
      <c r="C229572" s="29"/>
    </row>
    <row r="229573" spans="3:3" x14ac:dyDescent="0.15">
      <c r="C229573" s="29"/>
    </row>
    <row r="229574" spans="3:3" x14ac:dyDescent="0.15">
      <c r="C229574" s="29"/>
    </row>
    <row r="229575" spans="3:3" x14ac:dyDescent="0.15">
      <c r="C229575" s="29"/>
    </row>
    <row r="229576" spans="3:3" x14ac:dyDescent="0.15">
      <c r="C229576" s="29"/>
    </row>
    <row r="229577" spans="3:3" x14ac:dyDescent="0.15">
      <c r="C229577" s="29"/>
    </row>
    <row r="229578" spans="3:3" x14ac:dyDescent="0.15">
      <c r="C229578" s="29"/>
    </row>
    <row r="229579" spans="3:3" x14ac:dyDescent="0.15">
      <c r="C229579" s="29"/>
    </row>
    <row r="229580" spans="3:3" x14ac:dyDescent="0.15">
      <c r="C229580" s="29"/>
    </row>
    <row r="229581" spans="3:3" x14ac:dyDescent="0.15">
      <c r="C229581" s="29"/>
    </row>
    <row r="229582" spans="3:3" x14ac:dyDescent="0.15">
      <c r="C229582" s="40"/>
    </row>
    <row r="229583" spans="3:3" x14ac:dyDescent="0.15">
      <c r="C229583" s="40"/>
    </row>
    <row r="229584" spans="3:3" x14ac:dyDescent="0.15">
      <c r="C229584" s="40"/>
    </row>
    <row r="229585" spans="3:3" x14ac:dyDescent="0.15">
      <c r="C229585" s="40"/>
    </row>
    <row r="229586" spans="3:3" x14ac:dyDescent="0.15">
      <c r="C229586" s="40"/>
    </row>
    <row r="229587" spans="3:3" x14ac:dyDescent="0.15">
      <c r="C229587" s="40"/>
    </row>
    <row r="229588" spans="3:3" x14ac:dyDescent="0.15">
      <c r="C229588" s="40"/>
    </row>
    <row r="229589" spans="3:3" x14ac:dyDescent="0.15">
      <c r="C229589" s="40"/>
    </row>
    <row r="229590" spans="3:3" x14ac:dyDescent="0.15">
      <c r="C229590" s="40"/>
    </row>
    <row r="229591" spans="3:3" x14ac:dyDescent="0.15">
      <c r="C229591" s="40"/>
    </row>
    <row r="229592" spans="3:3" x14ac:dyDescent="0.15">
      <c r="C229592" s="40"/>
    </row>
    <row r="229593" spans="3:3" x14ac:dyDescent="0.15">
      <c r="C229593" s="40"/>
    </row>
    <row r="229594" spans="3:3" x14ac:dyDescent="0.15">
      <c r="C229594" s="40"/>
    </row>
    <row r="229595" spans="3:3" x14ac:dyDescent="0.15">
      <c r="C229595" s="40"/>
    </row>
    <row r="229596" spans="3:3" x14ac:dyDescent="0.15">
      <c r="C229596" s="41"/>
    </row>
    <row r="229597" spans="3:3" x14ac:dyDescent="0.15">
      <c r="C229597" s="41"/>
    </row>
    <row r="229598" spans="3:3" x14ac:dyDescent="0.15">
      <c r="C229598" s="41"/>
    </row>
    <row r="229599" spans="3:3" x14ac:dyDescent="0.15">
      <c r="C229599" s="41"/>
    </row>
    <row r="229600" spans="3:3" x14ac:dyDescent="0.15">
      <c r="C229600" s="41"/>
    </row>
    <row r="229601" spans="3:3" x14ac:dyDescent="0.15">
      <c r="C229601" s="34"/>
    </row>
    <row r="229602" spans="3:3" x14ac:dyDescent="0.15">
      <c r="C229602" s="34"/>
    </row>
    <row r="229603" spans="3:3" x14ac:dyDescent="0.15">
      <c r="C229603" s="34"/>
    </row>
    <row r="229604" spans="3:3" x14ac:dyDescent="0.15">
      <c r="C229604" s="34"/>
    </row>
    <row r="229605" spans="3:3" x14ac:dyDescent="0.15">
      <c r="C229605" s="34"/>
    </row>
    <row r="229606" spans="3:3" x14ac:dyDescent="0.15">
      <c r="C229606" s="34"/>
    </row>
    <row r="229607" spans="3:3" x14ac:dyDescent="0.15">
      <c r="C229607" s="34"/>
    </row>
    <row r="229608" spans="3:3" x14ac:dyDescent="0.15">
      <c r="C229608" s="34"/>
    </row>
    <row r="229609" spans="3:3" x14ac:dyDescent="0.15">
      <c r="C229609" s="34"/>
    </row>
    <row r="229610" spans="3:3" x14ac:dyDescent="0.15">
      <c r="C229610" s="34"/>
    </row>
    <row r="229611" spans="3:3" x14ac:dyDescent="0.15">
      <c r="C229611" s="42"/>
    </row>
    <row r="229612" spans="3:3" x14ac:dyDescent="0.15">
      <c r="C229612" s="42"/>
    </row>
    <row r="229613" spans="3:3" x14ac:dyDescent="0.15">
      <c r="C229613" s="42"/>
    </row>
    <row r="229614" spans="3:3" x14ac:dyDescent="0.15">
      <c r="C229614" s="42"/>
    </row>
    <row r="229615" spans="3:3" x14ac:dyDescent="0.15">
      <c r="C229615" s="42"/>
    </row>
    <row r="229616" spans="3:3" x14ac:dyDescent="0.15">
      <c r="C229616" s="42"/>
    </row>
    <row r="229617" spans="3:3" x14ac:dyDescent="0.15">
      <c r="C229617" s="42"/>
    </row>
    <row r="229618" spans="3:3" x14ac:dyDescent="0.15">
      <c r="C229618" s="42"/>
    </row>
    <row r="229619" spans="3:3" x14ac:dyDescent="0.15">
      <c r="C229619" s="42"/>
    </row>
    <row r="229620" spans="3:3" x14ac:dyDescent="0.15">
      <c r="C229620" s="42"/>
    </row>
    <row r="229621" spans="3:3" x14ac:dyDescent="0.15">
      <c r="C229621" s="31"/>
    </row>
    <row r="229622" spans="3:3" x14ac:dyDescent="0.15">
      <c r="C229622" s="31"/>
    </row>
    <row r="229623" spans="3:3" x14ac:dyDescent="0.15">
      <c r="C229623" s="29"/>
    </row>
    <row r="229624" spans="3:3" x14ac:dyDescent="0.15">
      <c r="C229624" s="29"/>
    </row>
    <row r="229625" spans="3:3" x14ac:dyDescent="0.15">
      <c r="C229625" s="29"/>
    </row>
    <row r="229626" spans="3:3" x14ac:dyDescent="0.15">
      <c r="C229626" s="29"/>
    </row>
    <row r="229627" spans="3:3" x14ac:dyDescent="0.15">
      <c r="C229627" s="29"/>
    </row>
    <row r="229628" spans="3:3" x14ac:dyDescent="0.15">
      <c r="C229628" s="29"/>
    </row>
    <row r="229629" spans="3:3" x14ac:dyDescent="0.15">
      <c r="C229629" s="29"/>
    </row>
    <row r="229630" spans="3:3" x14ac:dyDescent="0.15">
      <c r="C229630" s="29"/>
    </row>
    <row r="229631" spans="3:3" x14ac:dyDescent="0.15">
      <c r="C229631" s="31"/>
    </row>
    <row r="229632" spans="3:3" x14ac:dyDescent="0.15">
      <c r="C229632" s="29"/>
    </row>
    <row r="229633" spans="3:3" x14ac:dyDescent="0.15">
      <c r="C229633" s="29"/>
    </row>
    <row r="229634" spans="3:3" x14ac:dyDescent="0.15">
      <c r="C229634" s="29"/>
    </row>
    <row r="229635" spans="3:3" x14ac:dyDescent="0.15">
      <c r="C229635" s="29"/>
    </row>
    <row r="229636" spans="3:3" x14ac:dyDescent="0.15">
      <c r="C229636" s="29"/>
    </row>
    <row r="229637" spans="3:3" x14ac:dyDescent="0.15">
      <c r="C229637" s="29"/>
    </row>
    <row r="229638" spans="3:3" x14ac:dyDescent="0.15">
      <c r="C229638" s="29"/>
    </row>
    <row r="229639" spans="3:3" x14ac:dyDescent="0.15">
      <c r="C229639" s="37"/>
    </row>
    <row r="229640" spans="3:3" x14ac:dyDescent="0.15">
      <c r="C229640" s="37"/>
    </row>
    <row r="229641" spans="3:3" x14ac:dyDescent="0.15">
      <c r="C229641" s="37"/>
    </row>
    <row r="229642" spans="3:3" x14ac:dyDescent="0.15">
      <c r="C229642" s="37"/>
    </row>
    <row r="229643" spans="3:3" x14ac:dyDescent="0.15">
      <c r="C229643" s="29"/>
    </row>
    <row r="229644" spans="3:3" x14ac:dyDescent="0.15">
      <c r="C229644" s="43"/>
    </row>
    <row r="229645" spans="3:3" x14ac:dyDescent="0.15">
      <c r="C229645" s="43"/>
    </row>
    <row r="229646" spans="3:3" x14ac:dyDescent="0.15">
      <c r="C229646" s="43"/>
    </row>
    <row r="229647" spans="3:3" x14ac:dyDescent="0.15">
      <c r="C229647" s="43"/>
    </row>
    <row r="229648" spans="3:3" x14ac:dyDescent="0.15">
      <c r="C229648" s="43"/>
    </row>
    <row r="229649" spans="3:3" x14ac:dyDescent="0.15">
      <c r="C229649" s="43"/>
    </row>
    <row r="229650" spans="3:3" x14ac:dyDescent="0.15">
      <c r="C229650" s="43"/>
    </row>
    <row r="229651" spans="3:3" x14ac:dyDescent="0.15">
      <c r="C229651" s="44"/>
    </row>
    <row r="229652" spans="3:3" x14ac:dyDescent="0.15">
      <c r="C229652" s="44"/>
    </row>
    <row r="229653" spans="3:3" x14ac:dyDescent="0.15">
      <c r="C229653" s="44"/>
    </row>
    <row r="229654" spans="3:3" x14ac:dyDescent="0.15">
      <c r="C229654" s="43"/>
    </row>
    <row r="229655" spans="3:3" x14ac:dyDescent="0.15">
      <c r="C229655" s="43"/>
    </row>
    <row r="229656" spans="3:3" x14ac:dyDescent="0.15">
      <c r="C229656" s="43"/>
    </row>
    <row r="229657" spans="3:3" x14ac:dyDescent="0.15">
      <c r="C229657" s="43"/>
    </row>
    <row r="229658" spans="3:3" x14ac:dyDescent="0.15">
      <c r="C229658" s="43"/>
    </row>
    <row r="229659" spans="3:3" x14ac:dyDescent="0.15">
      <c r="C229659" s="43"/>
    </row>
    <row r="229660" spans="3:3" x14ac:dyDescent="0.15">
      <c r="C229660" s="43"/>
    </row>
    <row r="229661" spans="3:3" x14ac:dyDescent="0.15">
      <c r="C229661" s="45"/>
    </row>
    <row r="229662" spans="3:3" x14ac:dyDescent="0.15">
      <c r="C229662" s="45"/>
    </row>
    <row r="229663" spans="3:3" x14ac:dyDescent="0.15">
      <c r="C229663" s="45"/>
    </row>
    <row r="229664" spans="3:3" x14ac:dyDescent="0.15">
      <c r="C229664" s="46"/>
    </row>
    <row r="229665" spans="3:3" x14ac:dyDescent="0.15">
      <c r="C229665" s="46"/>
    </row>
    <row r="229666" spans="3:3" x14ac:dyDescent="0.15">
      <c r="C229666" s="46"/>
    </row>
    <row r="229667" spans="3:3" x14ac:dyDescent="0.15">
      <c r="C229667" s="46"/>
    </row>
    <row r="229668" spans="3:3" x14ac:dyDescent="0.15">
      <c r="C229668" s="46"/>
    </row>
    <row r="229669" spans="3:3" x14ac:dyDescent="0.15">
      <c r="C229669" s="46"/>
    </row>
    <row r="229670" spans="3:3" x14ac:dyDescent="0.15">
      <c r="C229670" s="46"/>
    </row>
    <row r="229671" spans="3:3" x14ac:dyDescent="0.15">
      <c r="C229671" s="47"/>
    </row>
    <row r="229672" spans="3:3" x14ac:dyDescent="0.15">
      <c r="C229672" s="47"/>
    </row>
    <row r="229673" spans="3:3" x14ac:dyDescent="0.15">
      <c r="C229673" s="47"/>
    </row>
    <row r="229674" spans="3:3" x14ac:dyDescent="0.15">
      <c r="C229674" s="43"/>
    </row>
    <row r="229675" spans="3:3" x14ac:dyDescent="0.15">
      <c r="C229675" s="36"/>
    </row>
    <row r="229676" spans="3:3" x14ac:dyDescent="0.15">
      <c r="C229676" s="43"/>
    </row>
    <row r="229677" spans="3:3" x14ac:dyDescent="0.15">
      <c r="C229677" s="43"/>
    </row>
    <row r="229678" spans="3:3" x14ac:dyDescent="0.15">
      <c r="C229678" s="43"/>
    </row>
    <row r="229679" spans="3:3" x14ac:dyDescent="0.15">
      <c r="C229679" s="43"/>
    </row>
    <row r="229680" spans="3:3" x14ac:dyDescent="0.15">
      <c r="C229680" s="43"/>
    </row>
    <row r="229681" spans="3:3" x14ac:dyDescent="0.15">
      <c r="C229681" s="43"/>
    </row>
    <row r="229682" spans="3:3" x14ac:dyDescent="0.15">
      <c r="C229682" s="43"/>
    </row>
    <row r="229683" spans="3:3" x14ac:dyDescent="0.15">
      <c r="C229683" s="43"/>
    </row>
    <row r="229684" spans="3:3" x14ac:dyDescent="0.15">
      <c r="C229684" s="44"/>
    </row>
    <row r="229685" spans="3:3" x14ac:dyDescent="0.15">
      <c r="C229685" s="44"/>
    </row>
    <row r="229686" spans="3:3" x14ac:dyDescent="0.15">
      <c r="C229686" s="44"/>
    </row>
    <row r="229687" spans="3:3" x14ac:dyDescent="0.15">
      <c r="C229687" s="43"/>
    </row>
    <row r="229688" spans="3:3" x14ac:dyDescent="0.15">
      <c r="C229688" s="43"/>
    </row>
    <row r="229689" spans="3:3" x14ac:dyDescent="0.15">
      <c r="C229689" s="43"/>
    </row>
    <row r="229690" spans="3:3" x14ac:dyDescent="0.15">
      <c r="C229690" s="48"/>
    </row>
    <row r="229691" spans="3:3" x14ac:dyDescent="0.15">
      <c r="C229691" s="43"/>
    </row>
    <row r="229692" spans="3:3" x14ac:dyDescent="0.15">
      <c r="C229692" s="48"/>
    </row>
    <row r="229693" spans="3:3" x14ac:dyDescent="0.15">
      <c r="C229693" s="48"/>
    </row>
    <row r="229694" spans="3:3" x14ac:dyDescent="0.15">
      <c r="C229694" s="48"/>
    </row>
    <row r="229695" spans="3:3" x14ac:dyDescent="0.15">
      <c r="C229695" s="43"/>
    </row>
    <row r="229696" spans="3:3" x14ac:dyDescent="0.15">
      <c r="C229696" s="49"/>
    </row>
    <row r="229697" spans="3:3" x14ac:dyDescent="0.15">
      <c r="C229697" s="48"/>
    </row>
    <row r="229698" spans="3:3" x14ac:dyDescent="0.15">
      <c r="C229698" s="48"/>
    </row>
    <row r="229699" spans="3:3" x14ac:dyDescent="0.15">
      <c r="C229699" s="48"/>
    </row>
    <row r="229700" spans="3:3" x14ac:dyDescent="0.15">
      <c r="C229700" s="48"/>
    </row>
    <row r="229701" spans="3:3" x14ac:dyDescent="0.15">
      <c r="C229701" s="48"/>
    </row>
    <row r="229702" spans="3:3" x14ac:dyDescent="0.15">
      <c r="C229702" s="48"/>
    </row>
    <row r="229703" spans="3:3" x14ac:dyDescent="0.15">
      <c r="C229703" s="48"/>
    </row>
    <row r="229704" spans="3:3" x14ac:dyDescent="0.15">
      <c r="C229704" s="43"/>
    </row>
    <row r="229705" spans="3:3" x14ac:dyDescent="0.15">
      <c r="C229705" s="46"/>
    </row>
    <row r="229706" spans="3:3" x14ac:dyDescent="0.15">
      <c r="C229706" s="43"/>
    </row>
    <row r="229707" spans="3:3" x14ac:dyDescent="0.15">
      <c r="C229707" s="50"/>
    </row>
    <row r="229709" spans="3:3" x14ac:dyDescent="0.15">
      <c r="C229709" s="52"/>
    </row>
    <row r="245761" spans="3:3" x14ac:dyDescent="0.15">
      <c r="C245761" s="29"/>
    </row>
    <row r="245762" spans="3:3" x14ac:dyDescent="0.15">
      <c r="C245762" s="31"/>
    </row>
    <row r="245763" spans="3:3" x14ac:dyDescent="0.15">
      <c r="C245763" s="31"/>
    </row>
    <row r="245764" spans="3:3" x14ac:dyDescent="0.15">
      <c r="C245764" s="32"/>
    </row>
    <row r="245765" spans="3:3" x14ac:dyDescent="0.15">
      <c r="C245765" s="32"/>
    </row>
    <row r="245766" spans="3:3" x14ac:dyDescent="0.15">
      <c r="C245766" s="31"/>
    </row>
    <row r="245767" spans="3:3" x14ac:dyDescent="0.15">
      <c r="C245767" s="31"/>
    </row>
    <row r="245768" spans="3:3" x14ac:dyDescent="0.15">
      <c r="C245768" s="31"/>
    </row>
    <row r="245769" spans="3:3" x14ac:dyDescent="0.15">
      <c r="C245769" s="31"/>
    </row>
    <row r="245770" spans="3:3" x14ac:dyDescent="0.15">
      <c r="C245770" s="31"/>
    </row>
    <row r="245771" spans="3:3" x14ac:dyDescent="0.15">
      <c r="C245771" s="31"/>
    </row>
    <row r="245772" spans="3:3" x14ac:dyDescent="0.15">
      <c r="C245772" s="31"/>
    </row>
    <row r="245773" spans="3:3" x14ac:dyDescent="0.15">
      <c r="C245773" s="31"/>
    </row>
    <row r="245774" spans="3:3" x14ac:dyDescent="0.15">
      <c r="C245774" s="31"/>
    </row>
    <row r="245775" spans="3:3" x14ac:dyDescent="0.15">
      <c r="C245775" s="31"/>
    </row>
    <row r="245776" spans="3:3" x14ac:dyDescent="0.15">
      <c r="C245776" s="31"/>
    </row>
    <row r="245777" spans="3:3" x14ac:dyDescent="0.15">
      <c r="C245777" s="31"/>
    </row>
    <row r="245778" spans="3:3" x14ac:dyDescent="0.15">
      <c r="C245778" s="31"/>
    </row>
    <row r="245779" spans="3:3" x14ac:dyDescent="0.15">
      <c r="C245779" s="31"/>
    </row>
    <row r="245780" spans="3:3" x14ac:dyDescent="0.15">
      <c r="C245780" s="29"/>
    </row>
    <row r="245781" spans="3:3" x14ac:dyDescent="0.15">
      <c r="C245781" s="29"/>
    </row>
    <row r="245782" spans="3:3" x14ac:dyDescent="0.15">
      <c r="C245782" s="29"/>
    </row>
    <row r="245783" spans="3:3" x14ac:dyDescent="0.15">
      <c r="C245783" s="29"/>
    </row>
    <row r="245784" spans="3:3" x14ac:dyDescent="0.15">
      <c r="C245784" s="29"/>
    </row>
    <row r="245785" spans="3:3" x14ac:dyDescent="0.15">
      <c r="C245785" s="29"/>
    </row>
    <row r="245786" spans="3:3" x14ac:dyDescent="0.15">
      <c r="C245786" s="33"/>
    </row>
    <row r="245787" spans="3:3" x14ac:dyDescent="0.15">
      <c r="C245787" s="29"/>
    </row>
    <row r="245788" spans="3:3" x14ac:dyDescent="0.15">
      <c r="C245788" s="33"/>
    </row>
    <row r="245789" spans="3:3" x14ac:dyDescent="0.15">
      <c r="C245789" s="29"/>
    </row>
    <row r="245790" spans="3:3" x14ac:dyDescent="0.15">
      <c r="C245790" s="29"/>
    </row>
    <row r="245791" spans="3:3" x14ac:dyDescent="0.15">
      <c r="C245791" s="34"/>
    </row>
    <row r="245792" spans="3:3" x14ac:dyDescent="0.15">
      <c r="C245792" s="34"/>
    </row>
    <row r="245793" spans="3:3" x14ac:dyDescent="0.15">
      <c r="C245793" s="34"/>
    </row>
    <row r="245794" spans="3:3" x14ac:dyDescent="0.15">
      <c r="C245794" s="34"/>
    </row>
    <row r="245795" spans="3:3" x14ac:dyDescent="0.15">
      <c r="C245795" s="29"/>
    </row>
    <row r="245796" spans="3:3" x14ac:dyDescent="0.15">
      <c r="C245796" s="29"/>
    </row>
    <row r="245797" spans="3:3" x14ac:dyDescent="0.15">
      <c r="C245797" s="29"/>
    </row>
    <row r="245798" spans="3:3" x14ac:dyDescent="0.15">
      <c r="C245798" s="29"/>
    </row>
    <row r="245799" spans="3:3" x14ac:dyDescent="0.15">
      <c r="C245799" s="29"/>
    </row>
    <row r="245800" spans="3:3" x14ac:dyDescent="0.15">
      <c r="C245800" s="29"/>
    </row>
    <row r="245801" spans="3:3" x14ac:dyDescent="0.15">
      <c r="C245801" s="34"/>
    </row>
    <row r="245802" spans="3:3" x14ac:dyDescent="0.15">
      <c r="C245802" s="34"/>
    </row>
    <row r="245803" spans="3:3" x14ac:dyDescent="0.15">
      <c r="C245803" s="29"/>
    </row>
    <row r="245804" spans="3:3" x14ac:dyDescent="0.15">
      <c r="C245804" s="29"/>
    </row>
    <row r="245805" spans="3:3" x14ac:dyDescent="0.15">
      <c r="C245805" s="29"/>
    </row>
    <row r="245806" spans="3:3" x14ac:dyDescent="0.15">
      <c r="C245806" s="29"/>
    </row>
    <row r="245807" spans="3:3" x14ac:dyDescent="0.15">
      <c r="C245807" s="29"/>
    </row>
    <row r="245808" spans="3:3" x14ac:dyDescent="0.15">
      <c r="C245808" s="29"/>
    </row>
    <row r="245809" spans="3:3" x14ac:dyDescent="0.15">
      <c r="C245809" s="29"/>
    </row>
    <row r="245810" spans="3:3" x14ac:dyDescent="0.15">
      <c r="C245810" s="29"/>
    </row>
    <row r="245811" spans="3:3" x14ac:dyDescent="0.15">
      <c r="C245811" s="29"/>
    </row>
    <row r="245812" spans="3:3" x14ac:dyDescent="0.15">
      <c r="C245812" s="29"/>
    </row>
    <row r="245813" spans="3:3" x14ac:dyDescent="0.15">
      <c r="C245813" s="29"/>
    </row>
    <row r="245814" spans="3:3" x14ac:dyDescent="0.15">
      <c r="C245814" s="29"/>
    </row>
    <row r="245815" spans="3:3" x14ac:dyDescent="0.15">
      <c r="C245815" s="29"/>
    </row>
    <row r="245816" spans="3:3" x14ac:dyDescent="0.15">
      <c r="C245816" s="29"/>
    </row>
    <row r="245817" spans="3:3" x14ac:dyDescent="0.15">
      <c r="C245817" s="29"/>
    </row>
    <row r="245818" spans="3:3" x14ac:dyDescent="0.15">
      <c r="C245818" s="29"/>
    </row>
    <row r="245819" spans="3:3" x14ac:dyDescent="0.15">
      <c r="C245819" s="34"/>
    </row>
    <row r="245820" spans="3:3" x14ac:dyDescent="0.15">
      <c r="C245820" s="35"/>
    </row>
    <row r="245821" spans="3:3" x14ac:dyDescent="0.15">
      <c r="C245821" s="35"/>
    </row>
    <row r="245822" spans="3:3" x14ac:dyDescent="0.15">
      <c r="C245822" s="35"/>
    </row>
    <row r="245823" spans="3:3" x14ac:dyDescent="0.15">
      <c r="C245823" s="35"/>
    </row>
    <row r="245824" spans="3:3" x14ac:dyDescent="0.15">
      <c r="C245824" s="35"/>
    </row>
    <row r="245825" spans="3:3" x14ac:dyDescent="0.15">
      <c r="C245825" s="35"/>
    </row>
    <row r="245826" spans="3:3" x14ac:dyDescent="0.15">
      <c r="C245826" s="35"/>
    </row>
    <row r="245827" spans="3:3" x14ac:dyDescent="0.15">
      <c r="C245827" s="33"/>
    </row>
    <row r="245828" spans="3:3" x14ac:dyDescent="0.15">
      <c r="C245828" s="35"/>
    </row>
    <row r="245829" spans="3:3" x14ac:dyDescent="0.15">
      <c r="C245829" s="33"/>
    </row>
    <row r="245830" spans="3:3" x14ac:dyDescent="0.15">
      <c r="C245830" s="33"/>
    </row>
    <row r="245831" spans="3:3" x14ac:dyDescent="0.15">
      <c r="C245831" s="33"/>
    </row>
    <row r="245832" spans="3:3" x14ac:dyDescent="0.15">
      <c r="C245832" s="33"/>
    </row>
    <row r="245833" spans="3:3" x14ac:dyDescent="0.15">
      <c r="C245833" s="33"/>
    </row>
    <row r="245834" spans="3:3" x14ac:dyDescent="0.15">
      <c r="C245834" s="33"/>
    </row>
    <row r="245835" spans="3:3" x14ac:dyDescent="0.15">
      <c r="C245835" s="33"/>
    </row>
    <row r="245836" spans="3:3" x14ac:dyDescent="0.15">
      <c r="C245836" s="33"/>
    </row>
    <row r="245837" spans="3:3" x14ac:dyDescent="0.15">
      <c r="C245837" s="33"/>
    </row>
    <row r="245838" spans="3:3" x14ac:dyDescent="0.15">
      <c r="C245838" s="36"/>
    </row>
    <row r="245839" spans="3:3" x14ac:dyDescent="0.15">
      <c r="C245839" s="33"/>
    </row>
    <row r="245840" spans="3:3" x14ac:dyDescent="0.15">
      <c r="C245840" s="36"/>
    </row>
    <row r="245841" spans="3:3" x14ac:dyDescent="0.15">
      <c r="C245841" s="33"/>
    </row>
    <row r="245842" spans="3:3" x14ac:dyDescent="0.15">
      <c r="C245842" s="33"/>
    </row>
    <row r="245843" spans="3:3" x14ac:dyDescent="0.15">
      <c r="C245843" s="33"/>
    </row>
    <row r="245844" spans="3:3" x14ac:dyDescent="0.15">
      <c r="C245844" s="33"/>
    </row>
    <row r="245845" spans="3:3" x14ac:dyDescent="0.15">
      <c r="C245845" s="36"/>
    </row>
    <row r="245846" spans="3:3" x14ac:dyDescent="0.15">
      <c r="C245846" s="37"/>
    </row>
    <row r="245847" spans="3:3" x14ac:dyDescent="0.15">
      <c r="C245847" s="37"/>
    </row>
    <row r="245848" spans="3:3" x14ac:dyDescent="0.15">
      <c r="C245848" s="15"/>
    </row>
    <row r="245849" spans="3:3" x14ac:dyDescent="0.15">
      <c r="C245849" s="36"/>
    </row>
    <row r="245850" spans="3:3" x14ac:dyDescent="0.15">
      <c r="C245850" s="37"/>
    </row>
    <row r="245851" spans="3:3" x14ac:dyDescent="0.15">
      <c r="C245851" s="37"/>
    </row>
    <row r="245852" spans="3:3" x14ac:dyDescent="0.15">
      <c r="C245852" s="15"/>
    </row>
    <row r="245853" spans="3:3" x14ac:dyDescent="0.15">
      <c r="C245853" s="38"/>
    </row>
    <row r="245854" spans="3:3" x14ac:dyDescent="0.15">
      <c r="C245854" s="36"/>
    </row>
    <row r="245855" spans="3:3" x14ac:dyDescent="0.15">
      <c r="C245855" s="37"/>
    </row>
    <row r="245856" spans="3:3" x14ac:dyDescent="0.15">
      <c r="C245856" s="37"/>
    </row>
    <row r="245857" spans="3:3" x14ac:dyDescent="0.15">
      <c r="C245857" s="17"/>
    </row>
    <row r="245858" spans="3:3" x14ac:dyDescent="0.15">
      <c r="C245858" s="17"/>
    </row>
    <row r="245859" spans="3:3" x14ac:dyDescent="0.15">
      <c r="C245859" s="33"/>
    </row>
    <row r="245860" spans="3:3" x14ac:dyDescent="0.15">
      <c r="C245860" s="33"/>
    </row>
    <row r="245861" spans="3:3" x14ac:dyDescent="0.15">
      <c r="C245861" s="33"/>
    </row>
    <row r="245862" spans="3:3" x14ac:dyDescent="0.15">
      <c r="C245862" s="33"/>
    </row>
    <row r="245863" spans="3:3" x14ac:dyDescent="0.15">
      <c r="C245863" s="33"/>
    </row>
    <row r="245864" spans="3:3" x14ac:dyDescent="0.15">
      <c r="C245864" s="33"/>
    </row>
    <row r="245865" spans="3:3" x14ac:dyDescent="0.15">
      <c r="C245865" s="33"/>
    </row>
    <row r="245866" spans="3:3" x14ac:dyDescent="0.15">
      <c r="C245866" s="33"/>
    </row>
    <row r="245867" spans="3:3" x14ac:dyDescent="0.15">
      <c r="C245867" s="33"/>
    </row>
    <row r="245868" spans="3:3" x14ac:dyDescent="0.15">
      <c r="C245868" s="33"/>
    </row>
    <row r="245869" spans="3:3" x14ac:dyDescent="0.15">
      <c r="C245869" s="39"/>
    </row>
    <row r="245870" spans="3:3" x14ac:dyDescent="0.15">
      <c r="C245870" s="39"/>
    </row>
    <row r="245871" spans="3:3" x14ac:dyDescent="0.15">
      <c r="C245871" s="39"/>
    </row>
    <row r="245872" spans="3:3" x14ac:dyDescent="0.15">
      <c r="C245872" s="39"/>
    </row>
    <row r="245873" spans="3:3" x14ac:dyDescent="0.15">
      <c r="C245873" s="39"/>
    </row>
    <row r="245874" spans="3:3" x14ac:dyDescent="0.15">
      <c r="C245874" s="31"/>
    </row>
    <row r="245875" spans="3:3" x14ac:dyDescent="0.15">
      <c r="C245875" s="31"/>
    </row>
    <row r="245876" spans="3:3" x14ac:dyDescent="0.15">
      <c r="C245876" s="31"/>
    </row>
    <row r="245877" spans="3:3" x14ac:dyDescent="0.15">
      <c r="C245877" s="31"/>
    </row>
    <row r="245878" spans="3:3" x14ac:dyDescent="0.15">
      <c r="C245878" s="31"/>
    </row>
    <row r="245879" spans="3:3" x14ac:dyDescent="0.15">
      <c r="C245879" s="31"/>
    </row>
    <row r="245880" spans="3:3" x14ac:dyDescent="0.15">
      <c r="C245880" s="31"/>
    </row>
    <row r="245881" spans="3:3" x14ac:dyDescent="0.15">
      <c r="C245881" s="31"/>
    </row>
    <row r="245882" spans="3:3" x14ac:dyDescent="0.15">
      <c r="C245882" s="31"/>
    </row>
    <row r="245883" spans="3:3" x14ac:dyDescent="0.15">
      <c r="C245883" s="31"/>
    </row>
    <row r="245884" spans="3:3" x14ac:dyDescent="0.15">
      <c r="C245884" s="31"/>
    </row>
    <row r="245885" spans="3:3" x14ac:dyDescent="0.15">
      <c r="C245885" s="31"/>
    </row>
    <row r="245886" spans="3:3" x14ac:dyDescent="0.15">
      <c r="C245886" s="31"/>
    </row>
    <row r="245887" spans="3:3" x14ac:dyDescent="0.15">
      <c r="C245887" s="31"/>
    </row>
    <row r="245888" spans="3:3" x14ac:dyDescent="0.15">
      <c r="C245888" s="31"/>
    </row>
    <row r="245889" spans="3:3" x14ac:dyDescent="0.15">
      <c r="C245889" s="31"/>
    </row>
    <row r="245890" spans="3:3" x14ac:dyDescent="0.15">
      <c r="C245890" s="31"/>
    </row>
    <row r="245891" spans="3:3" x14ac:dyDescent="0.15">
      <c r="C245891" s="31"/>
    </row>
    <row r="245892" spans="3:3" x14ac:dyDescent="0.15">
      <c r="C245892" s="31"/>
    </row>
    <row r="245893" spans="3:3" x14ac:dyDescent="0.15">
      <c r="C245893" s="31"/>
    </row>
    <row r="245894" spans="3:3" x14ac:dyDescent="0.15">
      <c r="C245894" s="29"/>
    </row>
    <row r="245895" spans="3:3" x14ac:dyDescent="0.15">
      <c r="C245895" s="29"/>
    </row>
    <row r="245896" spans="3:3" x14ac:dyDescent="0.15">
      <c r="C245896" s="29"/>
    </row>
    <row r="245897" spans="3:3" x14ac:dyDescent="0.15">
      <c r="C245897" s="29"/>
    </row>
    <row r="245898" spans="3:3" x14ac:dyDescent="0.15">
      <c r="C245898" s="29"/>
    </row>
    <row r="245899" spans="3:3" x14ac:dyDescent="0.15">
      <c r="C245899" s="29"/>
    </row>
    <row r="245900" spans="3:3" x14ac:dyDescent="0.15">
      <c r="C245900" s="29"/>
    </row>
    <row r="245901" spans="3:3" x14ac:dyDescent="0.15">
      <c r="C245901" s="29"/>
    </row>
    <row r="245902" spans="3:3" x14ac:dyDescent="0.15">
      <c r="C245902" s="29"/>
    </row>
    <row r="245903" spans="3:3" x14ac:dyDescent="0.15">
      <c r="C245903" s="29"/>
    </row>
    <row r="245904" spans="3:3" x14ac:dyDescent="0.15">
      <c r="C245904" s="29"/>
    </row>
    <row r="245905" spans="3:3" x14ac:dyDescent="0.15">
      <c r="C245905" s="29"/>
    </row>
    <row r="245906" spans="3:3" x14ac:dyDescent="0.15">
      <c r="C245906" s="29"/>
    </row>
    <row r="245907" spans="3:3" x14ac:dyDescent="0.15">
      <c r="C245907" s="29"/>
    </row>
    <row r="245908" spans="3:3" x14ac:dyDescent="0.15">
      <c r="C245908" s="29"/>
    </row>
    <row r="245909" spans="3:3" x14ac:dyDescent="0.15">
      <c r="C245909" s="29"/>
    </row>
    <row r="245910" spans="3:3" x14ac:dyDescent="0.15">
      <c r="C245910" s="29"/>
    </row>
    <row r="245911" spans="3:3" x14ac:dyDescent="0.15">
      <c r="C245911" s="29"/>
    </row>
    <row r="245912" spans="3:3" x14ac:dyDescent="0.15">
      <c r="C245912" s="29"/>
    </row>
    <row r="245913" spans="3:3" x14ac:dyDescent="0.15">
      <c r="C245913" s="29"/>
    </row>
    <row r="245914" spans="3:3" x14ac:dyDescent="0.15">
      <c r="C245914" s="29"/>
    </row>
    <row r="245915" spans="3:3" x14ac:dyDescent="0.15">
      <c r="C245915" s="29"/>
    </row>
    <row r="245916" spans="3:3" x14ac:dyDescent="0.15">
      <c r="C245916" s="29"/>
    </row>
    <row r="245917" spans="3:3" x14ac:dyDescent="0.15">
      <c r="C245917" s="29"/>
    </row>
    <row r="245918" spans="3:3" x14ac:dyDescent="0.15">
      <c r="C245918" s="29"/>
    </row>
    <row r="245919" spans="3:3" x14ac:dyDescent="0.15">
      <c r="C245919" s="29"/>
    </row>
    <row r="245920" spans="3:3" x14ac:dyDescent="0.15">
      <c r="C245920" s="29"/>
    </row>
    <row r="245921" spans="3:3" x14ac:dyDescent="0.15">
      <c r="C245921" s="29"/>
    </row>
    <row r="245922" spans="3:3" x14ac:dyDescent="0.15">
      <c r="C245922" s="29"/>
    </row>
    <row r="245923" spans="3:3" x14ac:dyDescent="0.15">
      <c r="C245923" s="29"/>
    </row>
    <row r="245924" spans="3:3" x14ac:dyDescent="0.15">
      <c r="C245924" s="29"/>
    </row>
    <row r="245925" spans="3:3" x14ac:dyDescent="0.15">
      <c r="C245925" s="29"/>
    </row>
    <row r="245926" spans="3:3" x14ac:dyDescent="0.15">
      <c r="C245926" s="29"/>
    </row>
    <row r="245927" spans="3:3" x14ac:dyDescent="0.15">
      <c r="C245927" s="29"/>
    </row>
    <row r="245928" spans="3:3" x14ac:dyDescent="0.15">
      <c r="C245928" s="29"/>
    </row>
    <row r="245929" spans="3:3" x14ac:dyDescent="0.15">
      <c r="C245929" s="29"/>
    </row>
    <row r="245930" spans="3:3" x14ac:dyDescent="0.15">
      <c r="C245930" s="31"/>
    </row>
    <row r="245931" spans="3:3" x14ac:dyDescent="0.15">
      <c r="C245931" s="31"/>
    </row>
    <row r="245932" spans="3:3" x14ac:dyDescent="0.15">
      <c r="C245932" s="31"/>
    </row>
    <row r="245933" spans="3:3" x14ac:dyDescent="0.15">
      <c r="C245933" s="31"/>
    </row>
    <row r="245934" spans="3:3" x14ac:dyDescent="0.15">
      <c r="C245934" s="31"/>
    </row>
    <row r="245935" spans="3:3" x14ac:dyDescent="0.15">
      <c r="C245935" s="31"/>
    </row>
    <row r="245936" spans="3:3" x14ac:dyDescent="0.15">
      <c r="C245936" s="31"/>
    </row>
    <row r="245937" spans="3:3" x14ac:dyDescent="0.15">
      <c r="C245937" s="31"/>
    </row>
    <row r="245938" spans="3:3" x14ac:dyDescent="0.15">
      <c r="C245938" s="31"/>
    </row>
    <row r="245939" spans="3:3" x14ac:dyDescent="0.15">
      <c r="C245939" s="31"/>
    </row>
    <row r="245940" spans="3:3" x14ac:dyDescent="0.15">
      <c r="C245940" s="29"/>
    </row>
    <row r="245941" spans="3:3" x14ac:dyDescent="0.15">
      <c r="C245941" s="29"/>
    </row>
    <row r="245942" spans="3:3" x14ac:dyDescent="0.15">
      <c r="C245942" s="29"/>
    </row>
    <row r="245943" spans="3:3" x14ac:dyDescent="0.15">
      <c r="C245943" s="29"/>
    </row>
    <row r="245944" spans="3:3" x14ac:dyDescent="0.15">
      <c r="C245944" s="29"/>
    </row>
    <row r="245945" spans="3:3" x14ac:dyDescent="0.15">
      <c r="C245945" s="29"/>
    </row>
    <row r="245946" spans="3:3" x14ac:dyDescent="0.15">
      <c r="C245946" s="29"/>
    </row>
    <row r="245947" spans="3:3" x14ac:dyDescent="0.15">
      <c r="C245947" s="29"/>
    </row>
    <row r="245948" spans="3:3" x14ac:dyDescent="0.15">
      <c r="C245948" s="29"/>
    </row>
    <row r="245949" spans="3:3" x14ac:dyDescent="0.15">
      <c r="C245949" s="29"/>
    </row>
    <row r="245950" spans="3:3" x14ac:dyDescent="0.15">
      <c r="C245950" s="29"/>
    </row>
    <row r="245951" spans="3:3" x14ac:dyDescent="0.15">
      <c r="C245951" s="29"/>
    </row>
    <row r="245952" spans="3:3" x14ac:dyDescent="0.15">
      <c r="C245952" s="29"/>
    </row>
    <row r="245953" spans="3:3" x14ac:dyDescent="0.15">
      <c r="C245953" s="29"/>
    </row>
    <row r="245954" spans="3:3" x14ac:dyDescent="0.15">
      <c r="C245954" s="29"/>
    </row>
    <row r="245955" spans="3:3" x14ac:dyDescent="0.15">
      <c r="C245955" s="29"/>
    </row>
    <row r="245956" spans="3:3" x14ac:dyDescent="0.15">
      <c r="C245956" s="29"/>
    </row>
    <row r="245957" spans="3:3" x14ac:dyDescent="0.15">
      <c r="C245957" s="29"/>
    </row>
    <row r="245958" spans="3:3" x14ac:dyDescent="0.15">
      <c r="C245958" s="29"/>
    </row>
    <row r="245959" spans="3:3" x14ac:dyDescent="0.15">
      <c r="C245959" s="29"/>
    </row>
    <row r="245960" spans="3:3" x14ac:dyDescent="0.15">
      <c r="C245960" s="29"/>
    </row>
    <row r="245961" spans="3:3" x14ac:dyDescent="0.15">
      <c r="C245961" s="29"/>
    </row>
    <row r="245962" spans="3:3" x14ac:dyDescent="0.15">
      <c r="C245962" s="29"/>
    </row>
    <row r="245963" spans="3:3" x14ac:dyDescent="0.15">
      <c r="C245963" s="29"/>
    </row>
    <row r="245964" spans="3:3" x14ac:dyDescent="0.15">
      <c r="C245964" s="29"/>
    </row>
    <row r="245965" spans="3:3" x14ac:dyDescent="0.15">
      <c r="C245965" s="29"/>
    </row>
    <row r="245966" spans="3:3" x14ac:dyDescent="0.15">
      <c r="C245966" s="40"/>
    </row>
    <row r="245967" spans="3:3" x14ac:dyDescent="0.15">
      <c r="C245967" s="40"/>
    </row>
    <row r="245968" spans="3:3" x14ac:dyDescent="0.15">
      <c r="C245968" s="40"/>
    </row>
    <row r="245969" spans="3:3" x14ac:dyDescent="0.15">
      <c r="C245969" s="40"/>
    </row>
    <row r="245970" spans="3:3" x14ac:dyDescent="0.15">
      <c r="C245970" s="40"/>
    </row>
    <row r="245971" spans="3:3" x14ac:dyDescent="0.15">
      <c r="C245971" s="40"/>
    </row>
    <row r="245972" spans="3:3" x14ac:dyDescent="0.15">
      <c r="C245972" s="40"/>
    </row>
    <row r="245973" spans="3:3" x14ac:dyDescent="0.15">
      <c r="C245973" s="40"/>
    </row>
    <row r="245974" spans="3:3" x14ac:dyDescent="0.15">
      <c r="C245974" s="40"/>
    </row>
    <row r="245975" spans="3:3" x14ac:dyDescent="0.15">
      <c r="C245975" s="40"/>
    </row>
    <row r="245976" spans="3:3" x14ac:dyDescent="0.15">
      <c r="C245976" s="40"/>
    </row>
    <row r="245977" spans="3:3" x14ac:dyDescent="0.15">
      <c r="C245977" s="40"/>
    </row>
    <row r="245978" spans="3:3" x14ac:dyDescent="0.15">
      <c r="C245978" s="40"/>
    </row>
    <row r="245979" spans="3:3" x14ac:dyDescent="0.15">
      <c r="C245979" s="40"/>
    </row>
    <row r="245980" spans="3:3" x14ac:dyDescent="0.15">
      <c r="C245980" s="41"/>
    </row>
    <row r="245981" spans="3:3" x14ac:dyDescent="0.15">
      <c r="C245981" s="41"/>
    </row>
    <row r="245982" spans="3:3" x14ac:dyDescent="0.15">
      <c r="C245982" s="41"/>
    </row>
    <row r="245983" spans="3:3" x14ac:dyDescent="0.15">
      <c r="C245983" s="41"/>
    </row>
    <row r="245984" spans="3:3" x14ac:dyDescent="0.15">
      <c r="C245984" s="41"/>
    </row>
    <row r="245985" spans="3:3" x14ac:dyDescent="0.15">
      <c r="C245985" s="34"/>
    </row>
    <row r="245986" spans="3:3" x14ac:dyDescent="0.15">
      <c r="C245986" s="34"/>
    </row>
    <row r="245987" spans="3:3" x14ac:dyDescent="0.15">
      <c r="C245987" s="34"/>
    </row>
    <row r="245988" spans="3:3" x14ac:dyDescent="0.15">
      <c r="C245988" s="34"/>
    </row>
    <row r="245989" spans="3:3" x14ac:dyDescent="0.15">
      <c r="C245989" s="34"/>
    </row>
    <row r="245990" spans="3:3" x14ac:dyDescent="0.15">
      <c r="C245990" s="34"/>
    </row>
    <row r="245991" spans="3:3" x14ac:dyDescent="0.15">
      <c r="C245991" s="34"/>
    </row>
    <row r="245992" spans="3:3" x14ac:dyDescent="0.15">
      <c r="C245992" s="34"/>
    </row>
    <row r="245993" spans="3:3" x14ac:dyDescent="0.15">
      <c r="C245993" s="34"/>
    </row>
    <row r="245994" spans="3:3" x14ac:dyDescent="0.15">
      <c r="C245994" s="34"/>
    </row>
    <row r="245995" spans="3:3" x14ac:dyDescent="0.15">
      <c r="C245995" s="42"/>
    </row>
    <row r="245996" spans="3:3" x14ac:dyDescent="0.15">
      <c r="C245996" s="42"/>
    </row>
    <row r="245997" spans="3:3" x14ac:dyDescent="0.15">
      <c r="C245997" s="42"/>
    </row>
    <row r="245998" spans="3:3" x14ac:dyDescent="0.15">
      <c r="C245998" s="42"/>
    </row>
    <row r="245999" spans="3:3" x14ac:dyDescent="0.15">
      <c r="C245999" s="42"/>
    </row>
    <row r="246000" spans="3:3" x14ac:dyDescent="0.15">
      <c r="C246000" s="42"/>
    </row>
    <row r="246001" spans="3:3" x14ac:dyDescent="0.15">
      <c r="C246001" s="42"/>
    </row>
    <row r="246002" spans="3:3" x14ac:dyDescent="0.15">
      <c r="C246002" s="42"/>
    </row>
    <row r="246003" spans="3:3" x14ac:dyDescent="0.15">
      <c r="C246003" s="42"/>
    </row>
    <row r="246004" spans="3:3" x14ac:dyDescent="0.15">
      <c r="C246004" s="42"/>
    </row>
    <row r="246005" spans="3:3" x14ac:dyDescent="0.15">
      <c r="C246005" s="31"/>
    </row>
    <row r="246006" spans="3:3" x14ac:dyDescent="0.15">
      <c r="C246006" s="31"/>
    </row>
    <row r="246007" spans="3:3" x14ac:dyDescent="0.15">
      <c r="C246007" s="29"/>
    </row>
    <row r="246008" spans="3:3" x14ac:dyDescent="0.15">
      <c r="C246008" s="29"/>
    </row>
    <row r="246009" spans="3:3" x14ac:dyDescent="0.15">
      <c r="C246009" s="29"/>
    </row>
    <row r="246010" spans="3:3" x14ac:dyDescent="0.15">
      <c r="C246010" s="29"/>
    </row>
    <row r="246011" spans="3:3" x14ac:dyDescent="0.15">
      <c r="C246011" s="29"/>
    </row>
    <row r="246012" spans="3:3" x14ac:dyDescent="0.15">
      <c r="C246012" s="29"/>
    </row>
    <row r="246013" spans="3:3" x14ac:dyDescent="0.15">
      <c r="C246013" s="29"/>
    </row>
    <row r="246014" spans="3:3" x14ac:dyDescent="0.15">
      <c r="C246014" s="29"/>
    </row>
    <row r="246015" spans="3:3" x14ac:dyDescent="0.15">
      <c r="C246015" s="31"/>
    </row>
    <row r="246016" spans="3:3" x14ac:dyDescent="0.15">
      <c r="C246016" s="29"/>
    </row>
    <row r="246017" spans="3:3" x14ac:dyDescent="0.15">
      <c r="C246017" s="29"/>
    </row>
    <row r="246018" spans="3:3" x14ac:dyDescent="0.15">
      <c r="C246018" s="29"/>
    </row>
    <row r="246019" spans="3:3" x14ac:dyDescent="0.15">
      <c r="C246019" s="29"/>
    </row>
    <row r="246020" spans="3:3" x14ac:dyDescent="0.15">
      <c r="C246020" s="29"/>
    </row>
    <row r="246021" spans="3:3" x14ac:dyDescent="0.15">
      <c r="C246021" s="29"/>
    </row>
    <row r="246022" spans="3:3" x14ac:dyDescent="0.15">
      <c r="C246022" s="29"/>
    </row>
    <row r="246023" spans="3:3" x14ac:dyDescent="0.15">
      <c r="C246023" s="37"/>
    </row>
    <row r="246024" spans="3:3" x14ac:dyDescent="0.15">
      <c r="C246024" s="37"/>
    </row>
    <row r="246025" spans="3:3" x14ac:dyDescent="0.15">
      <c r="C246025" s="37"/>
    </row>
    <row r="246026" spans="3:3" x14ac:dyDescent="0.15">
      <c r="C246026" s="37"/>
    </row>
    <row r="246027" spans="3:3" x14ac:dyDescent="0.15">
      <c r="C246027" s="29"/>
    </row>
    <row r="246028" spans="3:3" x14ac:dyDescent="0.15">
      <c r="C246028" s="43"/>
    </row>
    <row r="246029" spans="3:3" x14ac:dyDescent="0.15">
      <c r="C246029" s="43"/>
    </row>
    <row r="246030" spans="3:3" x14ac:dyDescent="0.15">
      <c r="C246030" s="43"/>
    </row>
    <row r="246031" spans="3:3" x14ac:dyDescent="0.15">
      <c r="C246031" s="43"/>
    </row>
    <row r="246032" spans="3:3" x14ac:dyDescent="0.15">
      <c r="C246032" s="43"/>
    </row>
    <row r="246033" spans="3:3" x14ac:dyDescent="0.15">
      <c r="C246033" s="43"/>
    </row>
    <row r="246034" spans="3:3" x14ac:dyDescent="0.15">
      <c r="C246034" s="43"/>
    </row>
    <row r="246035" spans="3:3" x14ac:dyDescent="0.15">
      <c r="C246035" s="44"/>
    </row>
    <row r="246036" spans="3:3" x14ac:dyDescent="0.15">
      <c r="C246036" s="44"/>
    </row>
    <row r="246037" spans="3:3" x14ac:dyDescent="0.15">
      <c r="C246037" s="44"/>
    </row>
    <row r="246038" spans="3:3" x14ac:dyDescent="0.15">
      <c r="C246038" s="43"/>
    </row>
    <row r="246039" spans="3:3" x14ac:dyDescent="0.15">
      <c r="C246039" s="43"/>
    </row>
    <row r="246040" spans="3:3" x14ac:dyDescent="0.15">
      <c r="C246040" s="43"/>
    </row>
    <row r="246041" spans="3:3" x14ac:dyDescent="0.15">
      <c r="C246041" s="43"/>
    </row>
    <row r="246042" spans="3:3" x14ac:dyDescent="0.15">
      <c r="C246042" s="43"/>
    </row>
    <row r="246043" spans="3:3" x14ac:dyDescent="0.15">
      <c r="C246043" s="43"/>
    </row>
    <row r="246044" spans="3:3" x14ac:dyDescent="0.15">
      <c r="C246044" s="43"/>
    </row>
    <row r="246045" spans="3:3" x14ac:dyDescent="0.15">
      <c r="C246045" s="45"/>
    </row>
    <row r="246046" spans="3:3" x14ac:dyDescent="0.15">
      <c r="C246046" s="45"/>
    </row>
    <row r="246047" spans="3:3" x14ac:dyDescent="0.15">
      <c r="C246047" s="45"/>
    </row>
    <row r="246048" spans="3:3" x14ac:dyDescent="0.15">
      <c r="C246048" s="46"/>
    </row>
    <row r="246049" spans="3:3" x14ac:dyDescent="0.15">
      <c r="C246049" s="46"/>
    </row>
    <row r="246050" spans="3:3" x14ac:dyDescent="0.15">
      <c r="C246050" s="46"/>
    </row>
    <row r="246051" spans="3:3" x14ac:dyDescent="0.15">
      <c r="C246051" s="46"/>
    </row>
    <row r="246052" spans="3:3" x14ac:dyDescent="0.15">
      <c r="C246052" s="46"/>
    </row>
    <row r="246053" spans="3:3" x14ac:dyDescent="0.15">
      <c r="C246053" s="46"/>
    </row>
    <row r="246054" spans="3:3" x14ac:dyDescent="0.15">
      <c r="C246054" s="46"/>
    </row>
    <row r="246055" spans="3:3" x14ac:dyDescent="0.15">
      <c r="C246055" s="47"/>
    </row>
    <row r="246056" spans="3:3" x14ac:dyDescent="0.15">
      <c r="C246056" s="47"/>
    </row>
    <row r="246057" spans="3:3" x14ac:dyDescent="0.15">
      <c r="C246057" s="47"/>
    </row>
    <row r="246058" spans="3:3" x14ac:dyDescent="0.15">
      <c r="C246058" s="43"/>
    </row>
    <row r="246059" spans="3:3" x14ac:dyDescent="0.15">
      <c r="C246059" s="36"/>
    </row>
    <row r="246060" spans="3:3" x14ac:dyDescent="0.15">
      <c r="C246060" s="43"/>
    </row>
    <row r="246061" spans="3:3" x14ac:dyDescent="0.15">
      <c r="C246061" s="43"/>
    </row>
    <row r="246062" spans="3:3" x14ac:dyDescent="0.15">
      <c r="C246062" s="43"/>
    </row>
    <row r="246063" spans="3:3" x14ac:dyDescent="0.15">
      <c r="C246063" s="43"/>
    </row>
    <row r="246064" spans="3:3" x14ac:dyDescent="0.15">
      <c r="C246064" s="43"/>
    </row>
    <row r="246065" spans="3:3" x14ac:dyDescent="0.15">
      <c r="C246065" s="43"/>
    </row>
    <row r="246066" spans="3:3" x14ac:dyDescent="0.15">
      <c r="C246066" s="43"/>
    </row>
    <row r="246067" spans="3:3" x14ac:dyDescent="0.15">
      <c r="C246067" s="43"/>
    </row>
    <row r="246068" spans="3:3" x14ac:dyDescent="0.15">
      <c r="C246068" s="44"/>
    </row>
    <row r="246069" spans="3:3" x14ac:dyDescent="0.15">
      <c r="C246069" s="44"/>
    </row>
    <row r="246070" spans="3:3" x14ac:dyDescent="0.15">
      <c r="C246070" s="44"/>
    </row>
    <row r="246071" spans="3:3" x14ac:dyDescent="0.15">
      <c r="C246071" s="43"/>
    </row>
    <row r="246072" spans="3:3" x14ac:dyDescent="0.15">
      <c r="C246072" s="43"/>
    </row>
    <row r="246073" spans="3:3" x14ac:dyDescent="0.15">
      <c r="C246073" s="43"/>
    </row>
    <row r="246074" spans="3:3" x14ac:dyDescent="0.15">
      <c r="C246074" s="48"/>
    </row>
    <row r="246075" spans="3:3" x14ac:dyDescent="0.15">
      <c r="C246075" s="43"/>
    </row>
    <row r="246076" spans="3:3" x14ac:dyDescent="0.15">
      <c r="C246076" s="48"/>
    </row>
    <row r="246077" spans="3:3" x14ac:dyDescent="0.15">
      <c r="C246077" s="48"/>
    </row>
    <row r="246078" spans="3:3" x14ac:dyDescent="0.15">
      <c r="C246078" s="48"/>
    </row>
    <row r="246079" spans="3:3" x14ac:dyDescent="0.15">
      <c r="C246079" s="43"/>
    </row>
    <row r="246080" spans="3:3" x14ac:dyDescent="0.15">
      <c r="C246080" s="49"/>
    </row>
    <row r="246081" spans="3:3" x14ac:dyDescent="0.15">
      <c r="C246081" s="48"/>
    </row>
    <row r="246082" spans="3:3" x14ac:dyDescent="0.15">
      <c r="C246082" s="48"/>
    </row>
    <row r="246083" spans="3:3" x14ac:dyDescent="0.15">
      <c r="C246083" s="48"/>
    </row>
    <row r="246084" spans="3:3" x14ac:dyDescent="0.15">
      <c r="C246084" s="48"/>
    </row>
    <row r="246085" spans="3:3" x14ac:dyDescent="0.15">
      <c r="C246085" s="48"/>
    </row>
    <row r="246086" spans="3:3" x14ac:dyDescent="0.15">
      <c r="C246086" s="48"/>
    </row>
    <row r="246087" spans="3:3" x14ac:dyDescent="0.15">
      <c r="C246087" s="48"/>
    </row>
    <row r="246088" spans="3:3" x14ac:dyDescent="0.15">
      <c r="C246088" s="43"/>
    </row>
    <row r="246089" spans="3:3" x14ac:dyDescent="0.15">
      <c r="C246089" s="46"/>
    </row>
    <row r="246090" spans="3:3" x14ac:dyDescent="0.15">
      <c r="C246090" s="43"/>
    </row>
    <row r="246091" spans="3:3" x14ac:dyDescent="0.15">
      <c r="C246091" s="50"/>
    </row>
    <row r="246093" spans="3:3" x14ac:dyDescent="0.15">
      <c r="C246093" s="52"/>
    </row>
    <row r="262145" spans="3:3" x14ac:dyDescent="0.15">
      <c r="C262145" s="29"/>
    </row>
    <row r="262146" spans="3:3" x14ac:dyDescent="0.15">
      <c r="C262146" s="31"/>
    </row>
    <row r="262147" spans="3:3" x14ac:dyDescent="0.15">
      <c r="C262147" s="31"/>
    </row>
    <row r="262148" spans="3:3" x14ac:dyDescent="0.15">
      <c r="C262148" s="32"/>
    </row>
    <row r="262149" spans="3:3" x14ac:dyDescent="0.15">
      <c r="C262149" s="32"/>
    </row>
    <row r="262150" spans="3:3" x14ac:dyDescent="0.15">
      <c r="C262150" s="31"/>
    </row>
    <row r="262151" spans="3:3" x14ac:dyDescent="0.15">
      <c r="C262151" s="31"/>
    </row>
    <row r="262152" spans="3:3" x14ac:dyDescent="0.15">
      <c r="C262152" s="31"/>
    </row>
    <row r="262153" spans="3:3" x14ac:dyDescent="0.15">
      <c r="C262153" s="31"/>
    </row>
    <row r="262154" spans="3:3" x14ac:dyDescent="0.15">
      <c r="C262154" s="31"/>
    </row>
    <row r="262155" spans="3:3" x14ac:dyDescent="0.15">
      <c r="C262155" s="31"/>
    </row>
    <row r="262156" spans="3:3" x14ac:dyDescent="0.15">
      <c r="C262156" s="31"/>
    </row>
    <row r="262157" spans="3:3" x14ac:dyDescent="0.15">
      <c r="C262157" s="31"/>
    </row>
    <row r="262158" spans="3:3" x14ac:dyDescent="0.15">
      <c r="C262158" s="31"/>
    </row>
    <row r="262159" spans="3:3" x14ac:dyDescent="0.15">
      <c r="C262159" s="31"/>
    </row>
    <row r="262160" spans="3:3" x14ac:dyDescent="0.15">
      <c r="C262160" s="31"/>
    </row>
    <row r="262161" spans="3:3" x14ac:dyDescent="0.15">
      <c r="C262161" s="31"/>
    </row>
    <row r="262162" spans="3:3" x14ac:dyDescent="0.15">
      <c r="C262162" s="31"/>
    </row>
    <row r="262163" spans="3:3" x14ac:dyDescent="0.15">
      <c r="C262163" s="31"/>
    </row>
    <row r="262164" spans="3:3" x14ac:dyDescent="0.15">
      <c r="C262164" s="29"/>
    </row>
    <row r="262165" spans="3:3" x14ac:dyDescent="0.15">
      <c r="C262165" s="29"/>
    </row>
    <row r="262166" spans="3:3" x14ac:dyDescent="0.15">
      <c r="C262166" s="29"/>
    </row>
    <row r="262167" spans="3:3" x14ac:dyDescent="0.15">
      <c r="C262167" s="29"/>
    </row>
    <row r="262168" spans="3:3" x14ac:dyDescent="0.15">
      <c r="C262168" s="29"/>
    </row>
    <row r="262169" spans="3:3" x14ac:dyDescent="0.15">
      <c r="C262169" s="29"/>
    </row>
    <row r="262170" spans="3:3" x14ac:dyDescent="0.15">
      <c r="C262170" s="33"/>
    </row>
    <row r="262171" spans="3:3" x14ac:dyDescent="0.15">
      <c r="C262171" s="29"/>
    </row>
    <row r="262172" spans="3:3" x14ac:dyDescent="0.15">
      <c r="C262172" s="33"/>
    </row>
    <row r="262173" spans="3:3" x14ac:dyDescent="0.15">
      <c r="C262173" s="29"/>
    </row>
    <row r="262174" spans="3:3" x14ac:dyDescent="0.15">
      <c r="C262174" s="29"/>
    </row>
    <row r="262175" spans="3:3" x14ac:dyDescent="0.15">
      <c r="C262175" s="34"/>
    </row>
    <row r="262176" spans="3:3" x14ac:dyDescent="0.15">
      <c r="C262176" s="34"/>
    </row>
    <row r="262177" spans="3:3" x14ac:dyDescent="0.15">
      <c r="C262177" s="34"/>
    </row>
    <row r="262178" spans="3:3" x14ac:dyDescent="0.15">
      <c r="C262178" s="34"/>
    </row>
    <row r="262179" spans="3:3" x14ac:dyDescent="0.15">
      <c r="C262179" s="29"/>
    </row>
    <row r="262180" spans="3:3" x14ac:dyDescent="0.15">
      <c r="C262180" s="29"/>
    </row>
    <row r="262181" spans="3:3" x14ac:dyDescent="0.15">
      <c r="C262181" s="29"/>
    </row>
    <row r="262182" spans="3:3" x14ac:dyDescent="0.15">
      <c r="C262182" s="29"/>
    </row>
    <row r="262183" spans="3:3" x14ac:dyDescent="0.15">
      <c r="C262183" s="29"/>
    </row>
    <row r="262184" spans="3:3" x14ac:dyDescent="0.15">
      <c r="C262184" s="29"/>
    </row>
    <row r="262185" spans="3:3" x14ac:dyDescent="0.15">
      <c r="C262185" s="34"/>
    </row>
    <row r="262186" spans="3:3" x14ac:dyDescent="0.15">
      <c r="C262186" s="34"/>
    </row>
    <row r="262187" spans="3:3" x14ac:dyDescent="0.15">
      <c r="C262187" s="29"/>
    </row>
    <row r="262188" spans="3:3" x14ac:dyDescent="0.15">
      <c r="C262188" s="29"/>
    </row>
    <row r="262189" spans="3:3" x14ac:dyDescent="0.15">
      <c r="C262189" s="29"/>
    </row>
    <row r="262190" spans="3:3" x14ac:dyDescent="0.15">
      <c r="C262190" s="29"/>
    </row>
    <row r="262191" spans="3:3" x14ac:dyDescent="0.15">
      <c r="C262191" s="29"/>
    </row>
    <row r="262192" spans="3:3" x14ac:dyDescent="0.15">
      <c r="C262192" s="29"/>
    </row>
    <row r="262193" spans="3:3" x14ac:dyDescent="0.15">
      <c r="C262193" s="29"/>
    </row>
    <row r="262194" spans="3:3" x14ac:dyDescent="0.15">
      <c r="C262194" s="29"/>
    </row>
    <row r="262195" spans="3:3" x14ac:dyDescent="0.15">
      <c r="C262195" s="29"/>
    </row>
    <row r="262196" spans="3:3" x14ac:dyDescent="0.15">
      <c r="C262196" s="29"/>
    </row>
    <row r="262197" spans="3:3" x14ac:dyDescent="0.15">
      <c r="C262197" s="29"/>
    </row>
    <row r="262198" spans="3:3" x14ac:dyDescent="0.15">
      <c r="C262198" s="29"/>
    </row>
    <row r="262199" spans="3:3" x14ac:dyDescent="0.15">
      <c r="C262199" s="29"/>
    </row>
    <row r="262200" spans="3:3" x14ac:dyDescent="0.15">
      <c r="C262200" s="29"/>
    </row>
    <row r="262201" spans="3:3" x14ac:dyDescent="0.15">
      <c r="C262201" s="29"/>
    </row>
    <row r="262202" spans="3:3" x14ac:dyDescent="0.15">
      <c r="C262202" s="29"/>
    </row>
    <row r="262203" spans="3:3" x14ac:dyDescent="0.15">
      <c r="C262203" s="34"/>
    </row>
    <row r="262204" spans="3:3" x14ac:dyDescent="0.15">
      <c r="C262204" s="35"/>
    </row>
    <row r="262205" spans="3:3" x14ac:dyDescent="0.15">
      <c r="C262205" s="35"/>
    </row>
    <row r="262206" spans="3:3" x14ac:dyDescent="0.15">
      <c r="C262206" s="35"/>
    </row>
    <row r="262207" spans="3:3" x14ac:dyDescent="0.15">
      <c r="C262207" s="35"/>
    </row>
    <row r="262208" spans="3:3" x14ac:dyDescent="0.15">
      <c r="C262208" s="35"/>
    </row>
    <row r="262209" spans="3:3" x14ac:dyDescent="0.15">
      <c r="C262209" s="35"/>
    </row>
    <row r="262210" spans="3:3" x14ac:dyDescent="0.15">
      <c r="C262210" s="35"/>
    </row>
    <row r="262211" spans="3:3" x14ac:dyDescent="0.15">
      <c r="C262211" s="33"/>
    </row>
    <row r="262212" spans="3:3" x14ac:dyDescent="0.15">
      <c r="C262212" s="35"/>
    </row>
    <row r="262213" spans="3:3" x14ac:dyDescent="0.15">
      <c r="C262213" s="33"/>
    </row>
    <row r="262214" spans="3:3" x14ac:dyDescent="0.15">
      <c r="C262214" s="33"/>
    </row>
    <row r="262215" spans="3:3" x14ac:dyDescent="0.15">
      <c r="C262215" s="33"/>
    </row>
    <row r="262216" spans="3:3" x14ac:dyDescent="0.15">
      <c r="C262216" s="33"/>
    </row>
    <row r="262217" spans="3:3" x14ac:dyDescent="0.15">
      <c r="C262217" s="33"/>
    </row>
    <row r="262218" spans="3:3" x14ac:dyDescent="0.15">
      <c r="C262218" s="33"/>
    </row>
    <row r="262219" spans="3:3" x14ac:dyDescent="0.15">
      <c r="C262219" s="33"/>
    </row>
    <row r="262220" spans="3:3" x14ac:dyDescent="0.15">
      <c r="C262220" s="33"/>
    </row>
    <row r="262221" spans="3:3" x14ac:dyDescent="0.15">
      <c r="C262221" s="33"/>
    </row>
    <row r="262222" spans="3:3" x14ac:dyDescent="0.15">
      <c r="C262222" s="36"/>
    </row>
    <row r="262223" spans="3:3" x14ac:dyDescent="0.15">
      <c r="C262223" s="33"/>
    </row>
    <row r="262224" spans="3:3" x14ac:dyDescent="0.15">
      <c r="C262224" s="36"/>
    </row>
    <row r="262225" spans="3:3" x14ac:dyDescent="0.15">
      <c r="C262225" s="33"/>
    </row>
    <row r="262226" spans="3:3" x14ac:dyDescent="0.15">
      <c r="C262226" s="33"/>
    </row>
    <row r="262227" spans="3:3" x14ac:dyDescent="0.15">
      <c r="C262227" s="33"/>
    </row>
    <row r="262228" spans="3:3" x14ac:dyDescent="0.15">
      <c r="C262228" s="33"/>
    </row>
    <row r="262229" spans="3:3" x14ac:dyDescent="0.15">
      <c r="C262229" s="36"/>
    </row>
    <row r="262230" spans="3:3" x14ac:dyDescent="0.15">
      <c r="C262230" s="37"/>
    </row>
    <row r="262231" spans="3:3" x14ac:dyDescent="0.15">
      <c r="C262231" s="37"/>
    </row>
    <row r="262232" spans="3:3" x14ac:dyDescent="0.15">
      <c r="C262232" s="15"/>
    </row>
    <row r="262233" spans="3:3" x14ac:dyDescent="0.15">
      <c r="C262233" s="36"/>
    </row>
    <row r="262234" spans="3:3" x14ac:dyDescent="0.15">
      <c r="C262234" s="37"/>
    </row>
    <row r="262235" spans="3:3" x14ac:dyDescent="0.15">
      <c r="C262235" s="37"/>
    </row>
    <row r="262236" spans="3:3" x14ac:dyDescent="0.15">
      <c r="C262236" s="15"/>
    </row>
    <row r="262237" spans="3:3" x14ac:dyDescent="0.15">
      <c r="C262237" s="38"/>
    </row>
    <row r="262238" spans="3:3" x14ac:dyDescent="0.15">
      <c r="C262238" s="36"/>
    </row>
    <row r="262239" spans="3:3" x14ac:dyDescent="0.15">
      <c r="C262239" s="37"/>
    </row>
    <row r="262240" spans="3:3" x14ac:dyDescent="0.15">
      <c r="C262240" s="37"/>
    </row>
    <row r="262241" spans="3:3" x14ac:dyDescent="0.15">
      <c r="C262241" s="17"/>
    </row>
    <row r="262242" spans="3:3" x14ac:dyDescent="0.15">
      <c r="C262242" s="17"/>
    </row>
    <row r="262243" spans="3:3" x14ac:dyDescent="0.15">
      <c r="C262243" s="33"/>
    </row>
    <row r="262244" spans="3:3" x14ac:dyDescent="0.15">
      <c r="C262244" s="33"/>
    </row>
    <row r="262245" spans="3:3" x14ac:dyDescent="0.15">
      <c r="C262245" s="33"/>
    </row>
    <row r="262246" spans="3:3" x14ac:dyDescent="0.15">
      <c r="C262246" s="33"/>
    </row>
    <row r="262247" spans="3:3" x14ac:dyDescent="0.15">
      <c r="C262247" s="33"/>
    </row>
    <row r="262248" spans="3:3" x14ac:dyDescent="0.15">
      <c r="C262248" s="33"/>
    </row>
    <row r="262249" spans="3:3" x14ac:dyDescent="0.15">
      <c r="C262249" s="33"/>
    </row>
    <row r="262250" spans="3:3" x14ac:dyDescent="0.15">
      <c r="C262250" s="33"/>
    </row>
    <row r="262251" spans="3:3" x14ac:dyDescent="0.15">
      <c r="C262251" s="33"/>
    </row>
    <row r="262252" spans="3:3" x14ac:dyDescent="0.15">
      <c r="C262252" s="33"/>
    </row>
    <row r="262253" spans="3:3" x14ac:dyDescent="0.15">
      <c r="C262253" s="39"/>
    </row>
    <row r="262254" spans="3:3" x14ac:dyDescent="0.15">
      <c r="C262254" s="39"/>
    </row>
    <row r="262255" spans="3:3" x14ac:dyDescent="0.15">
      <c r="C262255" s="39"/>
    </row>
    <row r="262256" spans="3:3" x14ac:dyDescent="0.15">
      <c r="C262256" s="39"/>
    </row>
    <row r="262257" spans="3:3" x14ac:dyDescent="0.15">
      <c r="C262257" s="39"/>
    </row>
    <row r="262258" spans="3:3" x14ac:dyDescent="0.15">
      <c r="C262258" s="31"/>
    </row>
    <row r="262259" spans="3:3" x14ac:dyDescent="0.15">
      <c r="C262259" s="31"/>
    </row>
    <row r="262260" spans="3:3" x14ac:dyDescent="0.15">
      <c r="C262260" s="31"/>
    </row>
    <row r="262261" spans="3:3" x14ac:dyDescent="0.15">
      <c r="C262261" s="31"/>
    </row>
    <row r="262262" spans="3:3" x14ac:dyDescent="0.15">
      <c r="C262262" s="31"/>
    </row>
    <row r="262263" spans="3:3" x14ac:dyDescent="0.15">
      <c r="C262263" s="31"/>
    </row>
    <row r="262264" spans="3:3" x14ac:dyDescent="0.15">
      <c r="C262264" s="31"/>
    </row>
    <row r="262265" spans="3:3" x14ac:dyDescent="0.15">
      <c r="C262265" s="31"/>
    </row>
    <row r="262266" spans="3:3" x14ac:dyDescent="0.15">
      <c r="C262266" s="31"/>
    </row>
    <row r="262267" spans="3:3" x14ac:dyDescent="0.15">
      <c r="C262267" s="31"/>
    </row>
    <row r="262268" spans="3:3" x14ac:dyDescent="0.15">
      <c r="C262268" s="31"/>
    </row>
    <row r="262269" spans="3:3" x14ac:dyDescent="0.15">
      <c r="C262269" s="31"/>
    </row>
    <row r="262270" spans="3:3" x14ac:dyDescent="0.15">
      <c r="C262270" s="31"/>
    </row>
    <row r="262271" spans="3:3" x14ac:dyDescent="0.15">
      <c r="C262271" s="31"/>
    </row>
    <row r="262272" spans="3:3" x14ac:dyDescent="0.15">
      <c r="C262272" s="31"/>
    </row>
    <row r="262273" spans="3:3" x14ac:dyDescent="0.15">
      <c r="C262273" s="31"/>
    </row>
    <row r="262274" spans="3:3" x14ac:dyDescent="0.15">
      <c r="C262274" s="31"/>
    </row>
    <row r="262275" spans="3:3" x14ac:dyDescent="0.15">
      <c r="C262275" s="31"/>
    </row>
    <row r="262276" spans="3:3" x14ac:dyDescent="0.15">
      <c r="C262276" s="31"/>
    </row>
    <row r="262277" spans="3:3" x14ac:dyDescent="0.15">
      <c r="C262277" s="31"/>
    </row>
    <row r="262278" spans="3:3" x14ac:dyDescent="0.15">
      <c r="C262278" s="29"/>
    </row>
    <row r="262279" spans="3:3" x14ac:dyDescent="0.15">
      <c r="C262279" s="29"/>
    </row>
    <row r="262280" spans="3:3" x14ac:dyDescent="0.15">
      <c r="C262280" s="29"/>
    </row>
    <row r="262281" spans="3:3" x14ac:dyDescent="0.15">
      <c r="C262281" s="29"/>
    </row>
    <row r="262282" spans="3:3" x14ac:dyDescent="0.15">
      <c r="C262282" s="29"/>
    </row>
    <row r="262283" spans="3:3" x14ac:dyDescent="0.15">
      <c r="C262283" s="29"/>
    </row>
    <row r="262284" spans="3:3" x14ac:dyDescent="0.15">
      <c r="C262284" s="29"/>
    </row>
    <row r="262285" spans="3:3" x14ac:dyDescent="0.15">
      <c r="C262285" s="29"/>
    </row>
    <row r="262286" spans="3:3" x14ac:dyDescent="0.15">
      <c r="C262286" s="29"/>
    </row>
    <row r="262287" spans="3:3" x14ac:dyDescent="0.15">
      <c r="C262287" s="29"/>
    </row>
    <row r="262288" spans="3:3" x14ac:dyDescent="0.15">
      <c r="C262288" s="29"/>
    </row>
    <row r="262289" spans="3:3" x14ac:dyDescent="0.15">
      <c r="C262289" s="29"/>
    </row>
    <row r="262290" spans="3:3" x14ac:dyDescent="0.15">
      <c r="C262290" s="29"/>
    </row>
    <row r="262291" spans="3:3" x14ac:dyDescent="0.15">
      <c r="C262291" s="29"/>
    </row>
    <row r="262292" spans="3:3" x14ac:dyDescent="0.15">
      <c r="C262292" s="29"/>
    </row>
    <row r="262293" spans="3:3" x14ac:dyDescent="0.15">
      <c r="C262293" s="29"/>
    </row>
    <row r="262294" spans="3:3" x14ac:dyDescent="0.15">
      <c r="C262294" s="29"/>
    </row>
    <row r="262295" spans="3:3" x14ac:dyDescent="0.15">
      <c r="C262295" s="29"/>
    </row>
    <row r="262296" spans="3:3" x14ac:dyDescent="0.15">
      <c r="C262296" s="29"/>
    </row>
    <row r="262297" spans="3:3" x14ac:dyDescent="0.15">
      <c r="C262297" s="29"/>
    </row>
    <row r="262298" spans="3:3" x14ac:dyDescent="0.15">
      <c r="C262298" s="29"/>
    </row>
    <row r="262299" spans="3:3" x14ac:dyDescent="0.15">
      <c r="C262299" s="29"/>
    </row>
    <row r="262300" spans="3:3" x14ac:dyDescent="0.15">
      <c r="C262300" s="29"/>
    </row>
    <row r="262301" spans="3:3" x14ac:dyDescent="0.15">
      <c r="C262301" s="29"/>
    </row>
    <row r="262302" spans="3:3" x14ac:dyDescent="0.15">
      <c r="C262302" s="29"/>
    </row>
    <row r="262303" spans="3:3" x14ac:dyDescent="0.15">
      <c r="C262303" s="29"/>
    </row>
    <row r="262304" spans="3:3" x14ac:dyDescent="0.15">
      <c r="C262304" s="29"/>
    </row>
    <row r="262305" spans="3:3" x14ac:dyDescent="0.15">
      <c r="C262305" s="29"/>
    </row>
    <row r="262306" spans="3:3" x14ac:dyDescent="0.15">
      <c r="C262306" s="29"/>
    </row>
    <row r="262307" spans="3:3" x14ac:dyDescent="0.15">
      <c r="C262307" s="29"/>
    </row>
    <row r="262308" spans="3:3" x14ac:dyDescent="0.15">
      <c r="C262308" s="29"/>
    </row>
    <row r="262309" spans="3:3" x14ac:dyDescent="0.15">
      <c r="C262309" s="29"/>
    </row>
    <row r="262310" spans="3:3" x14ac:dyDescent="0.15">
      <c r="C262310" s="29"/>
    </row>
    <row r="262311" spans="3:3" x14ac:dyDescent="0.15">
      <c r="C262311" s="29"/>
    </row>
    <row r="262312" spans="3:3" x14ac:dyDescent="0.15">
      <c r="C262312" s="29"/>
    </row>
    <row r="262313" spans="3:3" x14ac:dyDescent="0.15">
      <c r="C262313" s="29"/>
    </row>
    <row r="262314" spans="3:3" x14ac:dyDescent="0.15">
      <c r="C262314" s="31"/>
    </row>
    <row r="262315" spans="3:3" x14ac:dyDescent="0.15">
      <c r="C262315" s="31"/>
    </row>
    <row r="262316" spans="3:3" x14ac:dyDescent="0.15">
      <c r="C262316" s="31"/>
    </row>
    <row r="262317" spans="3:3" x14ac:dyDescent="0.15">
      <c r="C262317" s="31"/>
    </row>
    <row r="262318" spans="3:3" x14ac:dyDescent="0.15">
      <c r="C262318" s="31"/>
    </row>
    <row r="262319" spans="3:3" x14ac:dyDescent="0.15">
      <c r="C262319" s="31"/>
    </row>
    <row r="262320" spans="3:3" x14ac:dyDescent="0.15">
      <c r="C262320" s="31"/>
    </row>
    <row r="262321" spans="3:3" x14ac:dyDescent="0.15">
      <c r="C262321" s="31"/>
    </row>
    <row r="262322" spans="3:3" x14ac:dyDescent="0.15">
      <c r="C262322" s="31"/>
    </row>
    <row r="262323" spans="3:3" x14ac:dyDescent="0.15">
      <c r="C262323" s="31"/>
    </row>
    <row r="262324" spans="3:3" x14ac:dyDescent="0.15">
      <c r="C262324" s="29"/>
    </row>
    <row r="262325" spans="3:3" x14ac:dyDescent="0.15">
      <c r="C262325" s="29"/>
    </row>
    <row r="262326" spans="3:3" x14ac:dyDescent="0.15">
      <c r="C262326" s="29"/>
    </row>
    <row r="262327" spans="3:3" x14ac:dyDescent="0.15">
      <c r="C262327" s="29"/>
    </row>
    <row r="262328" spans="3:3" x14ac:dyDescent="0.15">
      <c r="C262328" s="29"/>
    </row>
    <row r="262329" spans="3:3" x14ac:dyDescent="0.15">
      <c r="C262329" s="29"/>
    </row>
    <row r="262330" spans="3:3" x14ac:dyDescent="0.15">
      <c r="C262330" s="29"/>
    </row>
    <row r="262331" spans="3:3" x14ac:dyDescent="0.15">
      <c r="C262331" s="29"/>
    </row>
    <row r="262332" spans="3:3" x14ac:dyDescent="0.15">
      <c r="C262332" s="29"/>
    </row>
    <row r="262333" spans="3:3" x14ac:dyDescent="0.15">
      <c r="C262333" s="29"/>
    </row>
    <row r="262334" spans="3:3" x14ac:dyDescent="0.15">
      <c r="C262334" s="29"/>
    </row>
    <row r="262335" spans="3:3" x14ac:dyDescent="0.15">
      <c r="C262335" s="29"/>
    </row>
    <row r="262336" spans="3:3" x14ac:dyDescent="0.15">
      <c r="C262336" s="29"/>
    </row>
    <row r="262337" spans="3:3" x14ac:dyDescent="0.15">
      <c r="C262337" s="29"/>
    </row>
    <row r="262338" spans="3:3" x14ac:dyDescent="0.15">
      <c r="C262338" s="29"/>
    </row>
    <row r="262339" spans="3:3" x14ac:dyDescent="0.15">
      <c r="C262339" s="29"/>
    </row>
    <row r="262340" spans="3:3" x14ac:dyDescent="0.15">
      <c r="C262340" s="29"/>
    </row>
    <row r="262341" spans="3:3" x14ac:dyDescent="0.15">
      <c r="C262341" s="29"/>
    </row>
    <row r="262342" spans="3:3" x14ac:dyDescent="0.15">
      <c r="C262342" s="29"/>
    </row>
    <row r="262343" spans="3:3" x14ac:dyDescent="0.15">
      <c r="C262343" s="29"/>
    </row>
    <row r="262344" spans="3:3" x14ac:dyDescent="0.15">
      <c r="C262344" s="29"/>
    </row>
    <row r="262345" spans="3:3" x14ac:dyDescent="0.15">
      <c r="C262345" s="29"/>
    </row>
    <row r="262346" spans="3:3" x14ac:dyDescent="0.15">
      <c r="C262346" s="29"/>
    </row>
    <row r="262347" spans="3:3" x14ac:dyDescent="0.15">
      <c r="C262347" s="29"/>
    </row>
    <row r="262348" spans="3:3" x14ac:dyDescent="0.15">
      <c r="C262348" s="29"/>
    </row>
    <row r="262349" spans="3:3" x14ac:dyDescent="0.15">
      <c r="C262349" s="29"/>
    </row>
    <row r="262350" spans="3:3" x14ac:dyDescent="0.15">
      <c r="C262350" s="40"/>
    </row>
    <row r="262351" spans="3:3" x14ac:dyDescent="0.15">
      <c r="C262351" s="40"/>
    </row>
    <row r="262352" spans="3:3" x14ac:dyDescent="0.15">
      <c r="C262352" s="40"/>
    </row>
    <row r="262353" spans="3:3" x14ac:dyDescent="0.15">
      <c r="C262353" s="40"/>
    </row>
    <row r="262354" spans="3:3" x14ac:dyDescent="0.15">
      <c r="C262354" s="40"/>
    </row>
    <row r="262355" spans="3:3" x14ac:dyDescent="0.15">
      <c r="C262355" s="40"/>
    </row>
    <row r="262356" spans="3:3" x14ac:dyDescent="0.15">
      <c r="C262356" s="40"/>
    </row>
    <row r="262357" spans="3:3" x14ac:dyDescent="0.15">
      <c r="C262357" s="40"/>
    </row>
    <row r="262358" spans="3:3" x14ac:dyDescent="0.15">
      <c r="C262358" s="40"/>
    </row>
    <row r="262359" spans="3:3" x14ac:dyDescent="0.15">
      <c r="C262359" s="40"/>
    </row>
    <row r="262360" spans="3:3" x14ac:dyDescent="0.15">
      <c r="C262360" s="40"/>
    </row>
    <row r="262361" spans="3:3" x14ac:dyDescent="0.15">
      <c r="C262361" s="40"/>
    </row>
    <row r="262362" spans="3:3" x14ac:dyDescent="0.15">
      <c r="C262362" s="40"/>
    </row>
    <row r="262363" spans="3:3" x14ac:dyDescent="0.15">
      <c r="C262363" s="40"/>
    </row>
    <row r="262364" spans="3:3" x14ac:dyDescent="0.15">
      <c r="C262364" s="41"/>
    </row>
    <row r="262365" spans="3:3" x14ac:dyDescent="0.15">
      <c r="C262365" s="41"/>
    </row>
    <row r="262366" spans="3:3" x14ac:dyDescent="0.15">
      <c r="C262366" s="41"/>
    </row>
    <row r="262367" spans="3:3" x14ac:dyDescent="0.15">
      <c r="C262367" s="41"/>
    </row>
    <row r="262368" spans="3:3" x14ac:dyDescent="0.15">
      <c r="C262368" s="41"/>
    </row>
    <row r="262369" spans="3:3" x14ac:dyDescent="0.15">
      <c r="C262369" s="34"/>
    </row>
    <row r="262370" spans="3:3" x14ac:dyDescent="0.15">
      <c r="C262370" s="34"/>
    </row>
    <row r="262371" spans="3:3" x14ac:dyDescent="0.15">
      <c r="C262371" s="34"/>
    </row>
    <row r="262372" spans="3:3" x14ac:dyDescent="0.15">
      <c r="C262372" s="34"/>
    </row>
    <row r="262373" spans="3:3" x14ac:dyDescent="0.15">
      <c r="C262373" s="34"/>
    </row>
    <row r="262374" spans="3:3" x14ac:dyDescent="0.15">
      <c r="C262374" s="34"/>
    </row>
    <row r="262375" spans="3:3" x14ac:dyDescent="0.15">
      <c r="C262375" s="34"/>
    </row>
    <row r="262376" spans="3:3" x14ac:dyDescent="0.15">
      <c r="C262376" s="34"/>
    </row>
    <row r="262377" spans="3:3" x14ac:dyDescent="0.15">
      <c r="C262377" s="34"/>
    </row>
    <row r="262378" spans="3:3" x14ac:dyDescent="0.15">
      <c r="C262378" s="34"/>
    </row>
    <row r="262379" spans="3:3" x14ac:dyDescent="0.15">
      <c r="C262379" s="42"/>
    </row>
    <row r="262380" spans="3:3" x14ac:dyDescent="0.15">
      <c r="C262380" s="42"/>
    </row>
    <row r="262381" spans="3:3" x14ac:dyDescent="0.15">
      <c r="C262381" s="42"/>
    </row>
    <row r="262382" spans="3:3" x14ac:dyDescent="0.15">
      <c r="C262382" s="42"/>
    </row>
    <row r="262383" spans="3:3" x14ac:dyDescent="0.15">
      <c r="C262383" s="42"/>
    </row>
    <row r="262384" spans="3:3" x14ac:dyDescent="0.15">
      <c r="C262384" s="42"/>
    </row>
    <row r="262385" spans="3:3" x14ac:dyDescent="0.15">
      <c r="C262385" s="42"/>
    </row>
    <row r="262386" spans="3:3" x14ac:dyDescent="0.15">
      <c r="C262386" s="42"/>
    </row>
    <row r="262387" spans="3:3" x14ac:dyDescent="0.15">
      <c r="C262387" s="42"/>
    </row>
    <row r="262388" spans="3:3" x14ac:dyDescent="0.15">
      <c r="C262388" s="42"/>
    </row>
    <row r="262389" spans="3:3" x14ac:dyDescent="0.15">
      <c r="C262389" s="31"/>
    </row>
    <row r="262390" spans="3:3" x14ac:dyDescent="0.15">
      <c r="C262390" s="31"/>
    </row>
    <row r="262391" spans="3:3" x14ac:dyDescent="0.15">
      <c r="C262391" s="29"/>
    </row>
    <row r="262392" spans="3:3" x14ac:dyDescent="0.15">
      <c r="C262392" s="29"/>
    </row>
    <row r="262393" spans="3:3" x14ac:dyDescent="0.15">
      <c r="C262393" s="29"/>
    </row>
    <row r="262394" spans="3:3" x14ac:dyDescent="0.15">
      <c r="C262394" s="29"/>
    </row>
    <row r="262395" spans="3:3" x14ac:dyDescent="0.15">
      <c r="C262395" s="29"/>
    </row>
    <row r="262396" spans="3:3" x14ac:dyDescent="0.15">
      <c r="C262396" s="29"/>
    </row>
    <row r="262397" spans="3:3" x14ac:dyDescent="0.15">
      <c r="C262397" s="29"/>
    </row>
    <row r="262398" spans="3:3" x14ac:dyDescent="0.15">
      <c r="C262398" s="29"/>
    </row>
    <row r="262399" spans="3:3" x14ac:dyDescent="0.15">
      <c r="C262399" s="31"/>
    </row>
    <row r="262400" spans="3:3" x14ac:dyDescent="0.15">
      <c r="C262400" s="29"/>
    </row>
    <row r="262401" spans="3:3" x14ac:dyDescent="0.15">
      <c r="C262401" s="29"/>
    </row>
    <row r="262402" spans="3:3" x14ac:dyDescent="0.15">
      <c r="C262402" s="29"/>
    </row>
    <row r="262403" spans="3:3" x14ac:dyDescent="0.15">
      <c r="C262403" s="29"/>
    </row>
    <row r="262404" spans="3:3" x14ac:dyDescent="0.15">
      <c r="C262404" s="29"/>
    </row>
    <row r="262405" spans="3:3" x14ac:dyDescent="0.15">
      <c r="C262405" s="29"/>
    </row>
    <row r="262406" spans="3:3" x14ac:dyDescent="0.15">
      <c r="C262406" s="29"/>
    </row>
    <row r="262407" spans="3:3" x14ac:dyDescent="0.15">
      <c r="C262407" s="37"/>
    </row>
    <row r="262408" spans="3:3" x14ac:dyDescent="0.15">
      <c r="C262408" s="37"/>
    </row>
    <row r="262409" spans="3:3" x14ac:dyDescent="0.15">
      <c r="C262409" s="37"/>
    </row>
    <row r="262410" spans="3:3" x14ac:dyDescent="0.15">
      <c r="C262410" s="37"/>
    </row>
    <row r="262411" spans="3:3" x14ac:dyDescent="0.15">
      <c r="C262411" s="29"/>
    </row>
    <row r="262412" spans="3:3" x14ac:dyDescent="0.15">
      <c r="C262412" s="43"/>
    </row>
    <row r="262413" spans="3:3" x14ac:dyDescent="0.15">
      <c r="C262413" s="43"/>
    </row>
    <row r="262414" spans="3:3" x14ac:dyDescent="0.15">
      <c r="C262414" s="43"/>
    </row>
    <row r="262415" spans="3:3" x14ac:dyDescent="0.15">
      <c r="C262415" s="43"/>
    </row>
    <row r="262416" spans="3:3" x14ac:dyDescent="0.15">
      <c r="C262416" s="43"/>
    </row>
    <row r="262417" spans="3:3" x14ac:dyDescent="0.15">
      <c r="C262417" s="43"/>
    </row>
    <row r="262418" spans="3:3" x14ac:dyDescent="0.15">
      <c r="C262418" s="43"/>
    </row>
    <row r="262419" spans="3:3" x14ac:dyDescent="0.15">
      <c r="C262419" s="44"/>
    </row>
    <row r="262420" spans="3:3" x14ac:dyDescent="0.15">
      <c r="C262420" s="44"/>
    </row>
    <row r="262421" spans="3:3" x14ac:dyDescent="0.15">
      <c r="C262421" s="44"/>
    </row>
    <row r="262422" spans="3:3" x14ac:dyDescent="0.15">
      <c r="C262422" s="43"/>
    </row>
    <row r="262423" spans="3:3" x14ac:dyDescent="0.15">
      <c r="C262423" s="43"/>
    </row>
    <row r="262424" spans="3:3" x14ac:dyDescent="0.15">
      <c r="C262424" s="43"/>
    </row>
    <row r="262425" spans="3:3" x14ac:dyDescent="0.15">
      <c r="C262425" s="43"/>
    </row>
    <row r="262426" spans="3:3" x14ac:dyDescent="0.15">
      <c r="C262426" s="43"/>
    </row>
    <row r="262427" spans="3:3" x14ac:dyDescent="0.15">
      <c r="C262427" s="43"/>
    </row>
    <row r="262428" spans="3:3" x14ac:dyDescent="0.15">
      <c r="C262428" s="43"/>
    </row>
    <row r="262429" spans="3:3" x14ac:dyDescent="0.15">
      <c r="C262429" s="45"/>
    </row>
    <row r="262430" spans="3:3" x14ac:dyDescent="0.15">
      <c r="C262430" s="45"/>
    </row>
    <row r="262431" spans="3:3" x14ac:dyDescent="0.15">
      <c r="C262431" s="45"/>
    </row>
    <row r="262432" spans="3:3" x14ac:dyDescent="0.15">
      <c r="C262432" s="46"/>
    </row>
    <row r="262433" spans="3:3" x14ac:dyDescent="0.15">
      <c r="C262433" s="46"/>
    </row>
    <row r="262434" spans="3:3" x14ac:dyDescent="0.15">
      <c r="C262434" s="46"/>
    </row>
    <row r="262435" spans="3:3" x14ac:dyDescent="0.15">
      <c r="C262435" s="46"/>
    </row>
    <row r="262436" spans="3:3" x14ac:dyDescent="0.15">
      <c r="C262436" s="46"/>
    </row>
    <row r="262437" spans="3:3" x14ac:dyDescent="0.15">
      <c r="C262437" s="46"/>
    </row>
    <row r="262438" spans="3:3" x14ac:dyDescent="0.15">
      <c r="C262438" s="46"/>
    </row>
    <row r="262439" spans="3:3" x14ac:dyDescent="0.15">
      <c r="C262439" s="47"/>
    </row>
    <row r="262440" spans="3:3" x14ac:dyDescent="0.15">
      <c r="C262440" s="47"/>
    </row>
    <row r="262441" spans="3:3" x14ac:dyDescent="0.15">
      <c r="C262441" s="47"/>
    </row>
    <row r="262442" spans="3:3" x14ac:dyDescent="0.15">
      <c r="C262442" s="43"/>
    </row>
    <row r="262443" spans="3:3" x14ac:dyDescent="0.15">
      <c r="C262443" s="36"/>
    </row>
    <row r="262444" spans="3:3" x14ac:dyDescent="0.15">
      <c r="C262444" s="43"/>
    </row>
    <row r="262445" spans="3:3" x14ac:dyDescent="0.15">
      <c r="C262445" s="43"/>
    </row>
    <row r="262446" spans="3:3" x14ac:dyDescent="0.15">
      <c r="C262446" s="43"/>
    </row>
    <row r="262447" spans="3:3" x14ac:dyDescent="0.15">
      <c r="C262447" s="43"/>
    </row>
    <row r="262448" spans="3:3" x14ac:dyDescent="0.15">
      <c r="C262448" s="43"/>
    </row>
    <row r="262449" spans="3:3" x14ac:dyDescent="0.15">
      <c r="C262449" s="43"/>
    </row>
    <row r="262450" spans="3:3" x14ac:dyDescent="0.15">
      <c r="C262450" s="43"/>
    </row>
    <row r="262451" spans="3:3" x14ac:dyDescent="0.15">
      <c r="C262451" s="43"/>
    </row>
    <row r="262452" spans="3:3" x14ac:dyDescent="0.15">
      <c r="C262452" s="44"/>
    </row>
    <row r="262453" spans="3:3" x14ac:dyDescent="0.15">
      <c r="C262453" s="44"/>
    </row>
    <row r="262454" spans="3:3" x14ac:dyDescent="0.15">
      <c r="C262454" s="44"/>
    </row>
    <row r="262455" spans="3:3" x14ac:dyDescent="0.15">
      <c r="C262455" s="43"/>
    </row>
    <row r="262456" spans="3:3" x14ac:dyDescent="0.15">
      <c r="C262456" s="43"/>
    </row>
    <row r="262457" spans="3:3" x14ac:dyDescent="0.15">
      <c r="C262457" s="43"/>
    </row>
    <row r="262458" spans="3:3" x14ac:dyDescent="0.15">
      <c r="C262458" s="48"/>
    </row>
    <row r="262459" spans="3:3" x14ac:dyDescent="0.15">
      <c r="C262459" s="43"/>
    </row>
    <row r="262460" spans="3:3" x14ac:dyDescent="0.15">
      <c r="C262460" s="48"/>
    </row>
    <row r="262461" spans="3:3" x14ac:dyDescent="0.15">
      <c r="C262461" s="48"/>
    </row>
    <row r="262462" spans="3:3" x14ac:dyDescent="0.15">
      <c r="C262462" s="48"/>
    </row>
    <row r="262463" spans="3:3" x14ac:dyDescent="0.15">
      <c r="C262463" s="43"/>
    </row>
    <row r="262464" spans="3:3" x14ac:dyDescent="0.15">
      <c r="C262464" s="49"/>
    </row>
    <row r="262465" spans="3:3" x14ac:dyDescent="0.15">
      <c r="C262465" s="48"/>
    </row>
    <row r="262466" spans="3:3" x14ac:dyDescent="0.15">
      <c r="C262466" s="48"/>
    </row>
    <row r="262467" spans="3:3" x14ac:dyDescent="0.15">
      <c r="C262467" s="48"/>
    </row>
    <row r="262468" spans="3:3" x14ac:dyDescent="0.15">
      <c r="C262468" s="48"/>
    </row>
    <row r="262469" spans="3:3" x14ac:dyDescent="0.15">
      <c r="C262469" s="48"/>
    </row>
    <row r="262470" spans="3:3" x14ac:dyDescent="0.15">
      <c r="C262470" s="48"/>
    </row>
    <row r="262471" spans="3:3" x14ac:dyDescent="0.15">
      <c r="C262471" s="48"/>
    </row>
    <row r="262472" spans="3:3" x14ac:dyDescent="0.15">
      <c r="C262472" s="43"/>
    </row>
    <row r="262473" spans="3:3" x14ac:dyDescent="0.15">
      <c r="C262473" s="46"/>
    </row>
    <row r="262474" spans="3:3" x14ac:dyDescent="0.15">
      <c r="C262474" s="43"/>
    </row>
    <row r="262475" spans="3:3" x14ac:dyDescent="0.15">
      <c r="C262475" s="50"/>
    </row>
    <row r="262477" spans="3:3" x14ac:dyDescent="0.15">
      <c r="C262477" s="52"/>
    </row>
    <row r="278529" spans="3:3" x14ac:dyDescent="0.15">
      <c r="C278529" s="29"/>
    </row>
    <row r="278530" spans="3:3" x14ac:dyDescent="0.15">
      <c r="C278530" s="31"/>
    </row>
    <row r="278531" spans="3:3" x14ac:dyDescent="0.15">
      <c r="C278531" s="31"/>
    </row>
    <row r="278532" spans="3:3" x14ac:dyDescent="0.15">
      <c r="C278532" s="32"/>
    </row>
    <row r="278533" spans="3:3" x14ac:dyDescent="0.15">
      <c r="C278533" s="32"/>
    </row>
    <row r="278534" spans="3:3" x14ac:dyDescent="0.15">
      <c r="C278534" s="31"/>
    </row>
    <row r="278535" spans="3:3" x14ac:dyDescent="0.15">
      <c r="C278535" s="31"/>
    </row>
    <row r="278536" spans="3:3" x14ac:dyDescent="0.15">
      <c r="C278536" s="31"/>
    </row>
    <row r="278537" spans="3:3" x14ac:dyDescent="0.15">
      <c r="C278537" s="31"/>
    </row>
    <row r="278538" spans="3:3" x14ac:dyDescent="0.15">
      <c r="C278538" s="31"/>
    </row>
    <row r="278539" spans="3:3" x14ac:dyDescent="0.15">
      <c r="C278539" s="31"/>
    </row>
    <row r="278540" spans="3:3" x14ac:dyDescent="0.15">
      <c r="C278540" s="31"/>
    </row>
    <row r="278541" spans="3:3" x14ac:dyDescent="0.15">
      <c r="C278541" s="31"/>
    </row>
    <row r="278542" spans="3:3" x14ac:dyDescent="0.15">
      <c r="C278542" s="31"/>
    </row>
    <row r="278543" spans="3:3" x14ac:dyDescent="0.15">
      <c r="C278543" s="31"/>
    </row>
    <row r="278544" spans="3:3" x14ac:dyDescent="0.15">
      <c r="C278544" s="31"/>
    </row>
    <row r="278545" spans="3:3" x14ac:dyDescent="0.15">
      <c r="C278545" s="31"/>
    </row>
    <row r="278546" spans="3:3" x14ac:dyDescent="0.15">
      <c r="C278546" s="31"/>
    </row>
    <row r="278547" spans="3:3" x14ac:dyDescent="0.15">
      <c r="C278547" s="31"/>
    </row>
    <row r="278548" spans="3:3" x14ac:dyDescent="0.15">
      <c r="C278548" s="29"/>
    </row>
    <row r="278549" spans="3:3" x14ac:dyDescent="0.15">
      <c r="C278549" s="29"/>
    </row>
    <row r="278550" spans="3:3" x14ac:dyDescent="0.15">
      <c r="C278550" s="29"/>
    </row>
    <row r="278551" spans="3:3" x14ac:dyDescent="0.15">
      <c r="C278551" s="29"/>
    </row>
    <row r="278552" spans="3:3" x14ac:dyDescent="0.15">
      <c r="C278552" s="29"/>
    </row>
    <row r="278553" spans="3:3" x14ac:dyDescent="0.15">
      <c r="C278553" s="29"/>
    </row>
    <row r="278554" spans="3:3" x14ac:dyDescent="0.15">
      <c r="C278554" s="33"/>
    </row>
    <row r="278555" spans="3:3" x14ac:dyDescent="0.15">
      <c r="C278555" s="29"/>
    </row>
    <row r="278556" spans="3:3" x14ac:dyDescent="0.15">
      <c r="C278556" s="33"/>
    </row>
    <row r="278557" spans="3:3" x14ac:dyDescent="0.15">
      <c r="C278557" s="29"/>
    </row>
    <row r="278558" spans="3:3" x14ac:dyDescent="0.15">
      <c r="C278558" s="29"/>
    </row>
    <row r="278559" spans="3:3" x14ac:dyDescent="0.15">
      <c r="C278559" s="34"/>
    </row>
    <row r="278560" spans="3:3" x14ac:dyDescent="0.15">
      <c r="C278560" s="34"/>
    </row>
    <row r="278561" spans="3:3" x14ac:dyDescent="0.15">
      <c r="C278561" s="34"/>
    </row>
    <row r="278562" spans="3:3" x14ac:dyDescent="0.15">
      <c r="C278562" s="34"/>
    </row>
    <row r="278563" spans="3:3" x14ac:dyDescent="0.15">
      <c r="C278563" s="29"/>
    </row>
    <row r="278564" spans="3:3" x14ac:dyDescent="0.15">
      <c r="C278564" s="29"/>
    </row>
    <row r="278565" spans="3:3" x14ac:dyDescent="0.15">
      <c r="C278565" s="29"/>
    </row>
    <row r="278566" spans="3:3" x14ac:dyDescent="0.15">
      <c r="C278566" s="29"/>
    </row>
    <row r="278567" spans="3:3" x14ac:dyDescent="0.15">
      <c r="C278567" s="29"/>
    </row>
    <row r="278568" spans="3:3" x14ac:dyDescent="0.15">
      <c r="C278568" s="29"/>
    </row>
    <row r="278569" spans="3:3" x14ac:dyDescent="0.15">
      <c r="C278569" s="34"/>
    </row>
    <row r="278570" spans="3:3" x14ac:dyDescent="0.15">
      <c r="C278570" s="34"/>
    </row>
    <row r="278571" spans="3:3" x14ac:dyDescent="0.15">
      <c r="C278571" s="29"/>
    </row>
    <row r="278572" spans="3:3" x14ac:dyDescent="0.15">
      <c r="C278572" s="29"/>
    </row>
    <row r="278573" spans="3:3" x14ac:dyDescent="0.15">
      <c r="C278573" s="29"/>
    </row>
    <row r="278574" spans="3:3" x14ac:dyDescent="0.15">
      <c r="C278574" s="29"/>
    </row>
    <row r="278575" spans="3:3" x14ac:dyDescent="0.15">
      <c r="C278575" s="29"/>
    </row>
    <row r="278576" spans="3:3" x14ac:dyDescent="0.15">
      <c r="C278576" s="29"/>
    </row>
    <row r="278577" spans="3:3" x14ac:dyDescent="0.15">
      <c r="C278577" s="29"/>
    </row>
    <row r="278578" spans="3:3" x14ac:dyDescent="0.15">
      <c r="C278578" s="29"/>
    </row>
    <row r="278579" spans="3:3" x14ac:dyDescent="0.15">
      <c r="C278579" s="29"/>
    </row>
    <row r="278580" spans="3:3" x14ac:dyDescent="0.15">
      <c r="C278580" s="29"/>
    </row>
    <row r="278581" spans="3:3" x14ac:dyDescent="0.15">
      <c r="C278581" s="29"/>
    </row>
    <row r="278582" spans="3:3" x14ac:dyDescent="0.15">
      <c r="C278582" s="29"/>
    </row>
    <row r="278583" spans="3:3" x14ac:dyDescent="0.15">
      <c r="C278583" s="29"/>
    </row>
    <row r="278584" spans="3:3" x14ac:dyDescent="0.15">
      <c r="C278584" s="29"/>
    </row>
    <row r="278585" spans="3:3" x14ac:dyDescent="0.15">
      <c r="C278585" s="29"/>
    </row>
    <row r="278586" spans="3:3" x14ac:dyDescent="0.15">
      <c r="C278586" s="29"/>
    </row>
    <row r="278587" spans="3:3" x14ac:dyDescent="0.15">
      <c r="C278587" s="34"/>
    </row>
    <row r="278588" spans="3:3" x14ac:dyDescent="0.15">
      <c r="C278588" s="35"/>
    </row>
    <row r="278589" spans="3:3" x14ac:dyDescent="0.15">
      <c r="C278589" s="35"/>
    </row>
    <row r="278590" spans="3:3" x14ac:dyDescent="0.15">
      <c r="C278590" s="35"/>
    </row>
    <row r="278591" spans="3:3" x14ac:dyDescent="0.15">
      <c r="C278591" s="35"/>
    </row>
    <row r="278592" spans="3:3" x14ac:dyDescent="0.15">
      <c r="C278592" s="35"/>
    </row>
    <row r="278593" spans="3:3" x14ac:dyDescent="0.15">
      <c r="C278593" s="35"/>
    </row>
    <row r="278594" spans="3:3" x14ac:dyDescent="0.15">
      <c r="C278594" s="35"/>
    </row>
    <row r="278595" spans="3:3" x14ac:dyDescent="0.15">
      <c r="C278595" s="33"/>
    </row>
    <row r="278596" spans="3:3" x14ac:dyDescent="0.15">
      <c r="C278596" s="35"/>
    </row>
    <row r="278597" spans="3:3" x14ac:dyDescent="0.15">
      <c r="C278597" s="33"/>
    </row>
    <row r="278598" spans="3:3" x14ac:dyDescent="0.15">
      <c r="C278598" s="33"/>
    </row>
    <row r="278599" spans="3:3" x14ac:dyDescent="0.15">
      <c r="C278599" s="33"/>
    </row>
    <row r="278600" spans="3:3" x14ac:dyDescent="0.15">
      <c r="C278600" s="33"/>
    </row>
    <row r="278601" spans="3:3" x14ac:dyDescent="0.15">
      <c r="C278601" s="33"/>
    </row>
    <row r="278602" spans="3:3" x14ac:dyDescent="0.15">
      <c r="C278602" s="33"/>
    </row>
    <row r="278603" spans="3:3" x14ac:dyDescent="0.15">
      <c r="C278603" s="33"/>
    </row>
    <row r="278604" spans="3:3" x14ac:dyDescent="0.15">
      <c r="C278604" s="33"/>
    </row>
    <row r="278605" spans="3:3" x14ac:dyDescent="0.15">
      <c r="C278605" s="33"/>
    </row>
    <row r="278606" spans="3:3" x14ac:dyDescent="0.15">
      <c r="C278606" s="36"/>
    </row>
    <row r="278607" spans="3:3" x14ac:dyDescent="0.15">
      <c r="C278607" s="33"/>
    </row>
    <row r="278608" spans="3:3" x14ac:dyDescent="0.15">
      <c r="C278608" s="36"/>
    </row>
    <row r="278609" spans="3:3" x14ac:dyDescent="0.15">
      <c r="C278609" s="33"/>
    </row>
    <row r="278610" spans="3:3" x14ac:dyDescent="0.15">
      <c r="C278610" s="33"/>
    </row>
    <row r="278611" spans="3:3" x14ac:dyDescent="0.15">
      <c r="C278611" s="33"/>
    </row>
    <row r="278612" spans="3:3" x14ac:dyDescent="0.15">
      <c r="C278612" s="33"/>
    </row>
    <row r="278613" spans="3:3" x14ac:dyDescent="0.15">
      <c r="C278613" s="36"/>
    </row>
    <row r="278614" spans="3:3" x14ac:dyDescent="0.15">
      <c r="C278614" s="37"/>
    </row>
    <row r="278615" spans="3:3" x14ac:dyDescent="0.15">
      <c r="C278615" s="37"/>
    </row>
    <row r="278616" spans="3:3" x14ac:dyDescent="0.15">
      <c r="C278616" s="15"/>
    </row>
    <row r="278617" spans="3:3" x14ac:dyDescent="0.15">
      <c r="C278617" s="36"/>
    </row>
    <row r="278618" spans="3:3" x14ac:dyDescent="0.15">
      <c r="C278618" s="37"/>
    </row>
    <row r="278619" spans="3:3" x14ac:dyDescent="0.15">
      <c r="C278619" s="37"/>
    </row>
    <row r="278620" spans="3:3" x14ac:dyDescent="0.15">
      <c r="C278620" s="15"/>
    </row>
    <row r="278621" spans="3:3" x14ac:dyDescent="0.15">
      <c r="C278621" s="38"/>
    </row>
    <row r="278622" spans="3:3" x14ac:dyDescent="0.15">
      <c r="C278622" s="36"/>
    </row>
    <row r="278623" spans="3:3" x14ac:dyDescent="0.15">
      <c r="C278623" s="37"/>
    </row>
    <row r="278624" spans="3:3" x14ac:dyDescent="0.15">
      <c r="C278624" s="37"/>
    </row>
    <row r="278625" spans="3:3" x14ac:dyDescent="0.15">
      <c r="C278625" s="17"/>
    </row>
    <row r="278626" spans="3:3" x14ac:dyDescent="0.15">
      <c r="C278626" s="17"/>
    </row>
    <row r="278627" spans="3:3" x14ac:dyDescent="0.15">
      <c r="C278627" s="33"/>
    </row>
    <row r="278628" spans="3:3" x14ac:dyDescent="0.15">
      <c r="C278628" s="33"/>
    </row>
    <row r="278629" spans="3:3" x14ac:dyDescent="0.15">
      <c r="C278629" s="33"/>
    </row>
    <row r="278630" spans="3:3" x14ac:dyDescent="0.15">
      <c r="C278630" s="33"/>
    </row>
    <row r="278631" spans="3:3" x14ac:dyDescent="0.15">
      <c r="C278631" s="33"/>
    </row>
    <row r="278632" spans="3:3" x14ac:dyDescent="0.15">
      <c r="C278632" s="33"/>
    </row>
    <row r="278633" spans="3:3" x14ac:dyDescent="0.15">
      <c r="C278633" s="33"/>
    </row>
    <row r="278634" spans="3:3" x14ac:dyDescent="0.15">
      <c r="C278634" s="33"/>
    </row>
    <row r="278635" spans="3:3" x14ac:dyDescent="0.15">
      <c r="C278635" s="33"/>
    </row>
    <row r="278636" spans="3:3" x14ac:dyDescent="0.15">
      <c r="C278636" s="33"/>
    </row>
    <row r="278637" spans="3:3" x14ac:dyDescent="0.15">
      <c r="C278637" s="39"/>
    </row>
    <row r="278638" spans="3:3" x14ac:dyDescent="0.15">
      <c r="C278638" s="39"/>
    </row>
    <row r="278639" spans="3:3" x14ac:dyDescent="0.15">
      <c r="C278639" s="39"/>
    </row>
    <row r="278640" spans="3:3" x14ac:dyDescent="0.15">
      <c r="C278640" s="39"/>
    </row>
    <row r="278641" spans="3:3" x14ac:dyDescent="0.15">
      <c r="C278641" s="39"/>
    </row>
    <row r="278642" spans="3:3" x14ac:dyDescent="0.15">
      <c r="C278642" s="31"/>
    </row>
    <row r="278643" spans="3:3" x14ac:dyDescent="0.15">
      <c r="C278643" s="31"/>
    </row>
    <row r="278644" spans="3:3" x14ac:dyDescent="0.15">
      <c r="C278644" s="31"/>
    </row>
    <row r="278645" spans="3:3" x14ac:dyDescent="0.15">
      <c r="C278645" s="31"/>
    </row>
    <row r="278646" spans="3:3" x14ac:dyDescent="0.15">
      <c r="C278646" s="31"/>
    </row>
    <row r="278647" spans="3:3" x14ac:dyDescent="0.15">
      <c r="C278647" s="31"/>
    </row>
    <row r="278648" spans="3:3" x14ac:dyDescent="0.15">
      <c r="C278648" s="31"/>
    </row>
    <row r="278649" spans="3:3" x14ac:dyDescent="0.15">
      <c r="C278649" s="31"/>
    </row>
    <row r="278650" spans="3:3" x14ac:dyDescent="0.15">
      <c r="C278650" s="31"/>
    </row>
    <row r="278651" spans="3:3" x14ac:dyDescent="0.15">
      <c r="C278651" s="31"/>
    </row>
    <row r="278652" spans="3:3" x14ac:dyDescent="0.15">
      <c r="C278652" s="31"/>
    </row>
    <row r="278653" spans="3:3" x14ac:dyDescent="0.15">
      <c r="C278653" s="31"/>
    </row>
    <row r="278654" spans="3:3" x14ac:dyDescent="0.15">
      <c r="C278654" s="31"/>
    </row>
    <row r="278655" spans="3:3" x14ac:dyDescent="0.15">
      <c r="C278655" s="31"/>
    </row>
    <row r="278656" spans="3:3" x14ac:dyDescent="0.15">
      <c r="C278656" s="31"/>
    </row>
    <row r="278657" spans="3:3" x14ac:dyDescent="0.15">
      <c r="C278657" s="31"/>
    </row>
    <row r="278658" spans="3:3" x14ac:dyDescent="0.15">
      <c r="C278658" s="31"/>
    </row>
    <row r="278659" spans="3:3" x14ac:dyDescent="0.15">
      <c r="C278659" s="31"/>
    </row>
    <row r="278660" spans="3:3" x14ac:dyDescent="0.15">
      <c r="C278660" s="31"/>
    </row>
    <row r="278661" spans="3:3" x14ac:dyDescent="0.15">
      <c r="C278661" s="31"/>
    </row>
    <row r="278662" spans="3:3" x14ac:dyDescent="0.15">
      <c r="C278662" s="29"/>
    </row>
    <row r="278663" spans="3:3" x14ac:dyDescent="0.15">
      <c r="C278663" s="29"/>
    </row>
    <row r="278664" spans="3:3" x14ac:dyDescent="0.15">
      <c r="C278664" s="29"/>
    </row>
    <row r="278665" spans="3:3" x14ac:dyDescent="0.15">
      <c r="C278665" s="29"/>
    </row>
    <row r="278666" spans="3:3" x14ac:dyDescent="0.15">
      <c r="C278666" s="29"/>
    </row>
    <row r="278667" spans="3:3" x14ac:dyDescent="0.15">
      <c r="C278667" s="29"/>
    </row>
    <row r="278668" spans="3:3" x14ac:dyDescent="0.15">
      <c r="C278668" s="29"/>
    </row>
    <row r="278669" spans="3:3" x14ac:dyDescent="0.15">
      <c r="C278669" s="29"/>
    </row>
    <row r="278670" spans="3:3" x14ac:dyDescent="0.15">
      <c r="C278670" s="29"/>
    </row>
    <row r="278671" spans="3:3" x14ac:dyDescent="0.15">
      <c r="C278671" s="29"/>
    </row>
    <row r="278672" spans="3:3" x14ac:dyDescent="0.15">
      <c r="C278672" s="29"/>
    </row>
    <row r="278673" spans="3:3" x14ac:dyDescent="0.15">
      <c r="C278673" s="29"/>
    </row>
    <row r="278674" spans="3:3" x14ac:dyDescent="0.15">
      <c r="C278674" s="29"/>
    </row>
    <row r="278675" spans="3:3" x14ac:dyDescent="0.15">
      <c r="C278675" s="29"/>
    </row>
    <row r="278676" spans="3:3" x14ac:dyDescent="0.15">
      <c r="C278676" s="29"/>
    </row>
    <row r="278677" spans="3:3" x14ac:dyDescent="0.15">
      <c r="C278677" s="29"/>
    </row>
    <row r="278678" spans="3:3" x14ac:dyDescent="0.15">
      <c r="C278678" s="29"/>
    </row>
    <row r="278679" spans="3:3" x14ac:dyDescent="0.15">
      <c r="C278679" s="29"/>
    </row>
    <row r="278680" spans="3:3" x14ac:dyDescent="0.15">
      <c r="C278680" s="29"/>
    </row>
    <row r="278681" spans="3:3" x14ac:dyDescent="0.15">
      <c r="C278681" s="29"/>
    </row>
    <row r="278682" spans="3:3" x14ac:dyDescent="0.15">
      <c r="C278682" s="29"/>
    </row>
    <row r="278683" spans="3:3" x14ac:dyDescent="0.15">
      <c r="C278683" s="29"/>
    </row>
    <row r="278684" spans="3:3" x14ac:dyDescent="0.15">
      <c r="C278684" s="29"/>
    </row>
    <row r="278685" spans="3:3" x14ac:dyDescent="0.15">
      <c r="C278685" s="29"/>
    </row>
    <row r="278686" spans="3:3" x14ac:dyDescent="0.15">
      <c r="C278686" s="29"/>
    </row>
    <row r="278687" spans="3:3" x14ac:dyDescent="0.15">
      <c r="C278687" s="29"/>
    </row>
    <row r="278688" spans="3:3" x14ac:dyDescent="0.15">
      <c r="C278688" s="29"/>
    </row>
    <row r="278689" spans="3:3" x14ac:dyDescent="0.15">
      <c r="C278689" s="29"/>
    </row>
    <row r="278690" spans="3:3" x14ac:dyDescent="0.15">
      <c r="C278690" s="29"/>
    </row>
    <row r="278691" spans="3:3" x14ac:dyDescent="0.15">
      <c r="C278691" s="29"/>
    </row>
    <row r="278692" spans="3:3" x14ac:dyDescent="0.15">
      <c r="C278692" s="29"/>
    </row>
    <row r="278693" spans="3:3" x14ac:dyDescent="0.15">
      <c r="C278693" s="29"/>
    </row>
    <row r="278694" spans="3:3" x14ac:dyDescent="0.15">
      <c r="C278694" s="29"/>
    </row>
    <row r="278695" spans="3:3" x14ac:dyDescent="0.15">
      <c r="C278695" s="29"/>
    </row>
    <row r="278696" spans="3:3" x14ac:dyDescent="0.15">
      <c r="C278696" s="29"/>
    </row>
    <row r="278697" spans="3:3" x14ac:dyDescent="0.15">
      <c r="C278697" s="29"/>
    </row>
    <row r="278698" spans="3:3" x14ac:dyDescent="0.15">
      <c r="C278698" s="31"/>
    </row>
    <row r="278699" spans="3:3" x14ac:dyDescent="0.15">
      <c r="C278699" s="31"/>
    </row>
    <row r="278700" spans="3:3" x14ac:dyDescent="0.15">
      <c r="C278700" s="31"/>
    </row>
    <row r="278701" spans="3:3" x14ac:dyDescent="0.15">
      <c r="C278701" s="31"/>
    </row>
    <row r="278702" spans="3:3" x14ac:dyDescent="0.15">
      <c r="C278702" s="31"/>
    </row>
    <row r="278703" spans="3:3" x14ac:dyDescent="0.15">
      <c r="C278703" s="31"/>
    </row>
    <row r="278704" spans="3:3" x14ac:dyDescent="0.15">
      <c r="C278704" s="31"/>
    </row>
    <row r="278705" spans="3:3" x14ac:dyDescent="0.15">
      <c r="C278705" s="31"/>
    </row>
    <row r="278706" spans="3:3" x14ac:dyDescent="0.15">
      <c r="C278706" s="31"/>
    </row>
    <row r="278707" spans="3:3" x14ac:dyDescent="0.15">
      <c r="C278707" s="31"/>
    </row>
    <row r="278708" spans="3:3" x14ac:dyDescent="0.15">
      <c r="C278708" s="29"/>
    </row>
    <row r="278709" spans="3:3" x14ac:dyDescent="0.15">
      <c r="C278709" s="29"/>
    </row>
    <row r="278710" spans="3:3" x14ac:dyDescent="0.15">
      <c r="C278710" s="29"/>
    </row>
    <row r="278711" spans="3:3" x14ac:dyDescent="0.15">
      <c r="C278711" s="29"/>
    </row>
    <row r="278712" spans="3:3" x14ac:dyDescent="0.15">
      <c r="C278712" s="29"/>
    </row>
    <row r="278713" spans="3:3" x14ac:dyDescent="0.15">
      <c r="C278713" s="29"/>
    </row>
    <row r="278714" spans="3:3" x14ac:dyDescent="0.15">
      <c r="C278714" s="29"/>
    </row>
    <row r="278715" spans="3:3" x14ac:dyDescent="0.15">
      <c r="C278715" s="29"/>
    </row>
    <row r="278716" spans="3:3" x14ac:dyDescent="0.15">
      <c r="C278716" s="29"/>
    </row>
    <row r="278717" spans="3:3" x14ac:dyDescent="0.15">
      <c r="C278717" s="29"/>
    </row>
    <row r="278718" spans="3:3" x14ac:dyDescent="0.15">
      <c r="C278718" s="29"/>
    </row>
    <row r="278719" spans="3:3" x14ac:dyDescent="0.15">
      <c r="C278719" s="29"/>
    </row>
    <row r="278720" spans="3:3" x14ac:dyDescent="0.15">
      <c r="C278720" s="29"/>
    </row>
    <row r="278721" spans="3:3" x14ac:dyDescent="0.15">
      <c r="C278721" s="29"/>
    </row>
    <row r="278722" spans="3:3" x14ac:dyDescent="0.15">
      <c r="C278722" s="29"/>
    </row>
    <row r="278723" spans="3:3" x14ac:dyDescent="0.15">
      <c r="C278723" s="29"/>
    </row>
    <row r="278724" spans="3:3" x14ac:dyDescent="0.15">
      <c r="C278724" s="29"/>
    </row>
    <row r="278725" spans="3:3" x14ac:dyDescent="0.15">
      <c r="C278725" s="29"/>
    </row>
    <row r="278726" spans="3:3" x14ac:dyDescent="0.15">
      <c r="C278726" s="29"/>
    </row>
    <row r="278727" spans="3:3" x14ac:dyDescent="0.15">
      <c r="C278727" s="29"/>
    </row>
    <row r="278728" spans="3:3" x14ac:dyDescent="0.15">
      <c r="C278728" s="29"/>
    </row>
    <row r="278729" spans="3:3" x14ac:dyDescent="0.15">
      <c r="C278729" s="29"/>
    </row>
    <row r="278730" spans="3:3" x14ac:dyDescent="0.15">
      <c r="C278730" s="29"/>
    </row>
    <row r="278731" spans="3:3" x14ac:dyDescent="0.15">
      <c r="C278731" s="29"/>
    </row>
    <row r="278732" spans="3:3" x14ac:dyDescent="0.15">
      <c r="C278732" s="29"/>
    </row>
    <row r="278733" spans="3:3" x14ac:dyDescent="0.15">
      <c r="C278733" s="29"/>
    </row>
    <row r="278734" spans="3:3" x14ac:dyDescent="0.15">
      <c r="C278734" s="40"/>
    </row>
    <row r="278735" spans="3:3" x14ac:dyDescent="0.15">
      <c r="C278735" s="40"/>
    </row>
    <row r="278736" spans="3:3" x14ac:dyDescent="0.15">
      <c r="C278736" s="40"/>
    </row>
    <row r="278737" spans="3:3" x14ac:dyDescent="0.15">
      <c r="C278737" s="40"/>
    </row>
    <row r="278738" spans="3:3" x14ac:dyDescent="0.15">
      <c r="C278738" s="40"/>
    </row>
    <row r="278739" spans="3:3" x14ac:dyDescent="0.15">
      <c r="C278739" s="40"/>
    </row>
    <row r="278740" spans="3:3" x14ac:dyDescent="0.15">
      <c r="C278740" s="40"/>
    </row>
    <row r="278741" spans="3:3" x14ac:dyDescent="0.15">
      <c r="C278741" s="40"/>
    </row>
    <row r="278742" spans="3:3" x14ac:dyDescent="0.15">
      <c r="C278742" s="40"/>
    </row>
    <row r="278743" spans="3:3" x14ac:dyDescent="0.15">
      <c r="C278743" s="40"/>
    </row>
    <row r="278744" spans="3:3" x14ac:dyDescent="0.15">
      <c r="C278744" s="40"/>
    </row>
    <row r="278745" spans="3:3" x14ac:dyDescent="0.15">
      <c r="C278745" s="40"/>
    </row>
    <row r="278746" spans="3:3" x14ac:dyDescent="0.15">
      <c r="C278746" s="40"/>
    </row>
    <row r="278747" spans="3:3" x14ac:dyDescent="0.15">
      <c r="C278747" s="40"/>
    </row>
    <row r="278748" spans="3:3" x14ac:dyDescent="0.15">
      <c r="C278748" s="41"/>
    </row>
    <row r="278749" spans="3:3" x14ac:dyDescent="0.15">
      <c r="C278749" s="41"/>
    </row>
    <row r="278750" spans="3:3" x14ac:dyDescent="0.15">
      <c r="C278750" s="41"/>
    </row>
    <row r="278751" spans="3:3" x14ac:dyDescent="0.15">
      <c r="C278751" s="41"/>
    </row>
    <row r="278752" spans="3:3" x14ac:dyDescent="0.15">
      <c r="C278752" s="41"/>
    </row>
    <row r="278753" spans="3:3" x14ac:dyDescent="0.15">
      <c r="C278753" s="34"/>
    </row>
    <row r="278754" spans="3:3" x14ac:dyDescent="0.15">
      <c r="C278754" s="34"/>
    </row>
    <row r="278755" spans="3:3" x14ac:dyDescent="0.15">
      <c r="C278755" s="34"/>
    </row>
    <row r="278756" spans="3:3" x14ac:dyDescent="0.15">
      <c r="C278756" s="34"/>
    </row>
    <row r="278757" spans="3:3" x14ac:dyDescent="0.15">
      <c r="C278757" s="34"/>
    </row>
    <row r="278758" spans="3:3" x14ac:dyDescent="0.15">
      <c r="C278758" s="34"/>
    </row>
    <row r="278759" spans="3:3" x14ac:dyDescent="0.15">
      <c r="C278759" s="34"/>
    </row>
    <row r="278760" spans="3:3" x14ac:dyDescent="0.15">
      <c r="C278760" s="34"/>
    </row>
    <row r="278761" spans="3:3" x14ac:dyDescent="0.15">
      <c r="C278761" s="34"/>
    </row>
    <row r="278762" spans="3:3" x14ac:dyDescent="0.15">
      <c r="C278762" s="34"/>
    </row>
    <row r="278763" spans="3:3" x14ac:dyDescent="0.15">
      <c r="C278763" s="42"/>
    </row>
    <row r="278764" spans="3:3" x14ac:dyDescent="0.15">
      <c r="C278764" s="42"/>
    </row>
    <row r="278765" spans="3:3" x14ac:dyDescent="0.15">
      <c r="C278765" s="42"/>
    </row>
    <row r="278766" spans="3:3" x14ac:dyDescent="0.15">
      <c r="C278766" s="42"/>
    </row>
    <row r="278767" spans="3:3" x14ac:dyDescent="0.15">
      <c r="C278767" s="42"/>
    </row>
    <row r="278768" spans="3:3" x14ac:dyDescent="0.15">
      <c r="C278768" s="42"/>
    </row>
    <row r="278769" spans="3:3" x14ac:dyDescent="0.15">
      <c r="C278769" s="42"/>
    </row>
    <row r="278770" spans="3:3" x14ac:dyDescent="0.15">
      <c r="C278770" s="42"/>
    </row>
    <row r="278771" spans="3:3" x14ac:dyDescent="0.15">
      <c r="C278771" s="42"/>
    </row>
    <row r="278772" spans="3:3" x14ac:dyDescent="0.15">
      <c r="C278772" s="42"/>
    </row>
    <row r="278773" spans="3:3" x14ac:dyDescent="0.15">
      <c r="C278773" s="31"/>
    </row>
    <row r="278774" spans="3:3" x14ac:dyDescent="0.15">
      <c r="C278774" s="31"/>
    </row>
    <row r="278775" spans="3:3" x14ac:dyDescent="0.15">
      <c r="C278775" s="29"/>
    </row>
    <row r="278776" spans="3:3" x14ac:dyDescent="0.15">
      <c r="C278776" s="29"/>
    </row>
    <row r="278777" spans="3:3" x14ac:dyDescent="0.15">
      <c r="C278777" s="29"/>
    </row>
    <row r="278778" spans="3:3" x14ac:dyDescent="0.15">
      <c r="C278778" s="29"/>
    </row>
    <row r="278779" spans="3:3" x14ac:dyDescent="0.15">
      <c r="C278779" s="29"/>
    </row>
    <row r="278780" spans="3:3" x14ac:dyDescent="0.15">
      <c r="C278780" s="29"/>
    </row>
    <row r="278781" spans="3:3" x14ac:dyDescent="0.15">
      <c r="C278781" s="29"/>
    </row>
    <row r="278782" spans="3:3" x14ac:dyDescent="0.15">
      <c r="C278782" s="29"/>
    </row>
    <row r="278783" spans="3:3" x14ac:dyDescent="0.15">
      <c r="C278783" s="31"/>
    </row>
    <row r="278784" spans="3:3" x14ac:dyDescent="0.15">
      <c r="C278784" s="29"/>
    </row>
    <row r="278785" spans="3:3" x14ac:dyDescent="0.15">
      <c r="C278785" s="29"/>
    </row>
    <row r="278786" spans="3:3" x14ac:dyDescent="0.15">
      <c r="C278786" s="29"/>
    </row>
    <row r="278787" spans="3:3" x14ac:dyDescent="0.15">
      <c r="C278787" s="29"/>
    </row>
    <row r="278788" spans="3:3" x14ac:dyDescent="0.15">
      <c r="C278788" s="29"/>
    </row>
    <row r="278789" spans="3:3" x14ac:dyDescent="0.15">
      <c r="C278789" s="29"/>
    </row>
    <row r="278790" spans="3:3" x14ac:dyDescent="0.15">
      <c r="C278790" s="29"/>
    </row>
    <row r="278791" spans="3:3" x14ac:dyDescent="0.15">
      <c r="C278791" s="37"/>
    </row>
    <row r="278792" spans="3:3" x14ac:dyDescent="0.15">
      <c r="C278792" s="37"/>
    </row>
    <row r="278793" spans="3:3" x14ac:dyDescent="0.15">
      <c r="C278793" s="37"/>
    </row>
    <row r="278794" spans="3:3" x14ac:dyDescent="0.15">
      <c r="C278794" s="37"/>
    </row>
    <row r="278795" spans="3:3" x14ac:dyDescent="0.15">
      <c r="C278795" s="29"/>
    </row>
    <row r="278796" spans="3:3" x14ac:dyDescent="0.15">
      <c r="C278796" s="43"/>
    </row>
    <row r="278797" spans="3:3" x14ac:dyDescent="0.15">
      <c r="C278797" s="43"/>
    </row>
    <row r="278798" spans="3:3" x14ac:dyDescent="0.15">
      <c r="C278798" s="43"/>
    </row>
    <row r="278799" spans="3:3" x14ac:dyDescent="0.15">
      <c r="C278799" s="43"/>
    </row>
    <row r="278800" spans="3:3" x14ac:dyDescent="0.15">
      <c r="C278800" s="43"/>
    </row>
    <row r="278801" spans="3:3" x14ac:dyDescent="0.15">
      <c r="C278801" s="43"/>
    </row>
    <row r="278802" spans="3:3" x14ac:dyDescent="0.15">
      <c r="C278802" s="43"/>
    </row>
    <row r="278803" spans="3:3" x14ac:dyDescent="0.15">
      <c r="C278803" s="44"/>
    </row>
    <row r="278804" spans="3:3" x14ac:dyDescent="0.15">
      <c r="C278804" s="44"/>
    </row>
    <row r="278805" spans="3:3" x14ac:dyDescent="0.15">
      <c r="C278805" s="44"/>
    </row>
    <row r="278806" spans="3:3" x14ac:dyDescent="0.15">
      <c r="C278806" s="43"/>
    </row>
    <row r="278807" spans="3:3" x14ac:dyDescent="0.15">
      <c r="C278807" s="43"/>
    </row>
    <row r="278808" spans="3:3" x14ac:dyDescent="0.15">
      <c r="C278808" s="43"/>
    </row>
    <row r="278809" spans="3:3" x14ac:dyDescent="0.15">
      <c r="C278809" s="43"/>
    </row>
    <row r="278810" spans="3:3" x14ac:dyDescent="0.15">
      <c r="C278810" s="43"/>
    </row>
    <row r="278811" spans="3:3" x14ac:dyDescent="0.15">
      <c r="C278811" s="43"/>
    </row>
    <row r="278812" spans="3:3" x14ac:dyDescent="0.15">
      <c r="C278812" s="43"/>
    </row>
    <row r="278813" spans="3:3" x14ac:dyDescent="0.15">
      <c r="C278813" s="45"/>
    </row>
    <row r="278814" spans="3:3" x14ac:dyDescent="0.15">
      <c r="C278814" s="45"/>
    </row>
    <row r="278815" spans="3:3" x14ac:dyDescent="0.15">
      <c r="C278815" s="45"/>
    </row>
    <row r="278816" spans="3:3" x14ac:dyDescent="0.15">
      <c r="C278816" s="46"/>
    </row>
    <row r="278817" spans="3:3" x14ac:dyDescent="0.15">
      <c r="C278817" s="46"/>
    </row>
    <row r="278818" spans="3:3" x14ac:dyDescent="0.15">
      <c r="C278818" s="46"/>
    </row>
    <row r="278819" spans="3:3" x14ac:dyDescent="0.15">
      <c r="C278819" s="46"/>
    </row>
    <row r="278820" spans="3:3" x14ac:dyDescent="0.15">
      <c r="C278820" s="46"/>
    </row>
    <row r="278821" spans="3:3" x14ac:dyDescent="0.15">
      <c r="C278821" s="46"/>
    </row>
    <row r="278822" spans="3:3" x14ac:dyDescent="0.15">
      <c r="C278822" s="46"/>
    </row>
    <row r="278823" spans="3:3" x14ac:dyDescent="0.15">
      <c r="C278823" s="47"/>
    </row>
    <row r="278824" spans="3:3" x14ac:dyDescent="0.15">
      <c r="C278824" s="47"/>
    </row>
    <row r="278825" spans="3:3" x14ac:dyDescent="0.15">
      <c r="C278825" s="47"/>
    </row>
    <row r="278826" spans="3:3" x14ac:dyDescent="0.15">
      <c r="C278826" s="43"/>
    </row>
    <row r="278827" spans="3:3" x14ac:dyDescent="0.15">
      <c r="C278827" s="36"/>
    </row>
    <row r="278828" spans="3:3" x14ac:dyDescent="0.15">
      <c r="C278828" s="43"/>
    </row>
    <row r="278829" spans="3:3" x14ac:dyDescent="0.15">
      <c r="C278829" s="43"/>
    </row>
    <row r="278830" spans="3:3" x14ac:dyDescent="0.15">
      <c r="C278830" s="43"/>
    </row>
    <row r="278831" spans="3:3" x14ac:dyDescent="0.15">
      <c r="C278831" s="43"/>
    </row>
    <row r="278832" spans="3:3" x14ac:dyDescent="0.15">
      <c r="C278832" s="43"/>
    </row>
    <row r="278833" spans="3:3" x14ac:dyDescent="0.15">
      <c r="C278833" s="43"/>
    </row>
    <row r="278834" spans="3:3" x14ac:dyDescent="0.15">
      <c r="C278834" s="43"/>
    </row>
    <row r="278835" spans="3:3" x14ac:dyDescent="0.15">
      <c r="C278835" s="43"/>
    </row>
    <row r="278836" spans="3:3" x14ac:dyDescent="0.15">
      <c r="C278836" s="44"/>
    </row>
    <row r="278837" spans="3:3" x14ac:dyDescent="0.15">
      <c r="C278837" s="44"/>
    </row>
    <row r="278838" spans="3:3" x14ac:dyDescent="0.15">
      <c r="C278838" s="44"/>
    </row>
    <row r="278839" spans="3:3" x14ac:dyDescent="0.15">
      <c r="C278839" s="43"/>
    </row>
    <row r="278840" spans="3:3" x14ac:dyDescent="0.15">
      <c r="C278840" s="43"/>
    </row>
    <row r="278841" spans="3:3" x14ac:dyDescent="0.15">
      <c r="C278841" s="43"/>
    </row>
    <row r="278842" spans="3:3" x14ac:dyDescent="0.15">
      <c r="C278842" s="48"/>
    </row>
    <row r="278843" spans="3:3" x14ac:dyDescent="0.15">
      <c r="C278843" s="43"/>
    </row>
    <row r="278844" spans="3:3" x14ac:dyDescent="0.15">
      <c r="C278844" s="48"/>
    </row>
    <row r="278845" spans="3:3" x14ac:dyDescent="0.15">
      <c r="C278845" s="48"/>
    </row>
    <row r="278846" spans="3:3" x14ac:dyDescent="0.15">
      <c r="C278846" s="48"/>
    </row>
    <row r="278847" spans="3:3" x14ac:dyDescent="0.15">
      <c r="C278847" s="43"/>
    </row>
    <row r="278848" spans="3:3" x14ac:dyDescent="0.15">
      <c r="C278848" s="49"/>
    </row>
    <row r="278849" spans="3:3" x14ac:dyDescent="0.15">
      <c r="C278849" s="48"/>
    </row>
    <row r="278850" spans="3:3" x14ac:dyDescent="0.15">
      <c r="C278850" s="48"/>
    </row>
    <row r="278851" spans="3:3" x14ac:dyDescent="0.15">
      <c r="C278851" s="48"/>
    </row>
    <row r="278852" spans="3:3" x14ac:dyDescent="0.15">
      <c r="C278852" s="48"/>
    </row>
    <row r="278853" spans="3:3" x14ac:dyDescent="0.15">
      <c r="C278853" s="48"/>
    </row>
    <row r="278854" spans="3:3" x14ac:dyDescent="0.15">
      <c r="C278854" s="48"/>
    </row>
    <row r="278855" spans="3:3" x14ac:dyDescent="0.15">
      <c r="C278855" s="48"/>
    </row>
    <row r="278856" spans="3:3" x14ac:dyDescent="0.15">
      <c r="C278856" s="43"/>
    </row>
    <row r="278857" spans="3:3" x14ac:dyDescent="0.15">
      <c r="C278857" s="46"/>
    </row>
    <row r="278858" spans="3:3" x14ac:dyDescent="0.15">
      <c r="C278858" s="43"/>
    </row>
    <row r="278859" spans="3:3" x14ac:dyDescent="0.15">
      <c r="C278859" s="50"/>
    </row>
    <row r="278861" spans="3:3" x14ac:dyDescent="0.15">
      <c r="C278861" s="52"/>
    </row>
    <row r="294913" spans="3:3" x14ac:dyDescent="0.15">
      <c r="C294913" s="29"/>
    </row>
    <row r="294914" spans="3:3" x14ac:dyDescent="0.15">
      <c r="C294914" s="31"/>
    </row>
    <row r="294915" spans="3:3" x14ac:dyDescent="0.15">
      <c r="C294915" s="31"/>
    </row>
    <row r="294916" spans="3:3" x14ac:dyDescent="0.15">
      <c r="C294916" s="32"/>
    </row>
    <row r="294917" spans="3:3" x14ac:dyDescent="0.15">
      <c r="C294917" s="32"/>
    </row>
    <row r="294918" spans="3:3" x14ac:dyDescent="0.15">
      <c r="C294918" s="31"/>
    </row>
    <row r="294919" spans="3:3" x14ac:dyDescent="0.15">
      <c r="C294919" s="31"/>
    </row>
    <row r="294920" spans="3:3" x14ac:dyDescent="0.15">
      <c r="C294920" s="31"/>
    </row>
    <row r="294921" spans="3:3" x14ac:dyDescent="0.15">
      <c r="C294921" s="31"/>
    </row>
    <row r="294922" spans="3:3" x14ac:dyDescent="0.15">
      <c r="C294922" s="31"/>
    </row>
    <row r="294923" spans="3:3" x14ac:dyDescent="0.15">
      <c r="C294923" s="31"/>
    </row>
    <row r="294924" spans="3:3" x14ac:dyDescent="0.15">
      <c r="C294924" s="31"/>
    </row>
    <row r="294925" spans="3:3" x14ac:dyDescent="0.15">
      <c r="C294925" s="31"/>
    </row>
    <row r="294926" spans="3:3" x14ac:dyDescent="0.15">
      <c r="C294926" s="31"/>
    </row>
    <row r="294927" spans="3:3" x14ac:dyDescent="0.15">
      <c r="C294927" s="31"/>
    </row>
    <row r="294928" spans="3:3" x14ac:dyDescent="0.15">
      <c r="C294928" s="31"/>
    </row>
    <row r="294929" spans="3:3" x14ac:dyDescent="0.15">
      <c r="C294929" s="31"/>
    </row>
    <row r="294930" spans="3:3" x14ac:dyDescent="0.15">
      <c r="C294930" s="31"/>
    </row>
    <row r="294931" spans="3:3" x14ac:dyDescent="0.15">
      <c r="C294931" s="31"/>
    </row>
    <row r="294932" spans="3:3" x14ac:dyDescent="0.15">
      <c r="C294932" s="29"/>
    </row>
    <row r="294933" spans="3:3" x14ac:dyDescent="0.15">
      <c r="C294933" s="29"/>
    </row>
    <row r="294934" spans="3:3" x14ac:dyDescent="0.15">
      <c r="C294934" s="29"/>
    </row>
    <row r="294935" spans="3:3" x14ac:dyDescent="0.15">
      <c r="C294935" s="29"/>
    </row>
    <row r="294936" spans="3:3" x14ac:dyDescent="0.15">
      <c r="C294936" s="29"/>
    </row>
    <row r="294937" spans="3:3" x14ac:dyDescent="0.15">
      <c r="C294937" s="29"/>
    </row>
    <row r="294938" spans="3:3" x14ac:dyDescent="0.15">
      <c r="C294938" s="33"/>
    </row>
    <row r="294939" spans="3:3" x14ac:dyDescent="0.15">
      <c r="C294939" s="29"/>
    </row>
    <row r="294940" spans="3:3" x14ac:dyDescent="0.15">
      <c r="C294940" s="33"/>
    </row>
    <row r="294941" spans="3:3" x14ac:dyDescent="0.15">
      <c r="C294941" s="29"/>
    </row>
    <row r="294942" spans="3:3" x14ac:dyDescent="0.15">
      <c r="C294942" s="29"/>
    </row>
    <row r="294943" spans="3:3" x14ac:dyDescent="0.15">
      <c r="C294943" s="34"/>
    </row>
    <row r="294944" spans="3:3" x14ac:dyDescent="0.15">
      <c r="C294944" s="34"/>
    </row>
    <row r="294945" spans="3:3" x14ac:dyDescent="0.15">
      <c r="C294945" s="34"/>
    </row>
    <row r="294946" spans="3:3" x14ac:dyDescent="0.15">
      <c r="C294946" s="34"/>
    </row>
    <row r="294947" spans="3:3" x14ac:dyDescent="0.15">
      <c r="C294947" s="29"/>
    </row>
    <row r="294948" spans="3:3" x14ac:dyDescent="0.15">
      <c r="C294948" s="29"/>
    </row>
    <row r="294949" spans="3:3" x14ac:dyDescent="0.15">
      <c r="C294949" s="29"/>
    </row>
    <row r="294950" spans="3:3" x14ac:dyDescent="0.15">
      <c r="C294950" s="29"/>
    </row>
    <row r="294951" spans="3:3" x14ac:dyDescent="0.15">
      <c r="C294951" s="29"/>
    </row>
    <row r="294952" spans="3:3" x14ac:dyDescent="0.15">
      <c r="C294952" s="29"/>
    </row>
    <row r="294953" spans="3:3" x14ac:dyDescent="0.15">
      <c r="C294953" s="34"/>
    </row>
    <row r="294954" spans="3:3" x14ac:dyDescent="0.15">
      <c r="C294954" s="34"/>
    </row>
    <row r="294955" spans="3:3" x14ac:dyDescent="0.15">
      <c r="C294955" s="29"/>
    </row>
    <row r="294956" spans="3:3" x14ac:dyDescent="0.15">
      <c r="C294956" s="29"/>
    </row>
    <row r="294957" spans="3:3" x14ac:dyDescent="0.15">
      <c r="C294957" s="29"/>
    </row>
    <row r="294958" spans="3:3" x14ac:dyDescent="0.15">
      <c r="C294958" s="29"/>
    </row>
    <row r="294959" spans="3:3" x14ac:dyDescent="0.15">
      <c r="C294959" s="29"/>
    </row>
    <row r="294960" spans="3:3" x14ac:dyDescent="0.15">
      <c r="C294960" s="29"/>
    </row>
    <row r="294961" spans="3:3" x14ac:dyDescent="0.15">
      <c r="C294961" s="29"/>
    </row>
    <row r="294962" spans="3:3" x14ac:dyDescent="0.15">
      <c r="C294962" s="29"/>
    </row>
    <row r="294963" spans="3:3" x14ac:dyDescent="0.15">
      <c r="C294963" s="29"/>
    </row>
    <row r="294964" spans="3:3" x14ac:dyDescent="0.15">
      <c r="C294964" s="29"/>
    </row>
    <row r="294965" spans="3:3" x14ac:dyDescent="0.15">
      <c r="C294965" s="29"/>
    </row>
    <row r="294966" spans="3:3" x14ac:dyDescent="0.15">
      <c r="C294966" s="29"/>
    </row>
    <row r="294967" spans="3:3" x14ac:dyDescent="0.15">
      <c r="C294967" s="29"/>
    </row>
    <row r="294968" spans="3:3" x14ac:dyDescent="0.15">
      <c r="C294968" s="29"/>
    </row>
    <row r="294969" spans="3:3" x14ac:dyDescent="0.15">
      <c r="C294969" s="29"/>
    </row>
    <row r="294970" spans="3:3" x14ac:dyDescent="0.15">
      <c r="C294970" s="29"/>
    </row>
    <row r="294971" spans="3:3" x14ac:dyDescent="0.15">
      <c r="C294971" s="34"/>
    </row>
    <row r="294972" spans="3:3" x14ac:dyDescent="0.15">
      <c r="C294972" s="35"/>
    </row>
    <row r="294973" spans="3:3" x14ac:dyDescent="0.15">
      <c r="C294973" s="35"/>
    </row>
    <row r="294974" spans="3:3" x14ac:dyDescent="0.15">
      <c r="C294974" s="35"/>
    </row>
    <row r="294975" spans="3:3" x14ac:dyDescent="0.15">
      <c r="C294975" s="35"/>
    </row>
    <row r="294976" spans="3:3" x14ac:dyDescent="0.15">
      <c r="C294976" s="35"/>
    </row>
    <row r="294977" spans="3:3" x14ac:dyDescent="0.15">
      <c r="C294977" s="35"/>
    </row>
    <row r="294978" spans="3:3" x14ac:dyDescent="0.15">
      <c r="C294978" s="35"/>
    </row>
    <row r="294979" spans="3:3" x14ac:dyDescent="0.15">
      <c r="C294979" s="33"/>
    </row>
    <row r="294980" spans="3:3" x14ac:dyDescent="0.15">
      <c r="C294980" s="35"/>
    </row>
    <row r="294981" spans="3:3" x14ac:dyDescent="0.15">
      <c r="C294981" s="33"/>
    </row>
    <row r="294982" spans="3:3" x14ac:dyDescent="0.15">
      <c r="C294982" s="33"/>
    </row>
    <row r="294983" spans="3:3" x14ac:dyDescent="0.15">
      <c r="C294983" s="33"/>
    </row>
    <row r="294984" spans="3:3" x14ac:dyDescent="0.15">
      <c r="C294984" s="33"/>
    </row>
    <row r="294985" spans="3:3" x14ac:dyDescent="0.15">
      <c r="C294985" s="33"/>
    </row>
    <row r="294986" spans="3:3" x14ac:dyDescent="0.15">
      <c r="C294986" s="33"/>
    </row>
    <row r="294987" spans="3:3" x14ac:dyDescent="0.15">
      <c r="C294987" s="33"/>
    </row>
    <row r="294988" spans="3:3" x14ac:dyDescent="0.15">
      <c r="C294988" s="33"/>
    </row>
    <row r="294989" spans="3:3" x14ac:dyDescent="0.15">
      <c r="C294989" s="33"/>
    </row>
    <row r="294990" spans="3:3" x14ac:dyDescent="0.15">
      <c r="C294990" s="36"/>
    </row>
    <row r="294991" spans="3:3" x14ac:dyDescent="0.15">
      <c r="C294991" s="33"/>
    </row>
    <row r="294992" spans="3:3" x14ac:dyDescent="0.15">
      <c r="C294992" s="36"/>
    </row>
    <row r="294993" spans="3:3" x14ac:dyDescent="0.15">
      <c r="C294993" s="33"/>
    </row>
    <row r="294994" spans="3:3" x14ac:dyDescent="0.15">
      <c r="C294994" s="33"/>
    </row>
    <row r="294995" spans="3:3" x14ac:dyDescent="0.15">
      <c r="C294995" s="33"/>
    </row>
    <row r="294996" spans="3:3" x14ac:dyDescent="0.15">
      <c r="C294996" s="33"/>
    </row>
    <row r="294997" spans="3:3" x14ac:dyDescent="0.15">
      <c r="C294997" s="36"/>
    </row>
    <row r="294998" spans="3:3" x14ac:dyDescent="0.15">
      <c r="C294998" s="37"/>
    </row>
    <row r="294999" spans="3:3" x14ac:dyDescent="0.15">
      <c r="C294999" s="37"/>
    </row>
    <row r="295000" spans="3:3" x14ac:dyDescent="0.15">
      <c r="C295000" s="15"/>
    </row>
    <row r="295001" spans="3:3" x14ac:dyDescent="0.15">
      <c r="C295001" s="36"/>
    </row>
    <row r="295002" spans="3:3" x14ac:dyDescent="0.15">
      <c r="C295002" s="37"/>
    </row>
    <row r="295003" spans="3:3" x14ac:dyDescent="0.15">
      <c r="C295003" s="37"/>
    </row>
    <row r="295004" spans="3:3" x14ac:dyDescent="0.15">
      <c r="C295004" s="15"/>
    </row>
    <row r="295005" spans="3:3" x14ac:dyDescent="0.15">
      <c r="C295005" s="38"/>
    </row>
    <row r="295006" spans="3:3" x14ac:dyDescent="0.15">
      <c r="C295006" s="36"/>
    </row>
    <row r="295007" spans="3:3" x14ac:dyDescent="0.15">
      <c r="C295007" s="37"/>
    </row>
    <row r="295008" spans="3:3" x14ac:dyDescent="0.15">
      <c r="C295008" s="37"/>
    </row>
    <row r="295009" spans="3:3" x14ac:dyDescent="0.15">
      <c r="C295009" s="17"/>
    </row>
    <row r="295010" spans="3:3" x14ac:dyDescent="0.15">
      <c r="C295010" s="17"/>
    </row>
    <row r="295011" spans="3:3" x14ac:dyDescent="0.15">
      <c r="C295011" s="33"/>
    </row>
    <row r="295012" spans="3:3" x14ac:dyDescent="0.15">
      <c r="C295012" s="33"/>
    </row>
    <row r="295013" spans="3:3" x14ac:dyDescent="0.15">
      <c r="C295013" s="33"/>
    </row>
    <row r="295014" spans="3:3" x14ac:dyDescent="0.15">
      <c r="C295014" s="33"/>
    </row>
    <row r="295015" spans="3:3" x14ac:dyDescent="0.15">
      <c r="C295015" s="33"/>
    </row>
    <row r="295016" spans="3:3" x14ac:dyDescent="0.15">
      <c r="C295016" s="33"/>
    </row>
    <row r="295017" spans="3:3" x14ac:dyDescent="0.15">
      <c r="C295017" s="33"/>
    </row>
    <row r="295018" spans="3:3" x14ac:dyDescent="0.15">
      <c r="C295018" s="33"/>
    </row>
    <row r="295019" spans="3:3" x14ac:dyDescent="0.15">
      <c r="C295019" s="33"/>
    </row>
    <row r="295020" spans="3:3" x14ac:dyDescent="0.15">
      <c r="C295020" s="33"/>
    </row>
    <row r="295021" spans="3:3" x14ac:dyDescent="0.15">
      <c r="C295021" s="39"/>
    </row>
    <row r="295022" spans="3:3" x14ac:dyDescent="0.15">
      <c r="C295022" s="39"/>
    </row>
    <row r="295023" spans="3:3" x14ac:dyDescent="0.15">
      <c r="C295023" s="39"/>
    </row>
    <row r="295024" spans="3:3" x14ac:dyDescent="0.15">
      <c r="C295024" s="39"/>
    </row>
    <row r="295025" spans="3:3" x14ac:dyDescent="0.15">
      <c r="C295025" s="39"/>
    </row>
    <row r="295026" spans="3:3" x14ac:dyDescent="0.15">
      <c r="C295026" s="31"/>
    </row>
    <row r="295027" spans="3:3" x14ac:dyDescent="0.15">
      <c r="C295027" s="31"/>
    </row>
    <row r="295028" spans="3:3" x14ac:dyDescent="0.15">
      <c r="C295028" s="31"/>
    </row>
    <row r="295029" spans="3:3" x14ac:dyDescent="0.15">
      <c r="C295029" s="31"/>
    </row>
    <row r="295030" spans="3:3" x14ac:dyDescent="0.15">
      <c r="C295030" s="31"/>
    </row>
    <row r="295031" spans="3:3" x14ac:dyDescent="0.15">
      <c r="C295031" s="31"/>
    </row>
    <row r="295032" spans="3:3" x14ac:dyDescent="0.15">
      <c r="C295032" s="31"/>
    </row>
    <row r="295033" spans="3:3" x14ac:dyDescent="0.15">
      <c r="C295033" s="31"/>
    </row>
    <row r="295034" spans="3:3" x14ac:dyDescent="0.15">
      <c r="C295034" s="31"/>
    </row>
    <row r="295035" spans="3:3" x14ac:dyDescent="0.15">
      <c r="C295035" s="31"/>
    </row>
    <row r="295036" spans="3:3" x14ac:dyDescent="0.15">
      <c r="C295036" s="31"/>
    </row>
    <row r="295037" spans="3:3" x14ac:dyDescent="0.15">
      <c r="C295037" s="31"/>
    </row>
    <row r="295038" spans="3:3" x14ac:dyDescent="0.15">
      <c r="C295038" s="31"/>
    </row>
    <row r="295039" spans="3:3" x14ac:dyDescent="0.15">
      <c r="C295039" s="31"/>
    </row>
    <row r="295040" spans="3:3" x14ac:dyDescent="0.15">
      <c r="C295040" s="31"/>
    </row>
    <row r="295041" spans="3:3" x14ac:dyDescent="0.15">
      <c r="C295041" s="31"/>
    </row>
    <row r="295042" spans="3:3" x14ac:dyDescent="0.15">
      <c r="C295042" s="31"/>
    </row>
    <row r="295043" spans="3:3" x14ac:dyDescent="0.15">
      <c r="C295043" s="31"/>
    </row>
    <row r="295044" spans="3:3" x14ac:dyDescent="0.15">
      <c r="C295044" s="31"/>
    </row>
    <row r="295045" spans="3:3" x14ac:dyDescent="0.15">
      <c r="C295045" s="31"/>
    </row>
    <row r="295046" spans="3:3" x14ac:dyDescent="0.15">
      <c r="C295046" s="29"/>
    </row>
    <row r="295047" spans="3:3" x14ac:dyDescent="0.15">
      <c r="C295047" s="29"/>
    </row>
    <row r="295048" spans="3:3" x14ac:dyDescent="0.15">
      <c r="C295048" s="29"/>
    </row>
    <row r="295049" spans="3:3" x14ac:dyDescent="0.15">
      <c r="C295049" s="29"/>
    </row>
    <row r="295050" spans="3:3" x14ac:dyDescent="0.15">
      <c r="C295050" s="29"/>
    </row>
    <row r="295051" spans="3:3" x14ac:dyDescent="0.15">
      <c r="C295051" s="29"/>
    </row>
    <row r="295052" spans="3:3" x14ac:dyDescent="0.15">
      <c r="C295052" s="29"/>
    </row>
    <row r="295053" spans="3:3" x14ac:dyDescent="0.15">
      <c r="C295053" s="29"/>
    </row>
    <row r="295054" spans="3:3" x14ac:dyDescent="0.15">
      <c r="C295054" s="29"/>
    </row>
    <row r="295055" spans="3:3" x14ac:dyDescent="0.15">
      <c r="C295055" s="29"/>
    </row>
    <row r="295056" spans="3:3" x14ac:dyDescent="0.15">
      <c r="C295056" s="29"/>
    </row>
    <row r="295057" spans="3:3" x14ac:dyDescent="0.15">
      <c r="C295057" s="29"/>
    </row>
    <row r="295058" spans="3:3" x14ac:dyDescent="0.15">
      <c r="C295058" s="29"/>
    </row>
    <row r="295059" spans="3:3" x14ac:dyDescent="0.15">
      <c r="C295059" s="29"/>
    </row>
    <row r="295060" spans="3:3" x14ac:dyDescent="0.15">
      <c r="C295060" s="29"/>
    </row>
    <row r="295061" spans="3:3" x14ac:dyDescent="0.15">
      <c r="C295061" s="29"/>
    </row>
    <row r="295062" spans="3:3" x14ac:dyDescent="0.15">
      <c r="C295062" s="29"/>
    </row>
    <row r="295063" spans="3:3" x14ac:dyDescent="0.15">
      <c r="C295063" s="29"/>
    </row>
    <row r="295064" spans="3:3" x14ac:dyDescent="0.15">
      <c r="C295064" s="29"/>
    </row>
    <row r="295065" spans="3:3" x14ac:dyDescent="0.15">
      <c r="C295065" s="29"/>
    </row>
    <row r="295066" spans="3:3" x14ac:dyDescent="0.15">
      <c r="C295066" s="29"/>
    </row>
    <row r="295067" spans="3:3" x14ac:dyDescent="0.15">
      <c r="C295067" s="29"/>
    </row>
    <row r="295068" spans="3:3" x14ac:dyDescent="0.15">
      <c r="C295068" s="29"/>
    </row>
    <row r="295069" spans="3:3" x14ac:dyDescent="0.15">
      <c r="C295069" s="29"/>
    </row>
    <row r="295070" spans="3:3" x14ac:dyDescent="0.15">
      <c r="C295070" s="29"/>
    </row>
    <row r="295071" spans="3:3" x14ac:dyDescent="0.15">
      <c r="C295071" s="29"/>
    </row>
    <row r="295072" spans="3:3" x14ac:dyDescent="0.15">
      <c r="C295072" s="29"/>
    </row>
    <row r="295073" spans="3:3" x14ac:dyDescent="0.15">
      <c r="C295073" s="29"/>
    </row>
    <row r="295074" spans="3:3" x14ac:dyDescent="0.15">
      <c r="C295074" s="29"/>
    </row>
    <row r="295075" spans="3:3" x14ac:dyDescent="0.15">
      <c r="C295075" s="29"/>
    </row>
    <row r="295076" spans="3:3" x14ac:dyDescent="0.15">
      <c r="C295076" s="29"/>
    </row>
    <row r="295077" spans="3:3" x14ac:dyDescent="0.15">
      <c r="C295077" s="29"/>
    </row>
    <row r="295078" spans="3:3" x14ac:dyDescent="0.15">
      <c r="C295078" s="29"/>
    </row>
    <row r="295079" spans="3:3" x14ac:dyDescent="0.15">
      <c r="C295079" s="29"/>
    </row>
    <row r="295080" spans="3:3" x14ac:dyDescent="0.15">
      <c r="C295080" s="29"/>
    </row>
    <row r="295081" spans="3:3" x14ac:dyDescent="0.15">
      <c r="C295081" s="29"/>
    </row>
    <row r="295082" spans="3:3" x14ac:dyDescent="0.15">
      <c r="C295082" s="31"/>
    </row>
    <row r="295083" spans="3:3" x14ac:dyDescent="0.15">
      <c r="C295083" s="31"/>
    </row>
    <row r="295084" spans="3:3" x14ac:dyDescent="0.15">
      <c r="C295084" s="31"/>
    </row>
    <row r="295085" spans="3:3" x14ac:dyDescent="0.15">
      <c r="C295085" s="31"/>
    </row>
    <row r="295086" spans="3:3" x14ac:dyDescent="0.15">
      <c r="C295086" s="31"/>
    </row>
    <row r="295087" spans="3:3" x14ac:dyDescent="0.15">
      <c r="C295087" s="31"/>
    </row>
    <row r="295088" spans="3:3" x14ac:dyDescent="0.15">
      <c r="C295088" s="31"/>
    </row>
    <row r="295089" spans="3:3" x14ac:dyDescent="0.15">
      <c r="C295089" s="31"/>
    </row>
    <row r="295090" spans="3:3" x14ac:dyDescent="0.15">
      <c r="C295090" s="31"/>
    </row>
    <row r="295091" spans="3:3" x14ac:dyDescent="0.15">
      <c r="C295091" s="31"/>
    </row>
    <row r="295092" spans="3:3" x14ac:dyDescent="0.15">
      <c r="C295092" s="29"/>
    </row>
    <row r="295093" spans="3:3" x14ac:dyDescent="0.15">
      <c r="C295093" s="29"/>
    </row>
    <row r="295094" spans="3:3" x14ac:dyDescent="0.15">
      <c r="C295094" s="29"/>
    </row>
    <row r="295095" spans="3:3" x14ac:dyDescent="0.15">
      <c r="C295095" s="29"/>
    </row>
    <row r="295096" spans="3:3" x14ac:dyDescent="0.15">
      <c r="C295096" s="29"/>
    </row>
    <row r="295097" spans="3:3" x14ac:dyDescent="0.15">
      <c r="C295097" s="29"/>
    </row>
    <row r="295098" spans="3:3" x14ac:dyDescent="0.15">
      <c r="C295098" s="29"/>
    </row>
    <row r="295099" spans="3:3" x14ac:dyDescent="0.15">
      <c r="C295099" s="29"/>
    </row>
    <row r="295100" spans="3:3" x14ac:dyDescent="0.15">
      <c r="C295100" s="29"/>
    </row>
    <row r="295101" spans="3:3" x14ac:dyDescent="0.15">
      <c r="C295101" s="29"/>
    </row>
    <row r="295102" spans="3:3" x14ac:dyDescent="0.15">
      <c r="C295102" s="29"/>
    </row>
    <row r="295103" spans="3:3" x14ac:dyDescent="0.15">
      <c r="C295103" s="29"/>
    </row>
    <row r="295104" spans="3:3" x14ac:dyDescent="0.15">
      <c r="C295104" s="29"/>
    </row>
    <row r="295105" spans="3:3" x14ac:dyDescent="0.15">
      <c r="C295105" s="29"/>
    </row>
    <row r="295106" spans="3:3" x14ac:dyDescent="0.15">
      <c r="C295106" s="29"/>
    </row>
    <row r="295107" spans="3:3" x14ac:dyDescent="0.15">
      <c r="C295107" s="29"/>
    </row>
    <row r="295108" spans="3:3" x14ac:dyDescent="0.15">
      <c r="C295108" s="29"/>
    </row>
    <row r="295109" spans="3:3" x14ac:dyDescent="0.15">
      <c r="C295109" s="29"/>
    </row>
    <row r="295110" spans="3:3" x14ac:dyDescent="0.15">
      <c r="C295110" s="29"/>
    </row>
    <row r="295111" spans="3:3" x14ac:dyDescent="0.15">
      <c r="C295111" s="29"/>
    </row>
    <row r="295112" spans="3:3" x14ac:dyDescent="0.15">
      <c r="C295112" s="29"/>
    </row>
    <row r="295113" spans="3:3" x14ac:dyDescent="0.15">
      <c r="C295113" s="29"/>
    </row>
    <row r="295114" spans="3:3" x14ac:dyDescent="0.15">
      <c r="C295114" s="29"/>
    </row>
    <row r="295115" spans="3:3" x14ac:dyDescent="0.15">
      <c r="C295115" s="29"/>
    </row>
    <row r="295116" spans="3:3" x14ac:dyDescent="0.15">
      <c r="C295116" s="29"/>
    </row>
    <row r="295117" spans="3:3" x14ac:dyDescent="0.15">
      <c r="C295117" s="29"/>
    </row>
    <row r="295118" spans="3:3" x14ac:dyDescent="0.15">
      <c r="C295118" s="40"/>
    </row>
    <row r="295119" spans="3:3" x14ac:dyDescent="0.15">
      <c r="C295119" s="40"/>
    </row>
    <row r="295120" spans="3:3" x14ac:dyDescent="0.15">
      <c r="C295120" s="40"/>
    </row>
    <row r="295121" spans="3:3" x14ac:dyDescent="0.15">
      <c r="C295121" s="40"/>
    </row>
    <row r="295122" spans="3:3" x14ac:dyDescent="0.15">
      <c r="C295122" s="40"/>
    </row>
    <row r="295123" spans="3:3" x14ac:dyDescent="0.15">
      <c r="C295123" s="40"/>
    </row>
    <row r="295124" spans="3:3" x14ac:dyDescent="0.15">
      <c r="C295124" s="40"/>
    </row>
    <row r="295125" spans="3:3" x14ac:dyDescent="0.15">
      <c r="C295125" s="40"/>
    </row>
    <row r="295126" spans="3:3" x14ac:dyDescent="0.15">
      <c r="C295126" s="40"/>
    </row>
    <row r="295127" spans="3:3" x14ac:dyDescent="0.15">
      <c r="C295127" s="40"/>
    </row>
    <row r="295128" spans="3:3" x14ac:dyDescent="0.15">
      <c r="C295128" s="40"/>
    </row>
    <row r="295129" spans="3:3" x14ac:dyDescent="0.15">
      <c r="C295129" s="40"/>
    </row>
    <row r="295130" spans="3:3" x14ac:dyDescent="0.15">
      <c r="C295130" s="40"/>
    </row>
    <row r="295131" spans="3:3" x14ac:dyDescent="0.15">
      <c r="C295131" s="40"/>
    </row>
    <row r="295132" spans="3:3" x14ac:dyDescent="0.15">
      <c r="C295132" s="41"/>
    </row>
    <row r="295133" spans="3:3" x14ac:dyDescent="0.15">
      <c r="C295133" s="41"/>
    </row>
    <row r="295134" spans="3:3" x14ac:dyDescent="0.15">
      <c r="C295134" s="41"/>
    </row>
    <row r="295135" spans="3:3" x14ac:dyDescent="0.15">
      <c r="C295135" s="41"/>
    </row>
    <row r="295136" spans="3:3" x14ac:dyDescent="0.15">
      <c r="C295136" s="41"/>
    </row>
    <row r="295137" spans="3:3" x14ac:dyDescent="0.15">
      <c r="C295137" s="34"/>
    </row>
    <row r="295138" spans="3:3" x14ac:dyDescent="0.15">
      <c r="C295138" s="34"/>
    </row>
    <row r="295139" spans="3:3" x14ac:dyDescent="0.15">
      <c r="C295139" s="34"/>
    </row>
    <row r="295140" spans="3:3" x14ac:dyDescent="0.15">
      <c r="C295140" s="34"/>
    </row>
    <row r="295141" spans="3:3" x14ac:dyDescent="0.15">
      <c r="C295141" s="34"/>
    </row>
    <row r="295142" spans="3:3" x14ac:dyDescent="0.15">
      <c r="C295142" s="34"/>
    </row>
    <row r="295143" spans="3:3" x14ac:dyDescent="0.15">
      <c r="C295143" s="34"/>
    </row>
    <row r="295144" spans="3:3" x14ac:dyDescent="0.15">
      <c r="C295144" s="34"/>
    </row>
    <row r="295145" spans="3:3" x14ac:dyDescent="0.15">
      <c r="C295145" s="34"/>
    </row>
    <row r="295146" spans="3:3" x14ac:dyDescent="0.15">
      <c r="C295146" s="34"/>
    </row>
    <row r="295147" spans="3:3" x14ac:dyDescent="0.15">
      <c r="C295147" s="42"/>
    </row>
    <row r="295148" spans="3:3" x14ac:dyDescent="0.15">
      <c r="C295148" s="42"/>
    </row>
    <row r="295149" spans="3:3" x14ac:dyDescent="0.15">
      <c r="C295149" s="42"/>
    </row>
    <row r="295150" spans="3:3" x14ac:dyDescent="0.15">
      <c r="C295150" s="42"/>
    </row>
    <row r="295151" spans="3:3" x14ac:dyDescent="0.15">
      <c r="C295151" s="42"/>
    </row>
    <row r="295152" spans="3:3" x14ac:dyDescent="0.15">
      <c r="C295152" s="42"/>
    </row>
    <row r="295153" spans="3:3" x14ac:dyDescent="0.15">
      <c r="C295153" s="42"/>
    </row>
    <row r="295154" spans="3:3" x14ac:dyDescent="0.15">
      <c r="C295154" s="42"/>
    </row>
    <row r="295155" spans="3:3" x14ac:dyDescent="0.15">
      <c r="C295155" s="42"/>
    </row>
    <row r="295156" spans="3:3" x14ac:dyDescent="0.15">
      <c r="C295156" s="42"/>
    </row>
    <row r="295157" spans="3:3" x14ac:dyDescent="0.15">
      <c r="C295157" s="31"/>
    </row>
    <row r="295158" spans="3:3" x14ac:dyDescent="0.15">
      <c r="C295158" s="31"/>
    </row>
    <row r="295159" spans="3:3" x14ac:dyDescent="0.15">
      <c r="C295159" s="29"/>
    </row>
    <row r="295160" spans="3:3" x14ac:dyDescent="0.15">
      <c r="C295160" s="29"/>
    </row>
    <row r="295161" spans="3:3" x14ac:dyDescent="0.15">
      <c r="C295161" s="29"/>
    </row>
    <row r="295162" spans="3:3" x14ac:dyDescent="0.15">
      <c r="C295162" s="29"/>
    </row>
    <row r="295163" spans="3:3" x14ac:dyDescent="0.15">
      <c r="C295163" s="29"/>
    </row>
    <row r="295164" spans="3:3" x14ac:dyDescent="0.15">
      <c r="C295164" s="29"/>
    </row>
    <row r="295165" spans="3:3" x14ac:dyDescent="0.15">
      <c r="C295165" s="29"/>
    </row>
    <row r="295166" spans="3:3" x14ac:dyDescent="0.15">
      <c r="C295166" s="29"/>
    </row>
    <row r="295167" spans="3:3" x14ac:dyDescent="0.15">
      <c r="C295167" s="31"/>
    </row>
    <row r="295168" spans="3:3" x14ac:dyDescent="0.15">
      <c r="C295168" s="29"/>
    </row>
    <row r="295169" spans="3:3" x14ac:dyDescent="0.15">
      <c r="C295169" s="29"/>
    </row>
    <row r="295170" spans="3:3" x14ac:dyDescent="0.15">
      <c r="C295170" s="29"/>
    </row>
    <row r="295171" spans="3:3" x14ac:dyDescent="0.15">
      <c r="C295171" s="29"/>
    </row>
    <row r="295172" spans="3:3" x14ac:dyDescent="0.15">
      <c r="C295172" s="29"/>
    </row>
    <row r="295173" spans="3:3" x14ac:dyDescent="0.15">
      <c r="C295173" s="29"/>
    </row>
    <row r="295174" spans="3:3" x14ac:dyDescent="0.15">
      <c r="C295174" s="29"/>
    </row>
    <row r="295175" spans="3:3" x14ac:dyDescent="0.15">
      <c r="C295175" s="37"/>
    </row>
    <row r="295176" spans="3:3" x14ac:dyDescent="0.15">
      <c r="C295176" s="37"/>
    </row>
    <row r="295177" spans="3:3" x14ac:dyDescent="0.15">
      <c r="C295177" s="37"/>
    </row>
    <row r="295178" spans="3:3" x14ac:dyDescent="0.15">
      <c r="C295178" s="37"/>
    </row>
    <row r="295179" spans="3:3" x14ac:dyDescent="0.15">
      <c r="C295179" s="29"/>
    </row>
    <row r="295180" spans="3:3" x14ac:dyDescent="0.15">
      <c r="C295180" s="43"/>
    </row>
    <row r="295181" spans="3:3" x14ac:dyDescent="0.15">
      <c r="C295181" s="43"/>
    </row>
    <row r="295182" spans="3:3" x14ac:dyDescent="0.15">
      <c r="C295182" s="43"/>
    </row>
    <row r="295183" spans="3:3" x14ac:dyDescent="0.15">
      <c r="C295183" s="43"/>
    </row>
    <row r="295184" spans="3:3" x14ac:dyDescent="0.15">
      <c r="C295184" s="43"/>
    </row>
    <row r="295185" spans="3:3" x14ac:dyDescent="0.15">
      <c r="C295185" s="43"/>
    </row>
    <row r="295186" spans="3:3" x14ac:dyDescent="0.15">
      <c r="C295186" s="43"/>
    </row>
    <row r="295187" spans="3:3" x14ac:dyDescent="0.15">
      <c r="C295187" s="44"/>
    </row>
    <row r="295188" spans="3:3" x14ac:dyDescent="0.15">
      <c r="C295188" s="44"/>
    </row>
    <row r="295189" spans="3:3" x14ac:dyDescent="0.15">
      <c r="C295189" s="44"/>
    </row>
    <row r="295190" spans="3:3" x14ac:dyDescent="0.15">
      <c r="C295190" s="43"/>
    </row>
    <row r="295191" spans="3:3" x14ac:dyDescent="0.15">
      <c r="C295191" s="43"/>
    </row>
    <row r="295192" spans="3:3" x14ac:dyDescent="0.15">
      <c r="C295192" s="43"/>
    </row>
    <row r="295193" spans="3:3" x14ac:dyDescent="0.15">
      <c r="C295193" s="43"/>
    </row>
    <row r="295194" spans="3:3" x14ac:dyDescent="0.15">
      <c r="C295194" s="43"/>
    </row>
    <row r="295195" spans="3:3" x14ac:dyDescent="0.15">
      <c r="C295195" s="43"/>
    </row>
    <row r="295196" spans="3:3" x14ac:dyDescent="0.15">
      <c r="C295196" s="43"/>
    </row>
    <row r="295197" spans="3:3" x14ac:dyDescent="0.15">
      <c r="C295197" s="45"/>
    </row>
    <row r="295198" spans="3:3" x14ac:dyDescent="0.15">
      <c r="C295198" s="45"/>
    </row>
    <row r="295199" spans="3:3" x14ac:dyDescent="0.15">
      <c r="C295199" s="45"/>
    </row>
    <row r="295200" spans="3:3" x14ac:dyDescent="0.15">
      <c r="C295200" s="46"/>
    </row>
    <row r="295201" spans="3:3" x14ac:dyDescent="0.15">
      <c r="C295201" s="46"/>
    </row>
    <row r="295202" spans="3:3" x14ac:dyDescent="0.15">
      <c r="C295202" s="46"/>
    </row>
    <row r="295203" spans="3:3" x14ac:dyDescent="0.15">
      <c r="C295203" s="46"/>
    </row>
    <row r="295204" spans="3:3" x14ac:dyDescent="0.15">
      <c r="C295204" s="46"/>
    </row>
    <row r="295205" spans="3:3" x14ac:dyDescent="0.15">
      <c r="C295205" s="46"/>
    </row>
    <row r="295206" spans="3:3" x14ac:dyDescent="0.15">
      <c r="C295206" s="46"/>
    </row>
    <row r="295207" spans="3:3" x14ac:dyDescent="0.15">
      <c r="C295207" s="47"/>
    </row>
    <row r="295208" spans="3:3" x14ac:dyDescent="0.15">
      <c r="C295208" s="47"/>
    </row>
    <row r="295209" spans="3:3" x14ac:dyDescent="0.15">
      <c r="C295209" s="47"/>
    </row>
    <row r="295210" spans="3:3" x14ac:dyDescent="0.15">
      <c r="C295210" s="43"/>
    </row>
    <row r="295211" spans="3:3" x14ac:dyDescent="0.15">
      <c r="C295211" s="36"/>
    </row>
    <row r="295212" spans="3:3" x14ac:dyDescent="0.15">
      <c r="C295212" s="43"/>
    </row>
    <row r="295213" spans="3:3" x14ac:dyDescent="0.15">
      <c r="C295213" s="43"/>
    </row>
    <row r="295214" spans="3:3" x14ac:dyDescent="0.15">
      <c r="C295214" s="43"/>
    </row>
    <row r="295215" spans="3:3" x14ac:dyDescent="0.15">
      <c r="C295215" s="43"/>
    </row>
    <row r="295216" spans="3:3" x14ac:dyDescent="0.15">
      <c r="C295216" s="43"/>
    </row>
    <row r="295217" spans="3:3" x14ac:dyDescent="0.15">
      <c r="C295217" s="43"/>
    </row>
    <row r="295218" spans="3:3" x14ac:dyDescent="0.15">
      <c r="C295218" s="43"/>
    </row>
    <row r="295219" spans="3:3" x14ac:dyDescent="0.15">
      <c r="C295219" s="43"/>
    </row>
    <row r="295220" spans="3:3" x14ac:dyDescent="0.15">
      <c r="C295220" s="44"/>
    </row>
    <row r="295221" spans="3:3" x14ac:dyDescent="0.15">
      <c r="C295221" s="44"/>
    </row>
    <row r="295222" spans="3:3" x14ac:dyDescent="0.15">
      <c r="C295222" s="44"/>
    </row>
    <row r="295223" spans="3:3" x14ac:dyDescent="0.15">
      <c r="C295223" s="43"/>
    </row>
    <row r="295224" spans="3:3" x14ac:dyDescent="0.15">
      <c r="C295224" s="43"/>
    </row>
    <row r="295225" spans="3:3" x14ac:dyDescent="0.15">
      <c r="C295225" s="43"/>
    </row>
    <row r="295226" spans="3:3" x14ac:dyDescent="0.15">
      <c r="C295226" s="48"/>
    </row>
    <row r="295227" spans="3:3" x14ac:dyDescent="0.15">
      <c r="C295227" s="43"/>
    </row>
    <row r="295228" spans="3:3" x14ac:dyDescent="0.15">
      <c r="C295228" s="48"/>
    </row>
    <row r="295229" spans="3:3" x14ac:dyDescent="0.15">
      <c r="C295229" s="48"/>
    </row>
    <row r="295230" spans="3:3" x14ac:dyDescent="0.15">
      <c r="C295230" s="48"/>
    </row>
    <row r="295231" spans="3:3" x14ac:dyDescent="0.15">
      <c r="C295231" s="43"/>
    </row>
    <row r="295232" spans="3:3" x14ac:dyDescent="0.15">
      <c r="C295232" s="49"/>
    </row>
    <row r="295233" spans="3:3" x14ac:dyDescent="0.15">
      <c r="C295233" s="48"/>
    </row>
    <row r="295234" spans="3:3" x14ac:dyDescent="0.15">
      <c r="C295234" s="48"/>
    </row>
    <row r="295235" spans="3:3" x14ac:dyDescent="0.15">
      <c r="C295235" s="48"/>
    </row>
    <row r="295236" spans="3:3" x14ac:dyDescent="0.15">
      <c r="C295236" s="48"/>
    </row>
    <row r="295237" spans="3:3" x14ac:dyDescent="0.15">
      <c r="C295237" s="48"/>
    </row>
    <row r="295238" spans="3:3" x14ac:dyDescent="0.15">
      <c r="C295238" s="48"/>
    </row>
    <row r="295239" spans="3:3" x14ac:dyDescent="0.15">
      <c r="C295239" s="48"/>
    </row>
    <row r="295240" spans="3:3" x14ac:dyDescent="0.15">
      <c r="C295240" s="43"/>
    </row>
    <row r="295241" spans="3:3" x14ac:dyDescent="0.15">
      <c r="C295241" s="46"/>
    </row>
    <row r="295242" spans="3:3" x14ac:dyDescent="0.15">
      <c r="C295242" s="43"/>
    </row>
    <row r="295243" spans="3:3" x14ac:dyDescent="0.15">
      <c r="C295243" s="50"/>
    </row>
    <row r="295245" spans="3:3" x14ac:dyDescent="0.15">
      <c r="C295245" s="52"/>
    </row>
    <row r="311297" spans="3:3" x14ac:dyDescent="0.15">
      <c r="C311297" s="29"/>
    </row>
    <row r="311298" spans="3:3" x14ac:dyDescent="0.15">
      <c r="C311298" s="31"/>
    </row>
    <row r="311299" spans="3:3" x14ac:dyDescent="0.15">
      <c r="C311299" s="31"/>
    </row>
    <row r="311300" spans="3:3" x14ac:dyDescent="0.15">
      <c r="C311300" s="32"/>
    </row>
    <row r="311301" spans="3:3" x14ac:dyDescent="0.15">
      <c r="C311301" s="32"/>
    </row>
    <row r="311302" spans="3:3" x14ac:dyDescent="0.15">
      <c r="C311302" s="31"/>
    </row>
    <row r="311303" spans="3:3" x14ac:dyDescent="0.15">
      <c r="C311303" s="31"/>
    </row>
    <row r="311304" spans="3:3" x14ac:dyDescent="0.15">
      <c r="C311304" s="31"/>
    </row>
    <row r="311305" spans="3:3" x14ac:dyDescent="0.15">
      <c r="C311305" s="31"/>
    </row>
    <row r="311306" spans="3:3" x14ac:dyDescent="0.15">
      <c r="C311306" s="31"/>
    </row>
    <row r="311307" spans="3:3" x14ac:dyDescent="0.15">
      <c r="C311307" s="31"/>
    </row>
    <row r="311308" spans="3:3" x14ac:dyDescent="0.15">
      <c r="C311308" s="31"/>
    </row>
    <row r="311309" spans="3:3" x14ac:dyDescent="0.15">
      <c r="C311309" s="31"/>
    </row>
    <row r="311310" spans="3:3" x14ac:dyDescent="0.15">
      <c r="C311310" s="31"/>
    </row>
    <row r="311311" spans="3:3" x14ac:dyDescent="0.15">
      <c r="C311311" s="31"/>
    </row>
    <row r="311312" spans="3:3" x14ac:dyDescent="0.15">
      <c r="C311312" s="31"/>
    </row>
    <row r="311313" spans="3:3" x14ac:dyDescent="0.15">
      <c r="C311313" s="31"/>
    </row>
    <row r="311314" spans="3:3" x14ac:dyDescent="0.15">
      <c r="C311314" s="31"/>
    </row>
    <row r="311315" spans="3:3" x14ac:dyDescent="0.15">
      <c r="C311315" s="31"/>
    </row>
    <row r="311316" spans="3:3" x14ac:dyDescent="0.15">
      <c r="C311316" s="29"/>
    </row>
    <row r="311317" spans="3:3" x14ac:dyDescent="0.15">
      <c r="C311317" s="29"/>
    </row>
    <row r="311318" spans="3:3" x14ac:dyDescent="0.15">
      <c r="C311318" s="29"/>
    </row>
    <row r="311319" spans="3:3" x14ac:dyDescent="0.15">
      <c r="C311319" s="29"/>
    </row>
    <row r="311320" spans="3:3" x14ac:dyDescent="0.15">
      <c r="C311320" s="29"/>
    </row>
    <row r="311321" spans="3:3" x14ac:dyDescent="0.15">
      <c r="C311321" s="29"/>
    </row>
    <row r="311322" spans="3:3" x14ac:dyDescent="0.15">
      <c r="C311322" s="33"/>
    </row>
    <row r="311323" spans="3:3" x14ac:dyDescent="0.15">
      <c r="C311323" s="29"/>
    </row>
    <row r="311324" spans="3:3" x14ac:dyDescent="0.15">
      <c r="C311324" s="33"/>
    </row>
    <row r="311325" spans="3:3" x14ac:dyDescent="0.15">
      <c r="C311325" s="29"/>
    </row>
    <row r="311326" spans="3:3" x14ac:dyDescent="0.15">
      <c r="C311326" s="29"/>
    </row>
    <row r="311327" spans="3:3" x14ac:dyDescent="0.15">
      <c r="C311327" s="34"/>
    </row>
    <row r="311328" spans="3:3" x14ac:dyDescent="0.15">
      <c r="C311328" s="34"/>
    </row>
    <row r="311329" spans="3:3" x14ac:dyDescent="0.15">
      <c r="C311329" s="34"/>
    </row>
    <row r="311330" spans="3:3" x14ac:dyDescent="0.15">
      <c r="C311330" s="34"/>
    </row>
    <row r="311331" spans="3:3" x14ac:dyDescent="0.15">
      <c r="C311331" s="29"/>
    </row>
    <row r="311332" spans="3:3" x14ac:dyDescent="0.15">
      <c r="C311332" s="29"/>
    </row>
    <row r="311333" spans="3:3" x14ac:dyDescent="0.15">
      <c r="C311333" s="29"/>
    </row>
    <row r="311334" spans="3:3" x14ac:dyDescent="0.15">
      <c r="C311334" s="29"/>
    </row>
    <row r="311335" spans="3:3" x14ac:dyDescent="0.15">
      <c r="C311335" s="29"/>
    </row>
    <row r="311336" spans="3:3" x14ac:dyDescent="0.15">
      <c r="C311336" s="29"/>
    </row>
    <row r="311337" spans="3:3" x14ac:dyDescent="0.15">
      <c r="C311337" s="34"/>
    </row>
    <row r="311338" spans="3:3" x14ac:dyDescent="0.15">
      <c r="C311338" s="34"/>
    </row>
    <row r="311339" spans="3:3" x14ac:dyDescent="0.15">
      <c r="C311339" s="29"/>
    </row>
    <row r="311340" spans="3:3" x14ac:dyDescent="0.15">
      <c r="C311340" s="29"/>
    </row>
    <row r="311341" spans="3:3" x14ac:dyDescent="0.15">
      <c r="C311341" s="29"/>
    </row>
    <row r="311342" spans="3:3" x14ac:dyDescent="0.15">
      <c r="C311342" s="29"/>
    </row>
    <row r="311343" spans="3:3" x14ac:dyDescent="0.15">
      <c r="C311343" s="29"/>
    </row>
    <row r="311344" spans="3:3" x14ac:dyDescent="0.15">
      <c r="C311344" s="29"/>
    </row>
    <row r="311345" spans="3:3" x14ac:dyDescent="0.15">
      <c r="C311345" s="29"/>
    </row>
    <row r="311346" spans="3:3" x14ac:dyDescent="0.15">
      <c r="C311346" s="29"/>
    </row>
    <row r="311347" spans="3:3" x14ac:dyDescent="0.15">
      <c r="C311347" s="29"/>
    </row>
    <row r="311348" spans="3:3" x14ac:dyDescent="0.15">
      <c r="C311348" s="29"/>
    </row>
    <row r="311349" spans="3:3" x14ac:dyDescent="0.15">
      <c r="C311349" s="29"/>
    </row>
    <row r="311350" spans="3:3" x14ac:dyDescent="0.15">
      <c r="C311350" s="29"/>
    </row>
    <row r="311351" spans="3:3" x14ac:dyDescent="0.15">
      <c r="C311351" s="29"/>
    </row>
    <row r="311352" spans="3:3" x14ac:dyDescent="0.15">
      <c r="C311352" s="29"/>
    </row>
    <row r="311353" spans="3:3" x14ac:dyDescent="0.15">
      <c r="C311353" s="29"/>
    </row>
    <row r="311354" spans="3:3" x14ac:dyDescent="0.15">
      <c r="C311354" s="29"/>
    </row>
    <row r="311355" spans="3:3" x14ac:dyDescent="0.15">
      <c r="C311355" s="34"/>
    </row>
    <row r="311356" spans="3:3" x14ac:dyDescent="0.15">
      <c r="C311356" s="35"/>
    </row>
    <row r="311357" spans="3:3" x14ac:dyDescent="0.15">
      <c r="C311357" s="35"/>
    </row>
    <row r="311358" spans="3:3" x14ac:dyDescent="0.15">
      <c r="C311358" s="35"/>
    </row>
    <row r="311359" spans="3:3" x14ac:dyDescent="0.15">
      <c r="C311359" s="35"/>
    </row>
    <row r="311360" spans="3:3" x14ac:dyDescent="0.15">
      <c r="C311360" s="35"/>
    </row>
    <row r="311361" spans="3:3" x14ac:dyDescent="0.15">
      <c r="C311361" s="35"/>
    </row>
    <row r="311362" spans="3:3" x14ac:dyDescent="0.15">
      <c r="C311362" s="35"/>
    </row>
    <row r="311363" spans="3:3" x14ac:dyDescent="0.15">
      <c r="C311363" s="33"/>
    </row>
    <row r="311364" spans="3:3" x14ac:dyDescent="0.15">
      <c r="C311364" s="35"/>
    </row>
    <row r="311365" spans="3:3" x14ac:dyDescent="0.15">
      <c r="C311365" s="33"/>
    </row>
    <row r="311366" spans="3:3" x14ac:dyDescent="0.15">
      <c r="C311366" s="33"/>
    </row>
    <row r="311367" spans="3:3" x14ac:dyDescent="0.15">
      <c r="C311367" s="33"/>
    </row>
    <row r="311368" spans="3:3" x14ac:dyDescent="0.15">
      <c r="C311368" s="33"/>
    </row>
    <row r="311369" spans="3:3" x14ac:dyDescent="0.15">
      <c r="C311369" s="33"/>
    </row>
    <row r="311370" spans="3:3" x14ac:dyDescent="0.15">
      <c r="C311370" s="33"/>
    </row>
    <row r="311371" spans="3:3" x14ac:dyDescent="0.15">
      <c r="C311371" s="33"/>
    </row>
    <row r="311372" spans="3:3" x14ac:dyDescent="0.15">
      <c r="C311372" s="33"/>
    </row>
    <row r="311373" spans="3:3" x14ac:dyDescent="0.15">
      <c r="C311373" s="33"/>
    </row>
    <row r="311374" spans="3:3" x14ac:dyDescent="0.15">
      <c r="C311374" s="36"/>
    </row>
    <row r="311375" spans="3:3" x14ac:dyDescent="0.15">
      <c r="C311375" s="33"/>
    </row>
    <row r="311376" spans="3:3" x14ac:dyDescent="0.15">
      <c r="C311376" s="36"/>
    </row>
    <row r="311377" spans="3:3" x14ac:dyDescent="0.15">
      <c r="C311377" s="33"/>
    </row>
    <row r="311378" spans="3:3" x14ac:dyDescent="0.15">
      <c r="C311378" s="33"/>
    </row>
    <row r="311379" spans="3:3" x14ac:dyDescent="0.15">
      <c r="C311379" s="33"/>
    </row>
    <row r="311380" spans="3:3" x14ac:dyDescent="0.15">
      <c r="C311380" s="33"/>
    </row>
    <row r="311381" spans="3:3" x14ac:dyDescent="0.15">
      <c r="C311381" s="36"/>
    </row>
    <row r="311382" spans="3:3" x14ac:dyDescent="0.15">
      <c r="C311382" s="37"/>
    </row>
    <row r="311383" spans="3:3" x14ac:dyDescent="0.15">
      <c r="C311383" s="37"/>
    </row>
    <row r="311384" spans="3:3" x14ac:dyDescent="0.15">
      <c r="C311384" s="15"/>
    </row>
    <row r="311385" spans="3:3" x14ac:dyDescent="0.15">
      <c r="C311385" s="36"/>
    </row>
    <row r="311386" spans="3:3" x14ac:dyDescent="0.15">
      <c r="C311386" s="37"/>
    </row>
    <row r="311387" spans="3:3" x14ac:dyDescent="0.15">
      <c r="C311387" s="37"/>
    </row>
    <row r="311388" spans="3:3" x14ac:dyDescent="0.15">
      <c r="C311388" s="15"/>
    </row>
    <row r="311389" spans="3:3" x14ac:dyDescent="0.15">
      <c r="C311389" s="38"/>
    </row>
    <row r="311390" spans="3:3" x14ac:dyDescent="0.15">
      <c r="C311390" s="36"/>
    </row>
    <row r="311391" spans="3:3" x14ac:dyDescent="0.15">
      <c r="C311391" s="37"/>
    </row>
    <row r="311392" spans="3:3" x14ac:dyDescent="0.15">
      <c r="C311392" s="37"/>
    </row>
    <row r="311393" spans="3:3" x14ac:dyDescent="0.15">
      <c r="C311393" s="17"/>
    </row>
    <row r="311394" spans="3:3" x14ac:dyDescent="0.15">
      <c r="C311394" s="17"/>
    </row>
    <row r="311395" spans="3:3" x14ac:dyDescent="0.15">
      <c r="C311395" s="33"/>
    </row>
    <row r="311396" spans="3:3" x14ac:dyDescent="0.15">
      <c r="C311396" s="33"/>
    </row>
    <row r="311397" spans="3:3" x14ac:dyDescent="0.15">
      <c r="C311397" s="33"/>
    </row>
    <row r="311398" spans="3:3" x14ac:dyDescent="0.15">
      <c r="C311398" s="33"/>
    </row>
    <row r="311399" spans="3:3" x14ac:dyDescent="0.15">
      <c r="C311399" s="33"/>
    </row>
    <row r="311400" spans="3:3" x14ac:dyDescent="0.15">
      <c r="C311400" s="33"/>
    </row>
    <row r="311401" spans="3:3" x14ac:dyDescent="0.15">
      <c r="C311401" s="33"/>
    </row>
    <row r="311402" spans="3:3" x14ac:dyDescent="0.15">
      <c r="C311402" s="33"/>
    </row>
    <row r="311403" spans="3:3" x14ac:dyDescent="0.15">
      <c r="C311403" s="33"/>
    </row>
    <row r="311404" spans="3:3" x14ac:dyDescent="0.15">
      <c r="C311404" s="33"/>
    </row>
    <row r="311405" spans="3:3" x14ac:dyDescent="0.15">
      <c r="C311405" s="39"/>
    </row>
    <row r="311406" spans="3:3" x14ac:dyDescent="0.15">
      <c r="C311406" s="39"/>
    </row>
    <row r="311407" spans="3:3" x14ac:dyDescent="0.15">
      <c r="C311407" s="39"/>
    </row>
    <row r="311408" spans="3:3" x14ac:dyDescent="0.15">
      <c r="C311408" s="39"/>
    </row>
    <row r="311409" spans="3:3" x14ac:dyDescent="0.15">
      <c r="C311409" s="39"/>
    </row>
    <row r="311410" spans="3:3" x14ac:dyDescent="0.15">
      <c r="C311410" s="31"/>
    </row>
    <row r="311411" spans="3:3" x14ac:dyDescent="0.15">
      <c r="C311411" s="31"/>
    </row>
    <row r="311412" spans="3:3" x14ac:dyDescent="0.15">
      <c r="C311412" s="31"/>
    </row>
    <row r="311413" spans="3:3" x14ac:dyDescent="0.15">
      <c r="C311413" s="31"/>
    </row>
    <row r="311414" spans="3:3" x14ac:dyDescent="0.15">
      <c r="C311414" s="31"/>
    </row>
    <row r="311415" spans="3:3" x14ac:dyDescent="0.15">
      <c r="C311415" s="31"/>
    </row>
    <row r="311416" spans="3:3" x14ac:dyDescent="0.15">
      <c r="C311416" s="31"/>
    </row>
    <row r="311417" spans="3:3" x14ac:dyDescent="0.15">
      <c r="C311417" s="31"/>
    </row>
    <row r="311418" spans="3:3" x14ac:dyDescent="0.15">
      <c r="C311418" s="31"/>
    </row>
    <row r="311419" spans="3:3" x14ac:dyDescent="0.15">
      <c r="C311419" s="31"/>
    </row>
    <row r="311420" spans="3:3" x14ac:dyDescent="0.15">
      <c r="C311420" s="31"/>
    </row>
    <row r="311421" spans="3:3" x14ac:dyDescent="0.15">
      <c r="C311421" s="31"/>
    </row>
    <row r="311422" spans="3:3" x14ac:dyDescent="0.15">
      <c r="C311422" s="31"/>
    </row>
    <row r="311423" spans="3:3" x14ac:dyDescent="0.15">
      <c r="C311423" s="31"/>
    </row>
    <row r="311424" spans="3:3" x14ac:dyDescent="0.15">
      <c r="C311424" s="31"/>
    </row>
    <row r="311425" spans="3:3" x14ac:dyDescent="0.15">
      <c r="C311425" s="31"/>
    </row>
    <row r="311426" spans="3:3" x14ac:dyDescent="0.15">
      <c r="C311426" s="31"/>
    </row>
    <row r="311427" spans="3:3" x14ac:dyDescent="0.15">
      <c r="C311427" s="31"/>
    </row>
    <row r="311428" spans="3:3" x14ac:dyDescent="0.15">
      <c r="C311428" s="31"/>
    </row>
    <row r="311429" spans="3:3" x14ac:dyDescent="0.15">
      <c r="C311429" s="31"/>
    </row>
    <row r="311430" spans="3:3" x14ac:dyDescent="0.15">
      <c r="C311430" s="29"/>
    </row>
    <row r="311431" spans="3:3" x14ac:dyDescent="0.15">
      <c r="C311431" s="29"/>
    </row>
    <row r="311432" spans="3:3" x14ac:dyDescent="0.15">
      <c r="C311432" s="29"/>
    </row>
    <row r="311433" spans="3:3" x14ac:dyDescent="0.15">
      <c r="C311433" s="29"/>
    </row>
    <row r="311434" spans="3:3" x14ac:dyDescent="0.15">
      <c r="C311434" s="29"/>
    </row>
    <row r="311435" spans="3:3" x14ac:dyDescent="0.15">
      <c r="C311435" s="29"/>
    </row>
    <row r="311436" spans="3:3" x14ac:dyDescent="0.15">
      <c r="C311436" s="29"/>
    </row>
    <row r="311437" spans="3:3" x14ac:dyDescent="0.15">
      <c r="C311437" s="29"/>
    </row>
    <row r="311438" spans="3:3" x14ac:dyDescent="0.15">
      <c r="C311438" s="29"/>
    </row>
    <row r="311439" spans="3:3" x14ac:dyDescent="0.15">
      <c r="C311439" s="29"/>
    </row>
    <row r="311440" spans="3:3" x14ac:dyDescent="0.15">
      <c r="C311440" s="29"/>
    </row>
    <row r="311441" spans="3:3" x14ac:dyDescent="0.15">
      <c r="C311441" s="29"/>
    </row>
    <row r="311442" spans="3:3" x14ac:dyDescent="0.15">
      <c r="C311442" s="29"/>
    </row>
    <row r="311443" spans="3:3" x14ac:dyDescent="0.15">
      <c r="C311443" s="29"/>
    </row>
    <row r="311444" spans="3:3" x14ac:dyDescent="0.15">
      <c r="C311444" s="29"/>
    </row>
    <row r="311445" spans="3:3" x14ac:dyDescent="0.15">
      <c r="C311445" s="29"/>
    </row>
    <row r="311446" spans="3:3" x14ac:dyDescent="0.15">
      <c r="C311446" s="29"/>
    </row>
    <row r="311447" spans="3:3" x14ac:dyDescent="0.15">
      <c r="C311447" s="29"/>
    </row>
    <row r="311448" spans="3:3" x14ac:dyDescent="0.15">
      <c r="C311448" s="29"/>
    </row>
    <row r="311449" spans="3:3" x14ac:dyDescent="0.15">
      <c r="C311449" s="29"/>
    </row>
    <row r="311450" spans="3:3" x14ac:dyDescent="0.15">
      <c r="C311450" s="29"/>
    </row>
    <row r="311451" spans="3:3" x14ac:dyDescent="0.15">
      <c r="C311451" s="29"/>
    </row>
    <row r="311452" spans="3:3" x14ac:dyDescent="0.15">
      <c r="C311452" s="29"/>
    </row>
    <row r="311453" spans="3:3" x14ac:dyDescent="0.15">
      <c r="C311453" s="29"/>
    </row>
    <row r="311454" spans="3:3" x14ac:dyDescent="0.15">
      <c r="C311454" s="29"/>
    </row>
    <row r="311455" spans="3:3" x14ac:dyDescent="0.15">
      <c r="C311455" s="29"/>
    </row>
    <row r="311456" spans="3:3" x14ac:dyDescent="0.15">
      <c r="C311456" s="29"/>
    </row>
    <row r="311457" spans="3:3" x14ac:dyDescent="0.15">
      <c r="C311457" s="29"/>
    </row>
    <row r="311458" spans="3:3" x14ac:dyDescent="0.15">
      <c r="C311458" s="29"/>
    </row>
    <row r="311459" spans="3:3" x14ac:dyDescent="0.15">
      <c r="C311459" s="29"/>
    </row>
    <row r="311460" spans="3:3" x14ac:dyDescent="0.15">
      <c r="C311460" s="29"/>
    </row>
    <row r="311461" spans="3:3" x14ac:dyDescent="0.15">
      <c r="C311461" s="29"/>
    </row>
    <row r="311462" spans="3:3" x14ac:dyDescent="0.15">
      <c r="C311462" s="29"/>
    </row>
    <row r="311463" spans="3:3" x14ac:dyDescent="0.15">
      <c r="C311463" s="29"/>
    </row>
    <row r="311464" spans="3:3" x14ac:dyDescent="0.15">
      <c r="C311464" s="29"/>
    </row>
    <row r="311465" spans="3:3" x14ac:dyDescent="0.15">
      <c r="C311465" s="29"/>
    </row>
    <row r="311466" spans="3:3" x14ac:dyDescent="0.15">
      <c r="C311466" s="31"/>
    </row>
    <row r="311467" spans="3:3" x14ac:dyDescent="0.15">
      <c r="C311467" s="31"/>
    </row>
    <row r="311468" spans="3:3" x14ac:dyDescent="0.15">
      <c r="C311468" s="31"/>
    </row>
    <row r="311469" spans="3:3" x14ac:dyDescent="0.15">
      <c r="C311469" s="31"/>
    </row>
    <row r="311470" spans="3:3" x14ac:dyDescent="0.15">
      <c r="C311470" s="31"/>
    </row>
    <row r="311471" spans="3:3" x14ac:dyDescent="0.15">
      <c r="C311471" s="31"/>
    </row>
    <row r="311472" spans="3:3" x14ac:dyDescent="0.15">
      <c r="C311472" s="31"/>
    </row>
    <row r="311473" spans="3:3" x14ac:dyDescent="0.15">
      <c r="C311473" s="31"/>
    </row>
    <row r="311474" spans="3:3" x14ac:dyDescent="0.15">
      <c r="C311474" s="31"/>
    </row>
    <row r="311475" spans="3:3" x14ac:dyDescent="0.15">
      <c r="C311475" s="31"/>
    </row>
    <row r="311476" spans="3:3" x14ac:dyDescent="0.15">
      <c r="C311476" s="29"/>
    </row>
    <row r="311477" spans="3:3" x14ac:dyDescent="0.15">
      <c r="C311477" s="29"/>
    </row>
    <row r="311478" spans="3:3" x14ac:dyDescent="0.15">
      <c r="C311478" s="29"/>
    </row>
    <row r="311479" spans="3:3" x14ac:dyDescent="0.15">
      <c r="C311479" s="29"/>
    </row>
    <row r="311480" spans="3:3" x14ac:dyDescent="0.15">
      <c r="C311480" s="29"/>
    </row>
    <row r="311481" spans="3:3" x14ac:dyDescent="0.15">
      <c r="C311481" s="29"/>
    </row>
    <row r="311482" spans="3:3" x14ac:dyDescent="0.15">
      <c r="C311482" s="29"/>
    </row>
    <row r="311483" spans="3:3" x14ac:dyDescent="0.15">
      <c r="C311483" s="29"/>
    </row>
    <row r="311484" spans="3:3" x14ac:dyDescent="0.15">
      <c r="C311484" s="29"/>
    </row>
    <row r="311485" spans="3:3" x14ac:dyDescent="0.15">
      <c r="C311485" s="29"/>
    </row>
    <row r="311486" spans="3:3" x14ac:dyDescent="0.15">
      <c r="C311486" s="29"/>
    </row>
    <row r="311487" spans="3:3" x14ac:dyDescent="0.15">
      <c r="C311487" s="29"/>
    </row>
    <row r="311488" spans="3:3" x14ac:dyDescent="0.15">
      <c r="C311488" s="29"/>
    </row>
    <row r="311489" spans="3:3" x14ac:dyDescent="0.15">
      <c r="C311489" s="29"/>
    </row>
    <row r="311490" spans="3:3" x14ac:dyDescent="0.15">
      <c r="C311490" s="29"/>
    </row>
    <row r="311491" spans="3:3" x14ac:dyDescent="0.15">
      <c r="C311491" s="29"/>
    </row>
    <row r="311492" spans="3:3" x14ac:dyDescent="0.15">
      <c r="C311492" s="29"/>
    </row>
    <row r="311493" spans="3:3" x14ac:dyDescent="0.15">
      <c r="C311493" s="29"/>
    </row>
    <row r="311494" spans="3:3" x14ac:dyDescent="0.15">
      <c r="C311494" s="29"/>
    </row>
    <row r="311495" spans="3:3" x14ac:dyDescent="0.15">
      <c r="C311495" s="29"/>
    </row>
    <row r="311496" spans="3:3" x14ac:dyDescent="0.15">
      <c r="C311496" s="29"/>
    </row>
    <row r="311497" spans="3:3" x14ac:dyDescent="0.15">
      <c r="C311497" s="29"/>
    </row>
    <row r="311498" spans="3:3" x14ac:dyDescent="0.15">
      <c r="C311498" s="29"/>
    </row>
    <row r="311499" spans="3:3" x14ac:dyDescent="0.15">
      <c r="C311499" s="29"/>
    </row>
    <row r="311500" spans="3:3" x14ac:dyDescent="0.15">
      <c r="C311500" s="29"/>
    </row>
    <row r="311501" spans="3:3" x14ac:dyDescent="0.15">
      <c r="C311501" s="29"/>
    </row>
    <row r="311502" spans="3:3" x14ac:dyDescent="0.15">
      <c r="C311502" s="40"/>
    </row>
    <row r="311503" spans="3:3" x14ac:dyDescent="0.15">
      <c r="C311503" s="40"/>
    </row>
    <row r="311504" spans="3:3" x14ac:dyDescent="0.15">
      <c r="C311504" s="40"/>
    </row>
    <row r="311505" spans="3:3" x14ac:dyDescent="0.15">
      <c r="C311505" s="40"/>
    </row>
    <row r="311506" spans="3:3" x14ac:dyDescent="0.15">
      <c r="C311506" s="40"/>
    </row>
    <row r="311507" spans="3:3" x14ac:dyDescent="0.15">
      <c r="C311507" s="40"/>
    </row>
    <row r="311508" spans="3:3" x14ac:dyDescent="0.15">
      <c r="C311508" s="40"/>
    </row>
    <row r="311509" spans="3:3" x14ac:dyDescent="0.15">
      <c r="C311509" s="40"/>
    </row>
    <row r="311510" spans="3:3" x14ac:dyDescent="0.15">
      <c r="C311510" s="40"/>
    </row>
    <row r="311511" spans="3:3" x14ac:dyDescent="0.15">
      <c r="C311511" s="40"/>
    </row>
    <row r="311512" spans="3:3" x14ac:dyDescent="0.15">
      <c r="C311512" s="40"/>
    </row>
    <row r="311513" spans="3:3" x14ac:dyDescent="0.15">
      <c r="C311513" s="40"/>
    </row>
    <row r="311514" spans="3:3" x14ac:dyDescent="0.15">
      <c r="C311514" s="40"/>
    </row>
    <row r="311515" spans="3:3" x14ac:dyDescent="0.15">
      <c r="C311515" s="40"/>
    </row>
    <row r="311516" spans="3:3" x14ac:dyDescent="0.15">
      <c r="C311516" s="41"/>
    </row>
    <row r="311517" spans="3:3" x14ac:dyDescent="0.15">
      <c r="C311517" s="41"/>
    </row>
    <row r="311518" spans="3:3" x14ac:dyDescent="0.15">
      <c r="C311518" s="41"/>
    </row>
    <row r="311519" spans="3:3" x14ac:dyDescent="0.15">
      <c r="C311519" s="41"/>
    </row>
    <row r="311520" spans="3:3" x14ac:dyDescent="0.15">
      <c r="C311520" s="41"/>
    </row>
    <row r="311521" spans="3:3" x14ac:dyDescent="0.15">
      <c r="C311521" s="34"/>
    </row>
    <row r="311522" spans="3:3" x14ac:dyDescent="0.15">
      <c r="C311522" s="34"/>
    </row>
    <row r="311523" spans="3:3" x14ac:dyDescent="0.15">
      <c r="C311523" s="34"/>
    </row>
    <row r="311524" spans="3:3" x14ac:dyDescent="0.15">
      <c r="C311524" s="34"/>
    </row>
    <row r="311525" spans="3:3" x14ac:dyDescent="0.15">
      <c r="C311525" s="34"/>
    </row>
    <row r="311526" spans="3:3" x14ac:dyDescent="0.15">
      <c r="C311526" s="34"/>
    </row>
    <row r="311527" spans="3:3" x14ac:dyDescent="0.15">
      <c r="C311527" s="34"/>
    </row>
    <row r="311528" spans="3:3" x14ac:dyDescent="0.15">
      <c r="C311528" s="34"/>
    </row>
    <row r="311529" spans="3:3" x14ac:dyDescent="0.15">
      <c r="C311529" s="34"/>
    </row>
    <row r="311530" spans="3:3" x14ac:dyDescent="0.15">
      <c r="C311530" s="34"/>
    </row>
    <row r="311531" spans="3:3" x14ac:dyDescent="0.15">
      <c r="C311531" s="42"/>
    </row>
    <row r="311532" spans="3:3" x14ac:dyDescent="0.15">
      <c r="C311532" s="42"/>
    </row>
    <row r="311533" spans="3:3" x14ac:dyDescent="0.15">
      <c r="C311533" s="42"/>
    </row>
    <row r="311534" spans="3:3" x14ac:dyDescent="0.15">
      <c r="C311534" s="42"/>
    </row>
    <row r="311535" spans="3:3" x14ac:dyDescent="0.15">
      <c r="C311535" s="42"/>
    </row>
    <row r="311536" spans="3:3" x14ac:dyDescent="0.15">
      <c r="C311536" s="42"/>
    </row>
    <row r="311537" spans="3:3" x14ac:dyDescent="0.15">
      <c r="C311537" s="42"/>
    </row>
    <row r="311538" spans="3:3" x14ac:dyDescent="0.15">
      <c r="C311538" s="42"/>
    </row>
    <row r="311539" spans="3:3" x14ac:dyDescent="0.15">
      <c r="C311539" s="42"/>
    </row>
    <row r="311540" spans="3:3" x14ac:dyDescent="0.15">
      <c r="C311540" s="42"/>
    </row>
    <row r="311541" spans="3:3" x14ac:dyDescent="0.15">
      <c r="C311541" s="31"/>
    </row>
    <row r="311542" spans="3:3" x14ac:dyDescent="0.15">
      <c r="C311542" s="31"/>
    </row>
    <row r="311543" spans="3:3" x14ac:dyDescent="0.15">
      <c r="C311543" s="29"/>
    </row>
    <row r="311544" spans="3:3" x14ac:dyDescent="0.15">
      <c r="C311544" s="29"/>
    </row>
    <row r="311545" spans="3:3" x14ac:dyDescent="0.15">
      <c r="C311545" s="29"/>
    </row>
    <row r="311546" spans="3:3" x14ac:dyDescent="0.15">
      <c r="C311546" s="29"/>
    </row>
    <row r="311547" spans="3:3" x14ac:dyDescent="0.15">
      <c r="C311547" s="29"/>
    </row>
    <row r="311548" spans="3:3" x14ac:dyDescent="0.15">
      <c r="C311548" s="29"/>
    </row>
    <row r="311549" spans="3:3" x14ac:dyDescent="0.15">
      <c r="C311549" s="29"/>
    </row>
    <row r="311550" spans="3:3" x14ac:dyDescent="0.15">
      <c r="C311550" s="29"/>
    </row>
    <row r="311551" spans="3:3" x14ac:dyDescent="0.15">
      <c r="C311551" s="31"/>
    </row>
    <row r="311552" spans="3:3" x14ac:dyDescent="0.15">
      <c r="C311552" s="29"/>
    </row>
    <row r="311553" spans="3:3" x14ac:dyDescent="0.15">
      <c r="C311553" s="29"/>
    </row>
    <row r="311554" spans="3:3" x14ac:dyDescent="0.15">
      <c r="C311554" s="29"/>
    </row>
    <row r="311555" spans="3:3" x14ac:dyDescent="0.15">
      <c r="C311555" s="29"/>
    </row>
    <row r="311556" spans="3:3" x14ac:dyDescent="0.15">
      <c r="C311556" s="29"/>
    </row>
    <row r="311557" spans="3:3" x14ac:dyDescent="0.15">
      <c r="C311557" s="29"/>
    </row>
    <row r="311558" spans="3:3" x14ac:dyDescent="0.15">
      <c r="C311558" s="29"/>
    </row>
    <row r="311559" spans="3:3" x14ac:dyDescent="0.15">
      <c r="C311559" s="37"/>
    </row>
    <row r="311560" spans="3:3" x14ac:dyDescent="0.15">
      <c r="C311560" s="37"/>
    </row>
    <row r="311561" spans="3:3" x14ac:dyDescent="0.15">
      <c r="C311561" s="37"/>
    </row>
    <row r="311562" spans="3:3" x14ac:dyDescent="0.15">
      <c r="C311562" s="37"/>
    </row>
    <row r="311563" spans="3:3" x14ac:dyDescent="0.15">
      <c r="C311563" s="29"/>
    </row>
    <row r="311564" spans="3:3" x14ac:dyDescent="0.15">
      <c r="C311564" s="43"/>
    </row>
    <row r="311565" spans="3:3" x14ac:dyDescent="0.15">
      <c r="C311565" s="43"/>
    </row>
    <row r="311566" spans="3:3" x14ac:dyDescent="0.15">
      <c r="C311566" s="43"/>
    </row>
    <row r="311567" spans="3:3" x14ac:dyDescent="0.15">
      <c r="C311567" s="43"/>
    </row>
    <row r="311568" spans="3:3" x14ac:dyDescent="0.15">
      <c r="C311568" s="43"/>
    </row>
    <row r="311569" spans="3:3" x14ac:dyDescent="0.15">
      <c r="C311569" s="43"/>
    </row>
    <row r="311570" spans="3:3" x14ac:dyDescent="0.15">
      <c r="C311570" s="43"/>
    </row>
    <row r="311571" spans="3:3" x14ac:dyDescent="0.15">
      <c r="C311571" s="44"/>
    </row>
    <row r="311572" spans="3:3" x14ac:dyDescent="0.15">
      <c r="C311572" s="44"/>
    </row>
    <row r="311573" spans="3:3" x14ac:dyDescent="0.15">
      <c r="C311573" s="44"/>
    </row>
    <row r="311574" spans="3:3" x14ac:dyDescent="0.15">
      <c r="C311574" s="43"/>
    </row>
    <row r="311575" spans="3:3" x14ac:dyDescent="0.15">
      <c r="C311575" s="43"/>
    </row>
    <row r="311576" spans="3:3" x14ac:dyDescent="0.15">
      <c r="C311576" s="43"/>
    </row>
    <row r="311577" spans="3:3" x14ac:dyDescent="0.15">
      <c r="C311577" s="43"/>
    </row>
    <row r="311578" spans="3:3" x14ac:dyDescent="0.15">
      <c r="C311578" s="43"/>
    </row>
    <row r="311579" spans="3:3" x14ac:dyDescent="0.15">
      <c r="C311579" s="43"/>
    </row>
    <row r="311580" spans="3:3" x14ac:dyDescent="0.15">
      <c r="C311580" s="43"/>
    </row>
    <row r="311581" spans="3:3" x14ac:dyDescent="0.15">
      <c r="C311581" s="45"/>
    </row>
    <row r="311582" spans="3:3" x14ac:dyDescent="0.15">
      <c r="C311582" s="45"/>
    </row>
    <row r="311583" spans="3:3" x14ac:dyDescent="0.15">
      <c r="C311583" s="45"/>
    </row>
    <row r="311584" spans="3:3" x14ac:dyDescent="0.15">
      <c r="C311584" s="46"/>
    </row>
    <row r="311585" spans="3:3" x14ac:dyDescent="0.15">
      <c r="C311585" s="46"/>
    </row>
    <row r="311586" spans="3:3" x14ac:dyDescent="0.15">
      <c r="C311586" s="46"/>
    </row>
    <row r="311587" spans="3:3" x14ac:dyDescent="0.15">
      <c r="C311587" s="46"/>
    </row>
    <row r="311588" spans="3:3" x14ac:dyDescent="0.15">
      <c r="C311588" s="46"/>
    </row>
    <row r="311589" spans="3:3" x14ac:dyDescent="0.15">
      <c r="C311589" s="46"/>
    </row>
    <row r="311590" spans="3:3" x14ac:dyDescent="0.15">
      <c r="C311590" s="46"/>
    </row>
    <row r="311591" spans="3:3" x14ac:dyDescent="0.15">
      <c r="C311591" s="47"/>
    </row>
    <row r="311592" spans="3:3" x14ac:dyDescent="0.15">
      <c r="C311592" s="47"/>
    </row>
    <row r="311593" spans="3:3" x14ac:dyDescent="0.15">
      <c r="C311593" s="47"/>
    </row>
    <row r="311594" spans="3:3" x14ac:dyDescent="0.15">
      <c r="C311594" s="43"/>
    </row>
    <row r="311595" spans="3:3" x14ac:dyDescent="0.15">
      <c r="C311595" s="36"/>
    </row>
    <row r="311596" spans="3:3" x14ac:dyDescent="0.15">
      <c r="C311596" s="43"/>
    </row>
    <row r="311597" spans="3:3" x14ac:dyDescent="0.15">
      <c r="C311597" s="43"/>
    </row>
    <row r="311598" spans="3:3" x14ac:dyDescent="0.15">
      <c r="C311598" s="43"/>
    </row>
    <row r="311599" spans="3:3" x14ac:dyDescent="0.15">
      <c r="C311599" s="43"/>
    </row>
    <row r="311600" spans="3:3" x14ac:dyDescent="0.15">
      <c r="C311600" s="43"/>
    </row>
    <row r="311601" spans="3:3" x14ac:dyDescent="0.15">
      <c r="C311601" s="43"/>
    </row>
    <row r="311602" spans="3:3" x14ac:dyDescent="0.15">
      <c r="C311602" s="43"/>
    </row>
    <row r="311603" spans="3:3" x14ac:dyDescent="0.15">
      <c r="C311603" s="43"/>
    </row>
    <row r="311604" spans="3:3" x14ac:dyDescent="0.15">
      <c r="C311604" s="44"/>
    </row>
    <row r="311605" spans="3:3" x14ac:dyDescent="0.15">
      <c r="C311605" s="44"/>
    </row>
    <row r="311606" spans="3:3" x14ac:dyDescent="0.15">
      <c r="C311606" s="44"/>
    </row>
    <row r="311607" spans="3:3" x14ac:dyDescent="0.15">
      <c r="C311607" s="43"/>
    </row>
    <row r="311608" spans="3:3" x14ac:dyDescent="0.15">
      <c r="C311608" s="43"/>
    </row>
    <row r="311609" spans="3:3" x14ac:dyDescent="0.15">
      <c r="C311609" s="43"/>
    </row>
    <row r="311610" spans="3:3" x14ac:dyDescent="0.15">
      <c r="C311610" s="48"/>
    </row>
    <row r="311611" spans="3:3" x14ac:dyDescent="0.15">
      <c r="C311611" s="43"/>
    </row>
    <row r="311612" spans="3:3" x14ac:dyDescent="0.15">
      <c r="C311612" s="48"/>
    </row>
    <row r="311613" spans="3:3" x14ac:dyDescent="0.15">
      <c r="C311613" s="48"/>
    </row>
    <row r="311614" spans="3:3" x14ac:dyDescent="0.15">
      <c r="C311614" s="48"/>
    </row>
    <row r="311615" spans="3:3" x14ac:dyDescent="0.15">
      <c r="C311615" s="43"/>
    </row>
    <row r="311616" spans="3:3" x14ac:dyDescent="0.15">
      <c r="C311616" s="49"/>
    </row>
    <row r="311617" spans="3:3" x14ac:dyDescent="0.15">
      <c r="C311617" s="48"/>
    </row>
    <row r="311618" spans="3:3" x14ac:dyDescent="0.15">
      <c r="C311618" s="48"/>
    </row>
    <row r="311619" spans="3:3" x14ac:dyDescent="0.15">
      <c r="C311619" s="48"/>
    </row>
    <row r="311620" spans="3:3" x14ac:dyDescent="0.15">
      <c r="C311620" s="48"/>
    </row>
    <row r="311621" spans="3:3" x14ac:dyDescent="0.15">
      <c r="C311621" s="48"/>
    </row>
    <row r="311622" spans="3:3" x14ac:dyDescent="0.15">
      <c r="C311622" s="48"/>
    </row>
    <row r="311623" spans="3:3" x14ac:dyDescent="0.15">
      <c r="C311623" s="48"/>
    </row>
    <row r="311624" spans="3:3" x14ac:dyDescent="0.15">
      <c r="C311624" s="43"/>
    </row>
    <row r="311625" spans="3:3" x14ac:dyDescent="0.15">
      <c r="C311625" s="46"/>
    </row>
    <row r="311626" spans="3:3" x14ac:dyDescent="0.15">
      <c r="C311626" s="43"/>
    </row>
    <row r="311627" spans="3:3" x14ac:dyDescent="0.15">
      <c r="C311627" s="50"/>
    </row>
    <row r="311629" spans="3:3" x14ac:dyDescent="0.15">
      <c r="C311629" s="52"/>
    </row>
    <row r="327681" spans="3:3" x14ac:dyDescent="0.15">
      <c r="C327681" s="29"/>
    </row>
    <row r="327682" spans="3:3" x14ac:dyDescent="0.15">
      <c r="C327682" s="31"/>
    </row>
    <row r="327683" spans="3:3" x14ac:dyDescent="0.15">
      <c r="C327683" s="31"/>
    </row>
    <row r="327684" spans="3:3" x14ac:dyDescent="0.15">
      <c r="C327684" s="32"/>
    </row>
    <row r="327685" spans="3:3" x14ac:dyDescent="0.15">
      <c r="C327685" s="32"/>
    </row>
    <row r="327686" spans="3:3" x14ac:dyDescent="0.15">
      <c r="C327686" s="31"/>
    </row>
    <row r="327687" spans="3:3" x14ac:dyDescent="0.15">
      <c r="C327687" s="31"/>
    </row>
    <row r="327688" spans="3:3" x14ac:dyDescent="0.15">
      <c r="C327688" s="31"/>
    </row>
    <row r="327689" spans="3:3" x14ac:dyDescent="0.15">
      <c r="C327689" s="31"/>
    </row>
    <row r="327690" spans="3:3" x14ac:dyDescent="0.15">
      <c r="C327690" s="31"/>
    </row>
    <row r="327691" spans="3:3" x14ac:dyDescent="0.15">
      <c r="C327691" s="31"/>
    </row>
    <row r="327692" spans="3:3" x14ac:dyDescent="0.15">
      <c r="C327692" s="31"/>
    </row>
    <row r="327693" spans="3:3" x14ac:dyDescent="0.15">
      <c r="C327693" s="31"/>
    </row>
    <row r="327694" spans="3:3" x14ac:dyDescent="0.15">
      <c r="C327694" s="31"/>
    </row>
    <row r="327695" spans="3:3" x14ac:dyDescent="0.15">
      <c r="C327695" s="31"/>
    </row>
    <row r="327696" spans="3:3" x14ac:dyDescent="0.15">
      <c r="C327696" s="31"/>
    </row>
    <row r="327697" spans="3:3" x14ac:dyDescent="0.15">
      <c r="C327697" s="31"/>
    </row>
    <row r="327698" spans="3:3" x14ac:dyDescent="0.15">
      <c r="C327698" s="31"/>
    </row>
    <row r="327699" spans="3:3" x14ac:dyDescent="0.15">
      <c r="C327699" s="31"/>
    </row>
    <row r="327700" spans="3:3" x14ac:dyDescent="0.15">
      <c r="C327700" s="29"/>
    </row>
    <row r="327701" spans="3:3" x14ac:dyDescent="0.15">
      <c r="C327701" s="29"/>
    </row>
    <row r="327702" spans="3:3" x14ac:dyDescent="0.15">
      <c r="C327702" s="29"/>
    </row>
    <row r="327703" spans="3:3" x14ac:dyDescent="0.15">
      <c r="C327703" s="29"/>
    </row>
    <row r="327704" spans="3:3" x14ac:dyDescent="0.15">
      <c r="C327704" s="29"/>
    </row>
    <row r="327705" spans="3:3" x14ac:dyDescent="0.15">
      <c r="C327705" s="29"/>
    </row>
    <row r="327706" spans="3:3" x14ac:dyDescent="0.15">
      <c r="C327706" s="33"/>
    </row>
    <row r="327707" spans="3:3" x14ac:dyDescent="0.15">
      <c r="C327707" s="29"/>
    </row>
    <row r="327708" spans="3:3" x14ac:dyDescent="0.15">
      <c r="C327708" s="33"/>
    </row>
    <row r="327709" spans="3:3" x14ac:dyDescent="0.15">
      <c r="C327709" s="29"/>
    </row>
    <row r="327710" spans="3:3" x14ac:dyDescent="0.15">
      <c r="C327710" s="29"/>
    </row>
    <row r="327711" spans="3:3" x14ac:dyDescent="0.15">
      <c r="C327711" s="34"/>
    </row>
    <row r="327712" spans="3:3" x14ac:dyDescent="0.15">
      <c r="C327712" s="34"/>
    </row>
    <row r="327713" spans="3:3" x14ac:dyDescent="0.15">
      <c r="C327713" s="34"/>
    </row>
    <row r="327714" spans="3:3" x14ac:dyDescent="0.15">
      <c r="C327714" s="34"/>
    </row>
    <row r="327715" spans="3:3" x14ac:dyDescent="0.15">
      <c r="C327715" s="29"/>
    </row>
    <row r="327716" spans="3:3" x14ac:dyDescent="0.15">
      <c r="C327716" s="29"/>
    </row>
    <row r="327717" spans="3:3" x14ac:dyDescent="0.15">
      <c r="C327717" s="29"/>
    </row>
    <row r="327718" spans="3:3" x14ac:dyDescent="0.15">
      <c r="C327718" s="29"/>
    </row>
    <row r="327719" spans="3:3" x14ac:dyDescent="0.15">
      <c r="C327719" s="29"/>
    </row>
    <row r="327720" spans="3:3" x14ac:dyDescent="0.15">
      <c r="C327720" s="29"/>
    </row>
    <row r="327721" spans="3:3" x14ac:dyDescent="0.15">
      <c r="C327721" s="34"/>
    </row>
    <row r="327722" spans="3:3" x14ac:dyDescent="0.15">
      <c r="C327722" s="34"/>
    </row>
    <row r="327723" spans="3:3" x14ac:dyDescent="0.15">
      <c r="C327723" s="29"/>
    </row>
    <row r="327724" spans="3:3" x14ac:dyDescent="0.15">
      <c r="C327724" s="29"/>
    </row>
    <row r="327725" spans="3:3" x14ac:dyDescent="0.15">
      <c r="C327725" s="29"/>
    </row>
    <row r="327726" spans="3:3" x14ac:dyDescent="0.15">
      <c r="C327726" s="29"/>
    </row>
    <row r="327727" spans="3:3" x14ac:dyDescent="0.15">
      <c r="C327727" s="29"/>
    </row>
    <row r="327728" spans="3:3" x14ac:dyDescent="0.15">
      <c r="C327728" s="29"/>
    </row>
    <row r="327729" spans="3:3" x14ac:dyDescent="0.15">
      <c r="C327729" s="29"/>
    </row>
    <row r="327730" spans="3:3" x14ac:dyDescent="0.15">
      <c r="C327730" s="29"/>
    </row>
    <row r="327731" spans="3:3" x14ac:dyDescent="0.15">
      <c r="C327731" s="29"/>
    </row>
    <row r="327732" spans="3:3" x14ac:dyDescent="0.15">
      <c r="C327732" s="29"/>
    </row>
    <row r="327733" spans="3:3" x14ac:dyDescent="0.15">
      <c r="C327733" s="29"/>
    </row>
    <row r="327734" spans="3:3" x14ac:dyDescent="0.15">
      <c r="C327734" s="29"/>
    </row>
    <row r="327735" spans="3:3" x14ac:dyDescent="0.15">
      <c r="C327735" s="29"/>
    </row>
    <row r="327736" spans="3:3" x14ac:dyDescent="0.15">
      <c r="C327736" s="29"/>
    </row>
    <row r="327737" spans="3:3" x14ac:dyDescent="0.15">
      <c r="C327737" s="29"/>
    </row>
    <row r="327738" spans="3:3" x14ac:dyDescent="0.15">
      <c r="C327738" s="29"/>
    </row>
    <row r="327739" spans="3:3" x14ac:dyDescent="0.15">
      <c r="C327739" s="34"/>
    </row>
    <row r="327740" spans="3:3" x14ac:dyDescent="0.15">
      <c r="C327740" s="35"/>
    </row>
    <row r="327741" spans="3:3" x14ac:dyDescent="0.15">
      <c r="C327741" s="35"/>
    </row>
    <row r="327742" spans="3:3" x14ac:dyDescent="0.15">
      <c r="C327742" s="35"/>
    </row>
    <row r="327743" spans="3:3" x14ac:dyDescent="0.15">
      <c r="C327743" s="35"/>
    </row>
    <row r="327744" spans="3:3" x14ac:dyDescent="0.15">
      <c r="C327744" s="35"/>
    </row>
    <row r="327745" spans="3:3" x14ac:dyDescent="0.15">
      <c r="C327745" s="35"/>
    </row>
    <row r="327746" spans="3:3" x14ac:dyDescent="0.15">
      <c r="C327746" s="35"/>
    </row>
    <row r="327747" spans="3:3" x14ac:dyDescent="0.15">
      <c r="C327747" s="33"/>
    </row>
    <row r="327748" spans="3:3" x14ac:dyDescent="0.15">
      <c r="C327748" s="35"/>
    </row>
    <row r="327749" spans="3:3" x14ac:dyDescent="0.15">
      <c r="C327749" s="33"/>
    </row>
    <row r="327750" spans="3:3" x14ac:dyDescent="0.15">
      <c r="C327750" s="33"/>
    </row>
    <row r="327751" spans="3:3" x14ac:dyDescent="0.15">
      <c r="C327751" s="33"/>
    </row>
    <row r="327752" spans="3:3" x14ac:dyDescent="0.15">
      <c r="C327752" s="33"/>
    </row>
    <row r="327753" spans="3:3" x14ac:dyDescent="0.15">
      <c r="C327753" s="33"/>
    </row>
    <row r="327754" spans="3:3" x14ac:dyDescent="0.15">
      <c r="C327754" s="33"/>
    </row>
    <row r="327755" spans="3:3" x14ac:dyDescent="0.15">
      <c r="C327755" s="33"/>
    </row>
    <row r="327756" spans="3:3" x14ac:dyDescent="0.15">
      <c r="C327756" s="33"/>
    </row>
    <row r="327757" spans="3:3" x14ac:dyDescent="0.15">
      <c r="C327757" s="33"/>
    </row>
    <row r="327758" spans="3:3" x14ac:dyDescent="0.15">
      <c r="C327758" s="36"/>
    </row>
    <row r="327759" spans="3:3" x14ac:dyDescent="0.15">
      <c r="C327759" s="33"/>
    </row>
    <row r="327760" spans="3:3" x14ac:dyDescent="0.15">
      <c r="C327760" s="36"/>
    </row>
    <row r="327761" spans="3:3" x14ac:dyDescent="0.15">
      <c r="C327761" s="33"/>
    </row>
    <row r="327762" spans="3:3" x14ac:dyDescent="0.15">
      <c r="C327762" s="33"/>
    </row>
    <row r="327763" spans="3:3" x14ac:dyDescent="0.15">
      <c r="C327763" s="33"/>
    </row>
    <row r="327764" spans="3:3" x14ac:dyDescent="0.15">
      <c r="C327764" s="33"/>
    </row>
    <row r="327765" spans="3:3" x14ac:dyDescent="0.15">
      <c r="C327765" s="36"/>
    </row>
    <row r="327766" spans="3:3" x14ac:dyDescent="0.15">
      <c r="C327766" s="37"/>
    </row>
    <row r="327767" spans="3:3" x14ac:dyDescent="0.15">
      <c r="C327767" s="37"/>
    </row>
    <row r="327768" spans="3:3" x14ac:dyDescent="0.15">
      <c r="C327768" s="15"/>
    </row>
    <row r="327769" spans="3:3" x14ac:dyDescent="0.15">
      <c r="C327769" s="36"/>
    </row>
    <row r="327770" spans="3:3" x14ac:dyDescent="0.15">
      <c r="C327770" s="37"/>
    </row>
    <row r="327771" spans="3:3" x14ac:dyDescent="0.15">
      <c r="C327771" s="37"/>
    </row>
    <row r="327772" spans="3:3" x14ac:dyDescent="0.15">
      <c r="C327772" s="15"/>
    </row>
    <row r="327773" spans="3:3" x14ac:dyDescent="0.15">
      <c r="C327773" s="38"/>
    </row>
    <row r="327774" spans="3:3" x14ac:dyDescent="0.15">
      <c r="C327774" s="36"/>
    </row>
    <row r="327775" spans="3:3" x14ac:dyDescent="0.15">
      <c r="C327775" s="37"/>
    </row>
    <row r="327776" spans="3:3" x14ac:dyDescent="0.15">
      <c r="C327776" s="37"/>
    </row>
    <row r="327777" spans="3:3" x14ac:dyDescent="0.15">
      <c r="C327777" s="17"/>
    </row>
    <row r="327778" spans="3:3" x14ac:dyDescent="0.15">
      <c r="C327778" s="17"/>
    </row>
    <row r="327779" spans="3:3" x14ac:dyDescent="0.15">
      <c r="C327779" s="33"/>
    </row>
    <row r="327780" spans="3:3" x14ac:dyDescent="0.15">
      <c r="C327780" s="33"/>
    </row>
    <row r="327781" spans="3:3" x14ac:dyDescent="0.15">
      <c r="C327781" s="33"/>
    </row>
    <row r="327782" spans="3:3" x14ac:dyDescent="0.15">
      <c r="C327782" s="33"/>
    </row>
    <row r="327783" spans="3:3" x14ac:dyDescent="0.15">
      <c r="C327783" s="33"/>
    </row>
    <row r="327784" spans="3:3" x14ac:dyDescent="0.15">
      <c r="C327784" s="33"/>
    </row>
    <row r="327785" spans="3:3" x14ac:dyDescent="0.15">
      <c r="C327785" s="33"/>
    </row>
    <row r="327786" spans="3:3" x14ac:dyDescent="0.15">
      <c r="C327786" s="33"/>
    </row>
    <row r="327787" spans="3:3" x14ac:dyDescent="0.15">
      <c r="C327787" s="33"/>
    </row>
    <row r="327788" spans="3:3" x14ac:dyDescent="0.15">
      <c r="C327788" s="33"/>
    </row>
    <row r="327789" spans="3:3" x14ac:dyDescent="0.15">
      <c r="C327789" s="39"/>
    </row>
    <row r="327790" spans="3:3" x14ac:dyDescent="0.15">
      <c r="C327790" s="39"/>
    </row>
    <row r="327791" spans="3:3" x14ac:dyDescent="0.15">
      <c r="C327791" s="39"/>
    </row>
    <row r="327792" spans="3:3" x14ac:dyDescent="0.15">
      <c r="C327792" s="39"/>
    </row>
    <row r="327793" spans="3:3" x14ac:dyDescent="0.15">
      <c r="C327793" s="39"/>
    </row>
    <row r="327794" spans="3:3" x14ac:dyDescent="0.15">
      <c r="C327794" s="31"/>
    </row>
    <row r="327795" spans="3:3" x14ac:dyDescent="0.15">
      <c r="C327795" s="31"/>
    </row>
    <row r="327796" spans="3:3" x14ac:dyDescent="0.15">
      <c r="C327796" s="31"/>
    </row>
    <row r="327797" spans="3:3" x14ac:dyDescent="0.15">
      <c r="C327797" s="31"/>
    </row>
    <row r="327798" spans="3:3" x14ac:dyDescent="0.15">
      <c r="C327798" s="31"/>
    </row>
    <row r="327799" spans="3:3" x14ac:dyDescent="0.15">
      <c r="C327799" s="31"/>
    </row>
    <row r="327800" spans="3:3" x14ac:dyDescent="0.15">
      <c r="C327800" s="31"/>
    </row>
    <row r="327801" spans="3:3" x14ac:dyDescent="0.15">
      <c r="C327801" s="31"/>
    </row>
    <row r="327802" spans="3:3" x14ac:dyDescent="0.15">
      <c r="C327802" s="31"/>
    </row>
    <row r="327803" spans="3:3" x14ac:dyDescent="0.15">
      <c r="C327803" s="31"/>
    </row>
    <row r="327804" spans="3:3" x14ac:dyDescent="0.15">
      <c r="C327804" s="31"/>
    </row>
    <row r="327805" spans="3:3" x14ac:dyDescent="0.15">
      <c r="C327805" s="31"/>
    </row>
    <row r="327806" spans="3:3" x14ac:dyDescent="0.15">
      <c r="C327806" s="31"/>
    </row>
    <row r="327807" spans="3:3" x14ac:dyDescent="0.15">
      <c r="C327807" s="31"/>
    </row>
    <row r="327808" spans="3:3" x14ac:dyDescent="0.15">
      <c r="C327808" s="31"/>
    </row>
    <row r="327809" spans="3:3" x14ac:dyDescent="0.15">
      <c r="C327809" s="31"/>
    </row>
    <row r="327810" spans="3:3" x14ac:dyDescent="0.15">
      <c r="C327810" s="31"/>
    </row>
    <row r="327811" spans="3:3" x14ac:dyDescent="0.15">
      <c r="C327811" s="31"/>
    </row>
    <row r="327812" spans="3:3" x14ac:dyDescent="0.15">
      <c r="C327812" s="31"/>
    </row>
    <row r="327813" spans="3:3" x14ac:dyDescent="0.15">
      <c r="C327813" s="31"/>
    </row>
    <row r="327814" spans="3:3" x14ac:dyDescent="0.15">
      <c r="C327814" s="29"/>
    </row>
    <row r="327815" spans="3:3" x14ac:dyDescent="0.15">
      <c r="C327815" s="29"/>
    </row>
    <row r="327816" spans="3:3" x14ac:dyDescent="0.15">
      <c r="C327816" s="29"/>
    </row>
    <row r="327817" spans="3:3" x14ac:dyDescent="0.15">
      <c r="C327817" s="29"/>
    </row>
    <row r="327818" spans="3:3" x14ac:dyDescent="0.15">
      <c r="C327818" s="29"/>
    </row>
    <row r="327819" spans="3:3" x14ac:dyDescent="0.15">
      <c r="C327819" s="29"/>
    </row>
    <row r="327820" spans="3:3" x14ac:dyDescent="0.15">
      <c r="C327820" s="29"/>
    </row>
    <row r="327821" spans="3:3" x14ac:dyDescent="0.15">
      <c r="C327821" s="29"/>
    </row>
    <row r="327822" spans="3:3" x14ac:dyDescent="0.15">
      <c r="C327822" s="29"/>
    </row>
    <row r="327823" spans="3:3" x14ac:dyDescent="0.15">
      <c r="C327823" s="29"/>
    </row>
    <row r="327824" spans="3:3" x14ac:dyDescent="0.15">
      <c r="C327824" s="29"/>
    </row>
    <row r="327825" spans="3:3" x14ac:dyDescent="0.15">
      <c r="C327825" s="29"/>
    </row>
    <row r="327826" spans="3:3" x14ac:dyDescent="0.15">
      <c r="C327826" s="29"/>
    </row>
    <row r="327827" spans="3:3" x14ac:dyDescent="0.15">
      <c r="C327827" s="29"/>
    </row>
    <row r="327828" spans="3:3" x14ac:dyDescent="0.15">
      <c r="C327828" s="29"/>
    </row>
    <row r="327829" spans="3:3" x14ac:dyDescent="0.15">
      <c r="C327829" s="29"/>
    </row>
    <row r="327830" spans="3:3" x14ac:dyDescent="0.15">
      <c r="C327830" s="29"/>
    </row>
    <row r="327831" spans="3:3" x14ac:dyDescent="0.15">
      <c r="C327831" s="29"/>
    </row>
    <row r="327832" spans="3:3" x14ac:dyDescent="0.15">
      <c r="C327832" s="29"/>
    </row>
    <row r="327833" spans="3:3" x14ac:dyDescent="0.15">
      <c r="C327833" s="29"/>
    </row>
    <row r="327834" spans="3:3" x14ac:dyDescent="0.15">
      <c r="C327834" s="29"/>
    </row>
    <row r="327835" spans="3:3" x14ac:dyDescent="0.15">
      <c r="C327835" s="29"/>
    </row>
    <row r="327836" spans="3:3" x14ac:dyDescent="0.15">
      <c r="C327836" s="29"/>
    </row>
    <row r="327837" spans="3:3" x14ac:dyDescent="0.15">
      <c r="C327837" s="29"/>
    </row>
    <row r="327838" spans="3:3" x14ac:dyDescent="0.15">
      <c r="C327838" s="29"/>
    </row>
    <row r="327839" spans="3:3" x14ac:dyDescent="0.15">
      <c r="C327839" s="29"/>
    </row>
    <row r="327840" spans="3:3" x14ac:dyDescent="0.15">
      <c r="C327840" s="29"/>
    </row>
    <row r="327841" spans="3:3" x14ac:dyDescent="0.15">
      <c r="C327841" s="29"/>
    </row>
    <row r="327842" spans="3:3" x14ac:dyDescent="0.15">
      <c r="C327842" s="29"/>
    </row>
    <row r="327843" spans="3:3" x14ac:dyDescent="0.15">
      <c r="C327843" s="29"/>
    </row>
    <row r="327844" spans="3:3" x14ac:dyDescent="0.15">
      <c r="C327844" s="29"/>
    </row>
    <row r="327845" spans="3:3" x14ac:dyDescent="0.15">
      <c r="C327845" s="29"/>
    </row>
    <row r="327846" spans="3:3" x14ac:dyDescent="0.15">
      <c r="C327846" s="29"/>
    </row>
    <row r="327847" spans="3:3" x14ac:dyDescent="0.15">
      <c r="C327847" s="29"/>
    </row>
    <row r="327848" spans="3:3" x14ac:dyDescent="0.15">
      <c r="C327848" s="29"/>
    </row>
    <row r="327849" spans="3:3" x14ac:dyDescent="0.15">
      <c r="C327849" s="29"/>
    </row>
    <row r="327850" spans="3:3" x14ac:dyDescent="0.15">
      <c r="C327850" s="31"/>
    </row>
    <row r="327851" spans="3:3" x14ac:dyDescent="0.15">
      <c r="C327851" s="31"/>
    </row>
    <row r="327852" spans="3:3" x14ac:dyDescent="0.15">
      <c r="C327852" s="31"/>
    </row>
    <row r="327853" spans="3:3" x14ac:dyDescent="0.15">
      <c r="C327853" s="31"/>
    </row>
    <row r="327854" spans="3:3" x14ac:dyDescent="0.15">
      <c r="C327854" s="31"/>
    </row>
    <row r="327855" spans="3:3" x14ac:dyDescent="0.15">
      <c r="C327855" s="31"/>
    </row>
    <row r="327856" spans="3:3" x14ac:dyDescent="0.15">
      <c r="C327856" s="31"/>
    </row>
    <row r="327857" spans="3:3" x14ac:dyDescent="0.15">
      <c r="C327857" s="31"/>
    </row>
    <row r="327858" spans="3:3" x14ac:dyDescent="0.15">
      <c r="C327858" s="31"/>
    </row>
    <row r="327859" spans="3:3" x14ac:dyDescent="0.15">
      <c r="C327859" s="31"/>
    </row>
    <row r="327860" spans="3:3" x14ac:dyDescent="0.15">
      <c r="C327860" s="29"/>
    </row>
    <row r="327861" spans="3:3" x14ac:dyDescent="0.15">
      <c r="C327861" s="29"/>
    </row>
    <row r="327862" spans="3:3" x14ac:dyDescent="0.15">
      <c r="C327862" s="29"/>
    </row>
    <row r="327863" spans="3:3" x14ac:dyDescent="0.15">
      <c r="C327863" s="29"/>
    </row>
    <row r="327864" spans="3:3" x14ac:dyDescent="0.15">
      <c r="C327864" s="29"/>
    </row>
    <row r="327865" spans="3:3" x14ac:dyDescent="0.15">
      <c r="C327865" s="29"/>
    </row>
    <row r="327866" spans="3:3" x14ac:dyDescent="0.15">
      <c r="C327866" s="29"/>
    </row>
    <row r="327867" spans="3:3" x14ac:dyDescent="0.15">
      <c r="C327867" s="29"/>
    </row>
    <row r="327868" spans="3:3" x14ac:dyDescent="0.15">
      <c r="C327868" s="29"/>
    </row>
    <row r="327869" spans="3:3" x14ac:dyDescent="0.15">
      <c r="C327869" s="29"/>
    </row>
    <row r="327870" spans="3:3" x14ac:dyDescent="0.15">
      <c r="C327870" s="29"/>
    </row>
    <row r="327871" spans="3:3" x14ac:dyDescent="0.15">
      <c r="C327871" s="29"/>
    </row>
    <row r="327872" spans="3:3" x14ac:dyDescent="0.15">
      <c r="C327872" s="29"/>
    </row>
    <row r="327873" spans="3:3" x14ac:dyDescent="0.15">
      <c r="C327873" s="29"/>
    </row>
    <row r="327874" spans="3:3" x14ac:dyDescent="0.15">
      <c r="C327874" s="29"/>
    </row>
    <row r="327875" spans="3:3" x14ac:dyDescent="0.15">
      <c r="C327875" s="29"/>
    </row>
    <row r="327876" spans="3:3" x14ac:dyDescent="0.15">
      <c r="C327876" s="29"/>
    </row>
    <row r="327877" spans="3:3" x14ac:dyDescent="0.15">
      <c r="C327877" s="29"/>
    </row>
    <row r="327878" spans="3:3" x14ac:dyDescent="0.15">
      <c r="C327878" s="29"/>
    </row>
    <row r="327879" spans="3:3" x14ac:dyDescent="0.15">
      <c r="C327879" s="29"/>
    </row>
    <row r="327880" spans="3:3" x14ac:dyDescent="0.15">
      <c r="C327880" s="29"/>
    </row>
    <row r="327881" spans="3:3" x14ac:dyDescent="0.15">
      <c r="C327881" s="29"/>
    </row>
    <row r="327882" spans="3:3" x14ac:dyDescent="0.15">
      <c r="C327882" s="29"/>
    </row>
    <row r="327883" spans="3:3" x14ac:dyDescent="0.15">
      <c r="C327883" s="29"/>
    </row>
    <row r="327884" spans="3:3" x14ac:dyDescent="0.15">
      <c r="C327884" s="29"/>
    </row>
    <row r="327885" spans="3:3" x14ac:dyDescent="0.15">
      <c r="C327885" s="29"/>
    </row>
    <row r="327886" spans="3:3" x14ac:dyDescent="0.15">
      <c r="C327886" s="40"/>
    </row>
    <row r="327887" spans="3:3" x14ac:dyDescent="0.15">
      <c r="C327887" s="40"/>
    </row>
    <row r="327888" spans="3:3" x14ac:dyDescent="0.15">
      <c r="C327888" s="40"/>
    </row>
    <row r="327889" spans="3:3" x14ac:dyDescent="0.15">
      <c r="C327889" s="40"/>
    </row>
    <row r="327890" spans="3:3" x14ac:dyDescent="0.15">
      <c r="C327890" s="40"/>
    </row>
    <row r="327891" spans="3:3" x14ac:dyDescent="0.15">
      <c r="C327891" s="40"/>
    </row>
    <row r="327892" spans="3:3" x14ac:dyDescent="0.15">
      <c r="C327892" s="40"/>
    </row>
    <row r="327893" spans="3:3" x14ac:dyDescent="0.15">
      <c r="C327893" s="40"/>
    </row>
    <row r="327894" spans="3:3" x14ac:dyDescent="0.15">
      <c r="C327894" s="40"/>
    </row>
    <row r="327895" spans="3:3" x14ac:dyDescent="0.15">
      <c r="C327895" s="40"/>
    </row>
    <row r="327896" spans="3:3" x14ac:dyDescent="0.15">
      <c r="C327896" s="40"/>
    </row>
    <row r="327897" spans="3:3" x14ac:dyDescent="0.15">
      <c r="C327897" s="40"/>
    </row>
    <row r="327898" spans="3:3" x14ac:dyDescent="0.15">
      <c r="C327898" s="40"/>
    </row>
    <row r="327899" spans="3:3" x14ac:dyDescent="0.15">
      <c r="C327899" s="40"/>
    </row>
    <row r="327900" spans="3:3" x14ac:dyDescent="0.15">
      <c r="C327900" s="41"/>
    </row>
    <row r="327901" spans="3:3" x14ac:dyDescent="0.15">
      <c r="C327901" s="41"/>
    </row>
    <row r="327902" spans="3:3" x14ac:dyDescent="0.15">
      <c r="C327902" s="41"/>
    </row>
    <row r="327903" spans="3:3" x14ac:dyDescent="0.15">
      <c r="C327903" s="41"/>
    </row>
    <row r="327904" spans="3:3" x14ac:dyDescent="0.15">
      <c r="C327904" s="41"/>
    </row>
    <row r="327905" spans="3:3" x14ac:dyDescent="0.15">
      <c r="C327905" s="34"/>
    </row>
    <row r="327906" spans="3:3" x14ac:dyDescent="0.15">
      <c r="C327906" s="34"/>
    </row>
    <row r="327907" spans="3:3" x14ac:dyDescent="0.15">
      <c r="C327907" s="34"/>
    </row>
    <row r="327908" spans="3:3" x14ac:dyDescent="0.15">
      <c r="C327908" s="34"/>
    </row>
    <row r="327909" spans="3:3" x14ac:dyDescent="0.15">
      <c r="C327909" s="34"/>
    </row>
    <row r="327910" spans="3:3" x14ac:dyDescent="0.15">
      <c r="C327910" s="34"/>
    </row>
    <row r="327911" spans="3:3" x14ac:dyDescent="0.15">
      <c r="C327911" s="34"/>
    </row>
    <row r="327912" spans="3:3" x14ac:dyDescent="0.15">
      <c r="C327912" s="34"/>
    </row>
    <row r="327913" spans="3:3" x14ac:dyDescent="0.15">
      <c r="C327913" s="34"/>
    </row>
    <row r="327914" spans="3:3" x14ac:dyDescent="0.15">
      <c r="C327914" s="34"/>
    </row>
    <row r="327915" spans="3:3" x14ac:dyDescent="0.15">
      <c r="C327915" s="42"/>
    </row>
    <row r="327916" spans="3:3" x14ac:dyDescent="0.15">
      <c r="C327916" s="42"/>
    </row>
    <row r="327917" spans="3:3" x14ac:dyDescent="0.15">
      <c r="C327917" s="42"/>
    </row>
    <row r="327918" spans="3:3" x14ac:dyDescent="0.15">
      <c r="C327918" s="42"/>
    </row>
    <row r="327919" spans="3:3" x14ac:dyDescent="0.15">
      <c r="C327919" s="42"/>
    </row>
    <row r="327920" spans="3:3" x14ac:dyDescent="0.15">
      <c r="C327920" s="42"/>
    </row>
    <row r="327921" spans="3:3" x14ac:dyDescent="0.15">
      <c r="C327921" s="42"/>
    </row>
    <row r="327922" spans="3:3" x14ac:dyDescent="0.15">
      <c r="C327922" s="42"/>
    </row>
    <row r="327923" spans="3:3" x14ac:dyDescent="0.15">
      <c r="C327923" s="42"/>
    </row>
    <row r="327924" spans="3:3" x14ac:dyDescent="0.15">
      <c r="C327924" s="42"/>
    </row>
    <row r="327925" spans="3:3" x14ac:dyDescent="0.15">
      <c r="C327925" s="31"/>
    </row>
    <row r="327926" spans="3:3" x14ac:dyDescent="0.15">
      <c r="C327926" s="31"/>
    </row>
    <row r="327927" spans="3:3" x14ac:dyDescent="0.15">
      <c r="C327927" s="29"/>
    </row>
    <row r="327928" spans="3:3" x14ac:dyDescent="0.15">
      <c r="C327928" s="29"/>
    </row>
    <row r="327929" spans="3:3" x14ac:dyDescent="0.15">
      <c r="C327929" s="29"/>
    </row>
    <row r="327930" spans="3:3" x14ac:dyDescent="0.15">
      <c r="C327930" s="29"/>
    </row>
    <row r="327931" spans="3:3" x14ac:dyDescent="0.15">
      <c r="C327931" s="29"/>
    </row>
    <row r="327932" spans="3:3" x14ac:dyDescent="0.15">
      <c r="C327932" s="29"/>
    </row>
    <row r="327933" spans="3:3" x14ac:dyDescent="0.15">
      <c r="C327933" s="29"/>
    </row>
    <row r="327934" spans="3:3" x14ac:dyDescent="0.15">
      <c r="C327934" s="29"/>
    </row>
    <row r="327935" spans="3:3" x14ac:dyDescent="0.15">
      <c r="C327935" s="31"/>
    </row>
    <row r="327936" spans="3:3" x14ac:dyDescent="0.15">
      <c r="C327936" s="29"/>
    </row>
    <row r="327937" spans="3:3" x14ac:dyDescent="0.15">
      <c r="C327937" s="29"/>
    </row>
    <row r="327938" spans="3:3" x14ac:dyDescent="0.15">
      <c r="C327938" s="29"/>
    </row>
    <row r="327939" spans="3:3" x14ac:dyDescent="0.15">
      <c r="C327939" s="29"/>
    </row>
    <row r="327940" spans="3:3" x14ac:dyDescent="0.15">
      <c r="C327940" s="29"/>
    </row>
    <row r="327941" spans="3:3" x14ac:dyDescent="0.15">
      <c r="C327941" s="29"/>
    </row>
    <row r="327942" spans="3:3" x14ac:dyDescent="0.15">
      <c r="C327942" s="29"/>
    </row>
    <row r="327943" spans="3:3" x14ac:dyDescent="0.15">
      <c r="C327943" s="37"/>
    </row>
    <row r="327944" spans="3:3" x14ac:dyDescent="0.15">
      <c r="C327944" s="37"/>
    </row>
    <row r="327945" spans="3:3" x14ac:dyDescent="0.15">
      <c r="C327945" s="37"/>
    </row>
    <row r="327946" spans="3:3" x14ac:dyDescent="0.15">
      <c r="C327946" s="37"/>
    </row>
    <row r="327947" spans="3:3" x14ac:dyDescent="0.15">
      <c r="C327947" s="29"/>
    </row>
    <row r="327948" spans="3:3" x14ac:dyDescent="0.15">
      <c r="C327948" s="43"/>
    </row>
    <row r="327949" spans="3:3" x14ac:dyDescent="0.15">
      <c r="C327949" s="43"/>
    </row>
    <row r="327950" spans="3:3" x14ac:dyDescent="0.15">
      <c r="C327950" s="43"/>
    </row>
    <row r="327951" spans="3:3" x14ac:dyDescent="0.15">
      <c r="C327951" s="43"/>
    </row>
    <row r="327952" spans="3:3" x14ac:dyDescent="0.15">
      <c r="C327952" s="43"/>
    </row>
    <row r="327953" spans="3:3" x14ac:dyDescent="0.15">
      <c r="C327953" s="43"/>
    </row>
    <row r="327954" spans="3:3" x14ac:dyDescent="0.15">
      <c r="C327954" s="43"/>
    </row>
    <row r="327955" spans="3:3" x14ac:dyDescent="0.15">
      <c r="C327955" s="44"/>
    </row>
    <row r="327956" spans="3:3" x14ac:dyDescent="0.15">
      <c r="C327956" s="44"/>
    </row>
    <row r="327957" spans="3:3" x14ac:dyDescent="0.15">
      <c r="C327957" s="44"/>
    </row>
    <row r="327958" spans="3:3" x14ac:dyDescent="0.15">
      <c r="C327958" s="43"/>
    </row>
    <row r="327959" spans="3:3" x14ac:dyDescent="0.15">
      <c r="C327959" s="43"/>
    </row>
    <row r="327960" spans="3:3" x14ac:dyDescent="0.15">
      <c r="C327960" s="43"/>
    </row>
    <row r="327961" spans="3:3" x14ac:dyDescent="0.15">
      <c r="C327961" s="43"/>
    </row>
    <row r="327962" spans="3:3" x14ac:dyDescent="0.15">
      <c r="C327962" s="43"/>
    </row>
    <row r="327963" spans="3:3" x14ac:dyDescent="0.15">
      <c r="C327963" s="43"/>
    </row>
    <row r="327964" spans="3:3" x14ac:dyDescent="0.15">
      <c r="C327964" s="43"/>
    </row>
    <row r="327965" spans="3:3" x14ac:dyDescent="0.15">
      <c r="C327965" s="45"/>
    </row>
    <row r="327966" spans="3:3" x14ac:dyDescent="0.15">
      <c r="C327966" s="45"/>
    </row>
    <row r="327967" spans="3:3" x14ac:dyDescent="0.15">
      <c r="C327967" s="45"/>
    </row>
    <row r="327968" spans="3:3" x14ac:dyDescent="0.15">
      <c r="C327968" s="46"/>
    </row>
    <row r="327969" spans="3:3" x14ac:dyDescent="0.15">
      <c r="C327969" s="46"/>
    </row>
    <row r="327970" spans="3:3" x14ac:dyDescent="0.15">
      <c r="C327970" s="46"/>
    </row>
    <row r="327971" spans="3:3" x14ac:dyDescent="0.15">
      <c r="C327971" s="46"/>
    </row>
    <row r="327972" spans="3:3" x14ac:dyDescent="0.15">
      <c r="C327972" s="46"/>
    </row>
    <row r="327973" spans="3:3" x14ac:dyDescent="0.15">
      <c r="C327973" s="46"/>
    </row>
    <row r="327974" spans="3:3" x14ac:dyDescent="0.15">
      <c r="C327974" s="46"/>
    </row>
    <row r="327975" spans="3:3" x14ac:dyDescent="0.15">
      <c r="C327975" s="47"/>
    </row>
    <row r="327976" spans="3:3" x14ac:dyDescent="0.15">
      <c r="C327976" s="47"/>
    </row>
    <row r="327977" spans="3:3" x14ac:dyDescent="0.15">
      <c r="C327977" s="47"/>
    </row>
    <row r="327978" spans="3:3" x14ac:dyDescent="0.15">
      <c r="C327978" s="43"/>
    </row>
    <row r="327979" spans="3:3" x14ac:dyDescent="0.15">
      <c r="C327979" s="36"/>
    </row>
    <row r="327980" spans="3:3" x14ac:dyDescent="0.15">
      <c r="C327980" s="43"/>
    </row>
    <row r="327981" spans="3:3" x14ac:dyDescent="0.15">
      <c r="C327981" s="43"/>
    </row>
    <row r="327982" spans="3:3" x14ac:dyDescent="0.15">
      <c r="C327982" s="43"/>
    </row>
    <row r="327983" spans="3:3" x14ac:dyDescent="0.15">
      <c r="C327983" s="43"/>
    </row>
    <row r="327984" spans="3:3" x14ac:dyDescent="0.15">
      <c r="C327984" s="43"/>
    </row>
    <row r="327985" spans="3:3" x14ac:dyDescent="0.15">
      <c r="C327985" s="43"/>
    </row>
    <row r="327986" spans="3:3" x14ac:dyDescent="0.15">
      <c r="C327986" s="43"/>
    </row>
    <row r="327987" spans="3:3" x14ac:dyDescent="0.15">
      <c r="C327987" s="43"/>
    </row>
    <row r="327988" spans="3:3" x14ac:dyDescent="0.15">
      <c r="C327988" s="44"/>
    </row>
    <row r="327989" spans="3:3" x14ac:dyDescent="0.15">
      <c r="C327989" s="44"/>
    </row>
    <row r="327990" spans="3:3" x14ac:dyDescent="0.15">
      <c r="C327990" s="44"/>
    </row>
    <row r="327991" spans="3:3" x14ac:dyDescent="0.15">
      <c r="C327991" s="43"/>
    </row>
    <row r="327992" spans="3:3" x14ac:dyDescent="0.15">
      <c r="C327992" s="43"/>
    </row>
    <row r="327993" spans="3:3" x14ac:dyDescent="0.15">
      <c r="C327993" s="43"/>
    </row>
    <row r="327994" spans="3:3" x14ac:dyDescent="0.15">
      <c r="C327994" s="48"/>
    </row>
    <row r="327995" spans="3:3" x14ac:dyDescent="0.15">
      <c r="C327995" s="43"/>
    </row>
    <row r="327996" spans="3:3" x14ac:dyDescent="0.15">
      <c r="C327996" s="48"/>
    </row>
    <row r="327997" spans="3:3" x14ac:dyDescent="0.15">
      <c r="C327997" s="48"/>
    </row>
    <row r="327998" spans="3:3" x14ac:dyDescent="0.15">
      <c r="C327998" s="48"/>
    </row>
    <row r="327999" spans="3:3" x14ac:dyDescent="0.15">
      <c r="C327999" s="43"/>
    </row>
    <row r="328000" spans="3:3" x14ac:dyDescent="0.15">
      <c r="C328000" s="49"/>
    </row>
    <row r="328001" spans="3:3" x14ac:dyDescent="0.15">
      <c r="C328001" s="48"/>
    </row>
    <row r="328002" spans="3:3" x14ac:dyDescent="0.15">
      <c r="C328002" s="48"/>
    </row>
    <row r="328003" spans="3:3" x14ac:dyDescent="0.15">
      <c r="C328003" s="48"/>
    </row>
    <row r="328004" spans="3:3" x14ac:dyDescent="0.15">
      <c r="C328004" s="48"/>
    </row>
    <row r="328005" spans="3:3" x14ac:dyDescent="0.15">
      <c r="C328005" s="48"/>
    </row>
    <row r="328006" spans="3:3" x14ac:dyDescent="0.15">
      <c r="C328006" s="48"/>
    </row>
    <row r="328007" spans="3:3" x14ac:dyDescent="0.15">
      <c r="C328007" s="48"/>
    </row>
    <row r="328008" spans="3:3" x14ac:dyDescent="0.15">
      <c r="C328008" s="43"/>
    </row>
    <row r="328009" spans="3:3" x14ac:dyDescent="0.15">
      <c r="C328009" s="46"/>
    </row>
    <row r="328010" spans="3:3" x14ac:dyDescent="0.15">
      <c r="C328010" s="43"/>
    </row>
    <row r="328011" spans="3:3" x14ac:dyDescent="0.15">
      <c r="C328011" s="50"/>
    </row>
    <row r="328013" spans="3:3" x14ac:dyDescent="0.15">
      <c r="C328013" s="52"/>
    </row>
    <row r="344065" spans="3:3" x14ac:dyDescent="0.15">
      <c r="C344065" s="29"/>
    </row>
    <row r="344066" spans="3:3" x14ac:dyDescent="0.15">
      <c r="C344066" s="31"/>
    </row>
    <row r="344067" spans="3:3" x14ac:dyDescent="0.15">
      <c r="C344067" s="31"/>
    </row>
    <row r="344068" spans="3:3" x14ac:dyDescent="0.15">
      <c r="C344068" s="32"/>
    </row>
    <row r="344069" spans="3:3" x14ac:dyDescent="0.15">
      <c r="C344069" s="32"/>
    </row>
    <row r="344070" spans="3:3" x14ac:dyDescent="0.15">
      <c r="C344070" s="31"/>
    </row>
    <row r="344071" spans="3:3" x14ac:dyDescent="0.15">
      <c r="C344071" s="31"/>
    </row>
    <row r="344072" spans="3:3" x14ac:dyDescent="0.15">
      <c r="C344072" s="31"/>
    </row>
    <row r="344073" spans="3:3" x14ac:dyDescent="0.15">
      <c r="C344073" s="31"/>
    </row>
    <row r="344074" spans="3:3" x14ac:dyDescent="0.15">
      <c r="C344074" s="31"/>
    </row>
    <row r="344075" spans="3:3" x14ac:dyDescent="0.15">
      <c r="C344075" s="31"/>
    </row>
    <row r="344076" spans="3:3" x14ac:dyDescent="0.15">
      <c r="C344076" s="31"/>
    </row>
    <row r="344077" spans="3:3" x14ac:dyDescent="0.15">
      <c r="C344077" s="31"/>
    </row>
    <row r="344078" spans="3:3" x14ac:dyDescent="0.15">
      <c r="C344078" s="31"/>
    </row>
    <row r="344079" spans="3:3" x14ac:dyDescent="0.15">
      <c r="C344079" s="31"/>
    </row>
    <row r="344080" spans="3:3" x14ac:dyDescent="0.15">
      <c r="C344080" s="31"/>
    </row>
    <row r="344081" spans="3:3" x14ac:dyDescent="0.15">
      <c r="C344081" s="31"/>
    </row>
    <row r="344082" spans="3:3" x14ac:dyDescent="0.15">
      <c r="C344082" s="31"/>
    </row>
    <row r="344083" spans="3:3" x14ac:dyDescent="0.15">
      <c r="C344083" s="31"/>
    </row>
    <row r="344084" spans="3:3" x14ac:dyDescent="0.15">
      <c r="C344084" s="29"/>
    </row>
    <row r="344085" spans="3:3" x14ac:dyDescent="0.15">
      <c r="C344085" s="29"/>
    </row>
    <row r="344086" spans="3:3" x14ac:dyDescent="0.15">
      <c r="C344086" s="29"/>
    </row>
    <row r="344087" spans="3:3" x14ac:dyDescent="0.15">
      <c r="C344087" s="29"/>
    </row>
    <row r="344088" spans="3:3" x14ac:dyDescent="0.15">
      <c r="C344088" s="29"/>
    </row>
    <row r="344089" spans="3:3" x14ac:dyDescent="0.15">
      <c r="C344089" s="29"/>
    </row>
    <row r="344090" spans="3:3" x14ac:dyDescent="0.15">
      <c r="C344090" s="33"/>
    </row>
    <row r="344091" spans="3:3" x14ac:dyDescent="0.15">
      <c r="C344091" s="29"/>
    </row>
    <row r="344092" spans="3:3" x14ac:dyDescent="0.15">
      <c r="C344092" s="33"/>
    </row>
    <row r="344093" spans="3:3" x14ac:dyDescent="0.15">
      <c r="C344093" s="29"/>
    </row>
    <row r="344094" spans="3:3" x14ac:dyDescent="0.15">
      <c r="C344094" s="29"/>
    </row>
    <row r="344095" spans="3:3" x14ac:dyDescent="0.15">
      <c r="C344095" s="34"/>
    </row>
    <row r="344096" spans="3:3" x14ac:dyDescent="0.15">
      <c r="C344096" s="34"/>
    </row>
    <row r="344097" spans="3:3" x14ac:dyDescent="0.15">
      <c r="C344097" s="34"/>
    </row>
    <row r="344098" spans="3:3" x14ac:dyDescent="0.15">
      <c r="C344098" s="34"/>
    </row>
    <row r="344099" spans="3:3" x14ac:dyDescent="0.15">
      <c r="C344099" s="29"/>
    </row>
    <row r="344100" spans="3:3" x14ac:dyDescent="0.15">
      <c r="C344100" s="29"/>
    </row>
    <row r="344101" spans="3:3" x14ac:dyDescent="0.15">
      <c r="C344101" s="29"/>
    </row>
    <row r="344102" spans="3:3" x14ac:dyDescent="0.15">
      <c r="C344102" s="29"/>
    </row>
    <row r="344103" spans="3:3" x14ac:dyDescent="0.15">
      <c r="C344103" s="29"/>
    </row>
    <row r="344104" spans="3:3" x14ac:dyDescent="0.15">
      <c r="C344104" s="29"/>
    </row>
    <row r="344105" spans="3:3" x14ac:dyDescent="0.15">
      <c r="C344105" s="34"/>
    </row>
    <row r="344106" spans="3:3" x14ac:dyDescent="0.15">
      <c r="C344106" s="34"/>
    </row>
    <row r="344107" spans="3:3" x14ac:dyDescent="0.15">
      <c r="C344107" s="29"/>
    </row>
    <row r="344108" spans="3:3" x14ac:dyDescent="0.15">
      <c r="C344108" s="29"/>
    </row>
    <row r="344109" spans="3:3" x14ac:dyDescent="0.15">
      <c r="C344109" s="29"/>
    </row>
    <row r="344110" spans="3:3" x14ac:dyDescent="0.15">
      <c r="C344110" s="29"/>
    </row>
    <row r="344111" spans="3:3" x14ac:dyDescent="0.15">
      <c r="C344111" s="29"/>
    </row>
    <row r="344112" spans="3:3" x14ac:dyDescent="0.15">
      <c r="C344112" s="29"/>
    </row>
    <row r="344113" spans="3:3" x14ac:dyDescent="0.15">
      <c r="C344113" s="29"/>
    </row>
    <row r="344114" spans="3:3" x14ac:dyDescent="0.15">
      <c r="C344114" s="29"/>
    </row>
    <row r="344115" spans="3:3" x14ac:dyDescent="0.15">
      <c r="C344115" s="29"/>
    </row>
    <row r="344116" spans="3:3" x14ac:dyDescent="0.15">
      <c r="C344116" s="29"/>
    </row>
    <row r="344117" spans="3:3" x14ac:dyDescent="0.15">
      <c r="C344117" s="29"/>
    </row>
    <row r="344118" spans="3:3" x14ac:dyDescent="0.15">
      <c r="C344118" s="29"/>
    </row>
    <row r="344119" spans="3:3" x14ac:dyDescent="0.15">
      <c r="C344119" s="29"/>
    </row>
    <row r="344120" spans="3:3" x14ac:dyDescent="0.15">
      <c r="C344120" s="29"/>
    </row>
    <row r="344121" spans="3:3" x14ac:dyDescent="0.15">
      <c r="C344121" s="29"/>
    </row>
    <row r="344122" spans="3:3" x14ac:dyDescent="0.15">
      <c r="C344122" s="29"/>
    </row>
    <row r="344123" spans="3:3" x14ac:dyDescent="0.15">
      <c r="C344123" s="34"/>
    </row>
    <row r="344124" spans="3:3" x14ac:dyDescent="0.15">
      <c r="C344124" s="35"/>
    </row>
    <row r="344125" spans="3:3" x14ac:dyDescent="0.15">
      <c r="C344125" s="35"/>
    </row>
    <row r="344126" spans="3:3" x14ac:dyDescent="0.15">
      <c r="C344126" s="35"/>
    </row>
    <row r="344127" spans="3:3" x14ac:dyDescent="0.15">
      <c r="C344127" s="35"/>
    </row>
    <row r="344128" spans="3:3" x14ac:dyDescent="0.15">
      <c r="C344128" s="35"/>
    </row>
    <row r="344129" spans="3:3" x14ac:dyDescent="0.15">
      <c r="C344129" s="35"/>
    </row>
    <row r="344130" spans="3:3" x14ac:dyDescent="0.15">
      <c r="C344130" s="35"/>
    </row>
    <row r="344131" spans="3:3" x14ac:dyDescent="0.15">
      <c r="C344131" s="33"/>
    </row>
    <row r="344132" spans="3:3" x14ac:dyDescent="0.15">
      <c r="C344132" s="35"/>
    </row>
    <row r="344133" spans="3:3" x14ac:dyDescent="0.15">
      <c r="C344133" s="33"/>
    </row>
    <row r="344134" spans="3:3" x14ac:dyDescent="0.15">
      <c r="C344134" s="33"/>
    </row>
    <row r="344135" spans="3:3" x14ac:dyDescent="0.15">
      <c r="C344135" s="33"/>
    </row>
    <row r="344136" spans="3:3" x14ac:dyDescent="0.15">
      <c r="C344136" s="33"/>
    </row>
    <row r="344137" spans="3:3" x14ac:dyDescent="0.15">
      <c r="C344137" s="33"/>
    </row>
    <row r="344138" spans="3:3" x14ac:dyDescent="0.15">
      <c r="C344138" s="33"/>
    </row>
    <row r="344139" spans="3:3" x14ac:dyDescent="0.15">
      <c r="C344139" s="33"/>
    </row>
    <row r="344140" spans="3:3" x14ac:dyDescent="0.15">
      <c r="C344140" s="33"/>
    </row>
    <row r="344141" spans="3:3" x14ac:dyDescent="0.15">
      <c r="C344141" s="33"/>
    </row>
    <row r="344142" spans="3:3" x14ac:dyDescent="0.15">
      <c r="C344142" s="36"/>
    </row>
    <row r="344143" spans="3:3" x14ac:dyDescent="0.15">
      <c r="C344143" s="33"/>
    </row>
    <row r="344144" spans="3:3" x14ac:dyDescent="0.15">
      <c r="C344144" s="36"/>
    </row>
    <row r="344145" spans="3:3" x14ac:dyDescent="0.15">
      <c r="C344145" s="33"/>
    </row>
    <row r="344146" spans="3:3" x14ac:dyDescent="0.15">
      <c r="C344146" s="33"/>
    </row>
    <row r="344147" spans="3:3" x14ac:dyDescent="0.15">
      <c r="C344147" s="33"/>
    </row>
    <row r="344148" spans="3:3" x14ac:dyDescent="0.15">
      <c r="C344148" s="33"/>
    </row>
    <row r="344149" spans="3:3" x14ac:dyDescent="0.15">
      <c r="C344149" s="36"/>
    </row>
    <row r="344150" spans="3:3" x14ac:dyDescent="0.15">
      <c r="C344150" s="37"/>
    </row>
    <row r="344151" spans="3:3" x14ac:dyDescent="0.15">
      <c r="C344151" s="37"/>
    </row>
    <row r="344152" spans="3:3" x14ac:dyDescent="0.15">
      <c r="C344152" s="15"/>
    </row>
    <row r="344153" spans="3:3" x14ac:dyDescent="0.15">
      <c r="C344153" s="36"/>
    </row>
    <row r="344154" spans="3:3" x14ac:dyDescent="0.15">
      <c r="C344154" s="37"/>
    </row>
    <row r="344155" spans="3:3" x14ac:dyDescent="0.15">
      <c r="C344155" s="37"/>
    </row>
    <row r="344156" spans="3:3" x14ac:dyDescent="0.15">
      <c r="C344156" s="15"/>
    </row>
    <row r="344157" spans="3:3" x14ac:dyDescent="0.15">
      <c r="C344157" s="38"/>
    </row>
    <row r="344158" spans="3:3" x14ac:dyDescent="0.15">
      <c r="C344158" s="36"/>
    </row>
    <row r="344159" spans="3:3" x14ac:dyDescent="0.15">
      <c r="C344159" s="37"/>
    </row>
    <row r="344160" spans="3:3" x14ac:dyDescent="0.15">
      <c r="C344160" s="37"/>
    </row>
    <row r="344161" spans="3:3" x14ac:dyDescent="0.15">
      <c r="C344161" s="17"/>
    </row>
    <row r="344162" spans="3:3" x14ac:dyDescent="0.15">
      <c r="C344162" s="17"/>
    </row>
    <row r="344163" spans="3:3" x14ac:dyDescent="0.15">
      <c r="C344163" s="33"/>
    </row>
    <row r="344164" spans="3:3" x14ac:dyDescent="0.15">
      <c r="C344164" s="33"/>
    </row>
    <row r="344165" spans="3:3" x14ac:dyDescent="0.15">
      <c r="C344165" s="33"/>
    </row>
    <row r="344166" spans="3:3" x14ac:dyDescent="0.15">
      <c r="C344166" s="33"/>
    </row>
    <row r="344167" spans="3:3" x14ac:dyDescent="0.15">
      <c r="C344167" s="33"/>
    </row>
    <row r="344168" spans="3:3" x14ac:dyDescent="0.15">
      <c r="C344168" s="33"/>
    </row>
    <row r="344169" spans="3:3" x14ac:dyDescent="0.15">
      <c r="C344169" s="33"/>
    </row>
    <row r="344170" spans="3:3" x14ac:dyDescent="0.15">
      <c r="C344170" s="33"/>
    </row>
    <row r="344171" spans="3:3" x14ac:dyDescent="0.15">
      <c r="C344171" s="33"/>
    </row>
    <row r="344172" spans="3:3" x14ac:dyDescent="0.15">
      <c r="C344172" s="33"/>
    </row>
    <row r="344173" spans="3:3" x14ac:dyDescent="0.15">
      <c r="C344173" s="39"/>
    </row>
    <row r="344174" spans="3:3" x14ac:dyDescent="0.15">
      <c r="C344174" s="39"/>
    </row>
    <row r="344175" spans="3:3" x14ac:dyDescent="0.15">
      <c r="C344175" s="39"/>
    </row>
    <row r="344176" spans="3:3" x14ac:dyDescent="0.15">
      <c r="C344176" s="39"/>
    </row>
    <row r="344177" spans="3:3" x14ac:dyDescent="0.15">
      <c r="C344177" s="39"/>
    </row>
    <row r="344178" spans="3:3" x14ac:dyDescent="0.15">
      <c r="C344178" s="31"/>
    </row>
    <row r="344179" spans="3:3" x14ac:dyDescent="0.15">
      <c r="C344179" s="31"/>
    </row>
    <row r="344180" spans="3:3" x14ac:dyDescent="0.15">
      <c r="C344180" s="31"/>
    </row>
    <row r="344181" spans="3:3" x14ac:dyDescent="0.15">
      <c r="C344181" s="31"/>
    </row>
    <row r="344182" spans="3:3" x14ac:dyDescent="0.15">
      <c r="C344182" s="31"/>
    </row>
    <row r="344183" spans="3:3" x14ac:dyDescent="0.15">
      <c r="C344183" s="31"/>
    </row>
    <row r="344184" spans="3:3" x14ac:dyDescent="0.15">
      <c r="C344184" s="31"/>
    </row>
    <row r="344185" spans="3:3" x14ac:dyDescent="0.15">
      <c r="C344185" s="31"/>
    </row>
    <row r="344186" spans="3:3" x14ac:dyDescent="0.15">
      <c r="C344186" s="31"/>
    </row>
    <row r="344187" spans="3:3" x14ac:dyDescent="0.15">
      <c r="C344187" s="31"/>
    </row>
    <row r="344188" spans="3:3" x14ac:dyDescent="0.15">
      <c r="C344188" s="31"/>
    </row>
    <row r="344189" spans="3:3" x14ac:dyDescent="0.15">
      <c r="C344189" s="31"/>
    </row>
    <row r="344190" spans="3:3" x14ac:dyDescent="0.15">
      <c r="C344190" s="31"/>
    </row>
    <row r="344191" spans="3:3" x14ac:dyDescent="0.15">
      <c r="C344191" s="31"/>
    </row>
    <row r="344192" spans="3:3" x14ac:dyDescent="0.15">
      <c r="C344192" s="31"/>
    </row>
    <row r="344193" spans="3:3" x14ac:dyDescent="0.15">
      <c r="C344193" s="31"/>
    </row>
    <row r="344194" spans="3:3" x14ac:dyDescent="0.15">
      <c r="C344194" s="31"/>
    </row>
    <row r="344195" spans="3:3" x14ac:dyDescent="0.15">
      <c r="C344195" s="31"/>
    </row>
    <row r="344196" spans="3:3" x14ac:dyDescent="0.15">
      <c r="C344196" s="31"/>
    </row>
    <row r="344197" spans="3:3" x14ac:dyDescent="0.15">
      <c r="C344197" s="31"/>
    </row>
    <row r="344198" spans="3:3" x14ac:dyDescent="0.15">
      <c r="C344198" s="29"/>
    </row>
    <row r="344199" spans="3:3" x14ac:dyDescent="0.15">
      <c r="C344199" s="29"/>
    </row>
    <row r="344200" spans="3:3" x14ac:dyDescent="0.15">
      <c r="C344200" s="29"/>
    </row>
    <row r="344201" spans="3:3" x14ac:dyDescent="0.15">
      <c r="C344201" s="29"/>
    </row>
    <row r="344202" spans="3:3" x14ac:dyDescent="0.15">
      <c r="C344202" s="29"/>
    </row>
    <row r="344203" spans="3:3" x14ac:dyDescent="0.15">
      <c r="C344203" s="29"/>
    </row>
    <row r="344204" spans="3:3" x14ac:dyDescent="0.15">
      <c r="C344204" s="29"/>
    </row>
    <row r="344205" spans="3:3" x14ac:dyDescent="0.15">
      <c r="C344205" s="29"/>
    </row>
    <row r="344206" spans="3:3" x14ac:dyDescent="0.15">
      <c r="C344206" s="29"/>
    </row>
    <row r="344207" spans="3:3" x14ac:dyDescent="0.15">
      <c r="C344207" s="29"/>
    </row>
    <row r="344208" spans="3:3" x14ac:dyDescent="0.15">
      <c r="C344208" s="29"/>
    </row>
    <row r="344209" spans="3:3" x14ac:dyDescent="0.15">
      <c r="C344209" s="29"/>
    </row>
    <row r="344210" spans="3:3" x14ac:dyDescent="0.15">
      <c r="C344210" s="29"/>
    </row>
    <row r="344211" spans="3:3" x14ac:dyDescent="0.15">
      <c r="C344211" s="29"/>
    </row>
    <row r="344212" spans="3:3" x14ac:dyDescent="0.15">
      <c r="C344212" s="29"/>
    </row>
    <row r="344213" spans="3:3" x14ac:dyDescent="0.15">
      <c r="C344213" s="29"/>
    </row>
    <row r="344214" spans="3:3" x14ac:dyDescent="0.15">
      <c r="C344214" s="29"/>
    </row>
    <row r="344215" spans="3:3" x14ac:dyDescent="0.15">
      <c r="C344215" s="29"/>
    </row>
    <row r="344216" spans="3:3" x14ac:dyDescent="0.15">
      <c r="C344216" s="29"/>
    </row>
    <row r="344217" spans="3:3" x14ac:dyDescent="0.15">
      <c r="C344217" s="29"/>
    </row>
    <row r="344218" spans="3:3" x14ac:dyDescent="0.15">
      <c r="C344218" s="29"/>
    </row>
    <row r="344219" spans="3:3" x14ac:dyDescent="0.15">
      <c r="C344219" s="29"/>
    </row>
    <row r="344220" spans="3:3" x14ac:dyDescent="0.15">
      <c r="C344220" s="29"/>
    </row>
    <row r="344221" spans="3:3" x14ac:dyDescent="0.15">
      <c r="C344221" s="29"/>
    </row>
    <row r="344222" spans="3:3" x14ac:dyDescent="0.15">
      <c r="C344222" s="29"/>
    </row>
    <row r="344223" spans="3:3" x14ac:dyDescent="0.15">
      <c r="C344223" s="29"/>
    </row>
    <row r="344224" spans="3:3" x14ac:dyDescent="0.15">
      <c r="C344224" s="29"/>
    </row>
    <row r="344225" spans="3:3" x14ac:dyDescent="0.15">
      <c r="C344225" s="29"/>
    </row>
    <row r="344226" spans="3:3" x14ac:dyDescent="0.15">
      <c r="C344226" s="29"/>
    </row>
    <row r="344227" spans="3:3" x14ac:dyDescent="0.15">
      <c r="C344227" s="29"/>
    </row>
    <row r="344228" spans="3:3" x14ac:dyDescent="0.15">
      <c r="C344228" s="29"/>
    </row>
    <row r="344229" spans="3:3" x14ac:dyDescent="0.15">
      <c r="C344229" s="29"/>
    </row>
    <row r="344230" spans="3:3" x14ac:dyDescent="0.15">
      <c r="C344230" s="29"/>
    </row>
    <row r="344231" spans="3:3" x14ac:dyDescent="0.15">
      <c r="C344231" s="29"/>
    </row>
    <row r="344232" spans="3:3" x14ac:dyDescent="0.15">
      <c r="C344232" s="29"/>
    </row>
    <row r="344233" spans="3:3" x14ac:dyDescent="0.15">
      <c r="C344233" s="29"/>
    </row>
    <row r="344234" spans="3:3" x14ac:dyDescent="0.15">
      <c r="C344234" s="31"/>
    </row>
    <row r="344235" spans="3:3" x14ac:dyDescent="0.15">
      <c r="C344235" s="31"/>
    </row>
    <row r="344236" spans="3:3" x14ac:dyDescent="0.15">
      <c r="C344236" s="31"/>
    </row>
    <row r="344237" spans="3:3" x14ac:dyDescent="0.15">
      <c r="C344237" s="31"/>
    </row>
    <row r="344238" spans="3:3" x14ac:dyDescent="0.15">
      <c r="C344238" s="31"/>
    </row>
    <row r="344239" spans="3:3" x14ac:dyDescent="0.15">
      <c r="C344239" s="31"/>
    </row>
    <row r="344240" spans="3:3" x14ac:dyDescent="0.15">
      <c r="C344240" s="31"/>
    </row>
    <row r="344241" spans="3:3" x14ac:dyDescent="0.15">
      <c r="C344241" s="31"/>
    </row>
    <row r="344242" spans="3:3" x14ac:dyDescent="0.15">
      <c r="C344242" s="31"/>
    </row>
    <row r="344243" spans="3:3" x14ac:dyDescent="0.15">
      <c r="C344243" s="31"/>
    </row>
    <row r="344244" spans="3:3" x14ac:dyDescent="0.15">
      <c r="C344244" s="29"/>
    </row>
    <row r="344245" spans="3:3" x14ac:dyDescent="0.15">
      <c r="C344245" s="29"/>
    </row>
    <row r="344246" spans="3:3" x14ac:dyDescent="0.15">
      <c r="C344246" s="29"/>
    </row>
    <row r="344247" spans="3:3" x14ac:dyDescent="0.15">
      <c r="C344247" s="29"/>
    </row>
    <row r="344248" spans="3:3" x14ac:dyDescent="0.15">
      <c r="C344248" s="29"/>
    </row>
    <row r="344249" spans="3:3" x14ac:dyDescent="0.15">
      <c r="C344249" s="29"/>
    </row>
    <row r="344250" spans="3:3" x14ac:dyDescent="0.15">
      <c r="C344250" s="29"/>
    </row>
    <row r="344251" spans="3:3" x14ac:dyDescent="0.15">
      <c r="C344251" s="29"/>
    </row>
    <row r="344252" spans="3:3" x14ac:dyDescent="0.15">
      <c r="C344252" s="29"/>
    </row>
    <row r="344253" spans="3:3" x14ac:dyDescent="0.15">
      <c r="C344253" s="29"/>
    </row>
    <row r="344254" spans="3:3" x14ac:dyDescent="0.15">
      <c r="C344254" s="29"/>
    </row>
    <row r="344255" spans="3:3" x14ac:dyDescent="0.15">
      <c r="C344255" s="29"/>
    </row>
    <row r="344256" spans="3:3" x14ac:dyDescent="0.15">
      <c r="C344256" s="29"/>
    </row>
    <row r="344257" spans="3:3" x14ac:dyDescent="0.15">
      <c r="C344257" s="29"/>
    </row>
    <row r="344258" spans="3:3" x14ac:dyDescent="0.15">
      <c r="C344258" s="29"/>
    </row>
    <row r="344259" spans="3:3" x14ac:dyDescent="0.15">
      <c r="C344259" s="29"/>
    </row>
    <row r="344260" spans="3:3" x14ac:dyDescent="0.15">
      <c r="C344260" s="29"/>
    </row>
    <row r="344261" spans="3:3" x14ac:dyDescent="0.15">
      <c r="C344261" s="29"/>
    </row>
    <row r="344262" spans="3:3" x14ac:dyDescent="0.15">
      <c r="C344262" s="29"/>
    </row>
    <row r="344263" spans="3:3" x14ac:dyDescent="0.15">
      <c r="C344263" s="29"/>
    </row>
    <row r="344264" spans="3:3" x14ac:dyDescent="0.15">
      <c r="C344264" s="29"/>
    </row>
    <row r="344265" spans="3:3" x14ac:dyDescent="0.15">
      <c r="C344265" s="29"/>
    </row>
    <row r="344266" spans="3:3" x14ac:dyDescent="0.15">
      <c r="C344266" s="29"/>
    </row>
    <row r="344267" spans="3:3" x14ac:dyDescent="0.15">
      <c r="C344267" s="29"/>
    </row>
    <row r="344268" spans="3:3" x14ac:dyDescent="0.15">
      <c r="C344268" s="29"/>
    </row>
    <row r="344269" spans="3:3" x14ac:dyDescent="0.15">
      <c r="C344269" s="29"/>
    </row>
    <row r="344270" spans="3:3" x14ac:dyDescent="0.15">
      <c r="C344270" s="40"/>
    </row>
    <row r="344271" spans="3:3" x14ac:dyDescent="0.15">
      <c r="C344271" s="40"/>
    </row>
    <row r="344272" spans="3:3" x14ac:dyDescent="0.15">
      <c r="C344272" s="40"/>
    </row>
    <row r="344273" spans="3:3" x14ac:dyDescent="0.15">
      <c r="C344273" s="40"/>
    </row>
    <row r="344274" spans="3:3" x14ac:dyDescent="0.15">
      <c r="C344274" s="40"/>
    </row>
    <row r="344275" spans="3:3" x14ac:dyDescent="0.15">
      <c r="C344275" s="40"/>
    </row>
    <row r="344276" spans="3:3" x14ac:dyDescent="0.15">
      <c r="C344276" s="40"/>
    </row>
    <row r="344277" spans="3:3" x14ac:dyDescent="0.15">
      <c r="C344277" s="40"/>
    </row>
    <row r="344278" spans="3:3" x14ac:dyDescent="0.15">
      <c r="C344278" s="40"/>
    </row>
    <row r="344279" spans="3:3" x14ac:dyDescent="0.15">
      <c r="C344279" s="40"/>
    </row>
    <row r="344280" spans="3:3" x14ac:dyDescent="0.15">
      <c r="C344280" s="40"/>
    </row>
    <row r="344281" spans="3:3" x14ac:dyDescent="0.15">
      <c r="C344281" s="40"/>
    </row>
    <row r="344282" spans="3:3" x14ac:dyDescent="0.15">
      <c r="C344282" s="40"/>
    </row>
    <row r="344283" spans="3:3" x14ac:dyDescent="0.15">
      <c r="C344283" s="40"/>
    </row>
    <row r="344284" spans="3:3" x14ac:dyDescent="0.15">
      <c r="C344284" s="41"/>
    </row>
    <row r="344285" spans="3:3" x14ac:dyDescent="0.15">
      <c r="C344285" s="41"/>
    </row>
    <row r="344286" spans="3:3" x14ac:dyDescent="0.15">
      <c r="C344286" s="41"/>
    </row>
    <row r="344287" spans="3:3" x14ac:dyDescent="0.15">
      <c r="C344287" s="41"/>
    </row>
    <row r="344288" spans="3:3" x14ac:dyDescent="0.15">
      <c r="C344288" s="41"/>
    </row>
    <row r="344289" spans="3:3" x14ac:dyDescent="0.15">
      <c r="C344289" s="34"/>
    </row>
    <row r="344290" spans="3:3" x14ac:dyDescent="0.15">
      <c r="C344290" s="34"/>
    </row>
    <row r="344291" spans="3:3" x14ac:dyDescent="0.15">
      <c r="C344291" s="34"/>
    </row>
    <row r="344292" spans="3:3" x14ac:dyDescent="0.15">
      <c r="C344292" s="34"/>
    </row>
    <row r="344293" spans="3:3" x14ac:dyDescent="0.15">
      <c r="C344293" s="34"/>
    </row>
    <row r="344294" spans="3:3" x14ac:dyDescent="0.15">
      <c r="C344294" s="34"/>
    </row>
    <row r="344295" spans="3:3" x14ac:dyDescent="0.15">
      <c r="C344295" s="34"/>
    </row>
    <row r="344296" spans="3:3" x14ac:dyDescent="0.15">
      <c r="C344296" s="34"/>
    </row>
    <row r="344297" spans="3:3" x14ac:dyDescent="0.15">
      <c r="C344297" s="34"/>
    </row>
    <row r="344298" spans="3:3" x14ac:dyDescent="0.15">
      <c r="C344298" s="34"/>
    </row>
    <row r="344299" spans="3:3" x14ac:dyDescent="0.15">
      <c r="C344299" s="42"/>
    </row>
    <row r="344300" spans="3:3" x14ac:dyDescent="0.15">
      <c r="C344300" s="42"/>
    </row>
    <row r="344301" spans="3:3" x14ac:dyDescent="0.15">
      <c r="C344301" s="42"/>
    </row>
    <row r="344302" spans="3:3" x14ac:dyDescent="0.15">
      <c r="C344302" s="42"/>
    </row>
    <row r="344303" spans="3:3" x14ac:dyDescent="0.15">
      <c r="C344303" s="42"/>
    </row>
    <row r="344304" spans="3:3" x14ac:dyDescent="0.15">
      <c r="C344304" s="42"/>
    </row>
    <row r="344305" spans="3:3" x14ac:dyDescent="0.15">
      <c r="C344305" s="42"/>
    </row>
    <row r="344306" spans="3:3" x14ac:dyDescent="0.15">
      <c r="C344306" s="42"/>
    </row>
    <row r="344307" spans="3:3" x14ac:dyDescent="0.15">
      <c r="C344307" s="42"/>
    </row>
    <row r="344308" spans="3:3" x14ac:dyDescent="0.15">
      <c r="C344308" s="42"/>
    </row>
    <row r="344309" spans="3:3" x14ac:dyDescent="0.15">
      <c r="C344309" s="31"/>
    </row>
    <row r="344310" spans="3:3" x14ac:dyDescent="0.15">
      <c r="C344310" s="31"/>
    </row>
    <row r="344311" spans="3:3" x14ac:dyDescent="0.15">
      <c r="C344311" s="29"/>
    </row>
    <row r="344312" spans="3:3" x14ac:dyDescent="0.15">
      <c r="C344312" s="29"/>
    </row>
    <row r="344313" spans="3:3" x14ac:dyDescent="0.15">
      <c r="C344313" s="29"/>
    </row>
    <row r="344314" spans="3:3" x14ac:dyDescent="0.15">
      <c r="C344314" s="29"/>
    </row>
    <row r="344315" spans="3:3" x14ac:dyDescent="0.15">
      <c r="C344315" s="29"/>
    </row>
    <row r="344316" spans="3:3" x14ac:dyDescent="0.15">
      <c r="C344316" s="29"/>
    </row>
    <row r="344317" spans="3:3" x14ac:dyDescent="0.15">
      <c r="C344317" s="29"/>
    </row>
    <row r="344318" spans="3:3" x14ac:dyDescent="0.15">
      <c r="C344318" s="29"/>
    </row>
    <row r="344319" spans="3:3" x14ac:dyDescent="0.15">
      <c r="C344319" s="31"/>
    </row>
    <row r="344320" spans="3:3" x14ac:dyDescent="0.15">
      <c r="C344320" s="29"/>
    </row>
    <row r="344321" spans="3:3" x14ac:dyDescent="0.15">
      <c r="C344321" s="29"/>
    </row>
    <row r="344322" spans="3:3" x14ac:dyDescent="0.15">
      <c r="C344322" s="29"/>
    </row>
    <row r="344323" spans="3:3" x14ac:dyDescent="0.15">
      <c r="C344323" s="29"/>
    </row>
    <row r="344324" spans="3:3" x14ac:dyDescent="0.15">
      <c r="C344324" s="29"/>
    </row>
    <row r="344325" spans="3:3" x14ac:dyDescent="0.15">
      <c r="C344325" s="29"/>
    </row>
    <row r="344326" spans="3:3" x14ac:dyDescent="0.15">
      <c r="C344326" s="29"/>
    </row>
    <row r="344327" spans="3:3" x14ac:dyDescent="0.15">
      <c r="C344327" s="37"/>
    </row>
    <row r="344328" spans="3:3" x14ac:dyDescent="0.15">
      <c r="C344328" s="37"/>
    </row>
    <row r="344329" spans="3:3" x14ac:dyDescent="0.15">
      <c r="C344329" s="37"/>
    </row>
    <row r="344330" spans="3:3" x14ac:dyDescent="0.15">
      <c r="C344330" s="37"/>
    </row>
    <row r="344331" spans="3:3" x14ac:dyDescent="0.15">
      <c r="C344331" s="29"/>
    </row>
    <row r="344332" spans="3:3" x14ac:dyDescent="0.15">
      <c r="C344332" s="43"/>
    </row>
    <row r="344333" spans="3:3" x14ac:dyDescent="0.15">
      <c r="C344333" s="43"/>
    </row>
    <row r="344334" spans="3:3" x14ac:dyDescent="0.15">
      <c r="C344334" s="43"/>
    </row>
    <row r="344335" spans="3:3" x14ac:dyDescent="0.15">
      <c r="C344335" s="43"/>
    </row>
    <row r="344336" spans="3:3" x14ac:dyDescent="0.15">
      <c r="C344336" s="43"/>
    </row>
    <row r="344337" spans="3:3" x14ac:dyDescent="0.15">
      <c r="C344337" s="43"/>
    </row>
    <row r="344338" spans="3:3" x14ac:dyDescent="0.15">
      <c r="C344338" s="43"/>
    </row>
    <row r="344339" spans="3:3" x14ac:dyDescent="0.15">
      <c r="C344339" s="44"/>
    </row>
    <row r="344340" spans="3:3" x14ac:dyDescent="0.15">
      <c r="C344340" s="44"/>
    </row>
    <row r="344341" spans="3:3" x14ac:dyDescent="0.15">
      <c r="C344341" s="44"/>
    </row>
    <row r="344342" spans="3:3" x14ac:dyDescent="0.15">
      <c r="C344342" s="43"/>
    </row>
    <row r="344343" spans="3:3" x14ac:dyDescent="0.15">
      <c r="C344343" s="43"/>
    </row>
    <row r="344344" spans="3:3" x14ac:dyDescent="0.15">
      <c r="C344344" s="43"/>
    </row>
    <row r="344345" spans="3:3" x14ac:dyDescent="0.15">
      <c r="C344345" s="43"/>
    </row>
    <row r="344346" spans="3:3" x14ac:dyDescent="0.15">
      <c r="C344346" s="43"/>
    </row>
    <row r="344347" spans="3:3" x14ac:dyDescent="0.15">
      <c r="C344347" s="43"/>
    </row>
    <row r="344348" spans="3:3" x14ac:dyDescent="0.15">
      <c r="C344348" s="43"/>
    </row>
    <row r="344349" spans="3:3" x14ac:dyDescent="0.15">
      <c r="C344349" s="45"/>
    </row>
    <row r="344350" spans="3:3" x14ac:dyDescent="0.15">
      <c r="C344350" s="45"/>
    </row>
    <row r="344351" spans="3:3" x14ac:dyDescent="0.15">
      <c r="C344351" s="45"/>
    </row>
    <row r="344352" spans="3:3" x14ac:dyDescent="0.15">
      <c r="C344352" s="46"/>
    </row>
    <row r="344353" spans="3:3" x14ac:dyDescent="0.15">
      <c r="C344353" s="46"/>
    </row>
    <row r="344354" spans="3:3" x14ac:dyDescent="0.15">
      <c r="C344354" s="46"/>
    </row>
    <row r="344355" spans="3:3" x14ac:dyDescent="0.15">
      <c r="C344355" s="46"/>
    </row>
    <row r="344356" spans="3:3" x14ac:dyDescent="0.15">
      <c r="C344356" s="46"/>
    </row>
    <row r="344357" spans="3:3" x14ac:dyDescent="0.15">
      <c r="C344357" s="46"/>
    </row>
    <row r="344358" spans="3:3" x14ac:dyDescent="0.15">
      <c r="C344358" s="46"/>
    </row>
    <row r="344359" spans="3:3" x14ac:dyDescent="0.15">
      <c r="C344359" s="47"/>
    </row>
    <row r="344360" spans="3:3" x14ac:dyDescent="0.15">
      <c r="C344360" s="47"/>
    </row>
    <row r="344361" spans="3:3" x14ac:dyDescent="0.15">
      <c r="C344361" s="47"/>
    </row>
    <row r="344362" spans="3:3" x14ac:dyDescent="0.15">
      <c r="C344362" s="43"/>
    </row>
    <row r="344363" spans="3:3" x14ac:dyDescent="0.15">
      <c r="C344363" s="36"/>
    </row>
    <row r="344364" spans="3:3" x14ac:dyDescent="0.15">
      <c r="C344364" s="43"/>
    </row>
    <row r="344365" spans="3:3" x14ac:dyDescent="0.15">
      <c r="C344365" s="43"/>
    </row>
    <row r="344366" spans="3:3" x14ac:dyDescent="0.15">
      <c r="C344366" s="43"/>
    </row>
    <row r="344367" spans="3:3" x14ac:dyDescent="0.15">
      <c r="C344367" s="43"/>
    </row>
    <row r="344368" spans="3:3" x14ac:dyDescent="0.15">
      <c r="C344368" s="43"/>
    </row>
    <row r="344369" spans="3:3" x14ac:dyDescent="0.15">
      <c r="C344369" s="43"/>
    </row>
    <row r="344370" spans="3:3" x14ac:dyDescent="0.15">
      <c r="C344370" s="43"/>
    </row>
    <row r="344371" spans="3:3" x14ac:dyDescent="0.15">
      <c r="C344371" s="43"/>
    </row>
    <row r="344372" spans="3:3" x14ac:dyDescent="0.15">
      <c r="C344372" s="44"/>
    </row>
    <row r="344373" spans="3:3" x14ac:dyDescent="0.15">
      <c r="C344373" s="44"/>
    </row>
    <row r="344374" spans="3:3" x14ac:dyDescent="0.15">
      <c r="C344374" s="44"/>
    </row>
    <row r="344375" spans="3:3" x14ac:dyDescent="0.15">
      <c r="C344375" s="43"/>
    </row>
    <row r="344376" spans="3:3" x14ac:dyDescent="0.15">
      <c r="C344376" s="43"/>
    </row>
    <row r="344377" spans="3:3" x14ac:dyDescent="0.15">
      <c r="C344377" s="43"/>
    </row>
    <row r="344378" spans="3:3" x14ac:dyDescent="0.15">
      <c r="C344378" s="48"/>
    </row>
    <row r="344379" spans="3:3" x14ac:dyDescent="0.15">
      <c r="C344379" s="43"/>
    </row>
    <row r="344380" spans="3:3" x14ac:dyDescent="0.15">
      <c r="C344380" s="48"/>
    </row>
    <row r="344381" spans="3:3" x14ac:dyDescent="0.15">
      <c r="C344381" s="48"/>
    </row>
    <row r="344382" spans="3:3" x14ac:dyDescent="0.15">
      <c r="C344382" s="48"/>
    </row>
    <row r="344383" spans="3:3" x14ac:dyDescent="0.15">
      <c r="C344383" s="43"/>
    </row>
    <row r="344384" spans="3:3" x14ac:dyDescent="0.15">
      <c r="C344384" s="49"/>
    </row>
    <row r="344385" spans="3:3" x14ac:dyDescent="0.15">
      <c r="C344385" s="48"/>
    </row>
    <row r="344386" spans="3:3" x14ac:dyDescent="0.15">
      <c r="C344386" s="48"/>
    </row>
    <row r="344387" spans="3:3" x14ac:dyDescent="0.15">
      <c r="C344387" s="48"/>
    </row>
    <row r="344388" spans="3:3" x14ac:dyDescent="0.15">
      <c r="C344388" s="48"/>
    </row>
    <row r="344389" spans="3:3" x14ac:dyDescent="0.15">
      <c r="C344389" s="48"/>
    </row>
    <row r="344390" spans="3:3" x14ac:dyDescent="0.15">
      <c r="C344390" s="48"/>
    </row>
    <row r="344391" spans="3:3" x14ac:dyDescent="0.15">
      <c r="C344391" s="48"/>
    </row>
    <row r="344392" spans="3:3" x14ac:dyDescent="0.15">
      <c r="C344392" s="43"/>
    </row>
    <row r="344393" spans="3:3" x14ac:dyDescent="0.15">
      <c r="C344393" s="46"/>
    </row>
    <row r="344394" spans="3:3" x14ac:dyDescent="0.15">
      <c r="C344394" s="43"/>
    </row>
    <row r="344395" spans="3:3" x14ac:dyDescent="0.15">
      <c r="C344395" s="50"/>
    </row>
    <row r="344397" spans="3:3" x14ac:dyDescent="0.15">
      <c r="C344397" s="52"/>
    </row>
    <row r="360449" spans="3:3" x14ac:dyDescent="0.15">
      <c r="C360449" s="29"/>
    </row>
    <row r="360450" spans="3:3" x14ac:dyDescent="0.15">
      <c r="C360450" s="31"/>
    </row>
    <row r="360451" spans="3:3" x14ac:dyDescent="0.15">
      <c r="C360451" s="31"/>
    </row>
    <row r="360452" spans="3:3" x14ac:dyDescent="0.15">
      <c r="C360452" s="32"/>
    </row>
    <row r="360453" spans="3:3" x14ac:dyDescent="0.15">
      <c r="C360453" s="32"/>
    </row>
    <row r="360454" spans="3:3" x14ac:dyDescent="0.15">
      <c r="C360454" s="31"/>
    </row>
    <row r="360455" spans="3:3" x14ac:dyDescent="0.15">
      <c r="C360455" s="31"/>
    </row>
    <row r="360456" spans="3:3" x14ac:dyDescent="0.15">
      <c r="C360456" s="31"/>
    </row>
    <row r="360457" spans="3:3" x14ac:dyDescent="0.15">
      <c r="C360457" s="31"/>
    </row>
    <row r="360458" spans="3:3" x14ac:dyDescent="0.15">
      <c r="C360458" s="31"/>
    </row>
    <row r="360459" spans="3:3" x14ac:dyDescent="0.15">
      <c r="C360459" s="31"/>
    </row>
    <row r="360460" spans="3:3" x14ac:dyDescent="0.15">
      <c r="C360460" s="31"/>
    </row>
    <row r="360461" spans="3:3" x14ac:dyDescent="0.15">
      <c r="C360461" s="31"/>
    </row>
    <row r="360462" spans="3:3" x14ac:dyDescent="0.15">
      <c r="C360462" s="31"/>
    </row>
    <row r="360463" spans="3:3" x14ac:dyDescent="0.15">
      <c r="C360463" s="31"/>
    </row>
    <row r="360464" spans="3:3" x14ac:dyDescent="0.15">
      <c r="C360464" s="31"/>
    </row>
    <row r="360465" spans="3:3" x14ac:dyDescent="0.15">
      <c r="C360465" s="31"/>
    </row>
    <row r="360466" spans="3:3" x14ac:dyDescent="0.15">
      <c r="C360466" s="31"/>
    </row>
    <row r="360467" spans="3:3" x14ac:dyDescent="0.15">
      <c r="C360467" s="31"/>
    </row>
    <row r="360468" spans="3:3" x14ac:dyDescent="0.15">
      <c r="C360468" s="29"/>
    </row>
    <row r="360469" spans="3:3" x14ac:dyDescent="0.15">
      <c r="C360469" s="29"/>
    </row>
    <row r="360470" spans="3:3" x14ac:dyDescent="0.15">
      <c r="C360470" s="29"/>
    </row>
    <row r="360471" spans="3:3" x14ac:dyDescent="0.15">
      <c r="C360471" s="29"/>
    </row>
    <row r="360472" spans="3:3" x14ac:dyDescent="0.15">
      <c r="C360472" s="29"/>
    </row>
    <row r="360473" spans="3:3" x14ac:dyDescent="0.15">
      <c r="C360473" s="29"/>
    </row>
    <row r="360474" spans="3:3" x14ac:dyDescent="0.15">
      <c r="C360474" s="33"/>
    </row>
    <row r="360475" spans="3:3" x14ac:dyDescent="0.15">
      <c r="C360475" s="29"/>
    </row>
    <row r="360476" spans="3:3" x14ac:dyDescent="0.15">
      <c r="C360476" s="33"/>
    </row>
    <row r="360477" spans="3:3" x14ac:dyDescent="0.15">
      <c r="C360477" s="29"/>
    </row>
    <row r="360478" spans="3:3" x14ac:dyDescent="0.15">
      <c r="C360478" s="29"/>
    </row>
    <row r="360479" spans="3:3" x14ac:dyDescent="0.15">
      <c r="C360479" s="34"/>
    </row>
    <row r="360480" spans="3:3" x14ac:dyDescent="0.15">
      <c r="C360480" s="34"/>
    </row>
    <row r="360481" spans="3:3" x14ac:dyDescent="0.15">
      <c r="C360481" s="34"/>
    </row>
    <row r="360482" spans="3:3" x14ac:dyDescent="0.15">
      <c r="C360482" s="34"/>
    </row>
    <row r="360483" spans="3:3" x14ac:dyDescent="0.15">
      <c r="C360483" s="29"/>
    </row>
    <row r="360484" spans="3:3" x14ac:dyDescent="0.15">
      <c r="C360484" s="29"/>
    </row>
    <row r="360485" spans="3:3" x14ac:dyDescent="0.15">
      <c r="C360485" s="29"/>
    </row>
    <row r="360486" spans="3:3" x14ac:dyDescent="0.15">
      <c r="C360486" s="29"/>
    </row>
    <row r="360487" spans="3:3" x14ac:dyDescent="0.15">
      <c r="C360487" s="29"/>
    </row>
    <row r="360488" spans="3:3" x14ac:dyDescent="0.15">
      <c r="C360488" s="29"/>
    </row>
    <row r="360489" spans="3:3" x14ac:dyDescent="0.15">
      <c r="C360489" s="34"/>
    </row>
    <row r="360490" spans="3:3" x14ac:dyDescent="0.15">
      <c r="C360490" s="34"/>
    </row>
    <row r="360491" spans="3:3" x14ac:dyDescent="0.15">
      <c r="C360491" s="29"/>
    </row>
    <row r="360492" spans="3:3" x14ac:dyDescent="0.15">
      <c r="C360492" s="29"/>
    </row>
    <row r="360493" spans="3:3" x14ac:dyDescent="0.15">
      <c r="C360493" s="29"/>
    </row>
    <row r="360494" spans="3:3" x14ac:dyDescent="0.15">
      <c r="C360494" s="29"/>
    </row>
    <row r="360495" spans="3:3" x14ac:dyDescent="0.15">
      <c r="C360495" s="29"/>
    </row>
    <row r="360496" spans="3:3" x14ac:dyDescent="0.15">
      <c r="C360496" s="29"/>
    </row>
    <row r="360497" spans="3:3" x14ac:dyDescent="0.15">
      <c r="C360497" s="29"/>
    </row>
    <row r="360498" spans="3:3" x14ac:dyDescent="0.15">
      <c r="C360498" s="29"/>
    </row>
    <row r="360499" spans="3:3" x14ac:dyDescent="0.15">
      <c r="C360499" s="29"/>
    </row>
    <row r="360500" spans="3:3" x14ac:dyDescent="0.15">
      <c r="C360500" s="29"/>
    </row>
    <row r="360501" spans="3:3" x14ac:dyDescent="0.15">
      <c r="C360501" s="29"/>
    </row>
    <row r="360502" spans="3:3" x14ac:dyDescent="0.15">
      <c r="C360502" s="29"/>
    </row>
    <row r="360503" spans="3:3" x14ac:dyDescent="0.15">
      <c r="C360503" s="29"/>
    </row>
    <row r="360504" spans="3:3" x14ac:dyDescent="0.15">
      <c r="C360504" s="29"/>
    </row>
    <row r="360505" spans="3:3" x14ac:dyDescent="0.15">
      <c r="C360505" s="29"/>
    </row>
    <row r="360506" spans="3:3" x14ac:dyDescent="0.15">
      <c r="C360506" s="29"/>
    </row>
    <row r="360507" spans="3:3" x14ac:dyDescent="0.15">
      <c r="C360507" s="34"/>
    </row>
    <row r="360508" spans="3:3" x14ac:dyDescent="0.15">
      <c r="C360508" s="35"/>
    </row>
    <row r="360509" spans="3:3" x14ac:dyDescent="0.15">
      <c r="C360509" s="35"/>
    </row>
    <row r="360510" spans="3:3" x14ac:dyDescent="0.15">
      <c r="C360510" s="35"/>
    </row>
    <row r="360511" spans="3:3" x14ac:dyDescent="0.15">
      <c r="C360511" s="35"/>
    </row>
    <row r="360512" spans="3:3" x14ac:dyDescent="0.15">
      <c r="C360512" s="35"/>
    </row>
    <row r="360513" spans="3:3" x14ac:dyDescent="0.15">
      <c r="C360513" s="35"/>
    </row>
    <row r="360514" spans="3:3" x14ac:dyDescent="0.15">
      <c r="C360514" s="35"/>
    </row>
    <row r="360515" spans="3:3" x14ac:dyDescent="0.15">
      <c r="C360515" s="33"/>
    </row>
    <row r="360516" spans="3:3" x14ac:dyDescent="0.15">
      <c r="C360516" s="35"/>
    </row>
    <row r="360517" spans="3:3" x14ac:dyDescent="0.15">
      <c r="C360517" s="33"/>
    </row>
    <row r="360518" spans="3:3" x14ac:dyDescent="0.15">
      <c r="C360518" s="33"/>
    </row>
    <row r="360519" spans="3:3" x14ac:dyDescent="0.15">
      <c r="C360519" s="33"/>
    </row>
    <row r="360520" spans="3:3" x14ac:dyDescent="0.15">
      <c r="C360520" s="33"/>
    </row>
    <row r="360521" spans="3:3" x14ac:dyDescent="0.15">
      <c r="C360521" s="33"/>
    </row>
    <row r="360522" spans="3:3" x14ac:dyDescent="0.15">
      <c r="C360522" s="33"/>
    </row>
    <row r="360523" spans="3:3" x14ac:dyDescent="0.15">
      <c r="C360523" s="33"/>
    </row>
    <row r="360524" spans="3:3" x14ac:dyDescent="0.15">
      <c r="C360524" s="33"/>
    </row>
    <row r="360525" spans="3:3" x14ac:dyDescent="0.15">
      <c r="C360525" s="33"/>
    </row>
    <row r="360526" spans="3:3" x14ac:dyDescent="0.15">
      <c r="C360526" s="36"/>
    </row>
    <row r="360527" spans="3:3" x14ac:dyDescent="0.15">
      <c r="C360527" s="33"/>
    </row>
    <row r="360528" spans="3:3" x14ac:dyDescent="0.15">
      <c r="C360528" s="36"/>
    </row>
    <row r="360529" spans="3:3" x14ac:dyDescent="0.15">
      <c r="C360529" s="33"/>
    </row>
    <row r="360530" spans="3:3" x14ac:dyDescent="0.15">
      <c r="C360530" s="33"/>
    </row>
    <row r="360531" spans="3:3" x14ac:dyDescent="0.15">
      <c r="C360531" s="33"/>
    </row>
    <row r="360532" spans="3:3" x14ac:dyDescent="0.15">
      <c r="C360532" s="33"/>
    </row>
    <row r="360533" spans="3:3" x14ac:dyDescent="0.15">
      <c r="C360533" s="36"/>
    </row>
    <row r="360534" spans="3:3" x14ac:dyDescent="0.15">
      <c r="C360534" s="37"/>
    </row>
    <row r="360535" spans="3:3" x14ac:dyDescent="0.15">
      <c r="C360535" s="37"/>
    </row>
    <row r="360536" spans="3:3" x14ac:dyDescent="0.15">
      <c r="C360536" s="15"/>
    </row>
    <row r="360537" spans="3:3" x14ac:dyDescent="0.15">
      <c r="C360537" s="36"/>
    </row>
    <row r="360538" spans="3:3" x14ac:dyDescent="0.15">
      <c r="C360538" s="37"/>
    </row>
    <row r="360539" spans="3:3" x14ac:dyDescent="0.15">
      <c r="C360539" s="37"/>
    </row>
    <row r="360540" spans="3:3" x14ac:dyDescent="0.15">
      <c r="C360540" s="15"/>
    </row>
    <row r="360541" spans="3:3" x14ac:dyDescent="0.15">
      <c r="C360541" s="38"/>
    </row>
    <row r="360542" spans="3:3" x14ac:dyDescent="0.15">
      <c r="C360542" s="36"/>
    </row>
    <row r="360543" spans="3:3" x14ac:dyDescent="0.15">
      <c r="C360543" s="37"/>
    </row>
    <row r="360544" spans="3:3" x14ac:dyDescent="0.15">
      <c r="C360544" s="37"/>
    </row>
    <row r="360545" spans="3:3" x14ac:dyDescent="0.15">
      <c r="C360545" s="17"/>
    </row>
    <row r="360546" spans="3:3" x14ac:dyDescent="0.15">
      <c r="C360546" s="17"/>
    </row>
    <row r="360547" spans="3:3" x14ac:dyDescent="0.15">
      <c r="C360547" s="33"/>
    </row>
    <row r="360548" spans="3:3" x14ac:dyDescent="0.15">
      <c r="C360548" s="33"/>
    </row>
    <row r="360549" spans="3:3" x14ac:dyDescent="0.15">
      <c r="C360549" s="33"/>
    </row>
    <row r="360550" spans="3:3" x14ac:dyDescent="0.15">
      <c r="C360550" s="33"/>
    </row>
    <row r="360551" spans="3:3" x14ac:dyDescent="0.15">
      <c r="C360551" s="33"/>
    </row>
    <row r="360552" spans="3:3" x14ac:dyDescent="0.15">
      <c r="C360552" s="33"/>
    </row>
    <row r="360553" spans="3:3" x14ac:dyDescent="0.15">
      <c r="C360553" s="33"/>
    </row>
    <row r="360554" spans="3:3" x14ac:dyDescent="0.15">
      <c r="C360554" s="33"/>
    </row>
    <row r="360555" spans="3:3" x14ac:dyDescent="0.15">
      <c r="C360555" s="33"/>
    </row>
    <row r="360556" spans="3:3" x14ac:dyDescent="0.15">
      <c r="C360556" s="33"/>
    </row>
    <row r="360557" spans="3:3" x14ac:dyDescent="0.15">
      <c r="C360557" s="39"/>
    </row>
    <row r="360558" spans="3:3" x14ac:dyDescent="0.15">
      <c r="C360558" s="39"/>
    </row>
    <row r="360559" spans="3:3" x14ac:dyDescent="0.15">
      <c r="C360559" s="39"/>
    </row>
    <row r="360560" spans="3:3" x14ac:dyDescent="0.15">
      <c r="C360560" s="39"/>
    </row>
    <row r="360561" spans="3:3" x14ac:dyDescent="0.15">
      <c r="C360561" s="39"/>
    </row>
    <row r="360562" spans="3:3" x14ac:dyDescent="0.15">
      <c r="C360562" s="31"/>
    </row>
    <row r="360563" spans="3:3" x14ac:dyDescent="0.15">
      <c r="C360563" s="31"/>
    </row>
    <row r="360564" spans="3:3" x14ac:dyDescent="0.15">
      <c r="C360564" s="31"/>
    </row>
    <row r="360565" spans="3:3" x14ac:dyDescent="0.15">
      <c r="C360565" s="31"/>
    </row>
    <row r="360566" spans="3:3" x14ac:dyDescent="0.15">
      <c r="C360566" s="31"/>
    </row>
    <row r="360567" spans="3:3" x14ac:dyDescent="0.15">
      <c r="C360567" s="31"/>
    </row>
    <row r="360568" spans="3:3" x14ac:dyDescent="0.15">
      <c r="C360568" s="31"/>
    </row>
    <row r="360569" spans="3:3" x14ac:dyDescent="0.15">
      <c r="C360569" s="31"/>
    </row>
    <row r="360570" spans="3:3" x14ac:dyDescent="0.15">
      <c r="C360570" s="31"/>
    </row>
    <row r="360571" spans="3:3" x14ac:dyDescent="0.15">
      <c r="C360571" s="31"/>
    </row>
    <row r="360572" spans="3:3" x14ac:dyDescent="0.15">
      <c r="C360572" s="31"/>
    </row>
    <row r="360573" spans="3:3" x14ac:dyDescent="0.15">
      <c r="C360573" s="31"/>
    </row>
    <row r="360574" spans="3:3" x14ac:dyDescent="0.15">
      <c r="C360574" s="31"/>
    </row>
    <row r="360575" spans="3:3" x14ac:dyDescent="0.15">
      <c r="C360575" s="31"/>
    </row>
    <row r="360576" spans="3:3" x14ac:dyDescent="0.15">
      <c r="C360576" s="31"/>
    </row>
    <row r="360577" spans="3:3" x14ac:dyDescent="0.15">
      <c r="C360577" s="31"/>
    </row>
    <row r="360578" spans="3:3" x14ac:dyDescent="0.15">
      <c r="C360578" s="31"/>
    </row>
    <row r="360579" spans="3:3" x14ac:dyDescent="0.15">
      <c r="C360579" s="31"/>
    </row>
    <row r="360580" spans="3:3" x14ac:dyDescent="0.15">
      <c r="C360580" s="31"/>
    </row>
    <row r="360581" spans="3:3" x14ac:dyDescent="0.15">
      <c r="C360581" s="31"/>
    </row>
    <row r="360582" spans="3:3" x14ac:dyDescent="0.15">
      <c r="C360582" s="29"/>
    </row>
    <row r="360583" spans="3:3" x14ac:dyDescent="0.15">
      <c r="C360583" s="29"/>
    </row>
    <row r="360584" spans="3:3" x14ac:dyDescent="0.15">
      <c r="C360584" s="29"/>
    </row>
    <row r="360585" spans="3:3" x14ac:dyDescent="0.15">
      <c r="C360585" s="29"/>
    </row>
    <row r="360586" spans="3:3" x14ac:dyDescent="0.15">
      <c r="C360586" s="29"/>
    </row>
    <row r="360587" spans="3:3" x14ac:dyDescent="0.15">
      <c r="C360587" s="29"/>
    </row>
    <row r="360588" spans="3:3" x14ac:dyDescent="0.15">
      <c r="C360588" s="29"/>
    </row>
    <row r="360589" spans="3:3" x14ac:dyDescent="0.15">
      <c r="C360589" s="29"/>
    </row>
    <row r="360590" spans="3:3" x14ac:dyDescent="0.15">
      <c r="C360590" s="29"/>
    </row>
    <row r="360591" spans="3:3" x14ac:dyDescent="0.15">
      <c r="C360591" s="29"/>
    </row>
    <row r="360592" spans="3:3" x14ac:dyDescent="0.15">
      <c r="C360592" s="29"/>
    </row>
    <row r="360593" spans="3:3" x14ac:dyDescent="0.15">
      <c r="C360593" s="29"/>
    </row>
    <row r="360594" spans="3:3" x14ac:dyDescent="0.15">
      <c r="C360594" s="29"/>
    </row>
    <row r="360595" spans="3:3" x14ac:dyDescent="0.15">
      <c r="C360595" s="29"/>
    </row>
    <row r="360596" spans="3:3" x14ac:dyDescent="0.15">
      <c r="C360596" s="29"/>
    </row>
    <row r="360597" spans="3:3" x14ac:dyDescent="0.15">
      <c r="C360597" s="29"/>
    </row>
    <row r="360598" spans="3:3" x14ac:dyDescent="0.15">
      <c r="C360598" s="29"/>
    </row>
    <row r="360599" spans="3:3" x14ac:dyDescent="0.15">
      <c r="C360599" s="29"/>
    </row>
    <row r="360600" spans="3:3" x14ac:dyDescent="0.15">
      <c r="C360600" s="29"/>
    </row>
    <row r="360601" spans="3:3" x14ac:dyDescent="0.15">
      <c r="C360601" s="29"/>
    </row>
    <row r="360602" spans="3:3" x14ac:dyDescent="0.15">
      <c r="C360602" s="29"/>
    </row>
    <row r="360603" spans="3:3" x14ac:dyDescent="0.15">
      <c r="C360603" s="29"/>
    </row>
    <row r="360604" spans="3:3" x14ac:dyDescent="0.15">
      <c r="C360604" s="29"/>
    </row>
    <row r="360605" spans="3:3" x14ac:dyDescent="0.15">
      <c r="C360605" s="29"/>
    </row>
    <row r="360606" spans="3:3" x14ac:dyDescent="0.15">
      <c r="C360606" s="29"/>
    </row>
    <row r="360607" spans="3:3" x14ac:dyDescent="0.15">
      <c r="C360607" s="29"/>
    </row>
    <row r="360608" spans="3:3" x14ac:dyDescent="0.15">
      <c r="C360608" s="29"/>
    </row>
    <row r="360609" spans="3:3" x14ac:dyDescent="0.15">
      <c r="C360609" s="29"/>
    </row>
    <row r="360610" spans="3:3" x14ac:dyDescent="0.15">
      <c r="C360610" s="29"/>
    </row>
    <row r="360611" spans="3:3" x14ac:dyDescent="0.15">
      <c r="C360611" s="29"/>
    </row>
    <row r="360612" spans="3:3" x14ac:dyDescent="0.15">
      <c r="C360612" s="29"/>
    </row>
    <row r="360613" spans="3:3" x14ac:dyDescent="0.15">
      <c r="C360613" s="29"/>
    </row>
    <row r="360614" spans="3:3" x14ac:dyDescent="0.15">
      <c r="C360614" s="29"/>
    </row>
    <row r="360615" spans="3:3" x14ac:dyDescent="0.15">
      <c r="C360615" s="29"/>
    </row>
    <row r="360616" spans="3:3" x14ac:dyDescent="0.15">
      <c r="C360616" s="29"/>
    </row>
    <row r="360617" spans="3:3" x14ac:dyDescent="0.15">
      <c r="C360617" s="29"/>
    </row>
    <row r="360618" spans="3:3" x14ac:dyDescent="0.15">
      <c r="C360618" s="31"/>
    </row>
    <row r="360619" spans="3:3" x14ac:dyDescent="0.15">
      <c r="C360619" s="31"/>
    </row>
    <row r="360620" spans="3:3" x14ac:dyDescent="0.15">
      <c r="C360620" s="31"/>
    </row>
    <row r="360621" spans="3:3" x14ac:dyDescent="0.15">
      <c r="C360621" s="31"/>
    </row>
    <row r="360622" spans="3:3" x14ac:dyDescent="0.15">
      <c r="C360622" s="31"/>
    </row>
    <row r="360623" spans="3:3" x14ac:dyDescent="0.15">
      <c r="C360623" s="31"/>
    </row>
    <row r="360624" spans="3:3" x14ac:dyDescent="0.15">
      <c r="C360624" s="31"/>
    </row>
    <row r="360625" spans="3:3" x14ac:dyDescent="0.15">
      <c r="C360625" s="31"/>
    </row>
    <row r="360626" spans="3:3" x14ac:dyDescent="0.15">
      <c r="C360626" s="31"/>
    </row>
    <row r="360627" spans="3:3" x14ac:dyDescent="0.15">
      <c r="C360627" s="31"/>
    </row>
    <row r="360628" spans="3:3" x14ac:dyDescent="0.15">
      <c r="C360628" s="29"/>
    </row>
    <row r="360629" spans="3:3" x14ac:dyDescent="0.15">
      <c r="C360629" s="29"/>
    </row>
    <row r="360630" spans="3:3" x14ac:dyDescent="0.15">
      <c r="C360630" s="29"/>
    </row>
    <row r="360631" spans="3:3" x14ac:dyDescent="0.15">
      <c r="C360631" s="29"/>
    </row>
    <row r="360632" spans="3:3" x14ac:dyDescent="0.15">
      <c r="C360632" s="29"/>
    </row>
    <row r="360633" spans="3:3" x14ac:dyDescent="0.15">
      <c r="C360633" s="29"/>
    </row>
    <row r="360634" spans="3:3" x14ac:dyDescent="0.15">
      <c r="C360634" s="29"/>
    </row>
    <row r="360635" spans="3:3" x14ac:dyDescent="0.15">
      <c r="C360635" s="29"/>
    </row>
    <row r="360636" spans="3:3" x14ac:dyDescent="0.15">
      <c r="C360636" s="29"/>
    </row>
    <row r="360637" spans="3:3" x14ac:dyDescent="0.15">
      <c r="C360637" s="29"/>
    </row>
    <row r="360638" spans="3:3" x14ac:dyDescent="0.15">
      <c r="C360638" s="29"/>
    </row>
    <row r="360639" spans="3:3" x14ac:dyDescent="0.15">
      <c r="C360639" s="29"/>
    </row>
    <row r="360640" spans="3:3" x14ac:dyDescent="0.15">
      <c r="C360640" s="29"/>
    </row>
    <row r="360641" spans="3:3" x14ac:dyDescent="0.15">
      <c r="C360641" s="29"/>
    </row>
    <row r="360642" spans="3:3" x14ac:dyDescent="0.15">
      <c r="C360642" s="29"/>
    </row>
    <row r="360643" spans="3:3" x14ac:dyDescent="0.15">
      <c r="C360643" s="29"/>
    </row>
    <row r="360644" spans="3:3" x14ac:dyDescent="0.15">
      <c r="C360644" s="29"/>
    </row>
    <row r="360645" spans="3:3" x14ac:dyDescent="0.15">
      <c r="C360645" s="29"/>
    </row>
    <row r="360646" spans="3:3" x14ac:dyDescent="0.15">
      <c r="C360646" s="29"/>
    </row>
    <row r="360647" spans="3:3" x14ac:dyDescent="0.15">
      <c r="C360647" s="29"/>
    </row>
    <row r="360648" spans="3:3" x14ac:dyDescent="0.15">
      <c r="C360648" s="29"/>
    </row>
    <row r="360649" spans="3:3" x14ac:dyDescent="0.15">
      <c r="C360649" s="29"/>
    </row>
    <row r="360650" spans="3:3" x14ac:dyDescent="0.15">
      <c r="C360650" s="29"/>
    </row>
    <row r="360651" spans="3:3" x14ac:dyDescent="0.15">
      <c r="C360651" s="29"/>
    </row>
    <row r="360652" spans="3:3" x14ac:dyDescent="0.15">
      <c r="C360652" s="29"/>
    </row>
    <row r="360653" spans="3:3" x14ac:dyDescent="0.15">
      <c r="C360653" s="29"/>
    </row>
    <row r="360654" spans="3:3" x14ac:dyDescent="0.15">
      <c r="C360654" s="40"/>
    </row>
    <row r="360655" spans="3:3" x14ac:dyDescent="0.15">
      <c r="C360655" s="40"/>
    </row>
    <row r="360656" spans="3:3" x14ac:dyDescent="0.15">
      <c r="C360656" s="40"/>
    </row>
    <row r="360657" spans="3:3" x14ac:dyDescent="0.15">
      <c r="C360657" s="40"/>
    </row>
    <row r="360658" spans="3:3" x14ac:dyDescent="0.15">
      <c r="C360658" s="40"/>
    </row>
    <row r="360659" spans="3:3" x14ac:dyDescent="0.15">
      <c r="C360659" s="40"/>
    </row>
    <row r="360660" spans="3:3" x14ac:dyDescent="0.15">
      <c r="C360660" s="40"/>
    </row>
    <row r="360661" spans="3:3" x14ac:dyDescent="0.15">
      <c r="C360661" s="40"/>
    </row>
    <row r="360662" spans="3:3" x14ac:dyDescent="0.15">
      <c r="C360662" s="40"/>
    </row>
    <row r="360663" spans="3:3" x14ac:dyDescent="0.15">
      <c r="C360663" s="40"/>
    </row>
    <row r="360664" spans="3:3" x14ac:dyDescent="0.15">
      <c r="C360664" s="40"/>
    </row>
    <row r="360665" spans="3:3" x14ac:dyDescent="0.15">
      <c r="C360665" s="40"/>
    </row>
    <row r="360666" spans="3:3" x14ac:dyDescent="0.15">
      <c r="C360666" s="40"/>
    </row>
    <row r="360667" spans="3:3" x14ac:dyDescent="0.15">
      <c r="C360667" s="40"/>
    </row>
    <row r="360668" spans="3:3" x14ac:dyDescent="0.15">
      <c r="C360668" s="41"/>
    </row>
    <row r="360669" spans="3:3" x14ac:dyDescent="0.15">
      <c r="C360669" s="41"/>
    </row>
    <row r="360670" spans="3:3" x14ac:dyDescent="0.15">
      <c r="C360670" s="41"/>
    </row>
    <row r="360671" spans="3:3" x14ac:dyDescent="0.15">
      <c r="C360671" s="41"/>
    </row>
    <row r="360672" spans="3:3" x14ac:dyDescent="0.15">
      <c r="C360672" s="41"/>
    </row>
    <row r="360673" spans="3:3" x14ac:dyDescent="0.15">
      <c r="C360673" s="34"/>
    </row>
    <row r="360674" spans="3:3" x14ac:dyDescent="0.15">
      <c r="C360674" s="34"/>
    </row>
    <row r="360675" spans="3:3" x14ac:dyDescent="0.15">
      <c r="C360675" s="34"/>
    </row>
    <row r="360676" spans="3:3" x14ac:dyDescent="0.15">
      <c r="C360676" s="34"/>
    </row>
    <row r="360677" spans="3:3" x14ac:dyDescent="0.15">
      <c r="C360677" s="34"/>
    </row>
    <row r="360678" spans="3:3" x14ac:dyDescent="0.15">
      <c r="C360678" s="34"/>
    </row>
    <row r="360679" spans="3:3" x14ac:dyDescent="0.15">
      <c r="C360679" s="34"/>
    </row>
    <row r="360680" spans="3:3" x14ac:dyDescent="0.15">
      <c r="C360680" s="34"/>
    </row>
    <row r="360681" spans="3:3" x14ac:dyDescent="0.15">
      <c r="C360681" s="34"/>
    </row>
    <row r="360682" spans="3:3" x14ac:dyDescent="0.15">
      <c r="C360682" s="34"/>
    </row>
    <row r="360683" spans="3:3" x14ac:dyDescent="0.15">
      <c r="C360683" s="42"/>
    </row>
    <row r="360684" spans="3:3" x14ac:dyDescent="0.15">
      <c r="C360684" s="42"/>
    </row>
    <row r="360685" spans="3:3" x14ac:dyDescent="0.15">
      <c r="C360685" s="42"/>
    </row>
    <row r="360686" spans="3:3" x14ac:dyDescent="0.15">
      <c r="C360686" s="42"/>
    </row>
    <row r="360687" spans="3:3" x14ac:dyDescent="0.15">
      <c r="C360687" s="42"/>
    </row>
    <row r="360688" spans="3:3" x14ac:dyDescent="0.15">
      <c r="C360688" s="42"/>
    </row>
    <row r="360689" spans="3:3" x14ac:dyDescent="0.15">
      <c r="C360689" s="42"/>
    </row>
    <row r="360690" spans="3:3" x14ac:dyDescent="0.15">
      <c r="C360690" s="42"/>
    </row>
    <row r="360691" spans="3:3" x14ac:dyDescent="0.15">
      <c r="C360691" s="42"/>
    </row>
    <row r="360692" spans="3:3" x14ac:dyDescent="0.15">
      <c r="C360692" s="42"/>
    </row>
    <row r="360693" spans="3:3" x14ac:dyDescent="0.15">
      <c r="C360693" s="31"/>
    </row>
    <row r="360694" spans="3:3" x14ac:dyDescent="0.15">
      <c r="C360694" s="31"/>
    </row>
    <row r="360695" spans="3:3" x14ac:dyDescent="0.15">
      <c r="C360695" s="29"/>
    </row>
    <row r="360696" spans="3:3" x14ac:dyDescent="0.15">
      <c r="C360696" s="29"/>
    </row>
    <row r="360697" spans="3:3" x14ac:dyDescent="0.15">
      <c r="C360697" s="29"/>
    </row>
    <row r="360698" spans="3:3" x14ac:dyDescent="0.15">
      <c r="C360698" s="29"/>
    </row>
    <row r="360699" spans="3:3" x14ac:dyDescent="0.15">
      <c r="C360699" s="29"/>
    </row>
    <row r="360700" spans="3:3" x14ac:dyDescent="0.15">
      <c r="C360700" s="29"/>
    </row>
    <row r="360701" spans="3:3" x14ac:dyDescent="0.15">
      <c r="C360701" s="29"/>
    </row>
    <row r="360702" spans="3:3" x14ac:dyDescent="0.15">
      <c r="C360702" s="29"/>
    </row>
    <row r="360703" spans="3:3" x14ac:dyDescent="0.15">
      <c r="C360703" s="31"/>
    </row>
    <row r="360704" spans="3:3" x14ac:dyDescent="0.15">
      <c r="C360704" s="29"/>
    </row>
    <row r="360705" spans="3:3" x14ac:dyDescent="0.15">
      <c r="C360705" s="29"/>
    </row>
    <row r="360706" spans="3:3" x14ac:dyDescent="0.15">
      <c r="C360706" s="29"/>
    </row>
    <row r="360707" spans="3:3" x14ac:dyDescent="0.15">
      <c r="C360707" s="29"/>
    </row>
    <row r="360708" spans="3:3" x14ac:dyDescent="0.15">
      <c r="C360708" s="29"/>
    </row>
    <row r="360709" spans="3:3" x14ac:dyDescent="0.15">
      <c r="C360709" s="29"/>
    </row>
    <row r="360710" spans="3:3" x14ac:dyDescent="0.15">
      <c r="C360710" s="29"/>
    </row>
    <row r="360711" spans="3:3" x14ac:dyDescent="0.15">
      <c r="C360711" s="37"/>
    </row>
    <row r="360712" spans="3:3" x14ac:dyDescent="0.15">
      <c r="C360712" s="37"/>
    </row>
    <row r="360713" spans="3:3" x14ac:dyDescent="0.15">
      <c r="C360713" s="37"/>
    </row>
    <row r="360714" spans="3:3" x14ac:dyDescent="0.15">
      <c r="C360714" s="37"/>
    </row>
    <row r="360715" spans="3:3" x14ac:dyDescent="0.15">
      <c r="C360715" s="29"/>
    </row>
    <row r="360716" spans="3:3" x14ac:dyDescent="0.15">
      <c r="C360716" s="43"/>
    </row>
    <row r="360717" spans="3:3" x14ac:dyDescent="0.15">
      <c r="C360717" s="43"/>
    </row>
    <row r="360718" spans="3:3" x14ac:dyDescent="0.15">
      <c r="C360718" s="43"/>
    </row>
    <row r="360719" spans="3:3" x14ac:dyDescent="0.15">
      <c r="C360719" s="43"/>
    </row>
    <row r="360720" spans="3:3" x14ac:dyDescent="0.15">
      <c r="C360720" s="43"/>
    </row>
    <row r="360721" spans="3:3" x14ac:dyDescent="0.15">
      <c r="C360721" s="43"/>
    </row>
    <row r="360722" spans="3:3" x14ac:dyDescent="0.15">
      <c r="C360722" s="43"/>
    </row>
    <row r="360723" spans="3:3" x14ac:dyDescent="0.15">
      <c r="C360723" s="44"/>
    </row>
    <row r="360724" spans="3:3" x14ac:dyDescent="0.15">
      <c r="C360724" s="44"/>
    </row>
    <row r="360725" spans="3:3" x14ac:dyDescent="0.15">
      <c r="C360725" s="44"/>
    </row>
    <row r="360726" spans="3:3" x14ac:dyDescent="0.15">
      <c r="C360726" s="43"/>
    </row>
    <row r="360727" spans="3:3" x14ac:dyDescent="0.15">
      <c r="C360727" s="43"/>
    </row>
    <row r="360728" spans="3:3" x14ac:dyDescent="0.15">
      <c r="C360728" s="43"/>
    </row>
    <row r="360729" spans="3:3" x14ac:dyDescent="0.15">
      <c r="C360729" s="43"/>
    </row>
    <row r="360730" spans="3:3" x14ac:dyDescent="0.15">
      <c r="C360730" s="43"/>
    </row>
    <row r="360731" spans="3:3" x14ac:dyDescent="0.15">
      <c r="C360731" s="43"/>
    </row>
    <row r="360732" spans="3:3" x14ac:dyDescent="0.15">
      <c r="C360732" s="43"/>
    </row>
    <row r="360733" spans="3:3" x14ac:dyDescent="0.15">
      <c r="C360733" s="45"/>
    </row>
    <row r="360734" spans="3:3" x14ac:dyDescent="0.15">
      <c r="C360734" s="45"/>
    </row>
    <row r="360735" spans="3:3" x14ac:dyDescent="0.15">
      <c r="C360735" s="45"/>
    </row>
    <row r="360736" spans="3:3" x14ac:dyDescent="0.15">
      <c r="C360736" s="46"/>
    </row>
    <row r="360737" spans="3:3" x14ac:dyDescent="0.15">
      <c r="C360737" s="46"/>
    </row>
    <row r="360738" spans="3:3" x14ac:dyDescent="0.15">
      <c r="C360738" s="46"/>
    </row>
    <row r="360739" spans="3:3" x14ac:dyDescent="0.15">
      <c r="C360739" s="46"/>
    </row>
    <row r="360740" spans="3:3" x14ac:dyDescent="0.15">
      <c r="C360740" s="46"/>
    </row>
    <row r="360741" spans="3:3" x14ac:dyDescent="0.15">
      <c r="C360741" s="46"/>
    </row>
    <row r="360742" spans="3:3" x14ac:dyDescent="0.15">
      <c r="C360742" s="46"/>
    </row>
    <row r="360743" spans="3:3" x14ac:dyDescent="0.15">
      <c r="C360743" s="47"/>
    </row>
    <row r="360744" spans="3:3" x14ac:dyDescent="0.15">
      <c r="C360744" s="47"/>
    </row>
    <row r="360745" spans="3:3" x14ac:dyDescent="0.15">
      <c r="C360745" s="47"/>
    </row>
    <row r="360746" spans="3:3" x14ac:dyDescent="0.15">
      <c r="C360746" s="43"/>
    </row>
    <row r="360747" spans="3:3" x14ac:dyDescent="0.15">
      <c r="C360747" s="36"/>
    </row>
    <row r="360748" spans="3:3" x14ac:dyDescent="0.15">
      <c r="C360748" s="43"/>
    </row>
    <row r="360749" spans="3:3" x14ac:dyDescent="0.15">
      <c r="C360749" s="43"/>
    </row>
    <row r="360750" spans="3:3" x14ac:dyDescent="0.15">
      <c r="C360750" s="43"/>
    </row>
    <row r="360751" spans="3:3" x14ac:dyDescent="0.15">
      <c r="C360751" s="43"/>
    </row>
    <row r="360752" spans="3:3" x14ac:dyDescent="0.15">
      <c r="C360752" s="43"/>
    </row>
    <row r="360753" spans="3:3" x14ac:dyDescent="0.15">
      <c r="C360753" s="43"/>
    </row>
    <row r="360754" spans="3:3" x14ac:dyDescent="0.15">
      <c r="C360754" s="43"/>
    </row>
    <row r="360755" spans="3:3" x14ac:dyDescent="0.15">
      <c r="C360755" s="43"/>
    </row>
    <row r="360756" spans="3:3" x14ac:dyDescent="0.15">
      <c r="C360756" s="44"/>
    </row>
    <row r="360757" spans="3:3" x14ac:dyDescent="0.15">
      <c r="C360757" s="44"/>
    </row>
    <row r="360758" spans="3:3" x14ac:dyDescent="0.15">
      <c r="C360758" s="44"/>
    </row>
    <row r="360759" spans="3:3" x14ac:dyDescent="0.15">
      <c r="C360759" s="43"/>
    </row>
    <row r="360760" spans="3:3" x14ac:dyDescent="0.15">
      <c r="C360760" s="43"/>
    </row>
    <row r="360761" spans="3:3" x14ac:dyDescent="0.15">
      <c r="C360761" s="43"/>
    </row>
    <row r="360762" spans="3:3" x14ac:dyDescent="0.15">
      <c r="C360762" s="48"/>
    </row>
    <row r="360763" spans="3:3" x14ac:dyDescent="0.15">
      <c r="C360763" s="43"/>
    </row>
    <row r="360764" spans="3:3" x14ac:dyDescent="0.15">
      <c r="C360764" s="48"/>
    </row>
    <row r="360765" spans="3:3" x14ac:dyDescent="0.15">
      <c r="C360765" s="48"/>
    </row>
    <row r="360766" spans="3:3" x14ac:dyDescent="0.15">
      <c r="C360766" s="48"/>
    </row>
    <row r="360767" spans="3:3" x14ac:dyDescent="0.15">
      <c r="C360767" s="43"/>
    </row>
    <row r="360768" spans="3:3" x14ac:dyDescent="0.15">
      <c r="C360768" s="49"/>
    </row>
    <row r="360769" spans="3:3" x14ac:dyDescent="0.15">
      <c r="C360769" s="48"/>
    </row>
    <row r="360770" spans="3:3" x14ac:dyDescent="0.15">
      <c r="C360770" s="48"/>
    </row>
    <row r="360771" spans="3:3" x14ac:dyDescent="0.15">
      <c r="C360771" s="48"/>
    </row>
    <row r="360772" spans="3:3" x14ac:dyDescent="0.15">
      <c r="C360772" s="48"/>
    </row>
    <row r="360773" spans="3:3" x14ac:dyDescent="0.15">
      <c r="C360773" s="48"/>
    </row>
    <row r="360774" spans="3:3" x14ac:dyDescent="0.15">
      <c r="C360774" s="48"/>
    </row>
    <row r="360775" spans="3:3" x14ac:dyDescent="0.15">
      <c r="C360775" s="48"/>
    </row>
    <row r="360776" spans="3:3" x14ac:dyDescent="0.15">
      <c r="C360776" s="43"/>
    </row>
    <row r="360777" spans="3:3" x14ac:dyDescent="0.15">
      <c r="C360777" s="46"/>
    </row>
    <row r="360778" spans="3:3" x14ac:dyDescent="0.15">
      <c r="C360778" s="43"/>
    </row>
    <row r="360779" spans="3:3" x14ac:dyDescent="0.15">
      <c r="C360779" s="50"/>
    </row>
    <row r="360781" spans="3:3" x14ac:dyDescent="0.15">
      <c r="C360781" s="52"/>
    </row>
    <row r="376833" spans="3:3" x14ac:dyDescent="0.15">
      <c r="C376833" s="29"/>
    </row>
    <row r="376834" spans="3:3" x14ac:dyDescent="0.15">
      <c r="C376834" s="31"/>
    </row>
    <row r="376835" spans="3:3" x14ac:dyDescent="0.15">
      <c r="C376835" s="31"/>
    </row>
    <row r="376836" spans="3:3" x14ac:dyDescent="0.15">
      <c r="C376836" s="32"/>
    </row>
    <row r="376837" spans="3:3" x14ac:dyDescent="0.15">
      <c r="C376837" s="32"/>
    </row>
    <row r="376838" spans="3:3" x14ac:dyDescent="0.15">
      <c r="C376838" s="31"/>
    </row>
    <row r="376839" spans="3:3" x14ac:dyDescent="0.15">
      <c r="C376839" s="31"/>
    </row>
    <row r="376840" spans="3:3" x14ac:dyDescent="0.15">
      <c r="C376840" s="31"/>
    </row>
    <row r="376841" spans="3:3" x14ac:dyDescent="0.15">
      <c r="C376841" s="31"/>
    </row>
    <row r="376842" spans="3:3" x14ac:dyDescent="0.15">
      <c r="C376842" s="31"/>
    </row>
    <row r="376843" spans="3:3" x14ac:dyDescent="0.15">
      <c r="C376843" s="31"/>
    </row>
    <row r="376844" spans="3:3" x14ac:dyDescent="0.15">
      <c r="C376844" s="31"/>
    </row>
    <row r="376845" spans="3:3" x14ac:dyDescent="0.15">
      <c r="C376845" s="31"/>
    </row>
    <row r="376846" spans="3:3" x14ac:dyDescent="0.15">
      <c r="C376846" s="31"/>
    </row>
    <row r="376847" spans="3:3" x14ac:dyDescent="0.15">
      <c r="C376847" s="31"/>
    </row>
    <row r="376848" spans="3:3" x14ac:dyDescent="0.15">
      <c r="C376848" s="31"/>
    </row>
    <row r="376849" spans="3:3" x14ac:dyDescent="0.15">
      <c r="C376849" s="31"/>
    </row>
    <row r="376850" spans="3:3" x14ac:dyDescent="0.15">
      <c r="C376850" s="31"/>
    </row>
    <row r="376851" spans="3:3" x14ac:dyDescent="0.15">
      <c r="C376851" s="31"/>
    </row>
    <row r="376852" spans="3:3" x14ac:dyDescent="0.15">
      <c r="C376852" s="29"/>
    </row>
    <row r="376853" spans="3:3" x14ac:dyDescent="0.15">
      <c r="C376853" s="29"/>
    </row>
    <row r="376854" spans="3:3" x14ac:dyDescent="0.15">
      <c r="C376854" s="29"/>
    </row>
    <row r="376855" spans="3:3" x14ac:dyDescent="0.15">
      <c r="C376855" s="29"/>
    </row>
    <row r="376856" spans="3:3" x14ac:dyDescent="0.15">
      <c r="C376856" s="29"/>
    </row>
    <row r="376857" spans="3:3" x14ac:dyDescent="0.15">
      <c r="C376857" s="29"/>
    </row>
    <row r="376858" spans="3:3" x14ac:dyDescent="0.15">
      <c r="C376858" s="33"/>
    </row>
    <row r="376859" spans="3:3" x14ac:dyDescent="0.15">
      <c r="C376859" s="29"/>
    </row>
    <row r="376860" spans="3:3" x14ac:dyDescent="0.15">
      <c r="C376860" s="33"/>
    </row>
    <row r="376861" spans="3:3" x14ac:dyDescent="0.15">
      <c r="C376861" s="29"/>
    </row>
    <row r="376862" spans="3:3" x14ac:dyDescent="0.15">
      <c r="C376862" s="29"/>
    </row>
    <row r="376863" spans="3:3" x14ac:dyDescent="0.15">
      <c r="C376863" s="34"/>
    </row>
    <row r="376864" spans="3:3" x14ac:dyDescent="0.15">
      <c r="C376864" s="34"/>
    </row>
    <row r="376865" spans="3:3" x14ac:dyDescent="0.15">
      <c r="C376865" s="34"/>
    </row>
    <row r="376866" spans="3:3" x14ac:dyDescent="0.15">
      <c r="C376866" s="34"/>
    </row>
    <row r="376867" spans="3:3" x14ac:dyDescent="0.15">
      <c r="C376867" s="29"/>
    </row>
    <row r="376868" spans="3:3" x14ac:dyDescent="0.15">
      <c r="C376868" s="29"/>
    </row>
    <row r="376869" spans="3:3" x14ac:dyDescent="0.15">
      <c r="C376869" s="29"/>
    </row>
    <row r="376870" spans="3:3" x14ac:dyDescent="0.15">
      <c r="C376870" s="29"/>
    </row>
    <row r="376871" spans="3:3" x14ac:dyDescent="0.15">
      <c r="C376871" s="29"/>
    </row>
    <row r="376872" spans="3:3" x14ac:dyDescent="0.15">
      <c r="C376872" s="29"/>
    </row>
    <row r="376873" spans="3:3" x14ac:dyDescent="0.15">
      <c r="C376873" s="34"/>
    </row>
    <row r="376874" spans="3:3" x14ac:dyDescent="0.15">
      <c r="C376874" s="34"/>
    </row>
    <row r="376875" spans="3:3" x14ac:dyDescent="0.15">
      <c r="C376875" s="29"/>
    </row>
    <row r="376876" spans="3:3" x14ac:dyDescent="0.15">
      <c r="C376876" s="29"/>
    </row>
    <row r="376877" spans="3:3" x14ac:dyDescent="0.15">
      <c r="C376877" s="29"/>
    </row>
    <row r="376878" spans="3:3" x14ac:dyDescent="0.15">
      <c r="C376878" s="29"/>
    </row>
    <row r="376879" spans="3:3" x14ac:dyDescent="0.15">
      <c r="C376879" s="29"/>
    </row>
    <row r="376880" spans="3:3" x14ac:dyDescent="0.15">
      <c r="C376880" s="29"/>
    </row>
    <row r="376881" spans="3:3" x14ac:dyDescent="0.15">
      <c r="C376881" s="29"/>
    </row>
    <row r="376882" spans="3:3" x14ac:dyDescent="0.15">
      <c r="C376882" s="29"/>
    </row>
    <row r="376883" spans="3:3" x14ac:dyDescent="0.15">
      <c r="C376883" s="29"/>
    </row>
    <row r="376884" spans="3:3" x14ac:dyDescent="0.15">
      <c r="C376884" s="29"/>
    </row>
    <row r="376885" spans="3:3" x14ac:dyDescent="0.15">
      <c r="C376885" s="29"/>
    </row>
    <row r="376886" spans="3:3" x14ac:dyDescent="0.15">
      <c r="C376886" s="29"/>
    </row>
    <row r="376887" spans="3:3" x14ac:dyDescent="0.15">
      <c r="C376887" s="29"/>
    </row>
    <row r="376888" spans="3:3" x14ac:dyDescent="0.15">
      <c r="C376888" s="29"/>
    </row>
    <row r="376889" spans="3:3" x14ac:dyDescent="0.15">
      <c r="C376889" s="29"/>
    </row>
    <row r="376890" spans="3:3" x14ac:dyDescent="0.15">
      <c r="C376890" s="29"/>
    </row>
    <row r="376891" spans="3:3" x14ac:dyDescent="0.15">
      <c r="C376891" s="34"/>
    </row>
    <row r="376892" spans="3:3" x14ac:dyDescent="0.15">
      <c r="C376892" s="35"/>
    </row>
    <row r="376893" spans="3:3" x14ac:dyDescent="0.15">
      <c r="C376893" s="35"/>
    </row>
    <row r="376894" spans="3:3" x14ac:dyDescent="0.15">
      <c r="C376894" s="35"/>
    </row>
    <row r="376895" spans="3:3" x14ac:dyDescent="0.15">
      <c r="C376895" s="35"/>
    </row>
    <row r="376896" spans="3:3" x14ac:dyDescent="0.15">
      <c r="C376896" s="35"/>
    </row>
    <row r="376897" spans="3:3" x14ac:dyDescent="0.15">
      <c r="C376897" s="35"/>
    </row>
    <row r="376898" spans="3:3" x14ac:dyDescent="0.15">
      <c r="C376898" s="35"/>
    </row>
    <row r="376899" spans="3:3" x14ac:dyDescent="0.15">
      <c r="C376899" s="33"/>
    </row>
    <row r="376900" spans="3:3" x14ac:dyDescent="0.15">
      <c r="C376900" s="35"/>
    </row>
    <row r="376901" spans="3:3" x14ac:dyDescent="0.15">
      <c r="C376901" s="33"/>
    </row>
    <row r="376902" spans="3:3" x14ac:dyDescent="0.15">
      <c r="C376902" s="33"/>
    </row>
    <row r="376903" spans="3:3" x14ac:dyDescent="0.15">
      <c r="C376903" s="33"/>
    </row>
    <row r="376904" spans="3:3" x14ac:dyDescent="0.15">
      <c r="C376904" s="33"/>
    </row>
    <row r="376905" spans="3:3" x14ac:dyDescent="0.15">
      <c r="C376905" s="33"/>
    </row>
    <row r="376906" spans="3:3" x14ac:dyDescent="0.15">
      <c r="C376906" s="33"/>
    </row>
    <row r="376907" spans="3:3" x14ac:dyDescent="0.15">
      <c r="C376907" s="33"/>
    </row>
    <row r="376908" spans="3:3" x14ac:dyDescent="0.15">
      <c r="C376908" s="33"/>
    </row>
    <row r="376909" spans="3:3" x14ac:dyDescent="0.15">
      <c r="C376909" s="33"/>
    </row>
    <row r="376910" spans="3:3" x14ac:dyDescent="0.15">
      <c r="C376910" s="36"/>
    </row>
    <row r="376911" spans="3:3" x14ac:dyDescent="0.15">
      <c r="C376911" s="33"/>
    </row>
    <row r="376912" spans="3:3" x14ac:dyDescent="0.15">
      <c r="C376912" s="36"/>
    </row>
    <row r="376913" spans="3:3" x14ac:dyDescent="0.15">
      <c r="C376913" s="33"/>
    </row>
    <row r="376914" spans="3:3" x14ac:dyDescent="0.15">
      <c r="C376914" s="33"/>
    </row>
    <row r="376915" spans="3:3" x14ac:dyDescent="0.15">
      <c r="C376915" s="33"/>
    </row>
    <row r="376916" spans="3:3" x14ac:dyDescent="0.15">
      <c r="C376916" s="33"/>
    </row>
    <row r="376917" spans="3:3" x14ac:dyDescent="0.15">
      <c r="C376917" s="36"/>
    </row>
    <row r="376918" spans="3:3" x14ac:dyDescent="0.15">
      <c r="C376918" s="37"/>
    </row>
    <row r="376919" spans="3:3" x14ac:dyDescent="0.15">
      <c r="C376919" s="37"/>
    </row>
    <row r="376920" spans="3:3" x14ac:dyDescent="0.15">
      <c r="C376920" s="15"/>
    </row>
    <row r="376921" spans="3:3" x14ac:dyDescent="0.15">
      <c r="C376921" s="36"/>
    </row>
    <row r="376922" spans="3:3" x14ac:dyDescent="0.15">
      <c r="C376922" s="37"/>
    </row>
    <row r="376923" spans="3:3" x14ac:dyDescent="0.15">
      <c r="C376923" s="37"/>
    </row>
    <row r="376924" spans="3:3" x14ac:dyDescent="0.15">
      <c r="C376924" s="15"/>
    </row>
    <row r="376925" spans="3:3" x14ac:dyDescent="0.15">
      <c r="C376925" s="38"/>
    </row>
    <row r="376926" spans="3:3" x14ac:dyDescent="0.15">
      <c r="C376926" s="36"/>
    </row>
    <row r="376927" spans="3:3" x14ac:dyDescent="0.15">
      <c r="C376927" s="37"/>
    </row>
    <row r="376928" spans="3:3" x14ac:dyDescent="0.15">
      <c r="C376928" s="37"/>
    </row>
    <row r="376929" spans="3:3" x14ac:dyDescent="0.15">
      <c r="C376929" s="17"/>
    </row>
    <row r="376930" spans="3:3" x14ac:dyDescent="0.15">
      <c r="C376930" s="17"/>
    </row>
    <row r="376931" spans="3:3" x14ac:dyDescent="0.15">
      <c r="C376931" s="33"/>
    </row>
    <row r="376932" spans="3:3" x14ac:dyDescent="0.15">
      <c r="C376932" s="33"/>
    </row>
    <row r="376933" spans="3:3" x14ac:dyDescent="0.15">
      <c r="C376933" s="33"/>
    </row>
    <row r="376934" spans="3:3" x14ac:dyDescent="0.15">
      <c r="C376934" s="33"/>
    </row>
    <row r="376935" spans="3:3" x14ac:dyDescent="0.15">
      <c r="C376935" s="33"/>
    </row>
    <row r="376936" spans="3:3" x14ac:dyDescent="0.15">
      <c r="C376936" s="33"/>
    </row>
    <row r="376937" spans="3:3" x14ac:dyDescent="0.15">
      <c r="C376937" s="33"/>
    </row>
    <row r="376938" spans="3:3" x14ac:dyDescent="0.15">
      <c r="C376938" s="33"/>
    </row>
    <row r="376939" spans="3:3" x14ac:dyDescent="0.15">
      <c r="C376939" s="33"/>
    </row>
    <row r="376940" spans="3:3" x14ac:dyDescent="0.15">
      <c r="C376940" s="33"/>
    </row>
    <row r="376941" spans="3:3" x14ac:dyDescent="0.15">
      <c r="C376941" s="39"/>
    </row>
    <row r="376942" spans="3:3" x14ac:dyDescent="0.15">
      <c r="C376942" s="39"/>
    </row>
    <row r="376943" spans="3:3" x14ac:dyDescent="0.15">
      <c r="C376943" s="39"/>
    </row>
    <row r="376944" spans="3:3" x14ac:dyDescent="0.15">
      <c r="C376944" s="39"/>
    </row>
    <row r="376945" spans="3:3" x14ac:dyDescent="0.15">
      <c r="C376945" s="39"/>
    </row>
    <row r="376946" spans="3:3" x14ac:dyDescent="0.15">
      <c r="C376946" s="31"/>
    </row>
    <row r="376947" spans="3:3" x14ac:dyDescent="0.15">
      <c r="C376947" s="31"/>
    </row>
    <row r="376948" spans="3:3" x14ac:dyDescent="0.15">
      <c r="C376948" s="31"/>
    </row>
    <row r="376949" spans="3:3" x14ac:dyDescent="0.15">
      <c r="C376949" s="31"/>
    </row>
    <row r="376950" spans="3:3" x14ac:dyDescent="0.15">
      <c r="C376950" s="31"/>
    </row>
    <row r="376951" spans="3:3" x14ac:dyDescent="0.15">
      <c r="C376951" s="31"/>
    </row>
    <row r="376952" spans="3:3" x14ac:dyDescent="0.15">
      <c r="C376952" s="31"/>
    </row>
    <row r="376953" spans="3:3" x14ac:dyDescent="0.15">
      <c r="C376953" s="31"/>
    </row>
    <row r="376954" spans="3:3" x14ac:dyDescent="0.15">
      <c r="C376954" s="31"/>
    </row>
    <row r="376955" spans="3:3" x14ac:dyDescent="0.15">
      <c r="C376955" s="31"/>
    </row>
    <row r="376956" spans="3:3" x14ac:dyDescent="0.15">
      <c r="C376956" s="31"/>
    </row>
    <row r="376957" spans="3:3" x14ac:dyDescent="0.15">
      <c r="C376957" s="31"/>
    </row>
    <row r="376958" spans="3:3" x14ac:dyDescent="0.15">
      <c r="C376958" s="31"/>
    </row>
    <row r="376959" spans="3:3" x14ac:dyDescent="0.15">
      <c r="C376959" s="31"/>
    </row>
    <row r="376960" spans="3:3" x14ac:dyDescent="0.15">
      <c r="C376960" s="31"/>
    </row>
    <row r="376961" spans="3:3" x14ac:dyDescent="0.15">
      <c r="C376961" s="31"/>
    </row>
    <row r="376962" spans="3:3" x14ac:dyDescent="0.15">
      <c r="C376962" s="31"/>
    </row>
    <row r="376963" spans="3:3" x14ac:dyDescent="0.15">
      <c r="C376963" s="31"/>
    </row>
    <row r="376964" spans="3:3" x14ac:dyDescent="0.15">
      <c r="C376964" s="31"/>
    </row>
    <row r="376965" spans="3:3" x14ac:dyDescent="0.15">
      <c r="C376965" s="31"/>
    </row>
    <row r="376966" spans="3:3" x14ac:dyDescent="0.15">
      <c r="C376966" s="29"/>
    </row>
    <row r="376967" spans="3:3" x14ac:dyDescent="0.15">
      <c r="C376967" s="29"/>
    </row>
    <row r="376968" spans="3:3" x14ac:dyDescent="0.15">
      <c r="C376968" s="29"/>
    </row>
    <row r="376969" spans="3:3" x14ac:dyDescent="0.15">
      <c r="C376969" s="29"/>
    </row>
    <row r="376970" spans="3:3" x14ac:dyDescent="0.15">
      <c r="C376970" s="29"/>
    </row>
    <row r="376971" spans="3:3" x14ac:dyDescent="0.15">
      <c r="C376971" s="29"/>
    </row>
    <row r="376972" spans="3:3" x14ac:dyDescent="0.15">
      <c r="C376972" s="29"/>
    </row>
    <row r="376973" spans="3:3" x14ac:dyDescent="0.15">
      <c r="C376973" s="29"/>
    </row>
    <row r="376974" spans="3:3" x14ac:dyDescent="0.15">
      <c r="C376974" s="29"/>
    </row>
    <row r="376975" spans="3:3" x14ac:dyDescent="0.15">
      <c r="C376975" s="29"/>
    </row>
    <row r="376976" spans="3:3" x14ac:dyDescent="0.15">
      <c r="C376976" s="29"/>
    </row>
    <row r="376977" spans="3:3" x14ac:dyDescent="0.15">
      <c r="C376977" s="29"/>
    </row>
    <row r="376978" spans="3:3" x14ac:dyDescent="0.15">
      <c r="C376978" s="29"/>
    </row>
    <row r="376979" spans="3:3" x14ac:dyDescent="0.15">
      <c r="C376979" s="29"/>
    </row>
    <row r="376980" spans="3:3" x14ac:dyDescent="0.15">
      <c r="C376980" s="29"/>
    </row>
    <row r="376981" spans="3:3" x14ac:dyDescent="0.15">
      <c r="C376981" s="29"/>
    </row>
    <row r="376982" spans="3:3" x14ac:dyDescent="0.15">
      <c r="C376982" s="29"/>
    </row>
    <row r="376983" spans="3:3" x14ac:dyDescent="0.15">
      <c r="C376983" s="29"/>
    </row>
    <row r="376984" spans="3:3" x14ac:dyDescent="0.15">
      <c r="C376984" s="29"/>
    </row>
    <row r="376985" spans="3:3" x14ac:dyDescent="0.15">
      <c r="C376985" s="29"/>
    </row>
    <row r="376986" spans="3:3" x14ac:dyDescent="0.15">
      <c r="C376986" s="29"/>
    </row>
    <row r="376987" spans="3:3" x14ac:dyDescent="0.15">
      <c r="C376987" s="29"/>
    </row>
    <row r="376988" spans="3:3" x14ac:dyDescent="0.15">
      <c r="C376988" s="29"/>
    </row>
    <row r="376989" spans="3:3" x14ac:dyDescent="0.15">
      <c r="C376989" s="29"/>
    </row>
    <row r="376990" spans="3:3" x14ac:dyDescent="0.15">
      <c r="C376990" s="29"/>
    </row>
    <row r="376991" spans="3:3" x14ac:dyDescent="0.15">
      <c r="C376991" s="29"/>
    </row>
    <row r="376992" spans="3:3" x14ac:dyDescent="0.15">
      <c r="C376992" s="29"/>
    </row>
    <row r="376993" spans="3:3" x14ac:dyDescent="0.15">
      <c r="C376993" s="29"/>
    </row>
    <row r="376994" spans="3:3" x14ac:dyDescent="0.15">
      <c r="C376994" s="29"/>
    </row>
    <row r="376995" spans="3:3" x14ac:dyDescent="0.15">
      <c r="C376995" s="29"/>
    </row>
    <row r="376996" spans="3:3" x14ac:dyDescent="0.15">
      <c r="C376996" s="29"/>
    </row>
    <row r="376997" spans="3:3" x14ac:dyDescent="0.15">
      <c r="C376997" s="29"/>
    </row>
    <row r="376998" spans="3:3" x14ac:dyDescent="0.15">
      <c r="C376998" s="29"/>
    </row>
    <row r="376999" spans="3:3" x14ac:dyDescent="0.15">
      <c r="C376999" s="29"/>
    </row>
    <row r="377000" spans="3:3" x14ac:dyDescent="0.15">
      <c r="C377000" s="29"/>
    </row>
    <row r="377001" spans="3:3" x14ac:dyDescent="0.15">
      <c r="C377001" s="29"/>
    </row>
    <row r="377002" spans="3:3" x14ac:dyDescent="0.15">
      <c r="C377002" s="31"/>
    </row>
    <row r="377003" spans="3:3" x14ac:dyDescent="0.15">
      <c r="C377003" s="31"/>
    </row>
    <row r="377004" spans="3:3" x14ac:dyDescent="0.15">
      <c r="C377004" s="31"/>
    </row>
    <row r="377005" spans="3:3" x14ac:dyDescent="0.15">
      <c r="C377005" s="31"/>
    </row>
    <row r="377006" spans="3:3" x14ac:dyDescent="0.15">
      <c r="C377006" s="31"/>
    </row>
    <row r="377007" spans="3:3" x14ac:dyDescent="0.15">
      <c r="C377007" s="31"/>
    </row>
    <row r="377008" spans="3:3" x14ac:dyDescent="0.15">
      <c r="C377008" s="31"/>
    </row>
    <row r="377009" spans="3:3" x14ac:dyDescent="0.15">
      <c r="C377009" s="31"/>
    </row>
    <row r="377010" spans="3:3" x14ac:dyDescent="0.15">
      <c r="C377010" s="31"/>
    </row>
    <row r="377011" spans="3:3" x14ac:dyDescent="0.15">
      <c r="C377011" s="31"/>
    </row>
    <row r="377012" spans="3:3" x14ac:dyDescent="0.15">
      <c r="C377012" s="29"/>
    </row>
    <row r="377013" spans="3:3" x14ac:dyDescent="0.15">
      <c r="C377013" s="29"/>
    </row>
    <row r="377014" spans="3:3" x14ac:dyDescent="0.15">
      <c r="C377014" s="29"/>
    </row>
    <row r="377015" spans="3:3" x14ac:dyDescent="0.15">
      <c r="C377015" s="29"/>
    </row>
    <row r="377016" spans="3:3" x14ac:dyDescent="0.15">
      <c r="C377016" s="29"/>
    </row>
    <row r="377017" spans="3:3" x14ac:dyDescent="0.15">
      <c r="C377017" s="29"/>
    </row>
    <row r="377018" spans="3:3" x14ac:dyDescent="0.15">
      <c r="C377018" s="29"/>
    </row>
    <row r="377019" spans="3:3" x14ac:dyDescent="0.15">
      <c r="C377019" s="29"/>
    </row>
    <row r="377020" spans="3:3" x14ac:dyDescent="0.15">
      <c r="C377020" s="29"/>
    </row>
    <row r="377021" spans="3:3" x14ac:dyDescent="0.15">
      <c r="C377021" s="29"/>
    </row>
    <row r="377022" spans="3:3" x14ac:dyDescent="0.15">
      <c r="C377022" s="29"/>
    </row>
    <row r="377023" spans="3:3" x14ac:dyDescent="0.15">
      <c r="C377023" s="29"/>
    </row>
    <row r="377024" spans="3:3" x14ac:dyDescent="0.15">
      <c r="C377024" s="29"/>
    </row>
    <row r="377025" spans="3:3" x14ac:dyDescent="0.15">
      <c r="C377025" s="29"/>
    </row>
    <row r="377026" spans="3:3" x14ac:dyDescent="0.15">
      <c r="C377026" s="29"/>
    </row>
    <row r="377027" spans="3:3" x14ac:dyDescent="0.15">
      <c r="C377027" s="29"/>
    </row>
    <row r="377028" spans="3:3" x14ac:dyDescent="0.15">
      <c r="C377028" s="29"/>
    </row>
    <row r="377029" spans="3:3" x14ac:dyDescent="0.15">
      <c r="C377029" s="29"/>
    </row>
    <row r="377030" spans="3:3" x14ac:dyDescent="0.15">
      <c r="C377030" s="29"/>
    </row>
    <row r="377031" spans="3:3" x14ac:dyDescent="0.15">
      <c r="C377031" s="29"/>
    </row>
    <row r="377032" spans="3:3" x14ac:dyDescent="0.15">
      <c r="C377032" s="29"/>
    </row>
    <row r="377033" spans="3:3" x14ac:dyDescent="0.15">
      <c r="C377033" s="29"/>
    </row>
    <row r="377034" spans="3:3" x14ac:dyDescent="0.15">
      <c r="C377034" s="29"/>
    </row>
    <row r="377035" spans="3:3" x14ac:dyDescent="0.15">
      <c r="C377035" s="29"/>
    </row>
    <row r="377036" spans="3:3" x14ac:dyDescent="0.15">
      <c r="C377036" s="29"/>
    </row>
    <row r="377037" spans="3:3" x14ac:dyDescent="0.15">
      <c r="C377037" s="29"/>
    </row>
    <row r="377038" spans="3:3" x14ac:dyDescent="0.15">
      <c r="C377038" s="40"/>
    </row>
    <row r="377039" spans="3:3" x14ac:dyDescent="0.15">
      <c r="C377039" s="40"/>
    </row>
    <row r="377040" spans="3:3" x14ac:dyDescent="0.15">
      <c r="C377040" s="40"/>
    </row>
    <row r="377041" spans="3:3" x14ac:dyDescent="0.15">
      <c r="C377041" s="40"/>
    </row>
    <row r="377042" spans="3:3" x14ac:dyDescent="0.15">
      <c r="C377042" s="40"/>
    </row>
    <row r="377043" spans="3:3" x14ac:dyDescent="0.15">
      <c r="C377043" s="40"/>
    </row>
    <row r="377044" spans="3:3" x14ac:dyDescent="0.15">
      <c r="C377044" s="40"/>
    </row>
    <row r="377045" spans="3:3" x14ac:dyDescent="0.15">
      <c r="C377045" s="40"/>
    </row>
    <row r="377046" spans="3:3" x14ac:dyDescent="0.15">
      <c r="C377046" s="40"/>
    </row>
    <row r="377047" spans="3:3" x14ac:dyDescent="0.15">
      <c r="C377047" s="40"/>
    </row>
    <row r="377048" spans="3:3" x14ac:dyDescent="0.15">
      <c r="C377048" s="40"/>
    </row>
    <row r="377049" spans="3:3" x14ac:dyDescent="0.15">
      <c r="C377049" s="40"/>
    </row>
    <row r="377050" spans="3:3" x14ac:dyDescent="0.15">
      <c r="C377050" s="40"/>
    </row>
    <row r="377051" spans="3:3" x14ac:dyDescent="0.15">
      <c r="C377051" s="40"/>
    </row>
    <row r="377052" spans="3:3" x14ac:dyDescent="0.15">
      <c r="C377052" s="41"/>
    </row>
    <row r="377053" spans="3:3" x14ac:dyDescent="0.15">
      <c r="C377053" s="41"/>
    </row>
    <row r="377054" spans="3:3" x14ac:dyDescent="0.15">
      <c r="C377054" s="41"/>
    </row>
    <row r="377055" spans="3:3" x14ac:dyDescent="0.15">
      <c r="C377055" s="41"/>
    </row>
    <row r="377056" spans="3:3" x14ac:dyDescent="0.15">
      <c r="C377056" s="41"/>
    </row>
    <row r="377057" spans="3:3" x14ac:dyDescent="0.15">
      <c r="C377057" s="34"/>
    </row>
    <row r="377058" spans="3:3" x14ac:dyDescent="0.15">
      <c r="C377058" s="34"/>
    </row>
    <row r="377059" spans="3:3" x14ac:dyDescent="0.15">
      <c r="C377059" s="34"/>
    </row>
    <row r="377060" spans="3:3" x14ac:dyDescent="0.15">
      <c r="C377060" s="34"/>
    </row>
    <row r="377061" spans="3:3" x14ac:dyDescent="0.15">
      <c r="C377061" s="34"/>
    </row>
    <row r="377062" spans="3:3" x14ac:dyDescent="0.15">
      <c r="C377062" s="34"/>
    </row>
    <row r="377063" spans="3:3" x14ac:dyDescent="0.15">
      <c r="C377063" s="34"/>
    </row>
    <row r="377064" spans="3:3" x14ac:dyDescent="0.15">
      <c r="C377064" s="34"/>
    </row>
    <row r="377065" spans="3:3" x14ac:dyDescent="0.15">
      <c r="C377065" s="34"/>
    </row>
    <row r="377066" spans="3:3" x14ac:dyDescent="0.15">
      <c r="C377066" s="34"/>
    </row>
    <row r="377067" spans="3:3" x14ac:dyDescent="0.15">
      <c r="C377067" s="42"/>
    </row>
    <row r="377068" spans="3:3" x14ac:dyDescent="0.15">
      <c r="C377068" s="42"/>
    </row>
    <row r="377069" spans="3:3" x14ac:dyDescent="0.15">
      <c r="C377069" s="42"/>
    </row>
    <row r="377070" spans="3:3" x14ac:dyDescent="0.15">
      <c r="C377070" s="42"/>
    </row>
    <row r="377071" spans="3:3" x14ac:dyDescent="0.15">
      <c r="C377071" s="42"/>
    </row>
    <row r="377072" spans="3:3" x14ac:dyDescent="0.15">
      <c r="C377072" s="42"/>
    </row>
    <row r="377073" spans="3:3" x14ac:dyDescent="0.15">
      <c r="C377073" s="42"/>
    </row>
    <row r="377074" spans="3:3" x14ac:dyDescent="0.15">
      <c r="C377074" s="42"/>
    </row>
    <row r="377075" spans="3:3" x14ac:dyDescent="0.15">
      <c r="C377075" s="42"/>
    </row>
    <row r="377076" spans="3:3" x14ac:dyDescent="0.15">
      <c r="C377076" s="42"/>
    </row>
    <row r="377077" spans="3:3" x14ac:dyDescent="0.15">
      <c r="C377077" s="31"/>
    </row>
    <row r="377078" spans="3:3" x14ac:dyDescent="0.15">
      <c r="C377078" s="31"/>
    </row>
    <row r="377079" spans="3:3" x14ac:dyDescent="0.15">
      <c r="C377079" s="29"/>
    </row>
    <row r="377080" spans="3:3" x14ac:dyDescent="0.15">
      <c r="C377080" s="29"/>
    </row>
    <row r="377081" spans="3:3" x14ac:dyDescent="0.15">
      <c r="C377081" s="29"/>
    </row>
    <row r="377082" spans="3:3" x14ac:dyDescent="0.15">
      <c r="C377082" s="29"/>
    </row>
    <row r="377083" spans="3:3" x14ac:dyDescent="0.15">
      <c r="C377083" s="29"/>
    </row>
    <row r="377084" spans="3:3" x14ac:dyDescent="0.15">
      <c r="C377084" s="29"/>
    </row>
    <row r="377085" spans="3:3" x14ac:dyDescent="0.15">
      <c r="C377085" s="29"/>
    </row>
    <row r="377086" spans="3:3" x14ac:dyDescent="0.15">
      <c r="C377086" s="29"/>
    </row>
    <row r="377087" spans="3:3" x14ac:dyDescent="0.15">
      <c r="C377087" s="31"/>
    </row>
    <row r="377088" spans="3:3" x14ac:dyDescent="0.15">
      <c r="C377088" s="29"/>
    </row>
    <row r="377089" spans="3:3" x14ac:dyDescent="0.15">
      <c r="C377089" s="29"/>
    </row>
    <row r="377090" spans="3:3" x14ac:dyDescent="0.15">
      <c r="C377090" s="29"/>
    </row>
    <row r="377091" spans="3:3" x14ac:dyDescent="0.15">
      <c r="C377091" s="29"/>
    </row>
    <row r="377092" spans="3:3" x14ac:dyDescent="0.15">
      <c r="C377092" s="29"/>
    </row>
    <row r="377093" spans="3:3" x14ac:dyDescent="0.15">
      <c r="C377093" s="29"/>
    </row>
    <row r="377094" spans="3:3" x14ac:dyDescent="0.15">
      <c r="C377094" s="29"/>
    </row>
    <row r="377095" spans="3:3" x14ac:dyDescent="0.15">
      <c r="C377095" s="37"/>
    </row>
    <row r="377096" spans="3:3" x14ac:dyDescent="0.15">
      <c r="C377096" s="37"/>
    </row>
    <row r="377097" spans="3:3" x14ac:dyDescent="0.15">
      <c r="C377097" s="37"/>
    </row>
    <row r="377098" spans="3:3" x14ac:dyDescent="0.15">
      <c r="C377098" s="37"/>
    </row>
    <row r="377099" spans="3:3" x14ac:dyDescent="0.15">
      <c r="C377099" s="29"/>
    </row>
    <row r="377100" spans="3:3" x14ac:dyDescent="0.15">
      <c r="C377100" s="43"/>
    </row>
    <row r="377101" spans="3:3" x14ac:dyDescent="0.15">
      <c r="C377101" s="43"/>
    </row>
    <row r="377102" spans="3:3" x14ac:dyDescent="0.15">
      <c r="C377102" s="43"/>
    </row>
    <row r="377103" spans="3:3" x14ac:dyDescent="0.15">
      <c r="C377103" s="43"/>
    </row>
    <row r="377104" spans="3:3" x14ac:dyDescent="0.15">
      <c r="C377104" s="43"/>
    </row>
    <row r="377105" spans="3:3" x14ac:dyDescent="0.15">
      <c r="C377105" s="43"/>
    </row>
    <row r="377106" spans="3:3" x14ac:dyDescent="0.15">
      <c r="C377106" s="43"/>
    </row>
    <row r="377107" spans="3:3" x14ac:dyDescent="0.15">
      <c r="C377107" s="44"/>
    </row>
    <row r="377108" spans="3:3" x14ac:dyDescent="0.15">
      <c r="C377108" s="44"/>
    </row>
    <row r="377109" spans="3:3" x14ac:dyDescent="0.15">
      <c r="C377109" s="44"/>
    </row>
    <row r="377110" spans="3:3" x14ac:dyDescent="0.15">
      <c r="C377110" s="43"/>
    </row>
    <row r="377111" spans="3:3" x14ac:dyDescent="0.15">
      <c r="C377111" s="43"/>
    </row>
    <row r="377112" spans="3:3" x14ac:dyDescent="0.15">
      <c r="C377112" s="43"/>
    </row>
    <row r="377113" spans="3:3" x14ac:dyDescent="0.15">
      <c r="C377113" s="43"/>
    </row>
    <row r="377114" spans="3:3" x14ac:dyDescent="0.15">
      <c r="C377114" s="43"/>
    </row>
    <row r="377115" spans="3:3" x14ac:dyDescent="0.15">
      <c r="C377115" s="43"/>
    </row>
    <row r="377116" spans="3:3" x14ac:dyDescent="0.15">
      <c r="C377116" s="43"/>
    </row>
    <row r="377117" spans="3:3" x14ac:dyDescent="0.15">
      <c r="C377117" s="45"/>
    </row>
    <row r="377118" spans="3:3" x14ac:dyDescent="0.15">
      <c r="C377118" s="45"/>
    </row>
    <row r="377119" spans="3:3" x14ac:dyDescent="0.15">
      <c r="C377119" s="45"/>
    </row>
    <row r="377120" spans="3:3" x14ac:dyDescent="0.15">
      <c r="C377120" s="46"/>
    </row>
    <row r="377121" spans="3:3" x14ac:dyDescent="0.15">
      <c r="C377121" s="46"/>
    </row>
    <row r="377122" spans="3:3" x14ac:dyDescent="0.15">
      <c r="C377122" s="46"/>
    </row>
    <row r="377123" spans="3:3" x14ac:dyDescent="0.15">
      <c r="C377123" s="46"/>
    </row>
    <row r="377124" spans="3:3" x14ac:dyDescent="0.15">
      <c r="C377124" s="46"/>
    </row>
    <row r="377125" spans="3:3" x14ac:dyDescent="0.15">
      <c r="C377125" s="46"/>
    </row>
    <row r="377126" spans="3:3" x14ac:dyDescent="0.15">
      <c r="C377126" s="46"/>
    </row>
    <row r="377127" spans="3:3" x14ac:dyDescent="0.15">
      <c r="C377127" s="47"/>
    </row>
    <row r="377128" spans="3:3" x14ac:dyDescent="0.15">
      <c r="C377128" s="47"/>
    </row>
    <row r="377129" spans="3:3" x14ac:dyDescent="0.15">
      <c r="C377129" s="47"/>
    </row>
    <row r="377130" spans="3:3" x14ac:dyDescent="0.15">
      <c r="C377130" s="43"/>
    </row>
    <row r="377131" spans="3:3" x14ac:dyDescent="0.15">
      <c r="C377131" s="36"/>
    </row>
    <row r="377132" spans="3:3" x14ac:dyDescent="0.15">
      <c r="C377132" s="43"/>
    </row>
    <row r="377133" spans="3:3" x14ac:dyDescent="0.15">
      <c r="C377133" s="43"/>
    </row>
    <row r="377134" spans="3:3" x14ac:dyDescent="0.15">
      <c r="C377134" s="43"/>
    </row>
    <row r="377135" spans="3:3" x14ac:dyDescent="0.15">
      <c r="C377135" s="43"/>
    </row>
    <row r="377136" spans="3:3" x14ac:dyDescent="0.15">
      <c r="C377136" s="43"/>
    </row>
    <row r="377137" spans="3:3" x14ac:dyDescent="0.15">
      <c r="C377137" s="43"/>
    </row>
    <row r="377138" spans="3:3" x14ac:dyDescent="0.15">
      <c r="C377138" s="43"/>
    </row>
    <row r="377139" spans="3:3" x14ac:dyDescent="0.15">
      <c r="C377139" s="43"/>
    </row>
    <row r="377140" spans="3:3" x14ac:dyDescent="0.15">
      <c r="C377140" s="44"/>
    </row>
    <row r="377141" spans="3:3" x14ac:dyDescent="0.15">
      <c r="C377141" s="44"/>
    </row>
    <row r="377142" spans="3:3" x14ac:dyDescent="0.15">
      <c r="C377142" s="44"/>
    </row>
    <row r="377143" spans="3:3" x14ac:dyDescent="0.15">
      <c r="C377143" s="43"/>
    </row>
    <row r="377144" spans="3:3" x14ac:dyDescent="0.15">
      <c r="C377144" s="43"/>
    </row>
    <row r="377145" spans="3:3" x14ac:dyDescent="0.15">
      <c r="C377145" s="43"/>
    </row>
    <row r="377146" spans="3:3" x14ac:dyDescent="0.15">
      <c r="C377146" s="48"/>
    </row>
    <row r="377147" spans="3:3" x14ac:dyDescent="0.15">
      <c r="C377147" s="43"/>
    </row>
    <row r="377148" spans="3:3" x14ac:dyDescent="0.15">
      <c r="C377148" s="48"/>
    </row>
    <row r="377149" spans="3:3" x14ac:dyDescent="0.15">
      <c r="C377149" s="48"/>
    </row>
    <row r="377150" spans="3:3" x14ac:dyDescent="0.15">
      <c r="C377150" s="48"/>
    </row>
    <row r="377151" spans="3:3" x14ac:dyDescent="0.15">
      <c r="C377151" s="43"/>
    </row>
    <row r="377152" spans="3:3" x14ac:dyDescent="0.15">
      <c r="C377152" s="49"/>
    </row>
    <row r="377153" spans="3:3" x14ac:dyDescent="0.15">
      <c r="C377153" s="48"/>
    </row>
    <row r="377154" spans="3:3" x14ac:dyDescent="0.15">
      <c r="C377154" s="48"/>
    </row>
    <row r="377155" spans="3:3" x14ac:dyDescent="0.15">
      <c r="C377155" s="48"/>
    </row>
    <row r="377156" spans="3:3" x14ac:dyDescent="0.15">
      <c r="C377156" s="48"/>
    </row>
    <row r="377157" spans="3:3" x14ac:dyDescent="0.15">
      <c r="C377157" s="48"/>
    </row>
    <row r="377158" spans="3:3" x14ac:dyDescent="0.15">
      <c r="C377158" s="48"/>
    </row>
    <row r="377159" spans="3:3" x14ac:dyDescent="0.15">
      <c r="C377159" s="48"/>
    </row>
    <row r="377160" spans="3:3" x14ac:dyDescent="0.15">
      <c r="C377160" s="43"/>
    </row>
    <row r="377161" spans="3:3" x14ac:dyDescent="0.15">
      <c r="C377161" s="46"/>
    </row>
    <row r="377162" spans="3:3" x14ac:dyDescent="0.15">
      <c r="C377162" s="43"/>
    </row>
    <row r="377163" spans="3:3" x14ac:dyDescent="0.15">
      <c r="C377163" s="50"/>
    </row>
    <row r="377165" spans="3:3" x14ac:dyDescent="0.15">
      <c r="C377165" s="52"/>
    </row>
    <row r="393217" spans="3:3" x14ac:dyDescent="0.15">
      <c r="C393217" s="29"/>
    </row>
    <row r="393218" spans="3:3" x14ac:dyDescent="0.15">
      <c r="C393218" s="31"/>
    </row>
    <row r="393219" spans="3:3" x14ac:dyDescent="0.15">
      <c r="C393219" s="31"/>
    </row>
    <row r="393220" spans="3:3" x14ac:dyDescent="0.15">
      <c r="C393220" s="32"/>
    </row>
    <row r="393221" spans="3:3" x14ac:dyDescent="0.15">
      <c r="C393221" s="32"/>
    </row>
    <row r="393222" spans="3:3" x14ac:dyDescent="0.15">
      <c r="C393222" s="31"/>
    </row>
    <row r="393223" spans="3:3" x14ac:dyDescent="0.15">
      <c r="C393223" s="31"/>
    </row>
    <row r="393224" spans="3:3" x14ac:dyDescent="0.15">
      <c r="C393224" s="31"/>
    </row>
    <row r="393225" spans="3:3" x14ac:dyDescent="0.15">
      <c r="C393225" s="31"/>
    </row>
    <row r="393226" spans="3:3" x14ac:dyDescent="0.15">
      <c r="C393226" s="31"/>
    </row>
    <row r="393227" spans="3:3" x14ac:dyDescent="0.15">
      <c r="C393227" s="31"/>
    </row>
    <row r="393228" spans="3:3" x14ac:dyDescent="0.15">
      <c r="C393228" s="31"/>
    </row>
    <row r="393229" spans="3:3" x14ac:dyDescent="0.15">
      <c r="C393229" s="31"/>
    </row>
    <row r="393230" spans="3:3" x14ac:dyDescent="0.15">
      <c r="C393230" s="31"/>
    </row>
    <row r="393231" spans="3:3" x14ac:dyDescent="0.15">
      <c r="C393231" s="31"/>
    </row>
    <row r="393232" spans="3:3" x14ac:dyDescent="0.15">
      <c r="C393232" s="31"/>
    </row>
    <row r="393233" spans="3:3" x14ac:dyDescent="0.15">
      <c r="C393233" s="31"/>
    </row>
    <row r="393234" spans="3:3" x14ac:dyDescent="0.15">
      <c r="C393234" s="31"/>
    </row>
    <row r="393235" spans="3:3" x14ac:dyDescent="0.15">
      <c r="C393235" s="31"/>
    </row>
    <row r="393236" spans="3:3" x14ac:dyDescent="0.15">
      <c r="C393236" s="29"/>
    </row>
    <row r="393237" spans="3:3" x14ac:dyDescent="0.15">
      <c r="C393237" s="29"/>
    </row>
    <row r="393238" spans="3:3" x14ac:dyDescent="0.15">
      <c r="C393238" s="29"/>
    </row>
    <row r="393239" spans="3:3" x14ac:dyDescent="0.15">
      <c r="C393239" s="29"/>
    </row>
    <row r="393240" spans="3:3" x14ac:dyDescent="0.15">
      <c r="C393240" s="29"/>
    </row>
    <row r="393241" spans="3:3" x14ac:dyDescent="0.15">
      <c r="C393241" s="29"/>
    </row>
    <row r="393242" spans="3:3" x14ac:dyDescent="0.15">
      <c r="C393242" s="33"/>
    </row>
    <row r="393243" spans="3:3" x14ac:dyDescent="0.15">
      <c r="C393243" s="29"/>
    </row>
    <row r="393244" spans="3:3" x14ac:dyDescent="0.15">
      <c r="C393244" s="33"/>
    </row>
    <row r="393245" spans="3:3" x14ac:dyDescent="0.15">
      <c r="C393245" s="29"/>
    </row>
    <row r="393246" spans="3:3" x14ac:dyDescent="0.15">
      <c r="C393246" s="29"/>
    </row>
    <row r="393247" spans="3:3" x14ac:dyDescent="0.15">
      <c r="C393247" s="34"/>
    </row>
    <row r="393248" spans="3:3" x14ac:dyDescent="0.15">
      <c r="C393248" s="34"/>
    </row>
    <row r="393249" spans="3:3" x14ac:dyDescent="0.15">
      <c r="C393249" s="34"/>
    </row>
    <row r="393250" spans="3:3" x14ac:dyDescent="0.15">
      <c r="C393250" s="34"/>
    </row>
    <row r="393251" spans="3:3" x14ac:dyDescent="0.15">
      <c r="C393251" s="29"/>
    </row>
    <row r="393252" spans="3:3" x14ac:dyDescent="0.15">
      <c r="C393252" s="29"/>
    </row>
    <row r="393253" spans="3:3" x14ac:dyDescent="0.15">
      <c r="C393253" s="29"/>
    </row>
    <row r="393254" spans="3:3" x14ac:dyDescent="0.15">
      <c r="C393254" s="29"/>
    </row>
    <row r="393255" spans="3:3" x14ac:dyDescent="0.15">
      <c r="C393255" s="29"/>
    </row>
    <row r="393256" spans="3:3" x14ac:dyDescent="0.15">
      <c r="C393256" s="29"/>
    </row>
    <row r="393257" spans="3:3" x14ac:dyDescent="0.15">
      <c r="C393257" s="34"/>
    </row>
    <row r="393258" spans="3:3" x14ac:dyDescent="0.15">
      <c r="C393258" s="34"/>
    </row>
    <row r="393259" spans="3:3" x14ac:dyDescent="0.15">
      <c r="C393259" s="29"/>
    </row>
    <row r="393260" spans="3:3" x14ac:dyDescent="0.15">
      <c r="C393260" s="29"/>
    </row>
    <row r="393261" spans="3:3" x14ac:dyDescent="0.15">
      <c r="C393261" s="29"/>
    </row>
    <row r="393262" spans="3:3" x14ac:dyDescent="0.15">
      <c r="C393262" s="29"/>
    </row>
    <row r="393263" spans="3:3" x14ac:dyDescent="0.15">
      <c r="C393263" s="29"/>
    </row>
    <row r="393264" spans="3:3" x14ac:dyDescent="0.15">
      <c r="C393264" s="29"/>
    </row>
    <row r="393265" spans="3:3" x14ac:dyDescent="0.15">
      <c r="C393265" s="29"/>
    </row>
    <row r="393266" spans="3:3" x14ac:dyDescent="0.15">
      <c r="C393266" s="29"/>
    </row>
    <row r="393267" spans="3:3" x14ac:dyDescent="0.15">
      <c r="C393267" s="29"/>
    </row>
    <row r="393268" spans="3:3" x14ac:dyDescent="0.15">
      <c r="C393268" s="29"/>
    </row>
    <row r="393269" spans="3:3" x14ac:dyDescent="0.15">
      <c r="C393269" s="29"/>
    </row>
    <row r="393270" spans="3:3" x14ac:dyDescent="0.15">
      <c r="C393270" s="29"/>
    </row>
    <row r="393271" spans="3:3" x14ac:dyDescent="0.15">
      <c r="C393271" s="29"/>
    </row>
    <row r="393272" spans="3:3" x14ac:dyDescent="0.15">
      <c r="C393272" s="29"/>
    </row>
    <row r="393273" spans="3:3" x14ac:dyDescent="0.15">
      <c r="C393273" s="29"/>
    </row>
    <row r="393274" spans="3:3" x14ac:dyDescent="0.15">
      <c r="C393274" s="29"/>
    </row>
    <row r="393275" spans="3:3" x14ac:dyDescent="0.15">
      <c r="C393275" s="34"/>
    </row>
    <row r="393276" spans="3:3" x14ac:dyDescent="0.15">
      <c r="C393276" s="35"/>
    </row>
    <row r="393277" spans="3:3" x14ac:dyDescent="0.15">
      <c r="C393277" s="35"/>
    </row>
    <row r="393278" spans="3:3" x14ac:dyDescent="0.15">
      <c r="C393278" s="35"/>
    </row>
    <row r="393279" spans="3:3" x14ac:dyDescent="0.15">
      <c r="C393279" s="35"/>
    </row>
    <row r="393280" spans="3:3" x14ac:dyDescent="0.15">
      <c r="C393280" s="35"/>
    </row>
    <row r="393281" spans="3:3" x14ac:dyDescent="0.15">
      <c r="C393281" s="35"/>
    </row>
    <row r="393282" spans="3:3" x14ac:dyDescent="0.15">
      <c r="C393282" s="35"/>
    </row>
    <row r="393283" spans="3:3" x14ac:dyDescent="0.15">
      <c r="C393283" s="33"/>
    </row>
    <row r="393284" spans="3:3" x14ac:dyDescent="0.15">
      <c r="C393284" s="35"/>
    </row>
    <row r="393285" spans="3:3" x14ac:dyDescent="0.15">
      <c r="C393285" s="33"/>
    </row>
    <row r="393286" spans="3:3" x14ac:dyDescent="0.15">
      <c r="C393286" s="33"/>
    </row>
    <row r="393287" spans="3:3" x14ac:dyDescent="0.15">
      <c r="C393287" s="33"/>
    </row>
    <row r="393288" spans="3:3" x14ac:dyDescent="0.15">
      <c r="C393288" s="33"/>
    </row>
    <row r="393289" spans="3:3" x14ac:dyDescent="0.15">
      <c r="C393289" s="33"/>
    </row>
    <row r="393290" spans="3:3" x14ac:dyDescent="0.15">
      <c r="C393290" s="33"/>
    </row>
    <row r="393291" spans="3:3" x14ac:dyDescent="0.15">
      <c r="C393291" s="33"/>
    </row>
    <row r="393292" spans="3:3" x14ac:dyDescent="0.15">
      <c r="C393292" s="33"/>
    </row>
    <row r="393293" spans="3:3" x14ac:dyDescent="0.15">
      <c r="C393293" s="33"/>
    </row>
    <row r="393294" spans="3:3" x14ac:dyDescent="0.15">
      <c r="C393294" s="36"/>
    </row>
    <row r="393295" spans="3:3" x14ac:dyDescent="0.15">
      <c r="C393295" s="33"/>
    </row>
    <row r="393296" spans="3:3" x14ac:dyDescent="0.15">
      <c r="C393296" s="36"/>
    </row>
    <row r="393297" spans="3:3" x14ac:dyDescent="0.15">
      <c r="C393297" s="33"/>
    </row>
    <row r="393298" spans="3:3" x14ac:dyDescent="0.15">
      <c r="C393298" s="33"/>
    </row>
    <row r="393299" spans="3:3" x14ac:dyDescent="0.15">
      <c r="C393299" s="33"/>
    </row>
    <row r="393300" spans="3:3" x14ac:dyDescent="0.15">
      <c r="C393300" s="33"/>
    </row>
    <row r="393301" spans="3:3" x14ac:dyDescent="0.15">
      <c r="C393301" s="36"/>
    </row>
    <row r="393302" spans="3:3" x14ac:dyDescent="0.15">
      <c r="C393302" s="37"/>
    </row>
    <row r="393303" spans="3:3" x14ac:dyDescent="0.15">
      <c r="C393303" s="37"/>
    </row>
    <row r="393304" spans="3:3" x14ac:dyDescent="0.15">
      <c r="C393304" s="15"/>
    </row>
    <row r="393305" spans="3:3" x14ac:dyDescent="0.15">
      <c r="C393305" s="36"/>
    </row>
    <row r="393306" spans="3:3" x14ac:dyDescent="0.15">
      <c r="C393306" s="37"/>
    </row>
    <row r="393307" spans="3:3" x14ac:dyDescent="0.15">
      <c r="C393307" s="37"/>
    </row>
    <row r="393308" spans="3:3" x14ac:dyDescent="0.15">
      <c r="C393308" s="15"/>
    </row>
    <row r="393309" spans="3:3" x14ac:dyDescent="0.15">
      <c r="C393309" s="38"/>
    </row>
    <row r="393310" spans="3:3" x14ac:dyDescent="0.15">
      <c r="C393310" s="36"/>
    </row>
    <row r="393311" spans="3:3" x14ac:dyDescent="0.15">
      <c r="C393311" s="37"/>
    </row>
    <row r="393312" spans="3:3" x14ac:dyDescent="0.15">
      <c r="C393312" s="37"/>
    </row>
    <row r="393313" spans="3:3" x14ac:dyDescent="0.15">
      <c r="C393313" s="17"/>
    </row>
    <row r="393314" spans="3:3" x14ac:dyDescent="0.15">
      <c r="C393314" s="17"/>
    </row>
    <row r="393315" spans="3:3" x14ac:dyDescent="0.15">
      <c r="C393315" s="33"/>
    </row>
    <row r="393316" spans="3:3" x14ac:dyDescent="0.15">
      <c r="C393316" s="33"/>
    </row>
    <row r="393317" spans="3:3" x14ac:dyDescent="0.15">
      <c r="C393317" s="33"/>
    </row>
    <row r="393318" spans="3:3" x14ac:dyDescent="0.15">
      <c r="C393318" s="33"/>
    </row>
    <row r="393319" spans="3:3" x14ac:dyDescent="0.15">
      <c r="C393319" s="33"/>
    </row>
    <row r="393320" spans="3:3" x14ac:dyDescent="0.15">
      <c r="C393320" s="33"/>
    </row>
    <row r="393321" spans="3:3" x14ac:dyDescent="0.15">
      <c r="C393321" s="33"/>
    </row>
    <row r="393322" spans="3:3" x14ac:dyDescent="0.15">
      <c r="C393322" s="33"/>
    </row>
    <row r="393323" spans="3:3" x14ac:dyDescent="0.15">
      <c r="C393323" s="33"/>
    </row>
    <row r="393324" spans="3:3" x14ac:dyDescent="0.15">
      <c r="C393324" s="33"/>
    </row>
    <row r="393325" spans="3:3" x14ac:dyDescent="0.15">
      <c r="C393325" s="39"/>
    </row>
    <row r="393326" spans="3:3" x14ac:dyDescent="0.15">
      <c r="C393326" s="39"/>
    </row>
    <row r="393327" spans="3:3" x14ac:dyDescent="0.15">
      <c r="C393327" s="39"/>
    </row>
    <row r="393328" spans="3:3" x14ac:dyDescent="0.15">
      <c r="C393328" s="39"/>
    </row>
    <row r="393329" spans="3:3" x14ac:dyDescent="0.15">
      <c r="C393329" s="39"/>
    </row>
    <row r="393330" spans="3:3" x14ac:dyDescent="0.15">
      <c r="C393330" s="31"/>
    </row>
    <row r="393331" spans="3:3" x14ac:dyDescent="0.15">
      <c r="C393331" s="31"/>
    </row>
    <row r="393332" spans="3:3" x14ac:dyDescent="0.15">
      <c r="C393332" s="31"/>
    </row>
    <row r="393333" spans="3:3" x14ac:dyDescent="0.15">
      <c r="C393333" s="31"/>
    </row>
    <row r="393334" spans="3:3" x14ac:dyDescent="0.15">
      <c r="C393334" s="31"/>
    </row>
    <row r="393335" spans="3:3" x14ac:dyDescent="0.15">
      <c r="C393335" s="31"/>
    </row>
    <row r="393336" spans="3:3" x14ac:dyDescent="0.15">
      <c r="C393336" s="31"/>
    </row>
    <row r="393337" spans="3:3" x14ac:dyDescent="0.15">
      <c r="C393337" s="31"/>
    </row>
    <row r="393338" spans="3:3" x14ac:dyDescent="0.15">
      <c r="C393338" s="31"/>
    </row>
    <row r="393339" spans="3:3" x14ac:dyDescent="0.15">
      <c r="C393339" s="31"/>
    </row>
    <row r="393340" spans="3:3" x14ac:dyDescent="0.15">
      <c r="C393340" s="31"/>
    </row>
    <row r="393341" spans="3:3" x14ac:dyDescent="0.15">
      <c r="C393341" s="31"/>
    </row>
    <row r="393342" spans="3:3" x14ac:dyDescent="0.15">
      <c r="C393342" s="31"/>
    </row>
    <row r="393343" spans="3:3" x14ac:dyDescent="0.15">
      <c r="C393343" s="31"/>
    </row>
    <row r="393344" spans="3:3" x14ac:dyDescent="0.15">
      <c r="C393344" s="31"/>
    </row>
    <row r="393345" spans="3:3" x14ac:dyDescent="0.15">
      <c r="C393345" s="31"/>
    </row>
    <row r="393346" spans="3:3" x14ac:dyDescent="0.15">
      <c r="C393346" s="31"/>
    </row>
    <row r="393347" spans="3:3" x14ac:dyDescent="0.15">
      <c r="C393347" s="31"/>
    </row>
    <row r="393348" spans="3:3" x14ac:dyDescent="0.15">
      <c r="C393348" s="31"/>
    </row>
    <row r="393349" spans="3:3" x14ac:dyDescent="0.15">
      <c r="C393349" s="31"/>
    </row>
    <row r="393350" spans="3:3" x14ac:dyDescent="0.15">
      <c r="C393350" s="29"/>
    </row>
    <row r="393351" spans="3:3" x14ac:dyDescent="0.15">
      <c r="C393351" s="29"/>
    </row>
    <row r="393352" spans="3:3" x14ac:dyDescent="0.15">
      <c r="C393352" s="29"/>
    </row>
    <row r="393353" spans="3:3" x14ac:dyDescent="0.15">
      <c r="C393353" s="29"/>
    </row>
    <row r="393354" spans="3:3" x14ac:dyDescent="0.15">
      <c r="C393354" s="29"/>
    </row>
    <row r="393355" spans="3:3" x14ac:dyDescent="0.15">
      <c r="C393355" s="29"/>
    </row>
    <row r="393356" spans="3:3" x14ac:dyDescent="0.15">
      <c r="C393356" s="29"/>
    </row>
    <row r="393357" spans="3:3" x14ac:dyDescent="0.15">
      <c r="C393357" s="29"/>
    </row>
    <row r="393358" spans="3:3" x14ac:dyDescent="0.15">
      <c r="C393358" s="29"/>
    </row>
    <row r="393359" spans="3:3" x14ac:dyDescent="0.15">
      <c r="C393359" s="29"/>
    </row>
    <row r="393360" spans="3:3" x14ac:dyDescent="0.15">
      <c r="C393360" s="29"/>
    </row>
    <row r="393361" spans="3:3" x14ac:dyDescent="0.15">
      <c r="C393361" s="29"/>
    </row>
    <row r="393362" spans="3:3" x14ac:dyDescent="0.15">
      <c r="C393362" s="29"/>
    </row>
    <row r="393363" spans="3:3" x14ac:dyDescent="0.15">
      <c r="C393363" s="29"/>
    </row>
    <row r="393364" spans="3:3" x14ac:dyDescent="0.15">
      <c r="C393364" s="29"/>
    </row>
    <row r="393365" spans="3:3" x14ac:dyDescent="0.15">
      <c r="C393365" s="29"/>
    </row>
    <row r="393366" spans="3:3" x14ac:dyDescent="0.15">
      <c r="C393366" s="29"/>
    </row>
    <row r="393367" spans="3:3" x14ac:dyDescent="0.15">
      <c r="C393367" s="29"/>
    </row>
    <row r="393368" spans="3:3" x14ac:dyDescent="0.15">
      <c r="C393368" s="29"/>
    </row>
    <row r="393369" spans="3:3" x14ac:dyDescent="0.15">
      <c r="C393369" s="29"/>
    </row>
    <row r="393370" spans="3:3" x14ac:dyDescent="0.15">
      <c r="C393370" s="29"/>
    </row>
    <row r="393371" spans="3:3" x14ac:dyDescent="0.15">
      <c r="C393371" s="29"/>
    </row>
    <row r="393372" spans="3:3" x14ac:dyDescent="0.15">
      <c r="C393372" s="29"/>
    </row>
    <row r="393373" spans="3:3" x14ac:dyDescent="0.15">
      <c r="C393373" s="29"/>
    </row>
    <row r="393374" spans="3:3" x14ac:dyDescent="0.15">
      <c r="C393374" s="29"/>
    </row>
    <row r="393375" spans="3:3" x14ac:dyDescent="0.15">
      <c r="C393375" s="29"/>
    </row>
    <row r="393376" spans="3:3" x14ac:dyDescent="0.15">
      <c r="C393376" s="29"/>
    </row>
    <row r="393377" spans="3:3" x14ac:dyDescent="0.15">
      <c r="C393377" s="29"/>
    </row>
    <row r="393378" spans="3:3" x14ac:dyDescent="0.15">
      <c r="C393378" s="29"/>
    </row>
    <row r="393379" spans="3:3" x14ac:dyDescent="0.15">
      <c r="C393379" s="29"/>
    </row>
    <row r="393380" spans="3:3" x14ac:dyDescent="0.15">
      <c r="C393380" s="29"/>
    </row>
    <row r="393381" spans="3:3" x14ac:dyDescent="0.15">
      <c r="C393381" s="29"/>
    </row>
    <row r="393382" spans="3:3" x14ac:dyDescent="0.15">
      <c r="C393382" s="29"/>
    </row>
    <row r="393383" spans="3:3" x14ac:dyDescent="0.15">
      <c r="C393383" s="29"/>
    </row>
    <row r="393384" spans="3:3" x14ac:dyDescent="0.15">
      <c r="C393384" s="29"/>
    </row>
    <row r="393385" spans="3:3" x14ac:dyDescent="0.15">
      <c r="C393385" s="29"/>
    </row>
    <row r="393386" spans="3:3" x14ac:dyDescent="0.15">
      <c r="C393386" s="31"/>
    </row>
    <row r="393387" spans="3:3" x14ac:dyDescent="0.15">
      <c r="C393387" s="31"/>
    </row>
    <row r="393388" spans="3:3" x14ac:dyDescent="0.15">
      <c r="C393388" s="31"/>
    </row>
    <row r="393389" spans="3:3" x14ac:dyDescent="0.15">
      <c r="C393389" s="31"/>
    </row>
    <row r="393390" spans="3:3" x14ac:dyDescent="0.15">
      <c r="C393390" s="31"/>
    </row>
    <row r="393391" spans="3:3" x14ac:dyDescent="0.15">
      <c r="C393391" s="31"/>
    </row>
    <row r="393392" spans="3:3" x14ac:dyDescent="0.15">
      <c r="C393392" s="31"/>
    </row>
    <row r="393393" spans="3:3" x14ac:dyDescent="0.15">
      <c r="C393393" s="31"/>
    </row>
    <row r="393394" spans="3:3" x14ac:dyDescent="0.15">
      <c r="C393394" s="31"/>
    </row>
    <row r="393395" spans="3:3" x14ac:dyDescent="0.15">
      <c r="C393395" s="31"/>
    </row>
    <row r="393396" spans="3:3" x14ac:dyDescent="0.15">
      <c r="C393396" s="29"/>
    </row>
    <row r="393397" spans="3:3" x14ac:dyDescent="0.15">
      <c r="C393397" s="29"/>
    </row>
    <row r="393398" spans="3:3" x14ac:dyDescent="0.15">
      <c r="C393398" s="29"/>
    </row>
    <row r="393399" spans="3:3" x14ac:dyDescent="0.15">
      <c r="C393399" s="29"/>
    </row>
    <row r="393400" spans="3:3" x14ac:dyDescent="0.15">
      <c r="C393400" s="29"/>
    </row>
    <row r="393401" spans="3:3" x14ac:dyDescent="0.15">
      <c r="C393401" s="29"/>
    </row>
    <row r="393402" spans="3:3" x14ac:dyDescent="0.15">
      <c r="C393402" s="29"/>
    </row>
    <row r="393403" spans="3:3" x14ac:dyDescent="0.15">
      <c r="C393403" s="29"/>
    </row>
    <row r="393404" spans="3:3" x14ac:dyDescent="0.15">
      <c r="C393404" s="29"/>
    </row>
    <row r="393405" spans="3:3" x14ac:dyDescent="0.15">
      <c r="C393405" s="29"/>
    </row>
    <row r="393406" spans="3:3" x14ac:dyDescent="0.15">
      <c r="C393406" s="29"/>
    </row>
    <row r="393407" spans="3:3" x14ac:dyDescent="0.15">
      <c r="C393407" s="29"/>
    </row>
    <row r="393408" spans="3:3" x14ac:dyDescent="0.15">
      <c r="C393408" s="29"/>
    </row>
    <row r="393409" spans="3:3" x14ac:dyDescent="0.15">
      <c r="C393409" s="29"/>
    </row>
    <row r="393410" spans="3:3" x14ac:dyDescent="0.15">
      <c r="C393410" s="29"/>
    </row>
    <row r="393411" spans="3:3" x14ac:dyDescent="0.15">
      <c r="C393411" s="29"/>
    </row>
    <row r="393412" spans="3:3" x14ac:dyDescent="0.15">
      <c r="C393412" s="29"/>
    </row>
    <row r="393413" spans="3:3" x14ac:dyDescent="0.15">
      <c r="C393413" s="29"/>
    </row>
    <row r="393414" spans="3:3" x14ac:dyDescent="0.15">
      <c r="C393414" s="29"/>
    </row>
    <row r="393415" spans="3:3" x14ac:dyDescent="0.15">
      <c r="C393415" s="29"/>
    </row>
    <row r="393416" spans="3:3" x14ac:dyDescent="0.15">
      <c r="C393416" s="29"/>
    </row>
    <row r="393417" spans="3:3" x14ac:dyDescent="0.15">
      <c r="C393417" s="29"/>
    </row>
    <row r="393418" spans="3:3" x14ac:dyDescent="0.15">
      <c r="C393418" s="29"/>
    </row>
    <row r="393419" spans="3:3" x14ac:dyDescent="0.15">
      <c r="C393419" s="29"/>
    </row>
    <row r="393420" spans="3:3" x14ac:dyDescent="0.15">
      <c r="C393420" s="29"/>
    </row>
    <row r="393421" spans="3:3" x14ac:dyDescent="0.15">
      <c r="C393421" s="29"/>
    </row>
    <row r="393422" spans="3:3" x14ac:dyDescent="0.15">
      <c r="C393422" s="40"/>
    </row>
    <row r="393423" spans="3:3" x14ac:dyDescent="0.15">
      <c r="C393423" s="40"/>
    </row>
    <row r="393424" spans="3:3" x14ac:dyDescent="0.15">
      <c r="C393424" s="40"/>
    </row>
    <row r="393425" spans="3:3" x14ac:dyDescent="0.15">
      <c r="C393425" s="40"/>
    </row>
    <row r="393426" spans="3:3" x14ac:dyDescent="0.15">
      <c r="C393426" s="40"/>
    </row>
    <row r="393427" spans="3:3" x14ac:dyDescent="0.15">
      <c r="C393427" s="40"/>
    </row>
    <row r="393428" spans="3:3" x14ac:dyDescent="0.15">
      <c r="C393428" s="40"/>
    </row>
    <row r="393429" spans="3:3" x14ac:dyDescent="0.15">
      <c r="C393429" s="40"/>
    </row>
    <row r="393430" spans="3:3" x14ac:dyDescent="0.15">
      <c r="C393430" s="40"/>
    </row>
    <row r="393431" spans="3:3" x14ac:dyDescent="0.15">
      <c r="C393431" s="40"/>
    </row>
    <row r="393432" spans="3:3" x14ac:dyDescent="0.15">
      <c r="C393432" s="40"/>
    </row>
    <row r="393433" spans="3:3" x14ac:dyDescent="0.15">
      <c r="C393433" s="40"/>
    </row>
    <row r="393434" spans="3:3" x14ac:dyDescent="0.15">
      <c r="C393434" s="40"/>
    </row>
    <row r="393435" spans="3:3" x14ac:dyDescent="0.15">
      <c r="C393435" s="40"/>
    </row>
    <row r="393436" spans="3:3" x14ac:dyDescent="0.15">
      <c r="C393436" s="41"/>
    </row>
    <row r="393437" spans="3:3" x14ac:dyDescent="0.15">
      <c r="C393437" s="41"/>
    </row>
    <row r="393438" spans="3:3" x14ac:dyDescent="0.15">
      <c r="C393438" s="41"/>
    </row>
    <row r="393439" spans="3:3" x14ac:dyDescent="0.15">
      <c r="C393439" s="41"/>
    </row>
    <row r="393440" spans="3:3" x14ac:dyDescent="0.15">
      <c r="C393440" s="41"/>
    </row>
    <row r="393441" spans="3:3" x14ac:dyDescent="0.15">
      <c r="C393441" s="34"/>
    </row>
    <row r="393442" spans="3:3" x14ac:dyDescent="0.15">
      <c r="C393442" s="34"/>
    </row>
    <row r="393443" spans="3:3" x14ac:dyDescent="0.15">
      <c r="C393443" s="34"/>
    </row>
    <row r="393444" spans="3:3" x14ac:dyDescent="0.15">
      <c r="C393444" s="34"/>
    </row>
    <row r="393445" spans="3:3" x14ac:dyDescent="0.15">
      <c r="C393445" s="34"/>
    </row>
    <row r="393446" spans="3:3" x14ac:dyDescent="0.15">
      <c r="C393446" s="34"/>
    </row>
    <row r="393447" spans="3:3" x14ac:dyDescent="0.15">
      <c r="C393447" s="34"/>
    </row>
    <row r="393448" spans="3:3" x14ac:dyDescent="0.15">
      <c r="C393448" s="34"/>
    </row>
    <row r="393449" spans="3:3" x14ac:dyDescent="0.15">
      <c r="C393449" s="34"/>
    </row>
    <row r="393450" spans="3:3" x14ac:dyDescent="0.15">
      <c r="C393450" s="34"/>
    </row>
    <row r="393451" spans="3:3" x14ac:dyDescent="0.15">
      <c r="C393451" s="42"/>
    </row>
    <row r="393452" spans="3:3" x14ac:dyDescent="0.15">
      <c r="C393452" s="42"/>
    </row>
    <row r="393453" spans="3:3" x14ac:dyDescent="0.15">
      <c r="C393453" s="42"/>
    </row>
    <row r="393454" spans="3:3" x14ac:dyDescent="0.15">
      <c r="C393454" s="42"/>
    </row>
    <row r="393455" spans="3:3" x14ac:dyDescent="0.15">
      <c r="C393455" s="42"/>
    </row>
    <row r="393456" spans="3:3" x14ac:dyDescent="0.15">
      <c r="C393456" s="42"/>
    </row>
    <row r="393457" spans="3:3" x14ac:dyDescent="0.15">
      <c r="C393457" s="42"/>
    </row>
    <row r="393458" spans="3:3" x14ac:dyDescent="0.15">
      <c r="C393458" s="42"/>
    </row>
    <row r="393459" spans="3:3" x14ac:dyDescent="0.15">
      <c r="C393459" s="42"/>
    </row>
    <row r="393460" spans="3:3" x14ac:dyDescent="0.15">
      <c r="C393460" s="42"/>
    </row>
    <row r="393461" spans="3:3" x14ac:dyDescent="0.15">
      <c r="C393461" s="31"/>
    </row>
    <row r="393462" spans="3:3" x14ac:dyDescent="0.15">
      <c r="C393462" s="31"/>
    </row>
    <row r="393463" spans="3:3" x14ac:dyDescent="0.15">
      <c r="C393463" s="29"/>
    </row>
    <row r="393464" spans="3:3" x14ac:dyDescent="0.15">
      <c r="C393464" s="29"/>
    </row>
    <row r="393465" spans="3:3" x14ac:dyDescent="0.15">
      <c r="C393465" s="29"/>
    </row>
    <row r="393466" spans="3:3" x14ac:dyDescent="0.15">
      <c r="C393466" s="29"/>
    </row>
    <row r="393467" spans="3:3" x14ac:dyDescent="0.15">
      <c r="C393467" s="29"/>
    </row>
    <row r="393468" spans="3:3" x14ac:dyDescent="0.15">
      <c r="C393468" s="29"/>
    </row>
    <row r="393469" spans="3:3" x14ac:dyDescent="0.15">
      <c r="C393469" s="29"/>
    </row>
    <row r="393470" spans="3:3" x14ac:dyDescent="0.15">
      <c r="C393470" s="29"/>
    </row>
    <row r="393471" spans="3:3" x14ac:dyDescent="0.15">
      <c r="C393471" s="31"/>
    </row>
    <row r="393472" spans="3:3" x14ac:dyDescent="0.15">
      <c r="C393472" s="29"/>
    </row>
    <row r="393473" spans="3:3" x14ac:dyDescent="0.15">
      <c r="C393473" s="29"/>
    </row>
    <row r="393474" spans="3:3" x14ac:dyDescent="0.15">
      <c r="C393474" s="29"/>
    </row>
    <row r="393475" spans="3:3" x14ac:dyDescent="0.15">
      <c r="C393475" s="29"/>
    </row>
    <row r="393476" spans="3:3" x14ac:dyDescent="0.15">
      <c r="C393476" s="29"/>
    </row>
    <row r="393477" spans="3:3" x14ac:dyDescent="0.15">
      <c r="C393477" s="29"/>
    </row>
    <row r="393478" spans="3:3" x14ac:dyDescent="0.15">
      <c r="C393478" s="29"/>
    </row>
    <row r="393479" spans="3:3" x14ac:dyDescent="0.15">
      <c r="C393479" s="37"/>
    </row>
    <row r="393480" spans="3:3" x14ac:dyDescent="0.15">
      <c r="C393480" s="37"/>
    </row>
    <row r="393481" spans="3:3" x14ac:dyDescent="0.15">
      <c r="C393481" s="37"/>
    </row>
    <row r="393482" spans="3:3" x14ac:dyDescent="0.15">
      <c r="C393482" s="37"/>
    </row>
    <row r="393483" spans="3:3" x14ac:dyDescent="0.15">
      <c r="C393483" s="29"/>
    </row>
    <row r="393484" spans="3:3" x14ac:dyDescent="0.15">
      <c r="C393484" s="43"/>
    </row>
    <row r="393485" spans="3:3" x14ac:dyDescent="0.15">
      <c r="C393485" s="43"/>
    </row>
    <row r="393486" spans="3:3" x14ac:dyDescent="0.15">
      <c r="C393486" s="43"/>
    </row>
    <row r="393487" spans="3:3" x14ac:dyDescent="0.15">
      <c r="C393487" s="43"/>
    </row>
    <row r="393488" spans="3:3" x14ac:dyDescent="0.15">
      <c r="C393488" s="43"/>
    </row>
    <row r="393489" spans="3:3" x14ac:dyDescent="0.15">
      <c r="C393489" s="43"/>
    </row>
    <row r="393490" spans="3:3" x14ac:dyDescent="0.15">
      <c r="C393490" s="43"/>
    </row>
    <row r="393491" spans="3:3" x14ac:dyDescent="0.15">
      <c r="C393491" s="44"/>
    </row>
    <row r="393492" spans="3:3" x14ac:dyDescent="0.15">
      <c r="C393492" s="44"/>
    </row>
    <row r="393493" spans="3:3" x14ac:dyDescent="0.15">
      <c r="C393493" s="44"/>
    </row>
    <row r="393494" spans="3:3" x14ac:dyDescent="0.15">
      <c r="C393494" s="43"/>
    </row>
    <row r="393495" spans="3:3" x14ac:dyDescent="0.15">
      <c r="C393495" s="43"/>
    </row>
    <row r="393496" spans="3:3" x14ac:dyDescent="0.15">
      <c r="C393496" s="43"/>
    </row>
    <row r="393497" spans="3:3" x14ac:dyDescent="0.15">
      <c r="C393497" s="43"/>
    </row>
    <row r="393498" spans="3:3" x14ac:dyDescent="0.15">
      <c r="C393498" s="43"/>
    </row>
    <row r="393499" spans="3:3" x14ac:dyDescent="0.15">
      <c r="C393499" s="43"/>
    </row>
    <row r="393500" spans="3:3" x14ac:dyDescent="0.15">
      <c r="C393500" s="43"/>
    </row>
    <row r="393501" spans="3:3" x14ac:dyDescent="0.15">
      <c r="C393501" s="45"/>
    </row>
    <row r="393502" spans="3:3" x14ac:dyDescent="0.15">
      <c r="C393502" s="45"/>
    </row>
    <row r="393503" spans="3:3" x14ac:dyDescent="0.15">
      <c r="C393503" s="45"/>
    </row>
    <row r="393504" spans="3:3" x14ac:dyDescent="0.15">
      <c r="C393504" s="46"/>
    </row>
    <row r="393505" spans="3:3" x14ac:dyDescent="0.15">
      <c r="C393505" s="46"/>
    </row>
    <row r="393506" spans="3:3" x14ac:dyDescent="0.15">
      <c r="C393506" s="46"/>
    </row>
    <row r="393507" spans="3:3" x14ac:dyDescent="0.15">
      <c r="C393507" s="46"/>
    </row>
    <row r="393508" spans="3:3" x14ac:dyDescent="0.15">
      <c r="C393508" s="46"/>
    </row>
    <row r="393509" spans="3:3" x14ac:dyDescent="0.15">
      <c r="C393509" s="46"/>
    </row>
    <row r="393510" spans="3:3" x14ac:dyDescent="0.15">
      <c r="C393510" s="46"/>
    </row>
    <row r="393511" spans="3:3" x14ac:dyDescent="0.15">
      <c r="C393511" s="47"/>
    </row>
    <row r="393512" spans="3:3" x14ac:dyDescent="0.15">
      <c r="C393512" s="47"/>
    </row>
    <row r="393513" spans="3:3" x14ac:dyDescent="0.15">
      <c r="C393513" s="47"/>
    </row>
    <row r="393514" spans="3:3" x14ac:dyDescent="0.15">
      <c r="C393514" s="43"/>
    </row>
    <row r="393515" spans="3:3" x14ac:dyDescent="0.15">
      <c r="C393515" s="36"/>
    </row>
    <row r="393516" spans="3:3" x14ac:dyDescent="0.15">
      <c r="C393516" s="43"/>
    </row>
    <row r="393517" spans="3:3" x14ac:dyDescent="0.15">
      <c r="C393517" s="43"/>
    </row>
    <row r="393518" spans="3:3" x14ac:dyDescent="0.15">
      <c r="C393518" s="43"/>
    </row>
    <row r="393519" spans="3:3" x14ac:dyDescent="0.15">
      <c r="C393519" s="43"/>
    </row>
    <row r="393520" spans="3:3" x14ac:dyDescent="0.15">
      <c r="C393520" s="43"/>
    </row>
    <row r="393521" spans="3:3" x14ac:dyDescent="0.15">
      <c r="C393521" s="43"/>
    </row>
    <row r="393522" spans="3:3" x14ac:dyDescent="0.15">
      <c r="C393522" s="43"/>
    </row>
    <row r="393523" spans="3:3" x14ac:dyDescent="0.15">
      <c r="C393523" s="43"/>
    </row>
    <row r="393524" spans="3:3" x14ac:dyDescent="0.15">
      <c r="C393524" s="44"/>
    </row>
    <row r="393525" spans="3:3" x14ac:dyDescent="0.15">
      <c r="C393525" s="44"/>
    </row>
    <row r="393526" spans="3:3" x14ac:dyDescent="0.15">
      <c r="C393526" s="44"/>
    </row>
    <row r="393527" spans="3:3" x14ac:dyDescent="0.15">
      <c r="C393527" s="43"/>
    </row>
    <row r="393528" spans="3:3" x14ac:dyDescent="0.15">
      <c r="C393528" s="43"/>
    </row>
    <row r="393529" spans="3:3" x14ac:dyDescent="0.15">
      <c r="C393529" s="43"/>
    </row>
    <row r="393530" spans="3:3" x14ac:dyDescent="0.15">
      <c r="C393530" s="48"/>
    </row>
    <row r="393531" spans="3:3" x14ac:dyDescent="0.15">
      <c r="C393531" s="43"/>
    </row>
    <row r="393532" spans="3:3" x14ac:dyDescent="0.15">
      <c r="C393532" s="48"/>
    </row>
    <row r="393533" spans="3:3" x14ac:dyDescent="0.15">
      <c r="C393533" s="48"/>
    </row>
    <row r="393534" spans="3:3" x14ac:dyDescent="0.15">
      <c r="C393534" s="48"/>
    </row>
    <row r="393535" spans="3:3" x14ac:dyDescent="0.15">
      <c r="C393535" s="43"/>
    </row>
    <row r="393536" spans="3:3" x14ac:dyDescent="0.15">
      <c r="C393536" s="49"/>
    </row>
    <row r="393537" spans="3:3" x14ac:dyDescent="0.15">
      <c r="C393537" s="48"/>
    </row>
    <row r="393538" spans="3:3" x14ac:dyDescent="0.15">
      <c r="C393538" s="48"/>
    </row>
    <row r="393539" spans="3:3" x14ac:dyDescent="0.15">
      <c r="C393539" s="48"/>
    </row>
    <row r="393540" spans="3:3" x14ac:dyDescent="0.15">
      <c r="C393540" s="48"/>
    </row>
    <row r="393541" spans="3:3" x14ac:dyDescent="0.15">
      <c r="C393541" s="48"/>
    </row>
    <row r="393542" spans="3:3" x14ac:dyDescent="0.15">
      <c r="C393542" s="48"/>
    </row>
    <row r="393543" spans="3:3" x14ac:dyDescent="0.15">
      <c r="C393543" s="48"/>
    </row>
    <row r="393544" spans="3:3" x14ac:dyDescent="0.15">
      <c r="C393544" s="43"/>
    </row>
    <row r="393545" spans="3:3" x14ac:dyDescent="0.15">
      <c r="C393545" s="46"/>
    </row>
    <row r="393546" spans="3:3" x14ac:dyDescent="0.15">
      <c r="C393546" s="43"/>
    </row>
    <row r="393547" spans="3:3" x14ac:dyDescent="0.15">
      <c r="C393547" s="50"/>
    </row>
    <row r="393549" spans="3:3" x14ac:dyDescent="0.15">
      <c r="C393549" s="52"/>
    </row>
    <row r="409601" spans="3:3" x14ac:dyDescent="0.15">
      <c r="C409601" s="29"/>
    </row>
    <row r="409602" spans="3:3" x14ac:dyDescent="0.15">
      <c r="C409602" s="31"/>
    </row>
    <row r="409603" spans="3:3" x14ac:dyDescent="0.15">
      <c r="C409603" s="31"/>
    </row>
    <row r="409604" spans="3:3" x14ac:dyDescent="0.15">
      <c r="C409604" s="32"/>
    </row>
    <row r="409605" spans="3:3" x14ac:dyDescent="0.15">
      <c r="C409605" s="32"/>
    </row>
    <row r="409606" spans="3:3" x14ac:dyDescent="0.15">
      <c r="C409606" s="31"/>
    </row>
    <row r="409607" spans="3:3" x14ac:dyDescent="0.15">
      <c r="C409607" s="31"/>
    </row>
    <row r="409608" spans="3:3" x14ac:dyDescent="0.15">
      <c r="C409608" s="31"/>
    </row>
    <row r="409609" spans="3:3" x14ac:dyDescent="0.15">
      <c r="C409609" s="31"/>
    </row>
    <row r="409610" spans="3:3" x14ac:dyDescent="0.15">
      <c r="C409610" s="31"/>
    </row>
    <row r="409611" spans="3:3" x14ac:dyDescent="0.15">
      <c r="C409611" s="31"/>
    </row>
    <row r="409612" spans="3:3" x14ac:dyDescent="0.15">
      <c r="C409612" s="31"/>
    </row>
    <row r="409613" spans="3:3" x14ac:dyDescent="0.15">
      <c r="C409613" s="31"/>
    </row>
    <row r="409614" spans="3:3" x14ac:dyDescent="0.15">
      <c r="C409614" s="31"/>
    </row>
    <row r="409615" spans="3:3" x14ac:dyDescent="0.15">
      <c r="C409615" s="31"/>
    </row>
    <row r="409616" spans="3:3" x14ac:dyDescent="0.15">
      <c r="C409616" s="31"/>
    </row>
    <row r="409617" spans="3:3" x14ac:dyDescent="0.15">
      <c r="C409617" s="31"/>
    </row>
    <row r="409618" spans="3:3" x14ac:dyDescent="0.15">
      <c r="C409618" s="31"/>
    </row>
    <row r="409619" spans="3:3" x14ac:dyDescent="0.15">
      <c r="C409619" s="31"/>
    </row>
    <row r="409620" spans="3:3" x14ac:dyDescent="0.15">
      <c r="C409620" s="29"/>
    </row>
    <row r="409621" spans="3:3" x14ac:dyDescent="0.15">
      <c r="C409621" s="29"/>
    </row>
    <row r="409622" spans="3:3" x14ac:dyDescent="0.15">
      <c r="C409622" s="29"/>
    </row>
    <row r="409623" spans="3:3" x14ac:dyDescent="0.15">
      <c r="C409623" s="29"/>
    </row>
    <row r="409624" spans="3:3" x14ac:dyDescent="0.15">
      <c r="C409624" s="29"/>
    </row>
    <row r="409625" spans="3:3" x14ac:dyDescent="0.15">
      <c r="C409625" s="29"/>
    </row>
    <row r="409626" spans="3:3" x14ac:dyDescent="0.15">
      <c r="C409626" s="33"/>
    </row>
    <row r="409627" spans="3:3" x14ac:dyDescent="0.15">
      <c r="C409627" s="29"/>
    </row>
    <row r="409628" spans="3:3" x14ac:dyDescent="0.15">
      <c r="C409628" s="33"/>
    </row>
    <row r="409629" spans="3:3" x14ac:dyDescent="0.15">
      <c r="C409629" s="29"/>
    </row>
    <row r="409630" spans="3:3" x14ac:dyDescent="0.15">
      <c r="C409630" s="29"/>
    </row>
    <row r="409631" spans="3:3" x14ac:dyDescent="0.15">
      <c r="C409631" s="34"/>
    </row>
    <row r="409632" spans="3:3" x14ac:dyDescent="0.15">
      <c r="C409632" s="34"/>
    </row>
    <row r="409633" spans="3:3" x14ac:dyDescent="0.15">
      <c r="C409633" s="34"/>
    </row>
    <row r="409634" spans="3:3" x14ac:dyDescent="0.15">
      <c r="C409634" s="34"/>
    </row>
    <row r="409635" spans="3:3" x14ac:dyDescent="0.15">
      <c r="C409635" s="29"/>
    </row>
    <row r="409636" spans="3:3" x14ac:dyDescent="0.15">
      <c r="C409636" s="29"/>
    </row>
    <row r="409637" spans="3:3" x14ac:dyDescent="0.15">
      <c r="C409637" s="29"/>
    </row>
    <row r="409638" spans="3:3" x14ac:dyDescent="0.15">
      <c r="C409638" s="29"/>
    </row>
    <row r="409639" spans="3:3" x14ac:dyDescent="0.15">
      <c r="C409639" s="29"/>
    </row>
    <row r="409640" spans="3:3" x14ac:dyDescent="0.15">
      <c r="C409640" s="29"/>
    </row>
    <row r="409641" spans="3:3" x14ac:dyDescent="0.15">
      <c r="C409641" s="34"/>
    </row>
    <row r="409642" spans="3:3" x14ac:dyDescent="0.15">
      <c r="C409642" s="34"/>
    </row>
    <row r="409643" spans="3:3" x14ac:dyDescent="0.15">
      <c r="C409643" s="29"/>
    </row>
    <row r="409644" spans="3:3" x14ac:dyDescent="0.15">
      <c r="C409644" s="29"/>
    </row>
    <row r="409645" spans="3:3" x14ac:dyDescent="0.15">
      <c r="C409645" s="29"/>
    </row>
    <row r="409646" spans="3:3" x14ac:dyDescent="0.15">
      <c r="C409646" s="29"/>
    </row>
    <row r="409647" spans="3:3" x14ac:dyDescent="0.15">
      <c r="C409647" s="29"/>
    </row>
    <row r="409648" spans="3:3" x14ac:dyDescent="0.15">
      <c r="C409648" s="29"/>
    </row>
    <row r="409649" spans="3:3" x14ac:dyDescent="0.15">
      <c r="C409649" s="29"/>
    </row>
    <row r="409650" spans="3:3" x14ac:dyDescent="0.15">
      <c r="C409650" s="29"/>
    </row>
    <row r="409651" spans="3:3" x14ac:dyDescent="0.15">
      <c r="C409651" s="29"/>
    </row>
    <row r="409652" spans="3:3" x14ac:dyDescent="0.15">
      <c r="C409652" s="29"/>
    </row>
    <row r="409653" spans="3:3" x14ac:dyDescent="0.15">
      <c r="C409653" s="29"/>
    </row>
    <row r="409654" spans="3:3" x14ac:dyDescent="0.15">
      <c r="C409654" s="29"/>
    </row>
    <row r="409655" spans="3:3" x14ac:dyDescent="0.15">
      <c r="C409655" s="29"/>
    </row>
    <row r="409656" spans="3:3" x14ac:dyDescent="0.15">
      <c r="C409656" s="29"/>
    </row>
    <row r="409657" spans="3:3" x14ac:dyDescent="0.15">
      <c r="C409657" s="29"/>
    </row>
    <row r="409658" spans="3:3" x14ac:dyDescent="0.15">
      <c r="C409658" s="29"/>
    </row>
    <row r="409659" spans="3:3" x14ac:dyDescent="0.15">
      <c r="C409659" s="34"/>
    </row>
    <row r="409660" spans="3:3" x14ac:dyDescent="0.15">
      <c r="C409660" s="35"/>
    </row>
    <row r="409661" spans="3:3" x14ac:dyDescent="0.15">
      <c r="C409661" s="35"/>
    </row>
    <row r="409662" spans="3:3" x14ac:dyDescent="0.15">
      <c r="C409662" s="35"/>
    </row>
    <row r="409663" spans="3:3" x14ac:dyDescent="0.15">
      <c r="C409663" s="35"/>
    </row>
    <row r="409664" spans="3:3" x14ac:dyDescent="0.15">
      <c r="C409664" s="35"/>
    </row>
    <row r="409665" spans="3:3" x14ac:dyDescent="0.15">
      <c r="C409665" s="35"/>
    </row>
    <row r="409666" spans="3:3" x14ac:dyDescent="0.15">
      <c r="C409666" s="35"/>
    </row>
    <row r="409667" spans="3:3" x14ac:dyDescent="0.15">
      <c r="C409667" s="33"/>
    </row>
    <row r="409668" spans="3:3" x14ac:dyDescent="0.15">
      <c r="C409668" s="35"/>
    </row>
    <row r="409669" spans="3:3" x14ac:dyDescent="0.15">
      <c r="C409669" s="33"/>
    </row>
    <row r="409670" spans="3:3" x14ac:dyDescent="0.15">
      <c r="C409670" s="33"/>
    </row>
    <row r="409671" spans="3:3" x14ac:dyDescent="0.15">
      <c r="C409671" s="33"/>
    </row>
    <row r="409672" spans="3:3" x14ac:dyDescent="0.15">
      <c r="C409672" s="33"/>
    </row>
    <row r="409673" spans="3:3" x14ac:dyDescent="0.15">
      <c r="C409673" s="33"/>
    </row>
    <row r="409674" spans="3:3" x14ac:dyDescent="0.15">
      <c r="C409674" s="33"/>
    </row>
    <row r="409675" spans="3:3" x14ac:dyDescent="0.15">
      <c r="C409675" s="33"/>
    </row>
    <row r="409676" spans="3:3" x14ac:dyDescent="0.15">
      <c r="C409676" s="33"/>
    </row>
    <row r="409677" spans="3:3" x14ac:dyDescent="0.15">
      <c r="C409677" s="33"/>
    </row>
    <row r="409678" spans="3:3" x14ac:dyDescent="0.15">
      <c r="C409678" s="36"/>
    </row>
    <row r="409679" spans="3:3" x14ac:dyDescent="0.15">
      <c r="C409679" s="33"/>
    </row>
    <row r="409680" spans="3:3" x14ac:dyDescent="0.15">
      <c r="C409680" s="36"/>
    </row>
    <row r="409681" spans="3:3" x14ac:dyDescent="0.15">
      <c r="C409681" s="33"/>
    </row>
    <row r="409682" spans="3:3" x14ac:dyDescent="0.15">
      <c r="C409682" s="33"/>
    </row>
    <row r="409683" spans="3:3" x14ac:dyDescent="0.15">
      <c r="C409683" s="33"/>
    </row>
    <row r="409684" spans="3:3" x14ac:dyDescent="0.15">
      <c r="C409684" s="33"/>
    </row>
    <row r="409685" spans="3:3" x14ac:dyDescent="0.15">
      <c r="C409685" s="36"/>
    </row>
    <row r="409686" spans="3:3" x14ac:dyDescent="0.15">
      <c r="C409686" s="37"/>
    </row>
    <row r="409687" spans="3:3" x14ac:dyDescent="0.15">
      <c r="C409687" s="37"/>
    </row>
    <row r="409688" spans="3:3" x14ac:dyDescent="0.15">
      <c r="C409688" s="15"/>
    </row>
    <row r="409689" spans="3:3" x14ac:dyDescent="0.15">
      <c r="C409689" s="36"/>
    </row>
    <row r="409690" spans="3:3" x14ac:dyDescent="0.15">
      <c r="C409690" s="37"/>
    </row>
    <row r="409691" spans="3:3" x14ac:dyDescent="0.15">
      <c r="C409691" s="37"/>
    </row>
    <row r="409692" spans="3:3" x14ac:dyDescent="0.15">
      <c r="C409692" s="15"/>
    </row>
    <row r="409693" spans="3:3" x14ac:dyDescent="0.15">
      <c r="C409693" s="38"/>
    </row>
    <row r="409694" spans="3:3" x14ac:dyDescent="0.15">
      <c r="C409694" s="36"/>
    </row>
    <row r="409695" spans="3:3" x14ac:dyDescent="0.15">
      <c r="C409695" s="37"/>
    </row>
    <row r="409696" spans="3:3" x14ac:dyDescent="0.15">
      <c r="C409696" s="37"/>
    </row>
    <row r="409697" spans="3:3" x14ac:dyDescent="0.15">
      <c r="C409697" s="17"/>
    </row>
    <row r="409698" spans="3:3" x14ac:dyDescent="0.15">
      <c r="C409698" s="17"/>
    </row>
    <row r="409699" spans="3:3" x14ac:dyDescent="0.15">
      <c r="C409699" s="33"/>
    </row>
    <row r="409700" spans="3:3" x14ac:dyDescent="0.15">
      <c r="C409700" s="33"/>
    </row>
    <row r="409701" spans="3:3" x14ac:dyDescent="0.15">
      <c r="C409701" s="33"/>
    </row>
    <row r="409702" spans="3:3" x14ac:dyDescent="0.15">
      <c r="C409702" s="33"/>
    </row>
    <row r="409703" spans="3:3" x14ac:dyDescent="0.15">
      <c r="C409703" s="33"/>
    </row>
    <row r="409704" spans="3:3" x14ac:dyDescent="0.15">
      <c r="C409704" s="33"/>
    </row>
    <row r="409705" spans="3:3" x14ac:dyDescent="0.15">
      <c r="C409705" s="33"/>
    </row>
    <row r="409706" spans="3:3" x14ac:dyDescent="0.15">
      <c r="C409706" s="33"/>
    </row>
    <row r="409707" spans="3:3" x14ac:dyDescent="0.15">
      <c r="C409707" s="33"/>
    </row>
    <row r="409708" spans="3:3" x14ac:dyDescent="0.15">
      <c r="C409708" s="33"/>
    </row>
    <row r="409709" spans="3:3" x14ac:dyDescent="0.15">
      <c r="C409709" s="39"/>
    </row>
    <row r="409710" spans="3:3" x14ac:dyDescent="0.15">
      <c r="C409710" s="39"/>
    </row>
    <row r="409711" spans="3:3" x14ac:dyDescent="0.15">
      <c r="C409711" s="39"/>
    </row>
    <row r="409712" spans="3:3" x14ac:dyDescent="0.15">
      <c r="C409712" s="39"/>
    </row>
    <row r="409713" spans="3:3" x14ac:dyDescent="0.15">
      <c r="C409713" s="39"/>
    </row>
    <row r="409714" spans="3:3" x14ac:dyDescent="0.15">
      <c r="C409714" s="31"/>
    </row>
    <row r="409715" spans="3:3" x14ac:dyDescent="0.15">
      <c r="C409715" s="31"/>
    </row>
    <row r="409716" spans="3:3" x14ac:dyDescent="0.15">
      <c r="C409716" s="31"/>
    </row>
    <row r="409717" spans="3:3" x14ac:dyDescent="0.15">
      <c r="C409717" s="31"/>
    </row>
    <row r="409718" spans="3:3" x14ac:dyDescent="0.15">
      <c r="C409718" s="31"/>
    </row>
    <row r="409719" spans="3:3" x14ac:dyDescent="0.15">
      <c r="C409719" s="31"/>
    </row>
    <row r="409720" spans="3:3" x14ac:dyDescent="0.15">
      <c r="C409720" s="31"/>
    </row>
    <row r="409721" spans="3:3" x14ac:dyDescent="0.15">
      <c r="C409721" s="31"/>
    </row>
    <row r="409722" spans="3:3" x14ac:dyDescent="0.15">
      <c r="C409722" s="31"/>
    </row>
    <row r="409723" spans="3:3" x14ac:dyDescent="0.15">
      <c r="C409723" s="31"/>
    </row>
    <row r="409724" spans="3:3" x14ac:dyDescent="0.15">
      <c r="C409724" s="31"/>
    </row>
    <row r="409725" spans="3:3" x14ac:dyDescent="0.15">
      <c r="C409725" s="31"/>
    </row>
    <row r="409726" spans="3:3" x14ac:dyDescent="0.15">
      <c r="C409726" s="31"/>
    </row>
    <row r="409727" spans="3:3" x14ac:dyDescent="0.15">
      <c r="C409727" s="31"/>
    </row>
    <row r="409728" spans="3:3" x14ac:dyDescent="0.15">
      <c r="C409728" s="31"/>
    </row>
    <row r="409729" spans="3:3" x14ac:dyDescent="0.15">
      <c r="C409729" s="31"/>
    </row>
    <row r="409730" spans="3:3" x14ac:dyDescent="0.15">
      <c r="C409730" s="31"/>
    </row>
    <row r="409731" spans="3:3" x14ac:dyDescent="0.15">
      <c r="C409731" s="31"/>
    </row>
    <row r="409732" spans="3:3" x14ac:dyDescent="0.15">
      <c r="C409732" s="31"/>
    </row>
    <row r="409733" spans="3:3" x14ac:dyDescent="0.15">
      <c r="C409733" s="31"/>
    </row>
    <row r="409734" spans="3:3" x14ac:dyDescent="0.15">
      <c r="C409734" s="29"/>
    </row>
    <row r="409735" spans="3:3" x14ac:dyDescent="0.15">
      <c r="C409735" s="29"/>
    </row>
    <row r="409736" spans="3:3" x14ac:dyDescent="0.15">
      <c r="C409736" s="29"/>
    </row>
    <row r="409737" spans="3:3" x14ac:dyDescent="0.15">
      <c r="C409737" s="29"/>
    </row>
    <row r="409738" spans="3:3" x14ac:dyDescent="0.15">
      <c r="C409738" s="29"/>
    </row>
    <row r="409739" spans="3:3" x14ac:dyDescent="0.15">
      <c r="C409739" s="29"/>
    </row>
    <row r="409740" spans="3:3" x14ac:dyDescent="0.15">
      <c r="C409740" s="29"/>
    </row>
    <row r="409741" spans="3:3" x14ac:dyDescent="0.15">
      <c r="C409741" s="29"/>
    </row>
    <row r="409742" spans="3:3" x14ac:dyDescent="0.15">
      <c r="C409742" s="29"/>
    </row>
    <row r="409743" spans="3:3" x14ac:dyDescent="0.15">
      <c r="C409743" s="29"/>
    </row>
    <row r="409744" spans="3:3" x14ac:dyDescent="0.15">
      <c r="C409744" s="29"/>
    </row>
    <row r="409745" spans="3:3" x14ac:dyDescent="0.15">
      <c r="C409745" s="29"/>
    </row>
    <row r="409746" spans="3:3" x14ac:dyDescent="0.15">
      <c r="C409746" s="29"/>
    </row>
    <row r="409747" spans="3:3" x14ac:dyDescent="0.15">
      <c r="C409747" s="29"/>
    </row>
    <row r="409748" spans="3:3" x14ac:dyDescent="0.15">
      <c r="C409748" s="29"/>
    </row>
    <row r="409749" spans="3:3" x14ac:dyDescent="0.15">
      <c r="C409749" s="29"/>
    </row>
    <row r="409750" spans="3:3" x14ac:dyDescent="0.15">
      <c r="C409750" s="29"/>
    </row>
    <row r="409751" spans="3:3" x14ac:dyDescent="0.15">
      <c r="C409751" s="29"/>
    </row>
    <row r="409752" spans="3:3" x14ac:dyDescent="0.15">
      <c r="C409752" s="29"/>
    </row>
    <row r="409753" spans="3:3" x14ac:dyDescent="0.15">
      <c r="C409753" s="29"/>
    </row>
    <row r="409754" spans="3:3" x14ac:dyDescent="0.15">
      <c r="C409754" s="29"/>
    </row>
    <row r="409755" spans="3:3" x14ac:dyDescent="0.15">
      <c r="C409755" s="29"/>
    </row>
    <row r="409756" spans="3:3" x14ac:dyDescent="0.15">
      <c r="C409756" s="29"/>
    </row>
    <row r="409757" spans="3:3" x14ac:dyDescent="0.15">
      <c r="C409757" s="29"/>
    </row>
    <row r="409758" spans="3:3" x14ac:dyDescent="0.15">
      <c r="C409758" s="29"/>
    </row>
    <row r="409759" spans="3:3" x14ac:dyDescent="0.15">
      <c r="C409759" s="29"/>
    </row>
    <row r="409760" spans="3:3" x14ac:dyDescent="0.15">
      <c r="C409760" s="29"/>
    </row>
    <row r="409761" spans="3:3" x14ac:dyDescent="0.15">
      <c r="C409761" s="29"/>
    </row>
    <row r="409762" spans="3:3" x14ac:dyDescent="0.15">
      <c r="C409762" s="29"/>
    </row>
    <row r="409763" spans="3:3" x14ac:dyDescent="0.15">
      <c r="C409763" s="29"/>
    </row>
    <row r="409764" spans="3:3" x14ac:dyDescent="0.15">
      <c r="C409764" s="29"/>
    </row>
    <row r="409765" spans="3:3" x14ac:dyDescent="0.15">
      <c r="C409765" s="29"/>
    </row>
    <row r="409766" spans="3:3" x14ac:dyDescent="0.15">
      <c r="C409766" s="29"/>
    </row>
    <row r="409767" spans="3:3" x14ac:dyDescent="0.15">
      <c r="C409767" s="29"/>
    </row>
    <row r="409768" spans="3:3" x14ac:dyDescent="0.15">
      <c r="C409768" s="29"/>
    </row>
    <row r="409769" spans="3:3" x14ac:dyDescent="0.15">
      <c r="C409769" s="29"/>
    </row>
    <row r="409770" spans="3:3" x14ac:dyDescent="0.15">
      <c r="C409770" s="31"/>
    </row>
    <row r="409771" spans="3:3" x14ac:dyDescent="0.15">
      <c r="C409771" s="31"/>
    </row>
    <row r="409772" spans="3:3" x14ac:dyDescent="0.15">
      <c r="C409772" s="31"/>
    </row>
    <row r="409773" spans="3:3" x14ac:dyDescent="0.15">
      <c r="C409773" s="31"/>
    </row>
    <row r="409774" spans="3:3" x14ac:dyDescent="0.15">
      <c r="C409774" s="31"/>
    </row>
    <row r="409775" spans="3:3" x14ac:dyDescent="0.15">
      <c r="C409775" s="31"/>
    </row>
    <row r="409776" spans="3:3" x14ac:dyDescent="0.15">
      <c r="C409776" s="31"/>
    </row>
    <row r="409777" spans="3:3" x14ac:dyDescent="0.15">
      <c r="C409777" s="31"/>
    </row>
    <row r="409778" spans="3:3" x14ac:dyDescent="0.15">
      <c r="C409778" s="31"/>
    </row>
    <row r="409779" spans="3:3" x14ac:dyDescent="0.15">
      <c r="C409779" s="31"/>
    </row>
    <row r="409780" spans="3:3" x14ac:dyDescent="0.15">
      <c r="C409780" s="29"/>
    </row>
    <row r="409781" spans="3:3" x14ac:dyDescent="0.15">
      <c r="C409781" s="29"/>
    </row>
    <row r="409782" spans="3:3" x14ac:dyDescent="0.15">
      <c r="C409782" s="29"/>
    </row>
    <row r="409783" spans="3:3" x14ac:dyDescent="0.15">
      <c r="C409783" s="29"/>
    </row>
    <row r="409784" spans="3:3" x14ac:dyDescent="0.15">
      <c r="C409784" s="29"/>
    </row>
    <row r="409785" spans="3:3" x14ac:dyDescent="0.15">
      <c r="C409785" s="29"/>
    </row>
    <row r="409786" spans="3:3" x14ac:dyDescent="0.15">
      <c r="C409786" s="29"/>
    </row>
    <row r="409787" spans="3:3" x14ac:dyDescent="0.15">
      <c r="C409787" s="29"/>
    </row>
    <row r="409788" spans="3:3" x14ac:dyDescent="0.15">
      <c r="C409788" s="29"/>
    </row>
    <row r="409789" spans="3:3" x14ac:dyDescent="0.15">
      <c r="C409789" s="29"/>
    </row>
    <row r="409790" spans="3:3" x14ac:dyDescent="0.15">
      <c r="C409790" s="29"/>
    </row>
    <row r="409791" spans="3:3" x14ac:dyDescent="0.15">
      <c r="C409791" s="29"/>
    </row>
    <row r="409792" spans="3:3" x14ac:dyDescent="0.15">
      <c r="C409792" s="29"/>
    </row>
    <row r="409793" spans="3:3" x14ac:dyDescent="0.15">
      <c r="C409793" s="29"/>
    </row>
    <row r="409794" spans="3:3" x14ac:dyDescent="0.15">
      <c r="C409794" s="29"/>
    </row>
    <row r="409795" spans="3:3" x14ac:dyDescent="0.15">
      <c r="C409795" s="29"/>
    </row>
    <row r="409796" spans="3:3" x14ac:dyDescent="0.15">
      <c r="C409796" s="29"/>
    </row>
    <row r="409797" spans="3:3" x14ac:dyDescent="0.15">
      <c r="C409797" s="29"/>
    </row>
    <row r="409798" spans="3:3" x14ac:dyDescent="0.15">
      <c r="C409798" s="29"/>
    </row>
    <row r="409799" spans="3:3" x14ac:dyDescent="0.15">
      <c r="C409799" s="29"/>
    </row>
    <row r="409800" spans="3:3" x14ac:dyDescent="0.15">
      <c r="C409800" s="29"/>
    </row>
    <row r="409801" spans="3:3" x14ac:dyDescent="0.15">
      <c r="C409801" s="29"/>
    </row>
    <row r="409802" spans="3:3" x14ac:dyDescent="0.15">
      <c r="C409802" s="29"/>
    </row>
    <row r="409803" spans="3:3" x14ac:dyDescent="0.15">
      <c r="C409803" s="29"/>
    </row>
    <row r="409804" spans="3:3" x14ac:dyDescent="0.15">
      <c r="C409804" s="29"/>
    </row>
    <row r="409805" spans="3:3" x14ac:dyDescent="0.15">
      <c r="C409805" s="29"/>
    </row>
    <row r="409806" spans="3:3" x14ac:dyDescent="0.15">
      <c r="C409806" s="40"/>
    </row>
    <row r="409807" spans="3:3" x14ac:dyDescent="0.15">
      <c r="C409807" s="40"/>
    </row>
    <row r="409808" spans="3:3" x14ac:dyDescent="0.15">
      <c r="C409808" s="40"/>
    </row>
    <row r="409809" spans="3:3" x14ac:dyDescent="0.15">
      <c r="C409809" s="40"/>
    </row>
    <row r="409810" spans="3:3" x14ac:dyDescent="0.15">
      <c r="C409810" s="40"/>
    </row>
    <row r="409811" spans="3:3" x14ac:dyDescent="0.15">
      <c r="C409811" s="40"/>
    </row>
    <row r="409812" spans="3:3" x14ac:dyDescent="0.15">
      <c r="C409812" s="40"/>
    </row>
    <row r="409813" spans="3:3" x14ac:dyDescent="0.15">
      <c r="C409813" s="40"/>
    </row>
    <row r="409814" spans="3:3" x14ac:dyDescent="0.15">
      <c r="C409814" s="40"/>
    </row>
    <row r="409815" spans="3:3" x14ac:dyDescent="0.15">
      <c r="C409815" s="40"/>
    </row>
    <row r="409816" spans="3:3" x14ac:dyDescent="0.15">
      <c r="C409816" s="40"/>
    </row>
    <row r="409817" spans="3:3" x14ac:dyDescent="0.15">
      <c r="C409817" s="40"/>
    </row>
    <row r="409818" spans="3:3" x14ac:dyDescent="0.15">
      <c r="C409818" s="40"/>
    </row>
    <row r="409819" spans="3:3" x14ac:dyDescent="0.15">
      <c r="C409819" s="40"/>
    </row>
    <row r="409820" spans="3:3" x14ac:dyDescent="0.15">
      <c r="C409820" s="41"/>
    </row>
    <row r="409821" spans="3:3" x14ac:dyDescent="0.15">
      <c r="C409821" s="41"/>
    </row>
    <row r="409822" spans="3:3" x14ac:dyDescent="0.15">
      <c r="C409822" s="41"/>
    </row>
    <row r="409823" spans="3:3" x14ac:dyDescent="0.15">
      <c r="C409823" s="41"/>
    </row>
    <row r="409824" spans="3:3" x14ac:dyDescent="0.15">
      <c r="C409824" s="41"/>
    </row>
    <row r="409825" spans="3:3" x14ac:dyDescent="0.15">
      <c r="C409825" s="34"/>
    </row>
    <row r="409826" spans="3:3" x14ac:dyDescent="0.15">
      <c r="C409826" s="34"/>
    </row>
    <row r="409827" spans="3:3" x14ac:dyDescent="0.15">
      <c r="C409827" s="34"/>
    </row>
    <row r="409828" spans="3:3" x14ac:dyDescent="0.15">
      <c r="C409828" s="34"/>
    </row>
    <row r="409829" spans="3:3" x14ac:dyDescent="0.15">
      <c r="C409829" s="34"/>
    </row>
    <row r="409830" spans="3:3" x14ac:dyDescent="0.15">
      <c r="C409830" s="34"/>
    </row>
    <row r="409831" spans="3:3" x14ac:dyDescent="0.15">
      <c r="C409831" s="34"/>
    </row>
    <row r="409832" spans="3:3" x14ac:dyDescent="0.15">
      <c r="C409832" s="34"/>
    </row>
    <row r="409833" spans="3:3" x14ac:dyDescent="0.15">
      <c r="C409833" s="34"/>
    </row>
    <row r="409834" spans="3:3" x14ac:dyDescent="0.15">
      <c r="C409834" s="34"/>
    </row>
    <row r="409835" spans="3:3" x14ac:dyDescent="0.15">
      <c r="C409835" s="42"/>
    </row>
    <row r="409836" spans="3:3" x14ac:dyDescent="0.15">
      <c r="C409836" s="42"/>
    </row>
    <row r="409837" spans="3:3" x14ac:dyDescent="0.15">
      <c r="C409837" s="42"/>
    </row>
    <row r="409838" spans="3:3" x14ac:dyDescent="0.15">
      <c r="C409838" s="42"/>
    </row>
    <row r="409839" spans="3:3" x14ac:dyDescent="0.15">
      <c r="C409839" s="42"/>
    </row>
    <row r="409840" spans="3:3" x14ac:dyDescent="0.15">
      <c r="C409840" s="42"/>
    </row>
    <row r="409841" spans="3:3" x14ac:dyDescent="0.15">
      <c r="C409841" s="42"/>
    </row>
    <row r="409842" spans="3:3" x14ac:dyDescent="0.15">
      <c r="C409842" s="42"/>
    </row>
    <row r="409843" spans="3:3" x14ac:dyDescent="0.15">
      <c r="C409843" s="42"/>
    </row>
    <row r="409844" spans="3:3" x14ac:dyDescent="0.15">
      <c r="C409844" s="42"/>
    </row>
    <row r="409845" spans="3:3" x14ac:dyDescent="0.15">
      <c r="C409845" s="31"/>
    </row>
    <row r="409846" spans="3:3" x14ac:dyDescent="0.15">
      <c r="C409846" s="31"/>
    </row>
    <row r="409847" spans="3:3" x14ac:dyDescent="0.15">
      <c r="C409847" s="29"/>
    </row>
    <row r="409848" spans="3:3" x14ac:dyDescent="0.15">
      <c r="C409848" s="29"/>
    </row>
    <row r="409849" spans="3:3" x14ac:dyDescent="0.15">
      <c r="C409849" s="29"/>
    </row>
    <row r="409850" spans="3:3" x14ac:dyDescent="0.15">
      <c r="C409850" s="29"/>
    </row>
    <row r="409851" spans="3:3" x14ac:dyDescent="0.15">
      <c r="C409851" s="29"/>
    </row>
    <row r="409852" spans="3:3" x14ac:dyDescent="0.15">
      <c r="C409852" s="29"/>
    </row>
    <row r="409853" spans="3:3" x14ac:dyDescent="0.15">
      <c r="C409853" s="29"/>
    </row>
    <row r="409854" spans="3:3" x14ac:dyDescent="0.15">
      <c r="C409854" s="29"/>
    </row>
    <row r="409855" spans="3:3" x14ac:dyDescent="0.15">
      <c r="C409855" s="31"/>
    </row>
    <row r="409856" spans="3:3" x14ac:dyDescent="0.15">
      <c r="C409856" s="29"/>
    </row>
    <row r="409857" spans="3:3" x14ac:dyDescent="0.15">
      <c r="C409857" s="29"/>
    </row>
    <row r="409858" spans="3:3" x14ac:dyDescent="0.15">
      <c r="C409858" s="29"/>
    </row>
    <row r="409859" spans="3:3" x14ac:dyDescent="0.15">
      <c r="C409859" s="29"/>
    </row>
    <row r="409860" spans="3:3" x14ac:dyDescent="0.15">
      <c r="C409860" s="29"/>
    </row>
    <row r="409861" spans="3:3" x14ac:dyDescent="0.15">
      <c r="C409861" s="29"/>
    </row>
    <row r="409862" spans="3:3" x14ac:dyDescent="0.15">
      <c r="C409862" s="29"/>
    </row>
    <row r="409863" spans="3:3" x14ac:dyDescent="0.15">
      <c r="C409863" s="37"/>
    </row>
    <row r="409864" spans="3:3" x14ac:dyDescent="0.15">
      <c r="C409864" s="37"/>
    </row>
    <row r="409865" spans="3:3" x14ac:dyDescent="0.15">
      <c r="C409865" s="37"/>
    </row>
    <row r="409866" spans="3:3" x14ac:dyDescent="0.15">
      <c r="C409866" s="37"/>
    </row>
    <row r="409867" spans="3:3" x14ac:dyDescent="0.15">
      <c r="C409867" s="29"/>
    </row>
    <row r="409868" spans="3:3" x14ac:dyDescent="0.15">
      <c r="C409868" s="43"/>
    </row>
    <row r="409869" spans="3:3" x14ac:dyDescent="0.15">
      <c r="C409869" s="43"/>
    </row>
    <row r="409870" spans="3:3" x14ac:dyDescent="0.15">
      <c r="C409870" s="43"/>
    </row>
    <row r="409871" spans="3:3" x14ac:dyDescent="0.15">
      <c r="C409871" s="43"/>
    </row>
    <row r="409872" spans="3:3" x14ac:dyDescent="0.15">
      <c r="C409872" s="43"/>
    </row>
    <row r="409873" spans="3:3" x14ac:dyDescent="0.15">
      <c r="C409873" s="43"/>
    </row>
    <row r="409874" spans="3:3" x14ac:dyDescent="0.15">
      <c r="C409874" s="43"/>
    </row>
    <row r="409875" spans="3:3" x14ac:dyDescent="0.15">
      <c r="C409875" s="44"/>
    </row>
    <row r="409876" spans="3:3" x14ac:dyDescent="0.15">
      <c r="C409876" s="44"/>
    </row>
    <row r="409877" spans="3:3" x14ac:dyDescent="0.15">
      <c r="C409877" s="44"/>
    </row>
    <row r="409878" spans="3:3" x14ac:dyDescent="0.15">
      <c r="C409878" s="43"/>
    </row>
    <row r="409879" spans="3:3" x14ac:dyDescent="0.15">
      <c r="C409879" s="43"/>
    </row>
    <row r="409880" spans="3:3" x14ac:dyDescent="0.15">
      <c r="C409880" s="43"/>
    </row>
    <row r="409881" spans="3:3" x14ac:dyDescent="0.15">
      <c r="C409881" s="43"/>
    </row>
    <row r="409882" spans="3:3" x14ac:dyDescent="0.15">
      <c r="C409882" s="43"/>
    </row>
    <row r="409883" spans="3:3" x14ac:dyDescent="0.15">
      <c r="C409883" s="43"/>
    </row>
    <row r="409884" spans="3:3" x14ac:dyDescent="0.15">
      <c r="C409884" s="43"/>
    </row>
    <row r="409885" spans="3:3" x14ac:dyDescent="0.15">
      <c r="C409885" s="45"/>
    </row>
    <row r="409886" spans="3:3" x14ac:dyDescent="0.15">
      <c r="C409886" s="45"/>
    </row>
    <row r="409887" spans="3:3" x14ac:dyDescent="0.15">
      <c r="C409887" s="45"/>
    </row>
    <row r="409888" spans="3:3" x14ac:dyDescent="0.15">
      <c r="C409888" s="46"/>
    </row>
    <row r="409889" spans="3:3" x14ac:dyDescent="0.15">
      <c r="C409889" s="46"/>
    </row>
    <row r="409890" spans="3:3" x14ac:dyDescent="0.15">
      <c r="C409890" s="46"/>
    </row>
    <row r="409891" spans="3:3" x14ac:dyDescent="0.15">
      <c r="C409891" s="46"/>
    </row>
    <row r="409892" spans="3:3" x14ac:dyDescent="0.15">
      <c r="C409892" s="46"/>
    </row>
    <row r="409893" spans="3:3" x14ac:dyDescent="0.15">
      <c r="C409893" s="46"/>
    </row>
    <row r="409894" spans="3:3" x14ac:dyDescent="0.15">
      <c r="C409894" s="46"/>
    </row>
    <row r="409895" spans="3:3" x14ac:dyDescent="0.15">
      <c r="C409895" s="47"/>
    </row>
    <row r="409896" spans="3:3" x14ac:dyDescent="0.15">
      <c r="C409896" s="47"/>
    </row>
    <row r="409897" spans="3:3" x14ac:dyDescent="0.15">
      <c r="C409897" s="47"/>
    </row>
    <row r="409898" spans="3:3" x14ac:dyDescent="0.15">
      <c r="C409898" s="43"/>
    </row>
    <row r="409899" spans="3:3" x14ac:dyDescent="0.15">
      <c r="C409899" s="36"/>
    </row>
    <row r="409900" spans="3:3" x14ac:dyDescent="0.15">
      <c r="C409900" s="43"/>
    </row>
    <row r="409901" spans="3:3" x14ac:dyDescent="0.15">
      <c r="C409901" s="43"/>
    </row>
    <row r="409902" spans="3:3" x14ac:dyDescent="0.15">
      <c r="C409902" s="43"/>
    </row>
    <row r="409903" spans="3:3" x14ac:dyDescent="0.15">
      <c r="C409903" s="43"/>
    </row>
    <row r="409904" spans="3:3" x14ac:dyDescent="0.15">
      <c r="C409904" s="43"/>
    </row>
    <row r="409905" spans="3:3" x14ac:dyDescent="0.15">
      <c r="C409905" s="43"/>
    </row>
    <row r="409906" spans="3:3" x14ac:dyDescent="0.15">
      <c r="C409906" s="43"/>
    </row>
    <row r="409907" spans="3:3" x14ac:dyDescent="0.15">
      <c r="C409907" s="43"/>
    </row>
    <row r="409908" spans="3:3" x14ac:dyDescent="0.15">
      <c r="C409908" s="44"/>
    </row>
    <row r="409909" spans="3:3" x14ac:dyDescent="0.15">
      <c r="C409909" s="44"/>
    </row>
    <row r="409910" spans="3:3" x14ac:dyDescent="0.15">
      <c r="C409910" s="44"/>
    </row>
    <row r="409911" spans="3:3" x14ac:dyDescent="0.15">
      <c r="C409911" s="43"/>
    </row>
    <row r="409912" spans="3:3" x14ac:dyDescent="0.15">
      <c r="C409912" s="43"/>
    </row>
    <row r="409913" spans="3:3" x14ac:dyDescent="0.15">
      <c r="C409913" s="43"/>
    </row>
    <row r="409914" spans="3:3" x14ac:dyDescent="0.15">
      <c r="C409914" s="48"/>
    </row>
    <row r="409915" spans="3:3" x14ac:dyDescent="0.15">
      <c r="C409915" s="43"/>
    </row>
    <row r="409916" spans="3:3" x14ac:dyDescent="0.15">
      <c r="C409916" s="48"/>
    </row>
    <row r="409917" spans="3:3" x14ac:dyDescent="0.15">
      <c r="C409917" s="48"/>
    </row>
    <row r="409918" spans="3:3" x14ac:dyDescent="0.15">
      <c r="C409918" s="48"/>
    </row>
    <row r="409919" spans="3:3" x14ac:dyDescent="0.15">
      <c r="C409919" s="43"/>
    </row>
    <row r="409920" spans="3:3" x14ac:dyDescent="0.15">
      <c r="C409920" s="49"/>
    </row>
    <row r="409921" spans="3:3" x14ac:dyDescent="0.15">
      <c r="C409921" s="48"/>
    </row>
    <row r="409922" spans="3:3" x14ac:dyDescent="0.15">
      <c r="C409922" s="48"/>
    </row>
    <row r="409923" spans="3:3" x14ac:dyDescent="0.15">
      <c r="C409923" s="48"/>
    </row>
    <row r="409924" spans="3:3" x14ac:dyDescent="0.15">
      <c r="C409924" s="48"/>
    </row>
    <row r="409925" spans="3:3" x14ac:dyDescent="0.15">
      <c r="C409925" s="48"/>
    </row>
    <row r="409926" spans="3:3" x14ac:dyDescent="0.15">
      <c r="C409926" s="48"/>
    </row>
    <row r="409927" spans="3:3" x14ac:dyDescent="0.15">
      <c r="C409927" s="48"/>
    </row>
    <row r="409928" spans="3:3" x14ac:dyDescent="0.15">
      <c r="C409928" s="43"/>
    </row>
    <row r="409929" spans="3:3" x14ac:dyDescent="0.15">
      <c r="C409929" s="46"/>
    </row>
    <row r="409930" spans="3:3" x14ac:dyDescent="0.15">
      <c r="C409930" s="43"/>
    </row>
    <row r="409931" spans="3:3" x14ac:dyDescent="0.15">
      <c r="C409931" s="50"/>
    </row>
    <row r="409933" spans="3:3" x14ac:dyDescent="0.15">
      <c r="C409933" s="52"/>
    </row>
    <row r="425985" spans="3:3" x14ac:dyDescent="0.15">
      <c r="C425985" s="29"/>
    </row>
    <row r="425986" spans="3:3" x14ac:dyDescent="0.15">
      <c r="C425986" s="31"/>
    </row>
    <row r="425987" spans="3:3" x14ac:dyDescent="0.15">
      <c r="C425987" s="31"/>
    </row>
    <row r="425988" spans="3:3" x14ac:dyDescent="0.15">
      <c r="C425988" s="32"/>
    </row>
    <row r="425989" spans="3:3" x14ac:dyDescent="0.15">
      <c r="C425989" s="32"/>
    </row>
    <row r="425990" spans="3:3" x14ac:dyDescent="0.15">
      <c r="C425990" s="31"/>
    </row>
    <row r="425991" spans="3:3" x14ac:dyDescent="0.15">
      <c r="C425991" s="31"/>
    </row>
    <row r="425992" spans="3:3" x14ac:dyDescent="0.15">
      <c r="C425992" s="31"/>
    </row>
    <row r="425993" spans="3:3" x14ac:dyDescent="0.15">
      <c r="C425993" s="31"/>
    </row>
    <row r="425994" spans="3:3" x14ac:dyDescent="0.15">
      <c r="C425994" s="31"/>
    </row>
    <row r="425995" spans="3:3" x14ac:dyDescent="0.15">
      <c r="C425995" s="31"/>
    </row>
    <row r="425996" spans="3:3" x14ac:dyDescent="0.15">
      <c r="C425996" s="31"/>
    </row>
    <row r="425997" spans="3:3" x14ac:dyDescent="0.15">
      <c r="C425997" s="31"/>
    </row>
    <row r="425998" spans="3:3" x14ac:dyDescent="0.15">
      <c r="C425998" s="31"/>
    </row>
    <row r="425999" spans="3:3" x14ac:dyDescent="0.15">
      <c r="C425999" s="31"/>
    </row>
    <row r="426000" spans="3:3" x14ac:dyDescent="0.15">
      <c r="C426000" s="31"/>
    </row>
    <row r="426001" spans="3:3" x14ac:dyDescent="0.15">
      <c r="C426001" s="31"/>
    </row>
    <row r="426002" spans="3:3" x14ac:dyDescent="0.15">
      <c r="C426002" s="31"/>
    </row>
    <row r="426003" spans="3:3" x14ac:dyDescent="0.15">
      <c r="C426003" s="31"/>
    </row>
    <row r="426004" spans="3:3" x14ac:dyDescent="0.15">
      <c r="C426004" s="29"/>
    </row>
    <row r="426005" spans="3:3" x14ac:dyDescent="0.15">
      <c r="C426005" s="29"/>
    </row>
    <row r="426006" spans="3:3" x14ac:dyDescent="0.15">
      <c r="C426006" s="29"/>
    </row>
    <row r="426007" spans="3:3" x14ac:dyDescent="0.15">
      <c r="C426007" s="29"/>
    </row>
    <row r="426008" spans="3:3" x14ac:dyDescent="0.15">
      <c r="C426008" s="29"/>
    </row>
    <row r="426009" spans="3:3" x14ac:dyDescent="0.15">
      <c r="C426009" s="29"/>
    </row>
    <row r="426010" spans="3:3" x14ac:dyDescent="0.15">
      <c r="C426010" s="33"/>
    </row>
    <row r="426011" spans="3:3" x14ac:dyDescent="0.15">
      <c r="C426011" s="29"/>
    </row>
    <row r="426012" spans="3:3" x14ac:dyDescent="0.15">
      <c r="C426012" s="33"/>
    </row>
    <row r="426013" spans="3:3" x14ac:dyDescent="0.15">
      <c r="C426013" s="29"/>
    </row>
    <row r="426014" spans="3:3" x14ac:dyDescent="0.15">
      <c r="C426014" s="29"/>
    </row>
    <row r="426015" spans="3:3" x14ac:dyDescent="0.15">
      <c r="C426015" s="34"/>
    </row>
    <row r="426016" spans="3:3" x14ac:dyDescent="0.15">
      <c r="C426016" s="34"/>
    </row>
    <row r="426017" spans="3:3" x14ac:dyDescent="0.15">
      <c r="C426017" s="34"/>
    </row>
    <row r="426018" spans="3:3" x14ac:dyDescent="0.15">
      <c r="C426018" s="34"/>
    </row>
    <row r="426019" spans="3:3" x14ac:dyDescent="0.15">
      <c r="C426019" s="29"/>
    </row>
    <row r="426020" spans="3:3" x14ac:dyDescent="0.15">
      <c r="C426020" s="29"/>
    </row>
    <row r="426021" spans="3:3" x14ac:dyDescent="0.15">
      <c r="C426021" s="29"/>
    </row>
    <row r="426022" spans="3:3" x14ac:dyDescent="0.15">
      <c r="C426022" s="29"/>
    </row>
    <row r="426023" spans="3:3" x14ac:dyDescent="0.15">
      <c r="C426023" s="29"/>
    </row>
    <row r="426024" spans="3:3" x14ac:dyDescent="0.15">
      <c r="C426024" s="29"/>
    </row>
    <row r="426025" spans="3:3" x14ac:dyDescent="0.15">
      <c r="C426025" s="34"/>
    </row>
    <row r="426026" spans="3:3" x14ac:dyDescent="0.15">
      <c r="C426026" s="34"/>
    </row>
    <row r="426027" spans="3:3" x14ac:dyDescent="0.15">
      <c r="C426027" s="29"/>
    </row>
    <row r="426028" spans="3:3" x14ac:dyDescent="0.15">
      <c r="C426028" s="29"/>
    </row>
    <row r="426029" spans="3:3" x14ac:dyDescent="0.15">
      <c r="C426029" s="29"/>
    </row>
    <row r="426030" spans="3:3" x14ac:dyDescent="0.15">
      <c r="C426030" s="29"/>
    </row>
    <row r="426031" spans="3:3" x14ac:dyDescent="0.15">
      <c r="C426031" s="29"/>
    </row>
    <row r="426032" spans="3:3" x14ac:dyDescent="0.15">
      <c r="C426032" s="29"/>
    </row>
    <row r="426033" spans="3:3" x14ac:dyDescent="0.15">
      <c r="C426033" s="29"/>
    </row>
    <row r="426034" spans="3:3" x14ac:dyDescent="0.15">
      <c r="C426034" s="29"/>
    </row>
    <row r="426035" spans="3:3" x14ac:dyDescent="0.15">
      <c r="C426035" s="29"/>
    </row>
    <row r="426036" spans="3:3" x14ac:dyDescent="0.15">
      <c r="C426036" s="29"/>
    </row>
    <row r="426037" spans="3:3" x14ac:dyDescent="0.15">
      <c r="C426037" s="29"/>
    </row>
    <row r="426038" spans="3:3" x14ac:dyDescent="0.15">
      <c r="C426038" s="29"/>
    </row>
    <row r="426039" spans="3:3" x14ac:dyDescent="0.15">
      <c r="C426039" s="29"/>
    </row>
    <row r="426040" spans="3:3" x14ac:dyDescent="0.15">
      <c r="C426040" s="29"/>
    </row>
    <row r="426041" spans="3:3" x14ac:dyDescent="0.15">
      <c r="C426041" s="29"/>
    </row>
    <row r="426042" spans="3:3" x14ac:dyDescent="0.15">
      <c r="C426042" s="29"/>
    </row>
    <row r="426043" spans="3:3" x14ac:dyDescent="0.15">
      <c r="C426043" s="34"/>
    </row>
    <row r="426044" spans="3:3" x14ac:dyDescent="0.15">
      <c r="C426044" s="35"/>
    </row>
    <row r="426045" spans="3:3" x14ac:dyDescent="0.15">
      <c r="C426045" s="35"/>
    </row>
    <row r="426046" spans="3:3" x14ac:dyDescent="0.15">
      <c r="C426046" s="35"/>
    </row>
    <row r="426047" spans="3:3" x14ac:dyDescent="0.15">
      <c r="C426047" s="35"/>
    </row>
    <row r="426048" spans="3:3" x14ac:dyDescent="0.15">
      <c r="C426048" s="35"/>
    </row>
    <row r="426049" spans="3:3" x14ac:dyDescent="0.15">
      <c r="C426049" s="35"/>
    </row>
    <row r="426050" spans="3:3" x14ac:dyDescent="0.15">
      <c r="C426050" s="35"/>
    </row>
    <row r="426051" spans="3:3" x14ac:dyDescent="0.15">
      <c r="C426051" s="33"/>
    </row>
    <row r="426052" spans="3:3" x14ac:dyDescent="0.15">
      <c r="C426052" s="35"/>
    </row>
    <row r="426053" spans="3:3" x14ac:dyDescent="0.15">
      <c r="C426053" s="33"/>
    </row>
    <row r="426054" spans="3:3" x14ac:dyDescent="0.15">
      <c r="C426054" s="33"/>
    </row>
    <row r="426055" spans="3:3" x14ac:dyDescent="0.15">
      <c r="C426055" s="33"/>
    </row>
    <row r="426056" spans="3:3" x14ac:dyDescent="0.15">
      <c r="C426056" s="33"/>
    </row>
    <row r="426057" spans="3:3" x14ac:dyDescent="0.15">
      <c r="C426057" s="33"/>
    </row>
    <row r="426058" spans="3:3" x14ac:dyDescent="0.15">
      <c r="C426058" s="33"/>
    </row>
    <row r="426059" spans="3:3" x14ac:dyDescent="0.15">
      <c r="C426059" s="33"/>
    </row>
    <row r="426060" spans="3:3" x14ac:dyDescent="0.15">
      <c r="C426060" s="33"/>
    </row>
    <row r="426061" spans="3:3" x14ac:dyDescent="0.15">
      <c r="C426061" s="33"/>
    </row>
    <row r="426062" spans="3:3" x14ac:dyDescent="0.15">
      <c r="C426062" s="36"/>
    </row>
    <row r="426063" spans="3:3" x14ac:dyDescent="0.15">
      <c r="C426063" s="33"/>
    </row>
    <row r="426064" spans="3:3" x14ac:dyDescent="0.15">
      <c r="C426064" s="36"/>
    </row>
    <row r="426065" spans="3:3" x14ac:dyDescent="0.15">
      <c r="C426065" s="33"/>
    </row>
    <row r="426066" spans="3:3" x14ac:dyDescent="0.15">
      <c r="C426066" s="33"/>
    </row>
    <row r="426067" spans="3:3" x14ac:dyDescent="0.15">
      <c r="C426067" s="33"/>
    </row>
    <row r="426068" spans="3:3" x14ac:dyDescent="0.15">
      <c r="C426068" s="33"/>
    </row>
    <row r="426069" spans="3:3" x14ac:dyDescent="0.15">
      <c r="C426069" s="36"/>
    </row>
    <row r="426070" spans="3:3" x14ac:dyDescent="0.15">
      <c r="C426070" s="37"/>
    </row>
    <row r="426071" spans="3:3" x14ac:dyDescent="0.15">
      <c r="C426071" s="37"/>
    </row>
    <row r="426072" spans="3:3" x14ac:dyDescent="0.15">
      <c r="C426072" s="15"/>
    </row>
    <row r="426073" spans="3:3" x14ac:dyDescent="0.15">
      <c r="C426073" s="36"/>
    </row>
    <row r="426074" spans="3:3" x14ac:dyDescent="0.15">
      <c r="C426074" s="37"/>
    </row>
    <row r="426075" spans="3:3" x14ac:dyDescent="0.15">
      <c r="C426075" s="37"/>
    </row>
    <row r="426076" spans="3:3" x14ac:dyDescent="0.15">
      <c r="C426076" s="15"/>
    </row>
    <row r="426077" spans="3:3" x14ac:dyDescent="0.15">
      <c r="C426077" s="38"/>
    </row>
    <row r="426078" spans="3:3" x14ac:dyDescent="0.15">
      <c r="C426078" s="36"/>
    </row>
    <row r="426079" spans="3:3" x14ac:dyDescent="0.15">
      <c r="C426079" s="37"/>
    </row>
    <row r="426080" spans="3:3" x14ac:dyDescent="0.15">
      <c r="C426080" s="37"/>
    </row>
    <row r="426081" spans="3:3" x14ac:dyDescent="0.15">
      <c r="C426081" s="17"/>
    </row>
    <row r="426082" spans="3:3" x14ac:dyDescent="0.15">
      <c r="C426082" s="17"/>
    </row>
    <row r="426083" spans="3:3" x14ac:dyDescent="0.15">
      <c r="C426083" s="33"/>
    </row>
    <row r="426084" spans="3:3" x14ac:dyDescent="0.15">
      <c r="C426084" s="33"/>
    </row>
    <row r="426085" spans="3:3" x14ac:dyDescent="0.15">
      <c r="C426085" s="33"/>
    </row>
    <row r="426086" spans="3:3" x14ac:dyDescent="0.15">
      <c r="C426086" s="33"/>
    </row>
    <row r="426087" spans="3:3" x14ac:dyDescent="0.15">
      <c r="C426087" s="33"/>
    </row>
    <row r="426088" spans="3:3" x14ac:dyDescent="0.15">
      <c r="C426088" s="33"/>
    </row>
    <row r="426089" spans="3:3" x14ac:dyDescent="0.15">
      <c r="C426089" s="33"/>
    </row>
    <row r="426090" spans="3:3" x14ac:dyDescent="0.15">
      <c r="C426090" s="33"/>
    </row>
    <row r="426091" spans="3:3" x14ac:dyDescent="0.15">
      <c r="C426091" s="33"/>
    </row>
    <row r="426092" spans="3:3" x14ac:dyDescent="0.15">
      <c r="C426092" s="33"/>
    </row>
    <row r="426093" spans="3:3" x14ac:dyDescent="0.15">
      <c r="C426093" s="39"/>
    </row>
    <row r="426094" spans="3:3" x14ac:dyDescent="0.15">
      <c r="C426094" s="39"/>
    </row>
    <row r="426095" spans="3:3" x14ac:dyDescent="0.15">
      <c r="C426095" s="39"/>
    </row>
    <row r="426096" spans="3:3" x14ac:dyDescent="0.15">
      <c r="C426096" s="39"/>
    </row>
    <row r="426097" spans="3:3" x14ac:dyDescent="0.15">
      <c r="C426097" s="39"/>
    </row>
    <row r="426098" spans="3:3" x14ac:dyDescent="0.15">
      <c r="C426098" s="31"/>
    </row>
    <row r="426099" spans="3:3" x14ac:dyDescent="0.15">
      <c r="C426099" s="31"/>
    </row>
    <row r="426100" spans="3:3" x14ac:dyDescent="0.15">
      <c r="C426100" s="31"/>
    </row>
    <row r="426101" spans="3:3" x14ac:dyDescent="0.15">
      <c r="C426101" s="31"/>
    </row>
    <row r="426102" spans="3:3" x14ac:dyDescent="0.15">
      <c r="C426102" s="31"/>
    </row>
    <row r="426103" spans="3:3" x14ac:dyDescent="0.15">
      <c r="C426103" s="31"/>
    </row>
    <row r="426104" spans="3:3" x14ac:dyDescent="0.15">
      <c r="C426104" s="31"/>
    </row>
    <row r="426105" spans="3:3" x14ac:dyDescent="0.15">
      <c r="C426105" s="31"/>
    </row>
    <row r="426106" spans="3:3" x14ac:dyDescent="0.15">
      <c r="C426106" s="31"/>
    </row>
    <row r="426107" spans="3:3" x14ac:dyDescent="0.15">
      <c r="C426107" s="31"/>
    </row>
    <row r="426108" spans="3:3" x14ac:dyDescent="0.15">
      <c r="C426108" s="31"/>
    </row>
    <row r="426109" spans="3:3" x14ac:dyDescent="0.15">
      <c r="C426109" s="31"/>
    </row>
    <row r="426110" spans="3:3" x14ac:dyDescent="0.15">
      <c r="C426110" s="31"/>
    </row>
    <row r="426111" spans="3:3" x14ac:dyDescent="0.15">
      <c r="C426111" s="31"/>
    </row>
    <row r="426112" spans="3:3" x14ac:dyDescent="0.15">
      <c r="C426112" s="31"/>
    </row>
    <row r="426113" spans="3:3" x14ac:dyDescent="0.15">
      <c r="C426113" s="31"/>
    </row>
    <row r="426114" spans="3:3" x14ac:dyDescent="0.15">
      <c r="C426114" s="31"/>
    </row>
    <row r="426115" spans="3:3" x14ac:dyDescent="0.15">
      <c r="C426115" s="31"/>
    </row>
    <row r="426116" spans="3:3" x14ac:dyDescent="0.15">
      <c r="C426116" s="31"/>
    </row>
    <row r="426117" spans="3:3" x14ac:dyDescent="0.15">
      <c r="C426117" s="31"/>
    </row>
    <row r="426118" spans="3:3" x14ac:dyDescent="0.15">
      <c r="C426118" s="29"/>
    </row>
    <row r="426119" spans="3:3" x14ac:dyDescent="0.15">
      <c r="C426119" s="29"/>
    </row>
    <row r="426120" spans="3:3" x14ac:dyDescent="0.15">
      <c r="C426120" s="29"/>
    </row>
    <row r="426121" spans="3:3" x14ac:dyDescent="0.15">
      <c r="C426121" s="29"/>
    </row>
    <row r="426122" spans="3:3" x14ac:dyDescent="0.15">
      <c r="C426122" s="29"/>
    </row>
    <row r="426123" spans="3:3" x14ac:dyDescent="0.15">
      <c r="C426123" s="29"/>
    </row>
    <row r="426124" spans="3:3" x14ac:dyDescent="0.15">
      <c r="C426124" s="29"/>
    </row>
    <row r="426125" spans="3:3" x14ac:dyDescent="0.15">
      <c r="C426125" s="29"/>
    </row>
    <row r="426126" spans="3:3" x14ac:dyDescent="0.15">
      <c r="C426126" s="29"/>
    </row>
    <row r="426127" spans="3:3" x14ac:dyDescent="0.15">
      <c r="C426127" s="29"/>
    </row>
    <row r="426128" spans="3:3" x14ac:dyDescent="0.15">
      <c r="C426128" s="29"/>
    </row>
    <row r="426129" spans="3:3" x14ac:dyDescent="0.15">
      <c r="C426129" s="29"/>
    </row>
    <row r="426130" spans="3:3" x14ac:dyDescent="0.15">
      <c r="C426130" s="29"/>
    </row>
    <row r="426131" spans="3:3" x14ac:dyDescent="0.15">
      <c r="C426131" s="29"/>
    </row>
    <row r="426132" spans="3:3" x14ac:dyDescent="0.15">
      <c r="C426132" s="29"/>
    </row>
    <row r="426133" spans="3:3" x14ac:dyDescent="0.15">
      <c r="C426133" s="29"/>
    </row>
    <row r="426134" spans="3:3" x14ac:dyDescent="0.15">
      <c r="C426134" s="29"/>
    </row>
    <row r="426135" spans="3:3" x14ac:dyDescent="0.15">
      <c r="C426135" s="29"/>
    </row>
    <row r="426136" spans="3:3" x14ac:dyDescent="0.15">
      <c r="C426136" s="29"/>
    </row>
    <row r="426137" spans="3:3" x14ac:dyDescent="0.15">
      <c r="C426137" s="29"/>
    </row>
    <row r="426138" spans="3:3" x14ac:dyDescent="0.15">
      <c r="C426138" s="29"/>
    </row>
    <row r="426139" spans="3:3" x14ac:dyDescent="0.15">
      <c r="C426139" s="29"/>
    </row>
    <row r="426140" spans="3:3" x14ac:dyDescent="0.15">
      <c r="C426140" s="29"/>
    </row>
    <row r="426141" spans="3:3" x14ac:dyDescent="0.15">
      <c r="C426141" s="29"/>
    </row>
    <row r="426142" spans="3:3" x14ac:dyDescent="0.15">
      <c r="C426142" s="29"/>
    </row>
    <row r="426143" spans="3:3" x14ac:dyDescent="0.15">
      <c r="C426143" s="29"/>
    </row>
    <row r="426144" spans="3:3" x14ac:dyDescent="0.15">
      <c r="C426144" s="29"/>
    </row>
    <row r="426145" spans="3:3" x14ac:dyDescent="0.15">
      <c r="C426145" s="29"/>
    </row>
    <row r="426146" spans="3:3" x14ac:dyDescent="0.15">
      <c r="C426146" s="29"/>
    </row>
    <row r="426147" spans="3:3" x14ac:dyDescent="0.15">
      <c r="C426147" s="29"/>
    </row>
    <row r="426148" spans="3:3" x14ac:dyDescent="0.15">
      <c r="C426148" s="29"/>
    </row>
    <row r="426149" spans="3:3" x14ac:dyDescent="0.15">
      <c r="C426149" s="29"/>
    </row>
    <row r="426150" spans="3:3" x14ac:dyDescent="0.15">
      <c r="C426150" s="29"/>
    </row>
    <row r="426151" spans="3:3" x14ac:dyDescent="0.15">
      <c r="C426151" s="29"/>
    </row>
    <row r="426152" spans="3:3" x14ac:dyDescent="0.15">
      <c r="C426152" s="29"/>
    </row>
    <row r="426153" spans="3:3" x14ac:dyDescent="0.15">
      <c r="C426153" s="29"/>
    </row>
    <row r="426154" spans="3:3" x14ac:dyDescent="0.15">
      <c r="C426154" s="31"/>
    </row>
    <row r="426155" spans="3:3" x14ac:dyDescent="0.15">
      <c r="C426155" s="31"/>
    </row>
    <row r="426156" spans="3:3" x14ac:dyDescent="0.15">
      <c r="C426156" s="31"/>
    </row>
    <row r="426157" spans="3:3" x14ac:dyDescent="0.15">
      <c r="C426157" s="31"/>
    </row>
    <row r="426158" spans="3:3" x14ac:dyDescent="0.15">
      <c r="C426158" s="31"/>
    </row>
    <row r="426159" spans="3:3" x14ac:dyDescent="0.15">
      <c r="C426159" s="31"/>
    </row>
    <row r="426160" spans="3:3" x14ac:dyDescent="0.15">
      <c r="C426160" s="31"/>
    </row>
    <row r="426161" spans="3:3" x14ac:dyDescent="0.15">
      <c r="C426161" s="31"/>
    </row>
    <row r="426162" spans="3:3" x14ac:dyDescent="0.15">
      <c r="C426162" s="31"/>
    </row>
    <row r="426163" spans="3:3" x14ac:dyDescent="0.15">
      <c r="C426163" s="31"/>
    </row>
    <row r="426164" spans="3:3" x14ac:dyDescent="0.15">
      <c r="C426164" s="29"/>
    </row>
    <row r="426165" spans="3:3" x14ac:dyDescent="0.15">
      <c r="C426165" s="29"/>
    </row>
    <row r="426166" spans="3:3" x14ac:dyDescent="0.15">
      <c r="C426166" s="29"/>
    </row>
    <row r="426167" spans="3:3" x14ac:dyDescent="0.15">
      <c r="C426167" s="29"/>
    </row>
    <row r="426168" spans="3:3" x14ac:dyDescent="0.15">
      <c r="C426168" s="29"/>
    </row>
    <row r="426169" spans="3:3" x14ac:dyDescent="0.15">
      <c r="C426169" s="29"/>
    </row>
    <row r="426170" spans="3:3" x14ac:dyDescent="0.15">
      <c r="C426170" s="29"/>
    </row>
    <row r="426171" spans="3:3" x14ac:dyDescent="0.15">
      <c r="C426171" s="29"/>
    </row>
    <row r="426172" spans="3:3" x14ac:dyDescent="0.15">
      <c r="C426172" s="29"/>
    </row>
    <row r="426173" spans="3:3" x14ac:dyDescent="0.15">
      <c r="C426173" s="29"/>
    </row>
    <row r="426174" spans="3:3" x14ac:dyDescent="0.15">
      <c r="C426174" s="29"/>
    </row>
    <row r="426175" spans="3:3" x14ac:dyDescent="0.15">
      <c r="C426175" s="29"/>
    </row>
    <row r="426176" spans="3:3" x14ac:dyDescent="0.15">
      <c r="C426176" s="29"/>
    </row>
    <row r="426177" spans="3:3" x14ac:dyDescent="0.15">
      <c r="C426177" s="29"/>
    </row>
    <row r="426178" spans="3:3" x14ac:dyDescent="0.15">
      <c r="C426178" s="29"/>
    </row>
    <row r="426179" spans="3:3" x14ac:dyDescent="0.15">
      <c r="C426179" s="29"/>
    </row>
    <row r="426180" spans="3:3" x14ac:dyDescent="0.15">
      <c r="C426180" s="29"/>
    </row>
    <row r="426181" spans="3:3" x14ac:dyDescent="0.15">
      <c r="C426181" s="29"/>
    </row>
    <row r="426182" spans="3:3" x14ac:dyDescent="0.15">
      <c r="C426182" s="29"/>
    </row>
    <row r="426183" spans="3:3" x14ac:dyDescent="0.15">
      <c r="C426183" s="29"/>
    </row>
    <row r="426184" spans="3:3" x14ac:dyDescent="0.15">
      <c r="C426184" s="29"/>
    </row>
    <row r="426185" spans="3:3" x14ac:dyDescent="0.15">
      <c r="C426185" s="29"/>
    </row>
    <row r="426186" spans="3:3" x14ac:dyDescent="0.15">
      <c r="C426186" s="29"/>
    </row>
    <row r="426187" spans="3:3" x14ac:dyDescent="0.15">
      <c r="C426187" s="29"/>
    </row>
    <row r="426188" spans="3:3" x14ac:dyDescent="0.15">
      <c r="C426188" s="29"/>
    </row>
    <row r="426189" spans="3:3" x14ac:dyDescent="0.15">
      <c r="C426189" s="29"/>
    </row>
    <row r="426190" spans="3:3" x14ac:dyDescent="0.15">
      <c r="C426190" s="40"/>
    </row>
    <row r="426191" spans="3:3" x14ac:dyDescent="0.15">
      <c r="C426191" s="40"/>
    </row>
    <row r="426192" spans="3:3" x14ac:dyDescent="0.15">
      <c r="C426192" s="40"/>
    </row>
    <row r="426193" spans="3:3" x14ac:dyDescent="0.15">
      <c r="C426193" s="40"/>
    </row>
    <row r="426194" spans="3:3" x14ac:dyDescent="0.15">
      <c r="C426194" s="40"/>
    </row>
    <row r="426195" spans="3:3" x14ac:dyDescent="0.15">
      <c r="C426195" s="40"/>
    </row>
    <row r="426196" spans="3:3" x14ac:dyDescent="0.15">
      <c r="C426196" s="40"/>
    </row>
    <row r="426197" spans="3:3" x14ac:dyDescent="0.15">
      <c r="C426197" s="40"/>
    </row>
    <row r="426198" spans="3:3" x14ac:dyDescent="0.15">
      <c r="C426198" s="40"/>
    </row>
    <row r="426199" spans="3:3" x14ac:dyDescent="0.15">
      <c r="C426199" s="40"/>
    </row>
    <row r="426200" spans="3:3" x14ac:dyDescent="0.15">
      <c r="C426200" s="40"/>
    </row>
    <row r="426201" spans="3:3" x14ac:dyDescent="0.15">
      <c r="C426201" s="40"/>
    </row>
    <row r="426202" spans="3:3" x14ac:dyDescent="0.15">
      <c r="C426202" s="40"/>
    </row>
    <row r="426203" spans="3:3" x14ac:dyDescent="0.15">
      <c r="C426203" s="40"/>
    </row>
    <row r="426204" spans="3:3" x14ac:dyDescent="0.15">
      <c r="C426204" s="41"/>
    </row>
    <row r="426205" spans="3:3" x14ac:dyDescent="0.15">
      <c r="C426205" s="41"/>
    </row>
    <row r="426206" spans="3:3" x14ac:dyDescent="0.15">
      <c r="C426206" s="41"/>
    </row>
    <row r="426207" spans="3:3" x14ac:dyDescent="0.15">
      <c r="C426207" s="41"/>
    </row>
    <row r="426208" spans="3:3" x14ac:dyDescent="0.15">
      <c r="C426208" s="41"/>
    </row>
    <row r="426209" spans="3:3" x14ac:dyDescent="0.15">
      <c r="C426209" s="34"/>
    </row>
    <row r="426210" spans="3:3" x14ac:dyDescent="0.15">
      <c r="C426210" s="34"/>
    </row>
    <row r="426211" spans="3:3" x14ac:dyDescent="0.15">
      <c r="C426211" s="34"/>
    </row>
    <row r="426212" spans="3:3" x14ac:dyDescent="0.15">
      <c r="C426212" s="34"/>
    </row>
    <row r="426213" spans="3:3" x14ac:dyDescent="0.15">
      <c r="C426213" s="34"/>
    </row>
    <row r="426214" spans="3:3" x14ac:dyDescent="0.15">
      <c r="C426214" s="34"/>
    </row>
    <row r="426215" spans="3:3" x14ac:dyDescent="0.15">
      <c r="C426215" s="34"/>
    </row>
    <row r="426216" spans="3:3" x14ac:dyDescent="0.15">
      <c r="C426216" s="34"/>
    </row>
    <row r="426217" spans="3:3" x14ac:dyDescent="0.15">
      <c r="C426217" s="34"/>
    </row>
    <row r="426218" spans="3:3" x14ac:dyDescent="0.15">
      <c r="C426218" s="34"/>
    </row>
    <row r="426219" spans="3:3" x14ac:dyDescent="0.15">
      <c r="C426219" s="42"/>
    </row>
    <row r="426220" spans="3:3" x14ac:dyDescent="0.15">
      <c r="C426220" s="42"/>
    </row>
    <row r="426221" spans="3:3" x14ac:dyDescent="0.15">
      <c r="C426221" s="42"/>
    </row>
    <row r="426222" spans="3:3" x14ac:dyDescent="0.15">
      <c r="C426222" s="42"/>
    </row>
    <row r="426223" spans="3:3" x14ac:dyDescent="0.15">
      <c r="C426223" s="42"/>
    </row>
    <row r="426224" spans="3:3" x14ac:dyDescent="0.15">
      <c r="C426224" s="42"/>
    </row>
    <row r="426225" spans="3:3" x14ac:dyDescent="0.15">
      <c r="C426225" s="42"/>
    </row>
    <row r="426226" spans="3:3" x14ac:dyDescent="0.15">
      <c r="C426226" s="42"/>
    </row>
    <row r="426227" spans="3:3" x14ac:dyDescent="0.15">
      <c r="C426227" s="42"/>
    </row>
    <row r="426228" spans="3:3" x14ac:dyDescent="0.15">
      <c r="C426228" s="42"/>
    </row>
    <row r="426229" spans="3:3" x14ac:dyDescent="0.15">
      <c r="C426229" s="31"/>
    </row>
    <row r="426230" spans="3:3" x14ac:dyDescent="0.15">
      <c r="C426230" s="31"/>
    </row>
    <row r="426231" spans="3:3" x14ac:dyDescent="0.15">
      <c r="C426231" s="29"/>
    </row>
    <row r="426232" spans="3:3" x14ac:dyDescent="0.15">
      <c r="C426232" s="29"/>
    </row>
    <row r="426233" spans="3:3" x14ac:dyDescent="0.15">
      <c r="C426233" s="29"/>
    </row>
    <row r="426234" spans="3:3" x14ac:dyDescent="0.15">
      <c r="C426234" s="29"/>
    </row>
    <row r="426235" spans="3:3" x14ac:dyDescent="0.15">
      <c r="C426235" s="29"/>
    </row>
    <row r="426236" spans="3:3" x14ac:dyDescent="0.15">
      <c r="C426236" s="29"/>
    </row>
    <row r="426237" spans="3:3" x14ac:dyDescent="0.15">
      <c r="C426237" s="29"/>
    </row>
    <row r="426238" spans="3:3" x14ac:dyDescent="0.15">
      <c r="C426238" s="29"/>
    </row>
    <row r="426239" spans="3:3" x14ac:dyDescent="0.15">
      <c r="C426239" s="31"/>
    </row>
    <row r="426240" spans="3:3" x14ac:dyDescent="0.15">
      <c r="C426240" s="29"/>
    </row>
    <row r="426241" spans="3:3" x14ac:dyDescent="0.15">
      <c r="C426241" s="29"/>
    </row>
    <row r="426242" spans="3:3" x14ac:dyDescent="0.15">
      <c r="C426242" s="29"/>
    </row>
    <row r="426243" spans="3:3" x14ac:dyDescent="0.15">
      <c r="C426243" s="29"/>
    </row>
    <row r="426244" spans="3:3" x14ac:dyDescent="0.15">
      <c r="C426244" s="29"/>
    </row>
    <row r="426245" spans="3:3" x14ac:dyDescent="0.15">
      <c r="C426245" s="29"/>
    </row>
    <row r="426246" spans="3:3" x14ac:dyDescent="0.15">
      <c r="C426246" s="29"/>
    </row>
    <row r="426247" spans="3:3" x14ac:dyDescent="0.15">
      <c r="C426247" s="37"/>
    </row>
    <row r="426248" spans="3:3" x14ac:dyDescent="0.15">
      <c r="C426248" s="37"/>
    </row>
    <row r="426249" spans="3:3" x14ac:dyDescent="0.15">
      <c r="C426249" s="37"/>
    </row>
    <row r="426250" spans="3:3" x14ac:dyDescent="0.15">
      <c r="C426250" s="37"/>
    </row>
    <row r="426251" spans="3:3" x14ac:dyDescent="0.15">
      <c r="C426251" s="29"/>
    </row>
    <row r="426252" spans="3:3" x14ac:dyDescent="0.15">
      <c r="C426252" s="43"/>
    </row>
    <row r="426253" spans="3:3" x14ac:dyDescent="0.15">
      <c r="C426253" s="43"/>
    </row>
    <row r="426254" spans="3:3" x14ac:dyDescent="0.15">
      <c r="C426254" s="43"/>
    </row>
    <row r="426255" spans="3:3" x14ac:dyDescent="0.15">
      <c r="C426255" s="43"/>
    </row>
    <row r="426256" spans="3:3" x14ac:dyDescent="0.15">
      <c r="C426256" s="43"/>
    </row>
    <row r="426257" spans="3:3" x14ac:dyDescent="0.15">
      <c r="C426257" s="43"/>
    </row>
    <row r="426258" spans="3:3" x14ac:dyDescent="0.15">
      <c r="C426258" s="43"/>
    </row>
    <row r="426259" spans="3:3" x14ac:dyDescent="0.15">
      <c r="C426259" s="44"/>
    </row>
    <row r="426260" spans="3:3" x14ac:dyDescent="0.15">
      <c r="C426260" s="44"/>
    </row>
    <row r="426261" spans="3:3" x14ac:dyDescent="0.15">
      <c r="C426261" s="44"/>
    </row>
    <row r="426262" spans="3:3" x14ac:dyDescent="0.15">
      <c r="C426262" s="43"/>
    </row>
    <row r="426263" spans="3:3" x14ac:dyDescent="0.15">
      <c r="C426263" s="43"/>
    </row>
    <row r="426264" spans="3:3" x14ac:dyDescent="0.15">
      <c r="C426264" s="43"/>
    </row>
    <row r="426265" spans="3:3" x14ac:dyDescent="0.15">
      <c r="C426265" s="43"/>
    </row>
    <row r="426266" spans="3:3" x14ac:dyDescent="0.15">
      <c r="C426266" s="43"/>
    </row>
    <row r="426267" spans="3:3" x14ac:dyDescent="0.15">
      <c r="C426267" s="43"/>
    </row>
    <row r="426268" spans="3:3" x14ac:dyDescent="0.15">
      <c r="C426268" s="43"/>
    </row>
    <row r="426269" spans="3:3" x14ac:dyDescent="0.15">
      <c r="C426269" s="45"/>
    </row>
    <row r="426270" spans="3:3" x14ac:dyDescent="0.15">
      <c r="C426270" s="45"/>
    </row>
    <row r="426271" spans="3:3" x14ac:dyDescent="0.15">
      <c r="C426271" s="45"/>
    </row>
    <row r="426272" spans="3:3" x14ac:dyDescent="0.15">
      <c r="C426272" s="46"/>
    </row>
    <row r="426273" spans="3:3" x14ac:dyDescent="0.15">
      <c r="C426273" s="46"/>
    </row>
    <row r="426274" spans="3:3" x14ac:dyDescent="0.15">
      <c r="C426274" s="46"/>
    </row>
    <row r="426275" spans="3:3" x14ac:dyDescent="0.15">
      <c r="C426275" s="46"/>
    </row>
    <row r="426276" spans="3:3" x14ac:dyDescent="0.15">
      <c r="C426276" s="46"/>
    </row>
    <row r="426277" spans="3:3" x14ac:dyDescent="0.15">
      <c r="C426277" s="46"/>
    </row>
    <row r="426278" spans="3:3" x14ac:dyDescent="0.15">
      <c r="C426278" s="46"/>
    </row>
    <row r="426279" spans="3:3" x14ac:dyDescent="0.15">
      <c r="C426279" s="47"/>
    </row>
    <row r="426280" spans="3:3" x14ac:dyDescent="0.15">
      <c r="C426280" s="47"/>
    </row>
    <row r="426281" spans="3:3" x14ac:dyDescent="0.15">
      <c r="C426281" s="47"/>
    </row>
    <row r="426282" spans="3:3" x14ac:dyDescent="0.15">
      <c r="C426282" s="43"/>
    </row>
    <row r="426283" spans="3:3" x14ac:dyDescent="0.15">
      <c r="C426283" s="36"/>
    </row>
    <row r="426284" spans="3:3" x14ac:dyDescent="0.15">
      <c r="C426284" s="43"/>
    </row>
    <row r="426285" spans="3:3" x14ac:dyDescent="0.15">
      <c r="C426285" s="43"/>
    </row>
    <row r="426286" spans="3:3" x14ac:dyDescent="0.15">
      <c r="C426286" s="43"/>
    </row>
    <row r="426287" spans="3:3" x14ac:dyDescent="0.15">
      <c r="C426287" s="43"/>
    </row>
    <row r="426288" spans="3:3" x14ac:dyDescent="0.15">
      <c r="C426288" s="43"/>
    </row>
    <row r="426289" spans="3:3" x14ac:dyDescent="0.15">
      <c r="C426289" s="43"/>
    </row>
    <row r="426290" spans="3:3" x14ac:dyDescent="0.15">
      <c r="C426290" s="43"/>
    </row>
    <row r="426291" spans="3:3" x14ac:dyDescent="0.15">
      <c r="C426291" s="43"/>
    </row>
    <row r="426292" spans="3:3" x14ac:dyDescent="0.15">
      <c r="C426292" s="44"/>
    </row>
    <row r="426293" spans="3:3" x14ac:dyDescent="0.15">
      <c r="C426293" s="44"/>
    </row>
    <row r="426294" spans="3:3" x14ac:dyDescent="0.15">
      <c r="C426294" s="44"/>
    </row>
    <row r="426295" spans="3:3" x14ac:dyDescent="0.15">
      <c r="C426295" s="43"/>
    </row>
    <row r="426296" spans="3:3" x14ac:dyDescent="0.15">
      <c r="C426296" s="43"/>
    </row>
    <row r="426297" spans="3:3" x14ac:dyDescent="0.15">
      <c r="C426297" s="43"/>
    </row>
    <row r="426298" spans="3:3" x14ac:dyDescent="0.15">
      <c r="C426298" s="48"/>
    </row>
    <row r="426299" spans="3:3" x14ac:dyDescent="0.15">
      <c r="C426299" s="43"/>
    </row>
    <row r="426300" spans="3:3" x14ac:dyDescent="0.15">
      <c r="C426300" s="48"/>
    </row>
    <row r="426301" spans="3:3" x14ac:dyDescent="0.15">
      <c r="C426301" s="48"/>
    </row>
    <row r="426302" spans="3:3" x14ac:dyDescent="0.15">
      <c r="C426302" s="48"/>
    </row>
    <row r="426303" spans="3:3" x14ac:dyDescent="0.15">
      <c r="C426303" s="43"/>
    </row>
    <row r="426304" spans="3:3" x14ac:dyDescent="0.15">
      <c r="C426304" s="49"/>
    </row>
    <row r="426305" spans="3:3" x14ac:dyDescent="0.15">
      <c r="C426305" s="48"/>
    </row>
    <row r="426306" spans="3:3" x14ac:dyDescent="0.15">
      <c r="C426306" s="48"/>
    </row>
    <row r="426307" spans="3:3" x14ac:dyDescent="0.15">
      <c r="C426307" s="48"/>
    </row>
    <row r="426308" spans="3:3" x14ac:dyDescent="0.15">
      <c r="C426308" s="48"/>
    </row>
    <row r="426309" spans="3:3" x14ac:dyDescent="0.15">
      <c r="C426309" s="48"/>
    </row>
    <row r="426310" spans="3:3" x14ac:dyDescent="0.15">
      <c r="C426310" s="48"/>
    </row>
    <row r="426311" spans="3:3" x14ac:dyDescent="0.15">
      <c r="C426311" s="48"/>
    </row>
    <row r="426312" spans="3:3" x14ac:dyDescent="0.15">
      <c r="C426312" s="43"/>
    </row>
    <row r="426313" spans="3:3" x14ac:dyDescent="0.15">
      <c r="C426313" s="46"/>
    </row>
    <row r="426314" spans="3:3" x14ac:dyDescent="0.15">
      <c r="C426314" s="43"/>
    </row>
    <row r="426315" spans="3:3" x14ac:dyDescent="0.15">
      <c r="C426315" s="50"/>
    </row>
    <row r="426317" spans="3:3" x14ac:dyDescent="0.15">
      <c r="C426317" s="52"/>
    </row>
    <row r="442369" spans="3:3" x14ac:dyDescent="0.15">
      <c r="C442369" s="29"/>
    </row>
    <row r="442370" spans="3:3" x14ac:dyDescent="0.15">
      <c r="C442370" s="31"/>
    </row>
    <row r="442371" spans="3:3" x14ac:dyDescent="0.15">
      <c r="C442371" s="31"/>
    </row>
    <row r="442372" spans="3:3" x14ac:dyDescent="0.15">
      <c r="C442372" s="32"/>
    </row>
    <row r="442373" spans="3:3" x14ac:dyDescent="0.15">
      <c r="C442373" s="32"/>
    </row>
    <row r="442374" spans="3:3" x14ac:dyDescent="0.15">
      <c r="C442374" s="31"/>
    </row>
    <row r="442375" spans="3:3" x14ac:dyDescent="0.15">
      <c r="C442375" s="31"/>
    </row>
    <row r="442376" spans="3:3" x14ac:dyDescent="0.15">
      <c r="C442376" s="31"/>
    </row>
    <row r="442377" spans="3:3" x14ac:dyDescent="0.15">
      <c r="C442377" s="31"/>
    </row>
    <row r="442378" spans="3:3" x14ac:dyDescent="0.15">
      <c r="C442378" s="31"/>
    </row>
    <row r="442379" spans="3:3" x14ac:dyDescent="0.15">
      <c r="C442379" s="31"/>
    </row>
    <row r="442380" spans="3:3" x14ac:dyDescent="0.15">
      <c r="C442380" s="31"/>
    </row>
    <row r="442381" spans="3:3" x14ac:dyDescent="0.15">
      <c r="C442381" s="31"/>
    </row>
    <row r="442382" spans="3:3" x14ac:dyDescent="0.15">
      <c r="C442382" s="31"/>
    </row>
    <row r="442383" spans="3:3" x14ac:dyDescent="0.15">
      <c r="C442383" s="31"/>
    </row>
    <row r="442384" spans="3:3" x14ac:dyDescent="0.15">
      <c r="C442384" s="31"/>
    </row>
    <row r="442385" spans="3:3" x14ac:dyDescent="0.15">
      <c r="C442385" s="31"/>
    </row>
    <row r="442386" spans="3:3" x14ac:dyDescent="0.15">
      <c r="C442386" s="31"/>
    </row>
    <row r="442387" spans="3:3" x14ac:dyDescent="0.15">
      <c r="C442387" s="31"/>
    </row>
    <row r="442388" spans="3:3" x14ac:dyDescent="0.15">
      <c r="C442388" s="29"/>
    </row>
    <row r="442389" spans="3:3" x14ac:dyDescent="0.15">
      <c r="C442389" s="29"/>
    </row>
    <row r="442390" spans="3:3" x14ac:dyDescent="0.15">
      <c r="C442390" s="29"/>
    </row>
    <row r="442391" spans="3:3" x14ac:dyDescent="0.15">
      <c r="C442391" s="29"/>
    </row>
    <row r="442392" spans="3:3" x14ac:dyDescent="0.15">
      <c r="C442392" s="29"/>
    </row>
    <row r="442393" spans="3:3" x14ac:dyDescent="0.15">
      <c r="C442393" s="29"/>
    </row>
    <row r="442394" spans="3:3" x14ac:dyDescent="0.15">
      <c r="C442394" s="33"/>
    </row>
    <row r="442395" spans="3:3" x14ac:dyDescent="0.15">
      <c r="C442395" s="29"/>
    </row>
    <row r="442396" spans="3:3" x14ac:dyDescent="0.15">
      <c r="C442396" s="33"/>
    </row>
    <row r="442397" spans="3:3" x14ac:dyDescent="0.15">
      <c r="C442397" s="29"/>
    </row>
    <row r="442398" spans="3:3" x14ac:dyDescent="0.15">
      <c r="C442398" s="29"/>
    </row>
    <row r="442399" spans="3:3" x14ac:dyDescent="0.15">
      <c r="C442399" s="34"/>
    </row>
    <row r="442400" spans="3:3" x14ac:dyDescent="0.15">
      <c r="C442400" s="34"/>
    </row>
    <row r="442401" spans="3:3" x14ac:dyDescent="0.15">
      <c r="C442401" s="34"/>
    </row>
    <row r="442402" spans="3:3" x14ac:dyDescent="0.15">
      <c r="C442402" s="34"/>
    </row>
    <row r="442403" spans="3:3" x14ac:dyDescent="0.15">
      <c r="C442403" s="29"/>
    </row>
    <row r="442404" spans="3:3" x14ac:dyDescent="0.15">
      <c r="C442404" s="29"/>
    </row>
    <row r="442405" spans="3:3" x14ac:dyDescent="0.15">
      <c r="C442405" s="29"/>
    </row>
    <row r="442406" spans="3:3" x14ac:dyDescent="0.15">
      <c r="C442406" s="29"/>
    </row>
    <row r="442407" spans="3:3" x14ac:dyDescent="0.15">
      <c r="C442407" s="29"/>
    </row>
    <row r="442408" spans="3:3" x14ac:dyDescent="0.15">
      <c r="C442408" s="29"/>
    </row>
    <row r="442409" spans="3:3" x14ac:dyDescent="0.15">
      <c r="C442409" s="34"/>
    </row>
    <row r="442410" spans="3:3" x14ac:dyDescent="0.15">
      <c r="C442410" s="34"/>
    </row>
    <row r="442411" spans="3:3" x14ac:dyDescent="0.15">
      <c r="C442411" s="29"/>
    </row>
    <row r="442412" spans="3:3" x14ac:dyDescent="0.15">
      <c r="C442412" s="29"/>
    </row>
    <row r="442413" spans="3:3" x14ac:dyDescent="0.15">
      <c r="C442413" s="29"/>
    </row>
    <row r="442414" spans="3:3" x14ac:dyDescent="0.15">
      <c r="C442414" s="29"/>
    </row>
    <row r="442415" spans="3:3" x14ac:dyDescent="0.15">
      <c r="C442415" s="29"/>
    </row>
    <row r="442416" spans="3:3" x14ac:dyDescent="0.15">
      <c r="C442416" s="29"/>
    </row>
    <row r="442417" spans="3:3" x14ac:dyDescent="0.15">
      <c r="C442417" s="29"/>
    </row>
    <row r="442418" spans="3:3" x14ac:dyDescent="0.15">
      <c r="C442418" s="29"/>
    </row>
    <row r="442419" spans="3:3" x14ac:dyDescent="0.15">
      <c r="C442419" s="29"/>
    </row>
    <row r="442420" spans="3:3" x14ac:dyDescent="0.15">
      <c r="C442420" s="29"/>
    </row>
    <row r="442421" spans="3:3" x14ac:dyDescent="0.15">
      <c r="C442421" s="29"/>
    </row>
    <row r="442422" spans="3:3" x14ac:dyDescent="0.15">
      <c r="C442422" s="29"/>
    </row>
    <row r="442423" spans="3:3" x14ac:dyDescent="0.15">
      <c r="C442423" s="29"/>
    </row>
    <row r="442424" spans="3:3" x14ac:dyDescent="0.15">
      <c r="C442424" s="29"/>
    </row>
    <row r="442425" spans="3:3" x14ac:dyDescent="0.15">
      <c r="C442425" s="29"/>
    </row>
    <row r="442426" spans="3:3" x14ac:dyDescent="0.15">
      <c r="C442426" s="29"/>
    </row>
    <row r="442427" spans="3:3" x14ac:dyDescent="0.15">
      <c r="C442427" s="34"/>
    </row>
    <row r="442428" spans="3:3" x14ac:dyDescent="0.15">
      <c r="C442428" s="35"/>
    </row>
    <row r="442429" spans="3:3" x14ac:dyDescent="0.15">
      <c r="C442429" s="35"/>
    </row>
    <row r="442430" spans="3:3" x14ac:dyDescent="0.15">
      <c r="C442430" s="35"/>
    </row>
    <row r="442431" spans="3:3" x14ac:dyDescent="0.15">
      <c r="C442431" s="35"/>
    </row>
    <row r="442432" spans="3:3" x14ac:dyDescent="0.15">
      <c r="C442432" s="35"/>
    </row>
    <row r="442433" spans="3:3" x14ac:dyDescent="0.15">
      <c r="C442433" s="35"/>
    </row>
    <row r="442434" spans="3:3" x14ac:dyDescent="0.15">
      <c r="C442434" s="35"/>
    </row>
    <row r="442435" spans="3:3" x14ac:dyDescent="0.15">
      <c r="C442435" s="33"/>
    </row>
    <row r="442436" spans="3:3" x14ac:dyDescent="0.15">
      <c r="C442436" s="35"/>
    </row>
    <row r="442437" spans="3:3" x14ac:dyDescent="0.15">
      <c r="C442437" s="33"/>
    </row>
    <row r="442438" spans="3:3" x14ac:dyDescent="0.15">
      <c r="C442438" s="33"/>
    </row>
    <row r="442439" spans="3:3" x14ac:dyDescent="0.15">
      <c r="C442439" s="33"/>
    </row>
    <row r="442440" spans="3:3" x14ac:dyDescent="0.15">
      <c r="C442440" s="33"/>
    </row>
    <row r="442441" spans="3:3" x14ac:dyDescent="0.15">
      <c r="C442441" s="33"/>
    </row>
    <row r="442442" spans="3:3" x14ac:dyDescent="0.15">
      <c r="C442442" s="33"/>
    </row>
    <row r="442443" spans="3:3" x14ac:dyDescent="0.15">
      <c r="C442443" s="33"/>
    </row>
    <row r="442444" spans="3:3" x14ac:dyDescent="0.15">
      <c r="C442444" s="33"/>
    </row>
    <row r="442445" spans="3:3" x14ac:dyDescent="0.15">
      <c r="C442445" s="33"/>
    </row>
    <row r="442446" spans="3:3" x14ac:dyDescent="0.15">
      <c r="C442446" s="36"/>
    </row>
    <row r="442447" spans="3:3" x14ac:dyDescent="0.15">
      <c r="C442447" s="33"/>
    </row>
    <row r="442448" spans="3:3" x14ac:dyDescent="0.15">
      <c r="C442448" s="36"/>
    </row>
    <row r="442449" spans="3:3" x14ac:dyDescent="0.15">
      <c r="C442449" s="33"/>
    </row>
    <row r="442450" spans="3:3" x14ac:dyDescent="0.15">
      <c r="C442450" s="33"/>
    </row>
    <row r="442451" spans="3:3" x14ac:dyDescent="0.15">
      <c r="C442451" s="33"/>
    </row>
    <row r="442452" spans="3:3" x14ac:dyDescent="0.15">
      <c r="C442452" s="33"/>
    </row>
    <row r="442453" spans="3:3" x14ac:dyDescent="0.15">
      <c r="C442453" s="36"/>
    </row>
    <row r="442454" spans="3:3" x14ac:dyDescent="0.15">
      <c r="C442454" s="37"/>
    </row>
    <row r="442455" spans="3:3" x14ac:dyDescent="0.15">
      <c r="C442455" s="37"/>
    </row>
    <row r="442456" spans="3:3" x14ac:dyDescent="0.15">
      <c r="C442456" s="15"/>
    </row>
    <row r="442457" spans="3:3" x14ac:dyDescent="0.15">
      <c r="C442457" s="36"/>
    </row>
    <row r="442458" spans="3:3" x14ac:dyDescent="0.15">
      <c r="C442458" s="37"/>
    </row>
    <row r="442459" spans="3:3" x14ac:dyDescent="0.15">
      <c r="C442459" s="37"/>
    </row>
    <row r="442460" spans="3:3" x14ac:dyDescent="0.15">
      <c r="C442460" s="15"/>
    </row>
    <row r="442461" spans="3:3" x14ac:dyDescent="0.15">
      <c r="C442461" s="38"/>
    </row>
    <row r="442462" spans="3:3" x14ac:dyDescent="0.15">
      <c r="C442462" s="36"/>
    </row>
    <row r="442463" spans="3:3" x14ac:dyDescent="0.15">
      <c r="C442463" s="37"/>
    </row>
    <row r="442464" spans="3:3" x14ac:dyDescent="0.15">
      <c r="C442464" s="37"/>
    </row>
    <row r="442465" spans="3:3" x14ac:dyDescent="0.15">
      <c r="C442465" s="17"/>
    </row>
    <row r="442466" spans="3:3" x14ac:dyDescent="0.15">
      <c r="C442466" s="17"/>
    </row>
    <row r="442467" spans="3:3" x14ac:dyDescent="0.15">
      <c r="C442467" s="33"/>
    </row>
    <row r="442468" spans="3:3" x14ac:dyDescent="0.15">
      <c r="C442468" s="33"/>
    </row>
    <row r="442469" spans="3:3" x14ac:dyDescent="0.15">
      <c r="C442469" s="33"/>
    </row>
    <row r="442470" spans="3:3" x14ac:dyDescent="0.15">
      <c r="C442470" s="33"/>
    </row>
    <row r="442471" spans="3:3" x14ac:dyDescent="0.15">
      <c r="C442471" s="33"/>
    </row>
    <row r="442472" spans="3:3" x14ac:dyDescent="0.15">
      <c r="C442472" s="33"/>
    </row>
    <row r="442473" spans="3:3" x14ac:dyDescent="0.15">
      <c r="C442473" s="33"/>
    </row>
    <row r="442474" spans="3:3" x14ac:dyDescent="0.15">
      <c r="C442474" s="33"/>
    </row>
    <row r="442475" spans="3:3" x14ac:dyDescent="0.15">
      <c r="C442475" s="33"/>
    </row>
    <row r="442476" spans="3:3" x14ac:dyDescent="0.15">
      <c r="C442476" s="33"/>
    </row>
    <row r="442477" spans="3:3" x14ac:dyDescent="0.15">
      <c r="C442477" s="39"/>
    </row>
    <row r="442478" spans="3:3" x14ac:dyDescent="0.15">
      <c r="C442478" s="39"/>
    </row>
    <row r="442479" spans="3:3" x14ac:dyDescent="0.15">
      <c r="C442479" s="39"/>
    </row>
    <row r="442480" spans="3:3" x14ac:dyDescent="0.15">
      <c r="C442480" s="39"/>
    </row>
    <row r="442481" spans="3:3" x14ac:dyDescent="0.15">
      <c r="C442481" s="39"/>
    </row>
    <row r="442482" spans="3:3" x14ac:dyDescent="0.15">
      <c r="C442482" s="31"/>
    </row>
    <row r="442483" spans="3:3" x14ac:dyDescent="0.15">
      <c r="C442483" s="31"/>
    </row>
    <row r="442484" spans="3:3" x14ac:dyDescent="0.15">
      <c r="C442484" s="31"/>
    </row>
    <row r="442485" spans="3:3" x14ac:dyDescent="0.15">
      <c r="C442485" s="31"/>
    </row>
    <row r="442486" spans="3:3" x14ac:dyDescent="0.15">
      <c r="C442486" s="31"/>
    </row>
    <row r="442487" spans="3:3" x14ac:dyDescent="0.15">
      <c r="C442487" s="31"/>
    </row>
    <row r="442488" spans="3:3" x14ac:dyDescent="0.15">
      <c r="C442488" s="31"/>
    </row>
    <row r="442489" spans="3:3" x14ac:dyDescent="0.15">
      <c r="C442489" s="31"/>
    </row>
    <row r="442490" spans="3:3" x14ac:dyDescent="0.15">
      <c r="C442490" s="31"/>
    </row>
    <row r="442491" spans="3:3" x14ac:dyDescent="0.15">
      <c r="C442491" s="31"/>
    </row>
    <row r="442492" spans="3:3" x14ac:dyDescent="0.15">
      <c r="C442492" s="31"/>
    </row>
    <row r="442493" spans="3:3" x14ac:dyDescent="0.15">
      <c r="C442493" s="31"/>
    </row>
    <row r="442494" spans="3:3" x14ac:dyDescent="0.15">
      <c r="C442494" s="31"/>
    </row>
    <row r="442495" spans="3:3" x14ac:dyDescent="0.15">
      <c r="C442495" s="31"/>
    </row>
    <row r="442496" spans="3:3" x14ac:dyDescent="0.15">
      <c r="C442496" s="31"/>
    </row>
    <row r="442497" spans="3:3" x14ac:dyDescent="0.15">
      <c r="C442497" s="31"/>
    </row>
    <row r="442498" spans="3:3" x14ac:dyDescent="0.15">
      <c r="C442498" s="31"/>
    </row>
    <row r="442499" spans="3:3" x14ac:dyDescent="0.15">
      <c r="C442499" s="31"/>
    </row>
    <row r="442500" spans="3:3" x14ac:dyDescent="0.15">
      <c r="C442500" s="31"/>
    </row>
    <row r="442501" spans="3:3" x14ac:dyDescent="0.15">
      <c r="C442501" s="31"/>
    </row>
    <row r="442502" spans="3:3" x14ac:dyDescent="0.15">
      <c r="C442502" s="29"/>
    </row>
    <row r="442503" spans="3:3" x14ac:dyDescent="0.15">
      <c r="C442503" s="29"/>
    </row>
    <row r="442504" spans="3:3" x14ac:dyDescent="0.15">
      <c r="C442504" s="29"/>
    </row>
    <row r="442505" spans="3:3" x14ac:dyDescent="0.15">
      <c r="C442505" s="29"/>
    </row>
    <row r="442506" spans="3:3" x14ac:dyDescent="0.15">
      <c r="C442506" s="29"/>
    </row>
    <row r="442507" spans="3:3" x14ac:dyDescent="0.15">
      <c r="C442507" s="29"/>
    </row>
    <row r="442508" spans="3:3" x14ac:dyDescent="0.15">
      <c r="C442508" s="29"/>
    </row>
    <row r="442509" spans="3:3" x14ac:dyDescent="0.15">
      <c r="C442509" s="29"/>
    </row>
    <row r="442510" spans="3:3" x14ac:dyDescent="0.15">
      <c r="C442510" s="29"/>
    </row>
    <row r="442511" spans="3:3" x14ac:dyDescent="0.15">
      <c r="C442511" s="29"/>
    </row>
    <row r="442512" spans="3:3" x14ac:dyDescent="0.15">
      <c r="C442512" s="29"/>
    </row>
    <row r="442513" spans="3:3" x14ac:dyDescent="0.15">
      <c r="C442513" s="29"/>
    </row>
    <row r="442514" spans="3:3" x14ac:dyDescent="0.15">
      <c r="C442514" s="29"/>
    </row>
    <row r="442515" spans="3:3" x14ac:dyDescent="0.15">
      <c r="C442515" s="29"/>
    </row>
    <row r="442516" spans="3:3" x14ac:dyDescent="0.15">
      <c r="C442516" s="29"/>
    </row>
    <row r="442517" spans="3:3" x14ac:dyDescent="0.15">
      <c r="C442517" s="29"/>
    </row>
    <row r="442518" spans="3:3" x14ac:dyDescent="0.15">
      <c r="C442518" s="29"/>
    </row>
    <row r="442519" spans="3:3" x14ac:dyDescent="0.15">
      <c r="C442519" s="29"/>
    </row>
    <row r="442520" spans="3:3" x14ac:dyDescent="0.15">
      <c r="C442520" s="29"/>
    </row>
    <row r="442521" spans="3:3" x14ac:dyDescent="0.15">
      <c r="C442521" s="29"/>
    </row>
    <row r="442522" spans="3:3" x14ac:dyDescent="0.15">
      <c r="C442522" s="29"/>
    </row>
    <row r="442523" spans="3:3" x14ac:dyDescent="0.15">
      <c r="C442523" s="29"/>
    </row>
    <row r="442524" spans="3:3" x14ac:dyDescent="0.15">
      <c r="C442524" s="29"/>
    </row>
    <row r="442525" spans="3:3" x14ac:dyDescent="0.15">
      <c r="C442525" s="29"/>
    </row>
    <row r="442526" spans="3:3" x14ac:dyDescent="0.15">
      <c r="C442526" s="29"/>
    </row>
    <row r="442527" spans="3:3" x14ac:dyDescent="0.15">
      <c r="C442527" s="29"/>
    </row>
    <row r="442528" spans="3:3" x14ac:dyDescent="0.15">
      <c r="C442528" s="29"/>
    </row>
    <row r="442529" spans="3:3" x14ac:dyDescent="0.15">
      <c r="C442529" s="29"/>
    </row>
    <row r="442530" spans="3:3" x14ac:dyDescent="0.15">
      <c r="C442530" s="29"/>
    </row>
    <row r="442531" spans="3:3" x14ac:dyDescent="0.15">
      <c r="C442531" s="29"/>
    </row>
    <row r="442532" spans="3:3" x14ac:dyDescent="0.15">
      <c r="C442532" s="29"/>
    </row>
    <row r="442533" spans="3:3" x14ac:dyDescent="0.15">
      <c r="C442533" s="29"/>
    </row>
    <row r="442534" spans="3:3" x14ac:dyDescent="0.15">
      <c r="C442534" s="29"/>
    </row>
    <row r="442535" spans="3:3" x14ac:dyDescent="0.15">
      <c r="C442535" s="29"/>
    </row>
    <row r="442536" spans="3:3" x14ac:dyDescent="0.15">
      <c r="C442536" s="29"/>
    </row>
    <row r="442537" spans="3:3" x14ac:dyDescent="0.15">
      <c r="C442537" s="29"/>
    </row>
    <row r="442538" spans="3:3" x14ac:dyDescent="0.15">
      <c r="C442538" s="31"/>
    </row>
    <row r="442539" spans="3:3" x14ac:dyDescent="0.15">
      <c r="C442539" s="31"/>
    </row>
    <row r="442540" spans="3:3" x14ac:dyDescent="0.15">
      <c r="C442540" s="31"/>
    </row>
    <row r="442541" spans="3:3" x14ac:dyDescent="0.15">
      <c r="C442541" s="31"/>
    </row>
    <row r="442542" spans="3:3" x14ac:dyDescent="0.15">
      <c r="C442542" s="31"/>
    </row>
    <row r="442543" spans="3:3" x14ac:dyDescent="0.15">
      <c r="C442543" s="31"/>
    </row>
    <row r="442544" spans="3:3" x14ac:dyDescent="0.15">
      <c r="C442544" s="31"/>
    </row>
    <row r="442545" spans="3:3" x14ac:dyDescent="0.15">
      <c r="C442545" s="31"/>
    </row>
    <row r="442546" spans="3:3" x14ac:dyDescent="0.15">
      <c r="C442546" s="31"/>
    </row>
    <row r="442547" spans="3:3" x14ac:dyDescent="0.15">
      <c r="C442547" s="31"/>
    </row>
    <row r="442548" spans="3:3" x14ac:dyDescent="0.15">
      <c r="C442548" s="29"/>
    </row>
    <row r="442549" spans="3:3" x14ac:dyDescent="0.15">
      <c r="C442549" s="29"/>
    </row>
    <row r="442550" spans="3:3" x14ac:dyDescent="0.15">
      <c r="C442550" s="29"/>
    </row>
    <row r="442551" spans="3:3" x14ac:dyDescent="0.15">
      <c r="C442551" s="29"/>
    </row>
    <row r="442552" spans="3:3" x14ac:dyDescent="0.15">
      <c r="C442552" s="29"/>
    </row>
    <row r="442553" spans="3:3" x14ac:dyDescent="0.15">
      <c r="C442553" s="29"/>
    </row>
    <row r="442554" spans="3:3" x14ac:dyDescent="0.15">
      <c r="C442554" s="29"/>
    </row>
    <row r="442555" spans="3:3" x14ac:dyDescent="0.15">
      <c r="C442555" s="29"/>
    </row>
    <row r="442556" spans="3:3" x14ac:dyDescent="0.15">
      <c r="C442556" s="29"/>
    </row>
    <row r="442557" spans="3:3" x14ac:dyDescent="0.15">
      <c r="C442557" s="29"/>
    </row>
    <row r="442558" spans="3:3" x14ac:dyDescent="0.15">
      <c r="C442558" s="29"/>
    </row>
    <row r="442559" spans="3:3" x14ac:dyDescent="0.15">
      <c r="C442559" s="29"/>
    </row>
    <row r="442560" spans="3:3" x14ac:dyDescent="0.15">
      <c r="C442560" s="29"/>
    </row>
    <row r="442561" spans="3:3" x14ac:dyDescent="0.15">
      <c r="C442561" s="29"/>
    </row>
    <row r="442562" spans="3:3" x14ac:dyDescent="0.15">
      <c r="C442562" s="29"/>
    </row>
    <row r="442563" spans="3:3" x14ac:dyDescent="0.15">
      <c r="C442563" s="29"/>
    </row>
    <row r="442564" spans="3:3" x14ac:dyDescent="0.15">
      <c r="C442564" s="29"/>
    </row>
    <row r="442565" spans="3:3" x14ac:dyDescent="0.15">
      <c r="C442565" s="29"/>
    </row>
    <row r="442566" spans="3:3" x14ac:dyDescent="0.15">
      <c r="C442566" s="29"/>
    </row>
    <row r="442567" spans="3:3" x14ac:dyDescent="0.15">
      <c r="C442567" s="29"/>
    </row>
    <row r="442568" spans="3:3" x14ac:dyDescent="0.15">
      <c r="C442568" s="29"/>
    </row>
    <row r="442569" spans="3:3" x14ac:dyDescent="0.15">
      <c r="C442569" s="29"/>
    </row>
    <row r="442570" spans="3:3" x14ac:dyDescent="0.15">
      <c r="C442570" s="29"/>
    </row>
    <row r="442571" spans="3:3" x14ac:dyDescent="0.15">
      <c r="C442571" s="29"/>
    </row>
    <row r="442572" spans="3:3" x14ac:dyDescent="0.15">
      <c r="C442572" s="29"/>
    </row>
    <row r="442573" spans="3:3" x14ac:dyDescent="0.15">
      <c r="C442573" s="29"/>
    </row>
    <row r="442574" spans="3:3" x14ac:dyDescent="0.15">
      <c r="C442574" s="40"/>
    </row>
    <row r="442575" spans="3:3" x14ac:dyDescent="0.15">
      <c r="C442575" s="40"/>
    </row>
    <row r="442576" spans="3:3" x14ac:dyDescent="0.15">
      <c r="C442576" s="40"/>
    </row>
    <row r="442577" spans="3:3" x14ac:dyDescent="0.15">
      <c r="C442577" s="40"/>
    </row>
    <row r="442578" spans="3:3" x14ac:dyDescent="0.15">
      <c r="C442578" s="40"/>
    </row>
    <row r="442579" spans="3:3" x14ac:dyDescent="0.15">
      <c r="C442579" s="40"/>
    </row>
    <row r="442580" spans="3:3" x14ac:dyDescent="0.15">
      <c r="C442580" s="40"/>
    </row>
    <row r="442581" spans="3:3" x14ac:dyDescent="0.15">
      <c r="C442581" s="40"/>
    </row>
    <row r="442582" spans="3:3" x14ac:dyDescent="0.15">
      <c r="C442582" s="40"/>
    </row>
    <row r="442583" spans="3:3" x14ac:dyDescent="0.15">
      <c r="C442583" s="40"/>
    </row>
    <row r="442584" spans="3:3" x14ac:dyDescent="0.15">
      <c r="C442584" s="40"/>
    </row>
    <row r="442585" spans="3:3" x14ac:dyDescent="0.15">
      <c r="C442585" s="40"/>
    </row>
    <row r="442586" spans="3:3" x14ac:dyDescent="0.15">
      <c r="C442586" s="40"/>
    </row>
    <row r="442587" spans="3:3" x14ac:dyDescent="0.15">
      <c r="C442587" s="40"/>
    </row>
    <row r="442588" spans="3:3" x14ac:dyDescent="0.15">
      <c r="C442588" s="41"/>
    </row>
    <row r="442589" spans="3:3" x14ac:dyDescent="0.15">
      <c r="C442589" s="41"/>
    </row>
    <row r="442590" spans="3:3" x14ac:dyDescent="0.15">
      <c r="C442590" s="41"/>
    </row>
    <row r="442591" spans="3:3" x14ac:dyDescent="0.15">
      <c r="C442591" s="41"/>
    </row>
    <row r="442592" spans="3:3" x14ac:dyDescent="0.15">
      <c r="C442592" s="41"/>
    </row>
    <row r="442593" spans="3:3" x14ac:dyDescent="0.15">
      <c r="C442593" s="34"/>
    </row>
    <row r="442594" spans="3:3" x14ac:dyDescent="0.15">
      <c r="C442594" s="34"/>
    </row>
    <row r="442595" spans="3:3" x14ac:dyDescent="0.15">
      <c r="C442595" s="34"/>
    </row>
    <row r="442596" spans="3:3" x14ac:dyDescent="0.15">
      <c r="C442596" s="34"/>
    </row>
    <row r="442597" spans="3:3" x14ac:dyDescent="0.15">
      <c r="C442597" s="34"/>
    </row>
    <row r="442598" spans="3:3" x14ac:dyDescent="0.15">
      <c r="C442598" s="34"/>
    </row>
    <row r="442599" spans="3:3" x14ac:dyDescent="0.15">
      <c r="C442599" s="34"/>
    </row>
    <row r="442600" spans="3:3" x14ac:dyDescent="0.15">
      <c r="C442600" s="34"/>
    </row>
    <row r="442601" spans="3:3" x14ac:dyDescent="0.15">
      <c r="C442601" s="34"/>
    </row>
    <row r="442602" spans="3:3" x14ac:dyDescent="0.15">
      <c r="C442602" s="34"/>
    </row>
    <row r="442603" spans="3:3" x14ac:dyDescent="0.15">
      <c r="C442603" s="42"/>
    </row>
    <row r="442604" spans="3:3" x14ac:dyDescent="0.15">
      <c r="C442604" s="42"/>
    </row>
    <row r="442605" spans="3:3" x14ac:dyDescent="0.15">
      <c r="C442605" s="42"/>
    </row>
    <row r="442606" spans="3:3" x14ac:dyDescent="0.15">
      <c r="C442606" s="42"/>
    </row>
    <row r="442607" spans="3:3" x14ac:dyDescent="0.15">
      <c r="C442607" s="42"/>
    </row>
    <row r="442608" spans="3:3" x14ac:dyDescent="0.15">
      <c r="C442608" s="42"/>
    </row>
    <row r="442609" spans="3:3" x14ac:dyDescent="0.15">
      <c r="C442609" s="42"/>
    </row>
    <row r="442610" spans="3:3" x14ac:dyDescent="0.15">
      <c r="C442610" s="42"/>
    </row>
    <row r="442611" spans="3:3" x14ac:dyDescent="0.15">
      <c r="C442611" s="42"/>
    </row>
    <row r="442612" spans="3:3" x14ac:dyDescent="0.15">
      <c r="C442612" s="42"/>
    </row>
    <row r="442613" spans="3:3" x14ac:dyDescent="0.15">
      <c r="C442613" s="31"/>
    </row>
    <row r="442614" spans="3:3" x14ac:dyDescent="0.15">
      <c r="C442614" s="31"/>
    </row>
    <row r="442615" spans="3:3" x14ac:dyDescent="0.15">
      <c r="C442615" s="29"/>
    </row>
    <row r="442616" spans="3:3" x14ac:dyDescent="0.15">
      <c r="C442616" s="29"/>
    </row>
    <row r="442617" spans="3:3" x14ac:dyDescent="0.15">
      <c r="C442617" s="29"/>
    </row>
    <row r="442618" spans="3:3" x14ac:dyDescent="0.15">
      <c r="C442618" s="29"/>
    </row>
    <row r="442619" spans="3:3" x14ac:dyDescent="0.15">
      <c r="C442619" s="29"/>
    </row>
    <row r="442620" spans="3:3" x14ac:dyDescent="0.15">
      <c r="C442620" s="29"/>
    </row>
    <row r="442621" spans="3:3" x14ac:dyDescent="0.15">
      <c r="C442621" s="29"/>
    </row>
    <row r="442622" spans="3:3" x14ac:dyDescent="0.15">
      <c r="C442622" s="29"/>
    </row>
    <row r="442623" spans="3:3" x14ac:dyDescent="0.15">
      <c r="C442623" s="31"/>
    </row>
    <row r="442624" spans="3:3" x14ac:dyDescent="0.15">
      <c r="C442624" s="29"/>
    </row>
    <row r="442625" spans="3:3" x14ac:dyDescent="0.15">
      <c r="C442625" s="29"/>
    </row>
    <row r="442626" spans="3:3" x14ac:dyDescent="0.15">
      <c r="C442626" s="29"/>
    </row>
    <row r="442627" spans="3:3" x14ac:dyDescent="0.15">
      <c r="C442627" s="29"/>
    </row>
    <row r="442628" spans="3:3" x14ac:dyDescent="0.15">
      <c r="C442628" s="29"/>
    </row>
    <row r="442629" spans="3:3" x14ac:dyDescent="0.15">
      <c r="C442629" s="29"/>
    </row>
    <row r="442630" spans="3:3" x14ac:dyDescent="0.15">
      <c r="C442630" s="29"/>
    </row>
    <row r="442631" spans="3:3" x14ac:dyDescent="0.15">
      <c r="C442631" s="37"/>
    </row>
    <row r="442632" spans="3:3" x14ac:dyDescent="0.15">
      <c r="C442632" s="37"/>
    </row>
    <row r="442633" spans="3:3" x14ac:dyDescent="0.15">
      <c r="C442633" s="37"/>
    </row>
    <row r="442634" spans="3:3" x14ac:dyDescent="0.15">
      <c r="C442634" s="37"/>
    </row>
    <row r="442635" spans="3:3" x14ac:dyDescent="0.15">
      <c r="C442635" s="29"/>
    </row>
    <row r="442636" spans="3:3" x14ac:dyDescent="0.15">
      <c r="C442636" s="43"/>
    </row>
    <row r="442637" spans="3:3" x14ac:dyDescent="0.15">
      <c r="C442637" s="43"/>
    </row>
    <row r="442638" spans="3:3" x14ac:dyDescent="0.15">
      <c r="C442638" s="43"/>
    </row>
    <row r="442639" spans="3:3" x14ac:dyDescent="0.15">
      <c r="C442639" s="43"/>
    </row>
    <row r="442640" spans="3:3" x14ac:dyDescent="0.15">
      <c r="C442640" s="43"/>
    </row>
    <row r="442641" spans="3:3" x14ac:dyDescent="0.15">
      <c r="C442641" s="43"/>
    </row>
    <row r="442642" spans="3:3" x14ac:dyDescent="0.15">
      <c r="C442642" s="43"/>
    </row>
    <row r="442643" spans="3:3" x14ac:dyDescent="0.15">
      <c r="C442643" s="44"/>
    </row>
    <row r="442644" spans="3:3" x14ac:dyDescent="0.15">
      <c r="C442644" s="44"/>
    </row>
    <row r="442645" spans="3:3" x14ac:dyDescent="0.15">
      <c r="C442645" s="44"/>
    </row>
    <row r="442646" spans="3:3" x14ac:dyDescent="0.15">
      <c r="C442646" s="43"/>
    </row>
    <row r="442647" spans="3:3" x14ac:dyDescent="0.15">
      <c r="C442647" s="43"/>
    </row>
    <row r="442648" spans="3:3" x14ac:dyDescent="0.15">
      <c r="C442648" s="43"/>
    </row>
    <row r="442649" spans="3:3" x14ac:dyDescent="0.15">
      <c r="C442649" s="43"/>
    </row>
    <row r="442650" spans="3:3" x14ac:dyDescent="0.15">
      <c r="C442650" s="43"/>
    </row>
    <row r="442651" spans="3:3" x14ac:dyDescent="0.15">
      <c r="C442651" s="43"/>
    </row>
    <row r="442652" spans="3:3" x14ac:dyDescent="0.15">
      <c r="C442652" s="43"/>
    </row>
    <row r="442653" spans="3:3" x14ac:dyDescent="0.15">
      <c r="C442653" s="45"/>
    </row>
    <row r="442654" spans="3:3" x14ac:dyDescent="0.15">
      <c r="C442654" s="45"/>
    </row>
    <row r="442655" spans="3:3" x14ac:dyDescent="0.15">
      <c r="C442655" s="45"/>
    </row>
    <row r="442656" spans="3:3" x14ac:dyDescent="0.15">
      <c r="C442656" s="46"/>
    </row>
    <row r="442657" spans="3:3" x14ac:dyDescent="0.15">
      <c r="C442657" s="46"/>
    </row>
    <row r="442658" spans="3:3" x14ac:dyDescent="0.15">
      <c r="C442658" s="46"/>
    </row>
    <row r="442659" spans="3:3" x14ac:dyDescent="0.15">
      <c r="C442659" s="46"/>
    </row>
    <row r="442660" spans="3:3" x14ac:dyDescent="0.15">
      <c r="C442660" s="46"/>
    </row>
    <row r="442661" spans="3:3" x14ac:dyDescent="0.15">
      <c r="C442661" s="46"/>
    </row>
    <row r="442662" spans="3:3" x14ac:dyDescent="0.15">
      <c r="C442662" s="46"/>
    </row>
    <row r="442663" spans="3:3" x14ac:dyDescent="0.15">
      <c r="C442663" s="47"/>
    </row>
    <row r="442664" spans="3:3" x14ac:dyDescent="0.15">
      <c r="C442664" s="47"/>
    </row>
    <row r="442665" spans="3:3" x14ac:dyDescent="0.15">
      <c r="C442665" s="47"/>
    </row>
    <row r="442666" spans="3:3" x14ac:dyDescent="0.15">
      <c r="C442666" s="43"/>
    </row>
    <row r="442667" spans="3:3" x14ac:dyDescent="0.15">
      <c r="C442667" s="36"/>
    </row>
    <row r="442668" spans="3:3" x14ac:dyDescent="0.15">
      <c r="C442668" s="43"/>
    </row>
    <row r="442669" spans="3:3" x14ac:dyDescent="0.15">
      <c r="C442669" s="43"/>
    </row>
    <row r="442670" spans="3:3" x14ac:dyDescent="0.15">
      <c r="C442670" s="43"/>
    </row>
    <row r="442671" spans="3:3" x14ac:dyDescent="0.15">
      <c r="C442671" s="43"/>
    </row>
    <row r="442672" spans="3:3" x14ac:dyDescent="0.15">
      <c r="C442672" s="43"/>
    </row>
    <row r="442673" spans="3:3" x14ac:dyDescent="0.15">
      <c r="C442673" s="43"/>
    </row>
    <row r="442674" spans="3:3" x14ac:dyDescent="0.15">
      <c r="C442674" s="43"/>
    </row>
    <row r="442675" spans="3:3" x14ac:dyDescent="0.15">
      <c r="C442675" s="43"/>
    </row>
    <row r="442676" spans="3:3" x14ac:dyDescent="0.15">
      <c r="C442676" s="44"/>
    </row>
    <row r="442677" spans="3:3" x14ac:dyDescent="0.15">
      <c r="C442677" s="44"/>
    </row>
    <row r="442678" spans="3:3" x14ac:dyDescent="0.15">
      <c r="C442678" s="44"/>
    </row>
    <row r="442679" spans="3:3" x14ac:dyDescent="0.15">
      <c r="C442679" s="43"/>
    </row>
    <row r="442680" spans="3:3" x14ac:dyDescent="0.15">
      <c r="C442680" s="43"/>
    </row>
    <row r="442681" spans="3:3" x14ac:dyDescent="0.15">
      <c r="C442681" s="43"/>
    </row>
    <row r="442682" spans="3:3" x14ac:dyDescent="0.15">
      <c r="C442682" s="48"/>
    </row>
    <row r="442683" spans="3:3" x14ac:dyDescent="0.15">
      <c r="C442683" s="43"/>
    </row>
    <row r="442684" spans="3:3" x14ac:dyDescent="0.15">
      <c r="C442684" s="48"/>
    </row>
    <row r="442685" spans="3:3" x14ac:dyDescent="0.15">
      <c r="C442685" s="48"/>
    </row>
    <row r="442686" spans="3:3" x14ac:dyDescent="0.15">
      <c r="C442686" s="48"/>
    </row>
    <row r="442687" spans="3:3" x14ac:dyDescent="0.15">
      <c r="C442687" s="43"/>
    </row>
    <row r="442688" spans="3:3" x14ac:dyDescent="0.15">
      <c r="C442688" s="49"/>
    </row>
    <row r="442689" spans="3:3" x14ac:dyDescent="0.15">
      <c r="C442689" s="48"/>
    </row>
    <row r="442690" spans="3:3" x14ac:dyDescent="0.15">
      <c r="C442690" s="48"/>
    </row>
    <row r="442691" spans="3:3" x14ac:dyDescent="0.15">
      <c r="C442691" s="48"/>
    </row>
    <row r="442692" spans="3:3" x14ac:dyDescent="0.15">
      <c r="C442692" s="48"/>
    </row>
    <row r="442693" spans="3:3" x14ac:dyDescent="0.15">
      <c r="C442693" s="48"/>
    </row>
    <row r="442694" spans="3:3" x14ac:dyDescent="0.15">
      <c r="C442694" s="48"/>
    </row>
    <row r="442695" spans="3:3" x14ac:dyDescent="0.15">
      <c r="C442695" s="48"/>
    </row>
    <row r="442696" spans="3:3" x14ac:dyDescent="0.15">
      <c r="C442696" s="43"/>
    </row>
    <row r="442697" spans="3:3" x14ac:dyDescent="0.15">
      <c r="C442697" s="46"/>
    </row>
    <row r="442698" spans="3:3" x14ac:dyDescent="0.15">
      <c r="C442698" s="43"/>
    </row>
    <row r="442699" spans="3:3" x14ac:dyDescent="0.15">
      <c r="C442699" s="50"/>
    </row>
    <row r="442701" spans="3:3" x14ac:dyDescent="0.15">
      <c r="C442701" s="52"/>
    </row>
    <row r="458753" spans="3:3" x14ac:dyDescent="0.15">
      <c r="C458753" s="29"/>
    </row>
    <row r="458754" spans="3:3" x14ac:dyDescent="0.15">
      <c r="C458754" s="31"/>
    </row>
    <row r="458755" spans="3:3" x14ac:dyDescent="0.15">
      <c r="C458755" s="31"/>
    </row>
    <row r="458756" spans="3:3" x14ac:dyDescent="0.15">
      <c r="C458756" s="32"/>
    </row>
    <row r="458757" spans="3:3" x14ac:dyDescent="0.15">
      <c r="C458757" s="32"/>
    </row>
    <row r="458758" spans="3:3" x14ac:dyDescent="0.15">
      <c r="C458758" s="31"/>
    </row>
    <row r="458759" spans="3:3" x14ac:dyDescent="0.15">
      <c r="C458759" s="31"/>
    </row>
    <row r="458760" spans="3:3" x14ac:dyDescent="0.15">
      <c r="C458760" s="31"/>
    </row>
    <row r="458761" spans="3:3" x14ac:dyDescent="0.15">
      <c r="C458761" s="31"/>
    </row>
    <row r="458762" spans="3:3" x14ac:dyDescent="0.15">
      <c r="C458762" s="31"/>
    </row>
    <row r="458763" spans="3:3" x14ac:dyDescent="0.15">
      <c r="C458763" s="31"/>
    </row>
    <row r="458764" spans="3:3" x14ac:dyDescent="0.15">
      <c r="C458764" s="31"/>
    </row>
    <row r="458765" spans="3:3" x14ac:dyDescent="0.15">
      <c r="C458765" s="31"/>
    </row>
    <row r="458766" spans="3:3" x14ac:dyDescent="0.15">
      <c r="C458766" s="31"/>
    </row>
    <row r="458767" spans="3:3" x14ac:dyDescent="0.15">
      <c r="C458767" s="31"/>
    </row>
    <row r="458768" spans="3:3" x14ac:dyDescent="0.15">
      <c r="C458768" s="31"/>
    </row>
    <row r="458769" spans="3:3" x14ac:dyDescent="0.15">
      <c r="C458769" s="31"/>
    </row>
    <row r="458770" spans="3:3" x14ac:dyDescent="0.15">
      <c r="C458770" s="31"/>
    </row>
    <row r="458771" spans="3:3" x14ac:dyDescent="0.15">
      <c r="C458771" s="31"/>
    </row>
    <row r="458772" spans="3:3" x14ac:dyDescent="0.15">
      <c r="C458772" s="29"/>
    </row>
    <row r="458773" spans="3:3" x14ac:dyDescent="0.15">
      <c r="C458773" s="29"/>
    </row>
    <row r="458774" spans="3:3" x14ac:dyDescent="0.15">
      <c r="C458774" s="29"/>
    </row>
    <row r="458775" spans="3:3" x14ac:dyDescent="0.15">
      <c r="C458775" s="29"/>
    </row>
    <row r="458776" spans="3:3" x14ac:dyDescent="0.15">
      <c r="C458776" s="29"/>
    </row>
    <row r="458777" spans="3:3" x14ac:dyDescent="0.15">
      <c r="C458777" s="29"/>
    </row>
    <row r="458778" spans="3:3" x14ac:dyDescent="0.15">
      <c r="C458778" s="33"/>
    </row>
    <row r="458779" spans="3:3" x14ac:dyDescent="0.15">
      <c r="C458779" s="29"/>
    </row>
    <row r="458780" spans="3:3" x14ac:dyDescent="0.15">
      <c r="C458780" s="33"/>
    </row>
    <row r="458781" spans="3:3" x14ac:dyDescent="0.15">
      <c r="C458781" s="29"/>
    </row>
    <row r="458782" spans="3:3" x14ac:dyDescent="0.15">
      <c r="C458782" s="29"/>
    </row>
    <row r="458783" spans="3:3" x14ac:dyDescent="0.15">
      <c r="C458783" s="34"/>
    </row>
    <row r="458784" spans="3:3" x14ac:dyDescent="0.15">
      <c r="C458784" s="34"/>
    </row>
    <row r="458785" spans="3:3" x14ac:dyDescent="0.15">
      <c r="C458785" s="34"/>
    </row>
    <row r="458786" spans="3:3" x14ac:dyDescent="0.15">
      <c r="C458786" s="34"/>
    </row>
    <row r="458787" spans="3:3" x14ac:dyDescent="0.15">
      <c r="C458787" s="29"/>
    </row>
    <row r="458788" spans="3:3" x14ac:dyDescent="0.15">
      <c r="C458788" s="29"/>
    </row>
    <row r="458789" spans="3:3" x14ac:dyDescent="0.15">
      <c r="C458789" s="29"/>
    </row>
    <row r="458790" spans="3:3" x14ac:dyDescent="0.15">
      <c r="C458790" s="29"/>
    </row>
    <row r="458791" spans="3:3" x14ac:dyDescent="0.15">
      <c r="C458791" s="29"/>
    </row>
    <row r="458792" spans="3:3" x14ac:dyDescent="0.15">
      <c r="C458792" s="29"/>
    </row>
    <row r="458793" spans="3:3" x14ac:dyDescent="0.15">
      <c r="C458793" s="34"/>
    </row>
    <row r="458794" spans="3:3" x14ac:dyDescent="0.15">
      <c r="C458794" s="34"/>
    </row>
    <row r="458795" spans="3:3" x14ac:dyDescent="0.15">
      <c r="C458795" s="29"/>
    </row>
    <row r="458796" spans="3:3" x14ac:dyDescent="0.15">
      <c r="C458796" s="29"/>
    </row>
    <row r="458797" spans="3:3" x14ac:dyDescent="0.15">
      <c r="C458797" s="29"/>
    </row>
    <row r="458798" spans="3:3" x14ac:dyDescent="0.15">
      <c r="C458798" s="29"/>
    </row>
    <row r="458799" spans="3:3" x14ac:dyDescent="0.15">
      <c r="C458799" s="29"/>
    </row>
    <row r="458800" spans="3:3" x14ac:dyDescent="0.15">
      <c r="C458800" s="29"/>
    </row>
    <row r="458801" spans="3:3" x14ac:dyDescent="0.15">
      <c r="C458801" s="29"/>
    </row>
    <row r="458802" spans="3:3" x14ac:dyDescent="0.15">
      <c r="C458802" s="29"/>
    </row>
    <row r="458803" spans="3:3" x14ac:dyDescent="0.15">
      <c r="C458803" s="29"/>
    </row>
    <row r="458804" spans="3:3" x14ac:dyDescent="0.15">
      <c r="C458804" s="29"/>
    </row>
    <row r="458805" spans="3:3" x14ac:dyDescent="0.15">
      <c r="C458805" s="29"/>
    </row>
    <row r="458806" spans="3:3" x14ac:dyDescent="0.15">
      <c r="C458806" s="29"/>
    </row>
    <row r="458807" spans="3:3" x14ac:dyDescent="0.15">
      <c r="C458807" s="29"/>
    </row>
    <row r="458808" spans="3:3" x14ac:dyDescent="0.15">
      <c r="C458808" s="29"/>
    </row>
    <row r="458809" spans="3:3" x14ac:dyDescent="0.15">
      <c r="C458809" s="29"/>
    </row>
    <row r="458810" spans="3:3" x14ac:dyDescent="0.15">
      <c r="C458810" s="29"/>
    </row>
    <row r="458811" spans="3:3" x14ac:dyDescent="0.15">
      <c r="C458811" s="34"/>
    </row>
    <row r="458812" spans="3:3" x14ac:dyDescent="0.15">
      <c r="C458812" s="35"/>
    </row>
    <row r="458813" spans="3:3" x14ac:dyDescent="0.15">
      <c r="C458813" s="35"/>
    </row>
    <row r="458814" spans="3:3" x14ac:dyDescent="0.15">
      <c r="C458814" s="35"/>
    </row>
    <row r="458815" spans="3:3" x14ac:dyDescent="0.15">
      <c r="C458815" s="35"/>
    </row>
    <row r="458816" spans="3:3" x14ac:dyDescent="0.15">
      <c r="C458816" s="35"/>
    </row>
    <row r="458817" spans="3:3" x14ac:dyDescent="0.15">
      <c r="C458817" s="35"/>
    </row>
    <row r="458818" spans="3:3" x14ac:dyDescent="0.15">
      <c r="C458818" s="35"/>
    </row>
    <row r="458819" spans="3:3" x14ac:dyDescent="0.15">
      <c r="C458819" s="33"/>
    </row>
    <row r="458820" spans="3:3" x14ac:dyDescent="0.15">
      <c r="C458820" s="35"/>
    </row>
    <row r="458821" spans="3:3" x14ac:dyDescent="0.15">
      <c r="C458821" s="33"/>
    </row>
    <row r="458822" spans="3:3" x14ac:dyDescent="0.15">
      <c r="C458822" s="33"/>
    </row>
    <row r="458823" spans="3:3" x14ac:dyDescent="0.15">
      <c r="C458823" s="33"/>
    </row>
    <row r="458824" spans="3:3" x14ac:dyDescent="0.15">
      <c r="C458824" s="33"/>
    </row>
    <row r="458825" spans="3:3" x14ac:dyDescent="0.15">
      <c r="C458825" s="33"/>
    </row>
    <row r="458826" spans="3:3" x14ac:dyDescent="0.15">
      <c r="C458826" s="33"/>
    </row>
    <row r="458827" spans="3:3" x14ac:dyDescent="0.15">
      <c r="C458827" s="33"/>
    </row>
    <row r="458828" spans="3:3" x14ac:dyDescent="0.15">
      <c r="C458828" s="33"/>
    </row>
    <row r="458829" spans="3:3" x14ac:dyDescent="0.15">
      <c r="C458829" s="33"/>
    </row>
    <row r="458830" spans="3:3" x14ac:dyDescent="0.15">
      <c r="C458830" s="36"/>
    </row>
    <row r="458831" spans="3:3" x14ac:dyDescent="0.15">
      <c r="C458831" s="33"/>
    </row>
    <row r="458832" spans="3:3" x14ac:dyDescent="0.15">
      <c r="C458832" s="36"/>
    </row>
    <row r="458833" spans="3:3" x14ac:dyDescent="0.15">
      <c r="C458833" s="33"/>
    </row>
    <row r="458834" spans="3:3" x14ac:dyDescent="0.15">
      <c r="C458834" s="33"/>
    </row>
    <row r="458835" spans="3:3" x14ac:dyDescent="0.15">
      <c r="C458835" s="33"/>
    </row>
    <row r="458836" spans="3:3" x14ac:dyDescent="0.15">
      <c r="C458836" s="33"/>
    </row>
    <row r="458837" spans="3:3" x14ac:dyDescent="0.15">
      <c r="C458837" s="36"/>
    </row>
    <row r="458838" spans="3:3" x14ac:dyDescent="0.15">
      <c r="C458838" s="37"/>
    </row>
    <row r="458839" spans="3:3" x14ac:dyDescent="0.15">
      <c r="C458839" s="37"/>
    </row>
    <row r="458840" spans="3:3" x14ac:dyDescent="0.15">
      <c r="C458840" s="15"/>
    </row>
    <row r="458841" spans="3:3" x14ac:dyDescent="0.15">
      <c r="C458841" s="36"/>
    </row>
    <row r="458842" spans="3:3" x14ac:dyDescent="0.15">
      <c r="C458842" s="37"/>
    </row>
    <row r="458843" spans="3:3" x14ac:dyDescent="0.15">
      <c r="C458843" s="37"/>
    </row>
    <row r="458844" spans="3:3" x14ac:dyDescent="0.15">
      <c r="C458844" s="15"/>
    </row>
    <row r="458845" spans="3:3" x14ac:dyDescent="0.15">
      <c r="C458845" s="38"/>
    </row>
    <row r="458846" spans="3:3" x14ac:dyDescent="0.15">
      <c r="C458846" s="36"/>
    </row>
    <row r="458847" spans="3:3" x14ac:dyDescent="0.15">
      <c r="C458847" s="37"/>
    </row>
    <row r="458848" spans="3:3" x14ac:dyDescent="0.15">
      <c r="C458848" s="37"/>
    </row>
    <row r="458849" spans="3:3" x14ac:dyDescent="0.15">
      <c r="C458849" s="17"/>
    </row>
    <row r="458850" spans="3:3" x14ac:dyDescent="0.15">
      <c r="C458850" s="17"/>
    </row>
    <row r="458851" spans="3:3" x14ac:dyDescent="0.15">
      <c r="C458851" s="33"/>
    </row>
    <row r="458852" spans="3:3" x14ac:dyDescent="0.15">
      <c r="C458852" s="33"/>
    </row>
    <row r="458853" spans="3:3" x14ac:dyDescent="0.15">
      <c r="C458853" s="33"/>
    </row>
    <row r="458854" spans="3:3" x14ac:dyDescent="0.15">
      <c r="C458854" s="33"/>
    </row>
    <row r="458855" spans="3:3" x14ac:dyDescent="0.15">
      <c r="C458855" s="33"/>
    </row>
    <row r="458856" spans="3:3" x14ac:dyDescent="0.15">
      <c r="C458856" s="33"/>
    </row>
    <row r="458857" spans="3:3" x14ac:dyDescent="0.15">
      <c r="C458857" s="33"/>
    </row>
    <row r="458858" spans="3:3" x14ac:dyDescent="0.15">
      <c r="C458858" s="33"/>
    </row>
    <row r="458859" spans="3:3" x14ac:dyDescent="0.15">
      <c r="C458859" s="33"/>
    </row>
    <row r="458860" spans="3:3" x14ac:dyDescent="0.15">
      <c r="C458860" s="33"/>
    </row>
    <row r="458861" spans="3:3" x14ac:dyDescent="0.15">
      <c r="C458861" s="39"/>
    </row>
    <row r="458862" spans="3:3" x14ac:dyDescent="0.15">
      <c r="C458862" s="39"/>
    </row>
    <row r="458863" spans="3:3" x14ac:dyDescent="0.15">
      <c r="C458863" s="39"/>
    </row>
    <row r="458864" spans="3:3" x14ac:dyDescent="0.15">
      <c r="C458864" s="39"/>
    </row>
    <row r="458865" spans="3:3" x14ac:dyDescent="0.15">
      <c r="C458865" s="39"/>
    </row>
    <row r="458866" spans="3:3" x14ac:dyDescent="0.15">
      <c r="C458866" s="31"/>
    </row>
    <row r="458867" spans="3:3" x14ac:dyDescent="0.15">
      <c r="C458867" s="31"/>
    </row>
    <row r="458868" spans="3:3" x14ac:dyDescent="0.15">
      <c r="C458868" s="31"/>
    </row>
    <row r="458869" spans="3:3" x14ac:dyDescent="0.15">
      <c r="C458869" s="31"/>
    </row>
    <row r="458870" spans="3:3" x14ac:dyDescent="0.15">
      <c r="C458870" s="31"/>
    </row>
    <row r="458871" spans="3:3" x14ac:dyDescent="0.15">
      <c r="C458871" s="31"/>
    </row>
    <row r="458872" spans="3:3" x14ac:dyDescent="0.15">
      <c r="C458872" s="31"/>
    </row>
    <row r="458873" spans="3:3" x14ac:dyDescent="0.15">
      <c r="C458873" s="31"/>
    </row>
    <row r="458874" spans="3:3" x14ac:dyDescent="0.15">
      <c r="C458874" s="31"/>
    </row>
    <row r="458875" spans="3:3" x14ac:dyDescent="0.15">
      <c r="C458875" s="31"/>
    </row>
    <row r="458876" spans="3:3" x14ac:dyDescent="0.15">
      <c r="C458876" s="31"/>
    </row>
    <row r="458877" spans="3:3" x14ac:dyDescent="0.15">
      <c r="C458877" s="31"/>
    </row>
    <row r="458878" spans="3:3" x14ac:dyDescent="0.15">
      <c r="C458878" s="31"/>
    </row>
    <row r="458879" spans="3:3" x14ac:dyDescent="0.15">
      <c r="C458879" s="31"/>
    </row>
    <row r="458880" spans="3:3" x14ac:dyDescent="0.15">
      <c r="C458880" s="31"/>
    </row>
    <row r="458881" spans="3:3" x14ac:dyDescent="0.15">
      <c r="C458881" s="31"/>
    </row>
    <row r="458882" spans="3:3" x14ac:dyDescent="0.15">
      <c r="C458882" s="31"/>
    </row>
    <row r="458883" spans="3:3" x14ac:dyDescent="0.15">
      <c r="C458883" s="31"/>
    </row>
    <row r="458884" spans="3:3" x14ac:dyDescent="0.15">
      <c r="C458884" s="31"/>
    </row>
    <row r="458885" spans="3:3" x14ac:dyDescent="0.15">
      <c r="C458885" s="31"/>
    </row>
    <row r="458886" spans="3:3" x14ac:dyDescent="0.15">
      <c r="C458886" s="29"/>
    </row>
    <row r="458887" spans="3:3" x14ac:dyDescent="0.15">
      <c r="C458887" s="29"/>
    </row>
    <row r="458888" spans="3:3" x14ac:dyDescent="0.15">
      <c r="C458888" s="29"/>
    </row>
    <row r="458889" spans="3:3" x14ac:dyDescent="0.15">
      <c r="C458889" s="29"/>
    </row>
    <row r="458890" spans="3:3" x14ac:dyDescent="0.15">
      <c r="C458890" s="29"/>
    </row>
    <row r="458891" spans="3:3" x14ac:dyDescent="0.15">
      <c r="C458891" s="29"/>
    </row>
    <row r="458892" spans="3:3" x14ac:dyDescent="0.15">
      <c r="C458892" s="29"/>
    </row>
    <row r="458893" spans="3:3" x14ac:dyDescent="0.15">
      <c r="C458893" s="29"/>
    </row>
    <row r="458894" spans="3:3" x14ac:dyDescent="0.15">
      <c r="C458894" s="29"/>
    </row>
    <row r="458895" spans="3:3" x14ac:dyDescent="0.15">
      <c r="C458895" s="29"/>
    </row>
    <row r="458896" spans="3:3" x14ac:dyDescent="0.15">
      <c r="C458896" s="29"/>
    </row>
    <row r="458897" spans="3:3" x14ac:dyDescent="0.15">
      <c r="C458897" s="29"/>
    </row>
    <row r="458898" spans="3:3" x14ac:dyDescent="0.15">
      <c r="C458898" s="29"/>
    </row>
    <row r="458899" spans="3:3" x14ac:dyDescent="0.15">
      <c r="C458899" s="29"/>
    </row>
    <row r="458900" spans="3:3" x14ac:dyDescent="0.15">
      <c r="C458900" s="29"/>
    </row>
    <row r="458901" spans="3:3" x14ac:dyDescent="0.15">
      <c r="C458901" s="29"/>
    </row>
    <row r="458902" spans="3:3" x14ac:dyDescent="0.15">
      <c r="C458902" s="29"/>
    </row>
    <row r="458903" spans="3:3" x14ac:dyDescent="0.15">
      <c r="C458903" s="29"/>
    </row>
    <row r="458904" spans="3:3" x14ac:dyDescent="0.15">
      <c r="C458904" s="29"/>
    </row>
    <row r="458905" spans="3:3" x14ac:dyDescent="0.15">
      <c r="C458905" s="29"/>
    </row>
    <row r="458906" spans="3:3" x14ac:dyDescent="0.15">
      <c r="C458906" s="29"/>
    </row>
    <row r="458907" spans="3:3" x14ac:dyDescent="0.15">
      <c r="C458907" s="29"/>
    </row>
    <row r="458908" spans="3:3" x14ac:dyDescent="0.15">
      <c r="C458908" s="29"/>
    </row>
    <row r="458909" spans="3:3" x14ac:dyDescent="0.15">
      <c r="C458909" s="29"/>
    </row>
    <row r="458910" spans="3:3" x14ac:dyDescent="0.15">
      <c r="C458910" s="29"/>
    </row>
    <row r="458911" spans="3:3" x14ac:dyDescent="0.15">
      <c r="C458911" s="29"/>
    </row>
    <row r="458912" spans="3:3" x14ac:dyDescent="0.15">
      <c r="C458912" s="29"/>
    </row>
    <row r="458913" spans="3:3" x14ac:dyDescent="0.15">
      <c r="C458913" s="29"/>
    </row>
    <row r="458914" spans="3:3" x14ac:dyDescent="0.15">
      <c r="C458914" s="29"/>
    </row>
    <row r="458915" spans="3:3" x14ac:dyDescent="0.15">
      <c r="C458915" s="29"/>
    </row>
    <row r="458916" spans="3:3" x14ac:dyDescent="0.15">
      <c r="C458916" s="29"/>
    </row>
    <row r="458917" spans="3:3" x14ac:dyDescent="0.15">
      <c r="C458917" s="29"/>
    </row>
    <row r="458918" spans="3:3" x14ac:dyDescent="0.15">
      <c r="C458918" s="29"/>
    </row>
    <row r="458919" spans="3:3" x14ac:dyDescent="0.15">
      <c r="C458919" s="29"/>
    </row>
    <row r="458920" spans="3:3" x14ac:dyDescent="0.15">
      <c r="C458920" s="29"/>
    </row>
    <row r="458921" spans="3:3" x14ac:dyDescent="0.15">
      <c r="C458921" s="29"/>
    </row>
    <row r="458922" spans="3:3" x14ac:dyDescent="0.15">
      <c r="C458922" s="31"/>
    </row>
    <row r="458923" spans="3:3" x14ac:dyDescent="0.15">
      <c r="C458923" s="31"/>
    </row>
    <row r="458924" spans="3:3" x14ac:dyDescent="0.15">
      <c r="C458924" s="31"/>
    </row>
    <row r="458925" spans="3:3" x14ac:dyDescent="0.15">
      <c r="C458925" s="31"/>
    </row>
    <row r="458926" spans="3:3" x14ac:dyDescent="0.15">
      <c r="C458926" s="31"/>
    </row>
    <row r="458927" spans="3:3" x14ac:dyDescent="0.15">
      <c r="C458927" s="31"/>
    </row>
    <row r="458928" spans="3:3" x14ac:dyDescent="0.15">
      <c r="C458928" s="31"/>
    </row>
    <row r="458929" spans="3:3" x14ac:dyDescent="0.15">
      <c r="C458929" s="31"/>
    </row>
    <row r="458930" spans="3:3" x14ac:dyDescent="0.15">
      <c r="C458930" s="31"/>
    </row>
    <row r="458931" spans="3:3" x14ac:dyDescent="0.15">
      <c r="C458931" s="31"/>
    </row>
    <row r="458932" spans="3:3" x14ac:dyDescent="0.15">
      <c r="C458932" s="29"/>
    </row>
    <row r="458933" spans="3:3" x14ac:dyDescent="0.15">
      <c r="C458933" s="29"/>
    </row>
    <row r="458934" spans="3:3" x14ac:dyDescent="0.15">
      <c r="C458934" s="29"/>
    </row>
    <row r="458935" spans="3:3" x14ac:dyDescent="0.15">
      <c r="C458935" s="29"/>
    </row>
    <row r="458936" spans="3:3" x14ac:dyDescent="0.15">
      <c r="C458936" s="29"/>
    </row>
    <row r="458937" spans="3:3" x14ac:dyDescent="0.15">
      <c r="C458937" s="29"/>
    </row>
    <row r="458938" spans="3:3" x14ac:dyDescent="0.15">
      <c r="C458938" s="29"/>
    </row>
    <row r="458939" spans="3:3" x14ac:dyDescent="0.15">
      <c r="C458939" s="29"/>
    </row>
    <row r="458940" spans="3:3" x14ac:dyDescent="0.15">
      <c r="C458940" s="29"/>
    </row>
    <row r="458941" spans="3:3" x14ac:dyDescent="0.15">
      <c r="C458941" s="29"/>
    </row>
    <row r="458942" spans="3:3" x14ac:dyDescent="0.15">
      <c r="C458942" s="29"/>
    </row>
    <row r="458943" spans="3:3" x14ac:dyDescent="0.15">
      <c r="C458943" s="29"/>
    </row>
    <row r="458944" spans="3:3" x14ac:dyDescent="0.15">
      <c r="C458944" s="29"/>
    </row>
    <row r="458945" spans="3:3" x14ac:dyDescent="0.15">
      <c r="C458945" s="29"/>
    </row>
    <row r="458946" spans="3:3" x14ac:dyDescent="0.15">
      <c r="C458946" s="29"/>
    </row>
    <row r="458947" spans="3:3" x14ac:dyDescent="0.15">
      <c r="C458947" s="29"/>
    </row>
    <row r="458948" spans="3:3" x14ac:dyDescent="0.15">
      <c r="C458948" s="29"/>
    </row>
    <row r="458949" spans="3:3" x14ac:dyDescent="0.15">
      <c r="C458949" s="29"/>
    </row>
    <row r="458950" spans="3:3" x14ac:dyDescent="0.15">
      <c r="C458950" s="29"/>
    </row>
    <row r="458951" spans="3:3" x14ac:dyDescent="0.15">
      <c r="C458951" s="29"/>
    </row>
    <row r="458952" spans="3:3" x14ac:dyDescent="0.15">
      <c r="C458952" s="29"/>
    </row>
    <row r="458953" spans="3:3" x14ac:dyDescent="0.15">
      <c r="C458953" s="29"/>
    </row>
    <row r="458954" spans="3:3" x14ac:dyDescent="0.15">
      <c r="C458954" s="29"/>
    </row>
    <row r="458955" spans="3:3" x14ac:dyDescent="0.15">
      <c r="C458955" s="29"/>
    </row>
    <row r="458956" spans="3:3" x14ac:dyDescent="0.15">
      <c r="C458956" s="29"/>
    </row>
    <row r="458957" spans="3:3" x14ac:dyDescent="0.15">
      <c r="C458957" s="29"/>
    </row>
    <row r="458958" spans="3:3" x14ac:dyDescent="0.15">
      <c r="C458958" s="40"/>
    </row>
    <row r="458959" spans="3:3" x14ac:dyDescent="0.15">
      <c r="C458959" s="40"/>
    </row>
    <row r="458960" spans="3:3" x14ac:dyDescent="0.15">
      <c r="C458960" s="40"/>
    </row>
    <row r="458961" spans="3:3" x14ac:dyDescent="0.15">
      <c r="C458961" s="40"/>
    </row>
    <row r="458962" spans="3:3" x14ac:dyDescent="0.15">
      <c r="C458962" s="40"/>
    </row>
    <row r="458963" spans="3:3" x14ac:dyDescent="0.15">
      <c r="C458963" s="40"/>
    </row>
    <row r="458964" spans="3:3" x14ac:dyDescent="0.15">
      <c r="C458964" s="40"/>
    </row>
    <row r="458965" spans="3:3" x14ac:dyDescent="0.15">
      <c r="C458965" s="40"/>
    </row>
    <row r="458966" spans="3:3" x14ac:dyDescent="0.15">
      <c r="C458966" s="40"/>
    </row>
    <row r="458967" spans="3:3" x14ac:dyDescent="0.15">
      <c r="C458967" s="40"/>
    </row>
    <row r="458968" spans="3:3" x14ac:dyDescent="0.15">
      <c r="C458968" s="40"/>
    </row>
    <row r="458969" spans="3:3" x14ac:dyDescent="0.15">
      <c r="C458969" s="40"/>
    </row>
    <row r="458970" spans="3:3" x14ac:dyDescent="0.15">
      <c r="C458970" s="40"/>
    </row>
    <row r="458971" spans="3:3" x14ac:dyDescent="0.15">
      <c r="C458971" s="40"/>
    </row>
    <row r="458972" spans="3:3" x14ac:dyDescent="0.15">
      <c r="C458972" s="41"/>
    </row>
    <row r="458973" spans="3:3" x14ac:dyDescent="0.15">
      <c r="C458973" s="41"/>
    </row>
    <row r="458974" spans="3:3" x14ac:dyDescent="0.15">
      <c r="C458974" s="41"/>
    </row>
    <row r="458975" spans="3:3" x14ac:dyDescent="0.15">
      <c r="C458975" s="41"/>
    </row>
    <row r="458976" spans="3:3" x14ac:dyDescent="0.15">
      <c r="C458976" s="41"/>
    </row>
    <row r="458977" spans="3:3" x14ac:dyDescent="0.15">
      <c r="C458977" s="34"/>
    </row>
    <row r="458978" spans="3:3" x14ac:dyDescent="0.15">
      <c r="C458978" s="34"/>
    </row>
    <row r="458979" spans="3:3" x14ac:dyDescent="0.15">
      <c r="C458979" s="34"/>
    </row>
    <row r="458980" spans="3:3" x14ac:dyDescent="0.15">
      <c r="C458980" s="34"/>
    </row>
    <row r="458981" spans="3:3" x14ac:dyDescent="0.15">
      <c r="C458981" s="34"/>
    </row>
    <row r="458982" spans="3:3" x14ac:dyDescent="0.15">
      <c r="C458982" s="34"/>
    </row>
    <row r="458983" spans="3:3" x14ac:dyDescent="0.15">
      <c r="C458983" s="34"/>
    </row>
    <row r="458984" spans="3:3" x14ac:dyDescent="0.15">
      <c r="C458984" s="34"/>
    </row>
    <row r="458985" spans="3:3" x14ac:dyDescent="0.15">
      <c r="C458985" s="34"/>
    </row>
    <row r="458986" spans="3:3" x14ac:dyDescent="0.15">
      <c r="C458986" s="34"/>
    </row>
    <row r="458987" spans="3:3" x14ac:dyDescent="0.15">
      <c r="C458987" s="42"/>
    </row>
    <row r="458988" spans="3:3" x14ac:dyDescent="0.15">
      <c r="C458988" s="42"/>
    </row>
    <row r="458989" spans="3:3" x14ac:dyDescent="0.15">
      <c r="C458989" s="42"/>
    </row>
    <row r="458990" spans="3:3" x14ac:dyDescent="0.15">
      <c r="C458990" s="42"/>
    </row>
    <row r="458991" spans="3:3" x14ac:dyDescent="0.15">
      <c r="C458991" s="42"/>
    </row>
    <row r="458992" spans="3:3" x14ac:dyDescent="0.15">
      <c r="C458992" s="42"/>
    </row>
    <row r="458993" spans="3:3" x14ac:dyDescent="0.15">
      <c r="C458993" s="42"/>
    </row>
    <row r="458994" spans="3:3" x14ac:dyDescent="0.15">
      <c r="C458994" s="42"/>
    </row>
    <row r="458995" spans="3:3" x14ac:dyDescent="0.15">
      <c r="C458995" s="42"/>
    </row>
    <row r="458996" spans="3:3" x14ac:dyDescent="0.15">
      <c r="C458996" s="42"/>
    </row>
    <row r="458997" spans="3:3" x14ac:dyDescent="0.15">
      <c r="C458997" s="31"/>
    </row>
    <row r="458998" spans="3:3" x14ac:dyDescent="0.15">
      <c r="C458998" s="31"/>
    </row>
    <row r="458999" spans="3:3" x14ac:dyDescent="0.15">
      <c r="C458999" s="29"/>
    </row>
    <row r="459000" spans="3:3" x14ac:dyDescent="0.15">
      <c r="C459000" s="29"/>
    </row>
    <row r="459001" spans="3:3" x14ac:dyDescent="0.15">
      <c r="C459001" s="29"/>
    </row>
    <row r="459002" spans="3:3" x14ac:dyDescent="0.15">
      <c r="C459002" s="29"/>
    </row>
    <row r="459003" spans="3:3" x14ac:dyDescent="0.15">
      <c r="C459003" s="29"/>
    </row>
    <row r="459004" spans="3:3" x14ac:dyDescent="0.15">
      <c r="C459004" s="29"/>
    </row>
    <row r="459005" spans="3:3" x14ac:dyDescent="0.15">
      <c r="C459005" s="29"/>
    </row>
    <row r="459006" spans="3:3" x14ac:dyDescent="0.15">
      <c r="C459006" s="29"/>
    </row>
    <row r="459007" spans="3:3" x14ac:dyDescent="0.15">
      <c r="C459007" s="31"/>
    </row>
    <row r="459008" spans="3:3" x14ac:dyDescent="0.15">
      <c r="C459008" s="29"/>
    </row>
    <row r="459009" spans="3:3" x14ac:dyDescent="0.15">
      <c r="C459009" s="29"/>
    </row>
    <row r="459010" spans="3:3" x14ac:dyDescent="0.15">
      <c r="C459010" s="29"/>
    </row>
    <row r="459011" spans="3:3" x14ac:dyDescent="0.15">
      <c r="C459011" s="29"/>
    </row>
    <row r="459012" spans="3:3" x14ac:dyDescent="0.15">
      <c r="C459012" s="29"/>
    </row>
    <row r="459013" spans="3:3" x14ac:dyDescent="0.15">
      <c r="C459013" s="29"/>
    </row>
    <row r="459014" spans="3:3" x14ac:dyDescent="0.15">
      <c r="C459014" s="29"/>
    </row>
    <row r="459015" spans="3:3" x14ac:dyDescent="0.15">
      <c r="C459015" s="37"/>
    </row>
    <row r="459016" spans="3:3" x14ac:dyDescent="0.15">
      <c r="C459016" s="37"/>
    </row>
    <row r="459017" spans="3:3" x14ac:dyDescent="0.15">
      <c r="C459017" s="37"/>
    </row>
    <row r="459018" spans="3:3" x14ac:dyDescent="0.15">
      <c r="C459018" s="37"/>
    </row>
    <row r="459019" spans="3:3" x14ac:dyDescent="0.15">
      <c r="C459019" s="29"/>
    </row>
    <row r="459020" spans="3:3" x14ac:dyDescent="0.15">
      <c r="C459020" s="43"/>
    </row>
    <row r="459021" spans="3:3" x14ac:dyDescent="0.15">
      <c r="C459021" s="43"/>
    </row>
    <row r="459022" spans="3:3" x14ac:dyDescent="0.15">
      <c r="C459022" s="43"/>
    </row>
    <row r="459023" spans="3:3" x14ac:dyDescent="0.15">
      <c r="C459023" s="43"/>
    </row>
    <row r="459024" spans="3:3" x14ac:dyDescent="0.15">
      <c r="C459024" s="43"/>
    </row>
    <row r="459025" spans="3:3" x14ac:dyDescent="0.15">
      <c r="C459025" s="43"/>
    </row>
    <row r="459026" spans="3:3" x14ac:dyDescent="0.15">
      <c r="C459026" s="43"/>
    </row>
    <row r="459027" spans="3:3" x14ac:dyDescent="0.15">
      <c r="C459027" s="44"/>
    </row>
    <row r="459028" spans="3:3" x14ac:dyDescent="0.15">
      <c r="C459028" s="44"/>
    </row>
    <row r="459029" spans="3:3" x14ac:dyDescent="0.15">
      <c r="C459029" s="44"/>
    </row>
    <row r="459030" spans="3:3" x14ac:dyDescent="0.15">
      <c r="C459030" s="43"/>
    </row>
    <row r="459031" spans="3:3" x14ac:dyDescent="0.15">
      <c r="C459031" s="43"/>
    </row>
    <row r="459032" spans="3:3" x14ac:dyDescent="0.15">
      <c r="C459032" s="43"/>
    </row>
    <row r="459033" spans="3:3" x14ac:dyDescent="0.15">
      <c r="C459033" s="43"/>
    </row>
    <row r="459034" spans="3:3" x14ac:dyDescent="0.15">
      <c r="C459034" s="43"/>
    </row>
    <row r="459035" spans="3:3" x14ac:dyDescent="0.15">
      <c r="C459035" s="43"/>
    </row>
    <row r="459036" spans="3:3" x14ac:dyDescent="0.15">
      <c r="C459036" s="43"/>
    </row>
    <row r="459037" spans="3:3" x14ac:dyDescent="0.15">
      <c r="C459037" s="45"/>
    </row>
    <row r="459038" spans="3:3" x14ac:dyDescent="0.15">
      <c r="C459038" s="45"/>
    </row>
    <row r="459039" spans="3:3" x14ac:dyDescent="0.15">
      <c r="C459039" s="45"/>
    </row>
    <row r="459040" spans="3:3" x14ac:dyDescent="0.15">
      <c r="C459040" s="46"/>
    </row>
    <row r="459041" spans="3:3" x14ac:dyDescent="0.15">
      <c r="C459041" s="46"/>
    </row>
    <row r="459042" spans="3:3" x14ac:dyDescent="0.15">
      <c r="C459042" s="46"/>
    </row>
    <row r="459043" spans="3:3" x14ac:dyDescent="0.15">
      <c r="C459043" s="46"/>
    </row>
    <row r="459044" spans="3:3" x14ac:dyDescent="0.15">
      <c r="C459044" s="46"/>
    </row>
    <row r="459045" spans="3:3" x14ac:dyDescent="0.15">
      <c r="C459045" s="46"/>
    </row>
    <row r="459046" spans="3:3" x14ac:dyDescent="0.15">
      <c r="C459046" s="46"/>
    </row>
    <row r="459047" spans="3:3" x14ac:dyDescent="0.15">
      <c r="C459047" s="47"/>
    </row>
    <row r="459048" spans="3:3" x14ac:dyDescent="0.15">
      <c r="C459048" s="47"/>
    </row>
    <row r="459049" spans="3:3" x14ac:dyDescent="0.15">
      <c r="C459049" s="47"/>
    </row>
    <row r="459050" spans="3:3" x14ac:dyDescent="0.15">
      <c r="C459050" s="43"/>
    </row>
    <row r="459051" spans="3:3" x14ac:dyDescent="0.15">
      <c r="C459051" s="36"/>
    </row>
    <row r="459052" spans="3:3" x14ac:dyDescent="0.15">
      <c r="C459052" s="43"/>
    </row>
    <row r="459053" spans="3:3" x14ac:dyDescent="0.15">
      <c r="C459053" s="43"/>
    </row>
    <row r="459054" spans="3:3" x14ac:dyDescent="0.15">
      <c r="C459054" s="43"/>
    </row>
    <row r="459055" spans="3:3" x14ac:dyDescent="0.15">
      <c r="C459055" s="43"/>
    </row>
    <row r="459056" spans="3:3" x14ac:dyDescent="0.15">
      <c r="C459056" s="43"/>
    </row>
    <row r="459057" spans="3:3" x14ac:dyDescent="0.15">
      <c r="C459057" s="43"/>
    </row>
    <row r="459058" spans="3:3" x14ac:dyDescent="0.15">
      <c r="C459058" s="43"/>
    </row>
    <row r="459059" spans="3:3" x14ac:dyDescent="0.15">
      <c r="C459059" s="43"/>
    </row>
    <row r="459060" spans="3:3" x14ac:dyDescent="0.15">
      <c r="C459060" s="44"/>
    </row>
    <row r="459061" spans="3:3" x14ac:dyDescent="0.15">
      <c r="C459061" s="44"/>
    </row>
    <row r="459062" spans="3:3" x14ac:dyDescent="0.15">
      <c r="C459062" s="44"/>
    </row>
    <row r="459063" spans="3:3" x14ac:dyDescent="0.15">
      <c r="C459063" s="43"/>
    </row>
    <row r="459064" spans="3:3" x14ac:dyDescent="0.15">
      <c r="C459064" s="43"/>
    </row>
    <row r="459065" spans="3:3" x14ac:dyDescent="0.15">
      <c r="C459065" s="43"/>
    </row>
    <row r="459066" spans="3:3" x14ac:dyDescent="0.15">
      <c r="C459066" s="48"/>
    </row>
    <row r="459067" spans="3:3" x14ac:dyDescent="0.15">
      <c r="C459067" s="43"/>
    </row>
    <row r="459068" spans="3:3" x14ac:dyDescent="0.15">
      <c r="C459068" s="48"/>
    </row>
    <row r="459069" spans="3:3" x14ac:dyDescent="0.15">
      <c r="C459069" s="48"/>
    </row>
    <row r="459070" spans="3:3" x14ac:dyDescent="0.15">
      <c r="C459070" s="48"/>
    </row>
    <row r="459071" spans="3:3" x14ac:dyDescent="0.15">
      <c r="C459071" s="43"/>
    </row>
    <row r="459072" spans="3:3" x14ac:dyDescent="0.15">
      <c r="C459072" s="49"/>
    </row>
    <row r="459073" spans="3:3" x14ac:dyDescent="0.15">
      <c r="C459073" s="48"/>
    </row>
    <row r="459074" spans="3:3" x14ac:dyDescent="0.15">
      <c r="C459074" s="48"/>
    </row>
    <row r="459075" spans="3:3" x14ac:dyDescent="0.15">
      <c r="C459075" s="48"/>
    </row>
    <row r="459076" spans="3:3" x14ac:dyDescent="0.15">
      <c r="C459076" s="48"/>
    </row>
    <row r="459077" spans="3:3" x14ac:dyDescent="0.15">
      <c r="C459077" s="48"/>
    </row>
    <row r="459078" spans="3:3" x14ac:dyDescent="0.15">
      <c r="C459078" s="48"/>
    </row>
    <row r="459079" spans="3:3" x14ac:dyDescent="0.15">
      <c r="C459079" s="48"/>
    </row>
    <row r="459080" spans="3:3" x14ac:dyDescent="0.15">
      <c r="C459080" s="43"/>
    </row>
    <row r="459081" spans="3:3" x14ac:dyDescent="0.15">
      <c r="C459081" s="46"/>
    </row>
    <row r="459082" spans="3:3" x14ac:dyDescent="0.15">
      <c r="C459082" s="43"/>
    </row>
    <row r="459083" spans="3:3" x14ac:dyDescent="0.15">
      <c r="C459083" s="50"/>
    </row>
    <row r="459085" spans="3:3" x14ac:dyDescent="0.15">
      <c r="C459085" s="52"/>
    </row>
    <row r="475137" spans="3:3" x14ac:dyDescent="0.15">
      <c r="C475137" s="29"/>
    </row>
    <row r="475138" spans="3:3" x14ac:dyDescent="0.15">
      <c r="C475138" s="31"/>
    </row>
    <row r="475139" spans="3:3" x14ac:dyDescent="0.15">
      <c r="C475139" s="31"/>
    </row>
    <row r="475140" spans="3:3" x14ac:dyDescent="0.15">
      <c r="C475140" s="32"/>
    </row>
    <row r="475141" spans="3:3" x14ac:dyDescent="0.15">
      <c r="C475141" s="32"/>
    </row>
    <row r="475142" spans="3:3" x14ac:dyDescent="0.15">
      <c r="C475142" s="31"/>
    </row>
    <row r="475143" spans="3:3" x14ac:dyDescent="0.15">
      <c r="C475143" s="31"/>
    </row>
    <row r="475144" spans="3:3" x14ac:dyDescent="0.15">
      <c r="C475144" s="31"/>
    </row>
    <row r="475145" spans="3:3" x14ac:dyDescent="0.15">
      <c r="C475145" s="31"/>
    </row>
    <row r="475146" spans="3:3" x14ac:dyDescent="0.15">
      <c r="C475146" s="31"/>
    </row>
    <row r="475147" spans="3:3" x14ac:dyDescent="0.15">
      <c r="C475147" s="31"/>
    </row>
    <row r="475148" spans="3:3" x14ac:dyDescent="0.15">
      <c r="C475148" s="31"/>
    </row>
    <row r="475149" spans="3:3" x14ac:dyDescent="0.15">
      <c r="C475149" s="31"/>
    </row>
    <row r="475150" spans="3:3" x14ac:dyDescent="0.15">
      <c r="C475150" s="31"/>
    </row>
    <row r="475151" spans="3:3" x14ac:dyDescent="0.15">
      <c r="C475151" s="31"/>
    </row>
    <row r="475152" spans="3:3" x14ac:dyDescent="0.15">
      <c r="C475152" s="31"/>
    </row>
    <row r="475153" spans="3:3" x14ac:dyDescent="0.15">
      <c r="C475153" s="31"/>
    </row>
    <row r="475154" spans="3:3" x14ac:dyDescent="0.15">
      <c r="C475154" s="31"/>
    </row>
    <row r="475155" spans="3:3" x14ac:dyDescent="0.15">
      <c r="C475155" s="31"/>
    </row>
    <row r="475156" spans="3:3" x14ac:dyDescent="0.15">
      <c r="C475156" s="29"/>
    </row>
    <row r="475157" spans="3:3" x14ac:dyDescent="0.15">
      <c r="C475157" s="29"/>
    </row>
    <row r="475158" spans="3:3" x14ac:dyDescent="0.15">
      <c r="C475158" s="29"/>
    </row>
    <row r="475159" spans="3:3" x14ac:dyDescent="0.15">
      <c r="C475159" s="29"/>
    </row>
    <row r="475160" spans="3:3" x14ac:dyDescent="0.15">
      <c r="C475160" s="29"/>
    </row>
    <row r="475161" spans="3:3" x14ac:dyDescent="0.15">
      <c r="C475161" s="29"/>
    </row>
    <row r="475162" spans="3:3" x14ac:dyDescent="0.15">
      <c r="C475162" s="33"/>
    </row>
    <row r="475163" spans="3:3" x14ac:dyDescent="0.15">
      <c r="C475163" s="29"/>
    </row>
    <row r="475164" spans="3:3" x14ac:dyDescent="0.15">
      <c r="C475164" s="33"/>
    </row>
    <row r="475165" spans="3:3" x14ac:dyDescent="0.15">
      <c r="C475165" s="29"/>
    </row>
    <row r="475166" spans="3:3" x14ac:dyDescent="0.15">
      <c r="C475166" s="29"/>
    </row>
    <row r="475167" spans="3:3" x14ac:dyDescent="0.15">
      <c r="C475167" s="34"/>
    </row>
    <row r="475168" spans="3:3" x14ac:dyDescent="0.15">
      <c r="C475168" s="34"/>
    </row>
    <row r="475169" spans="3:3" x14ac:dyDescent="0.15">
      <c r="C475169" s="34"/>
    </row>
    <row r="475170" spans="3:3" x14ac:dyDescent="0.15">
      <c r="C475170" s="34"/>
    </row>
    <row r="475171" spans="3:3" x14ac:dyDescent="0.15">
      <c r="C475171" s="29"/>
    </row>
    <row r="475172" spans="3:3" x14ac:dyDescent="0.15">
      <c r="C475172" s="29"/>
    </row>
    <row r="475173" spans="3:3" x14ac:dyDescent="0.15">
      <c r="C475173" s="29"/>
    </row>
    <row r="475174" spans="3:3" x14ac:dyDescent="0.15">
      <c r="C475174" s="29"/>
    </row>
    <row r="475175" spans="3:3" x14ac:dyDescent="0.15">
      <c r="C475175" s="29"/>
    </row>
    <row r="475176" spans="3:3" x14ac:dyDescent="0.15">
      <c r="C475176" s="29"/>
    </row>
    <row r="475177" spans="3:3" x14ac:dyDescent="0.15">
      <c r="C475177" s="34"/>
    </row>
    <row r="475178" spans="3:3" x14ac:dyDescent="0.15">
      <c r="C475178" s="34"/>
    </row>
    <row r="475179" spans="3:3" x14ac:dyDescent="0.15">
      <c r="C475179" s="29"/>
    </row>
    <row r="475180" spans="3:3" x14ac:dyDescent="0.15">
      <c r="C475180" s="29"/>
    </row>
    <row r="475181" spans="3:3" x14ac:dyDescent="0.15">
      <c r="C475181" s="29"/>
    </row>
    <row r="475182" spans="3:3" x14ac:dyDescent="0.15">
      <c r="C475182" s="29"/>
    </row>
    <row r="475183" spans="3:3" x14ac:dyDescent="0.15">
      <c r="C475183" s="29"/>
    </row>
    <row r="475184" spans="3:3" x14ac:dyDescent="0.15">
      <c r="C475184" s="29"/>
    </row>
    <row r="475185" spans="3:3" x14ac:dyDescent="0.15">
      <c r="C475185" s="29"/>
    </row>
    <row r="475186" spans="3:3" x14ac:dyDescent="0.15">
      <c r="C475186" s="29"/>
    </row>
    <row r="475187" spans="3:3" x14ac:dyDescent="0.15">
      <c r="C475187" s="29"/>
    </row>
    <row r="475188" spans="3:3" x14ac:dyDescent="0.15">
      <c r="C475188" s="29"/>
    </row>
    <row r="475189" spans="3:3" x14ac:dyDescent="0.15">
      <c r="C475189" s="29"/>
    </row>
    <row r="475190" spans="3:3" x14ac:dyDescent="0.15">
      <c r="C475190" s="29"/>
    </row>
    <row r="475191" spans="3:3" x14ac:dyDescent="0.15">
      <c r="C475191" s="29"/>
    </row>
    <row r="475192" spans="3:3" x14ac:dyDescent="0.15">
      <c r="C475192" s="29"/>
    </row>
    <row r="475193" spans="3:3" x14ac:dyDescent="0.15">
      <c r="C475193" s="29"/>
    </row>
    <row r="475194" spans="3:3" x14ac:dyDescent="0.15">
      <c r="C475194" s="29"/>
    </row>
    <row r="475195" spans="3:3" x14ac:dyDescent="0.15">
      <c r="C475195" s="34"/>
    </row>
    <row r="475196" spans="3:3" x14ac:dyDescent="0.15">
      <c r="C475196" s="35"/>
    </row>
    <row r="475197" spans="3:3" x14ac:dyDescent="0.15">
      <c r="C475197" s="35"/>
    </row>
    <row r="475198" spans="3:3" x14ac:dyDescent="0.15">
      <c r="C475198" s="35"/>
    </row>
    <row r="475199" spans="3:3" x14ac:dyDescent="0.15">
      <c r="C475199" s="35"/>
    </row>
    <row r="475200" spans="3:3" x14ac:dyDescent="0.15">
      <c r="C475200" s="35"/>
    </row>
    <row r="475201" spans="3:3" x14ac:dyDescent="0.15">
      <c r="C475201" s="35"/>
    </row>
    <row r="475202" spans="3:3" x14ac:dyDescent="0.15">
      <c r="C475202" s="35"/>
    </row>
    <row r="475203" spans="3:3" x14ac:dyDescent="0.15">
      <c r="C475203" s="33"/>
    </row>
    <row r="475204" spans="3:3" x14ac:dyDescent="0.15">
      <c r="C475204" s="35"/>
    </row>
    <row r="475205" spans="3:3" x14ac:dyDescent="0.15">
      <c r="C475205" s="33"/>
    </row>
    <row r="475206" spans="3:3" x14ac:dyDescent="0.15">
      <c r="C475206" s="33"/>
    </row>
    <row r="475207" spans="3:3" x14ac:dyDescent="0.15">
      <c r="C475207" s="33"/>
    </row>
    <row r="475208" spans="3:3" x14ac:dyDescent="0.15">
      <c r="C475208" s="33"/>
    </row>
    <row r="475209" spans="3:3" x14ac:dyDescent="0.15">
      <c r="C475209" s="33"/>
    </row>
    <row r="475210" spans="3:3" x14ac:dyDescent="0.15">
      <c r="C475210" s="33"/>
    </row>
    <row r="475211" spans="3:3" x14ac:dyDescent="0.15">
      <c r="C475211" s="33"/>
    </row>
    <row r="475212" spans="3:3" x14ac:dyDescent="0.15">
      <c r="C475212" s="33"/>
    </row>
    <row r="475213" spans="3:3" x14ac:dyDescent="0.15">
      <c r="C475213" s="33"/>
    </row>
    <row r="475214" spans="3:3" x14ac:dyDescent="0.15">
      <c r="C475214" s="36"/>
    </row>
    <row r="475215" spans="3:3" x14ac:dyDescent="0.15">
      <c r="C475215" s="33"/>
    </row>
    <row r="475216" spans="3:3" x14ac:dyDescent="0.15">
      <c r="C475216" s="36"/>
    </row>
    <row r="475217" spans="3:3" x14ac:dyDescent="0.15">
      <c r="C475217" s="33"/>
    </row>
    <row r="475218" spans="3:3" x14ac:dyDescent="0.15">
      <c r="C475218" s="33"/>
    </row>
    <row r="475219" spans="3:3" x14ac:dyDescent="0.15">
      <c r="C475219" s="33"/>
    </row>
    <row r="475220" spans="3:3" x14ac:dyDescent="0.15">
      <c r="C475220" s="33"/>
    </row>
    <row r="475221" spans="3:3" x14ac:dyDescent="0.15">
      <c r="C475221" s="36"/>
    </row>
    <row r="475222" spans="3:3" x14ac:dyDescent="0.15">
      <c r="C475222" s="37"/>
    </row>
    <row r="475223" spans="3:3" x14ac:dyDescent="0.15">
      <c r="C475223" s="37"/>
    </row>
    <row r="475224" spans="3:3" x14ac:dyDescent="0.15">
      <c r="C475224" s="15"/>
    </row>
    <row r="475225" spans="3:3" x14ac:dyDescent="0.15">
      <c r="C475225" s="36"/>
    </row>
    <row r="475226" spans="3:3" x14ac:dyDescent="0.15">
      <c r="C475226" s="37"/>
    </row>
    <row r="475227" spans="3:3" x14ac:dyDescent="0.15">
      <c r="C475227" s="37"/>
    </row>
    <row r="475228" spans="3:3" x14ac:dyDescent="0.15">
      <c r="C475228" s="15"/>
    </row>
    <row r="475229" spans="3:3" x14ac:dyDescent="0.15">
      <c r="C475229" s="38"/>
    </row>
    <row r="475230" spans="3:3" x14ac:dyDescent="0.15">
      <c r="C475230" s="36"/>
    </row>
    <row r="475231" spans="3:3" x14ac:dyDescent="0.15">
      <c r="C475231" s="37"/>
    </row>
    <row r="475232" spans="3:3" x14ac:dyDescent="0.15">
      <c r="C475232" s="37"/>
    </row>
    <row r="475233" spans="3:3" x14ac:dyDescent="0.15">
      <c r="C475233" s="17"/>
    </row>
    <row r="475234" spans="3:3" x14ac:dyDescent="0.15">
      <c r="C475234" s="17"/>
    </row>
    <row r="475235" spans="3:3" x14ac:dyDescent="0.15">
      <c r="C475235" s="33"/>
    </row>
    <row r="475236" spans="3:3" x14ac:dyDescent="0.15">
      <c r="C475236" s="33"/>
    </row>
    <row r="475237" spans="3:3" x14ac:dyDescent="0.15">
      <c r="C475237" s="33"/>
    </row>
    <row r="475238" spans="3:3" x14ac:dyDescent="0.15">
      <c r="C475238" s="33"/>
    </row>
    <row r="475239" spans="3:3" x14ac:dyDescent="0.15">
      <c r="C475239" s="33"/>
    </row>
    <row r="475240" spans="3:3" x14ac:dyDescent="0.15">
      <c r="C475240" s="33"/>
    </row>
    <row r="475241" spans="3:3" x14ac:dyDescent="0.15">
      <c r="C475241" s="33"/>
    </row>
    <row r="475242" spans="3:3" x14ac:dyDescent="0.15">
      <c r="C475242" s="33"/>
    </row>
    <row r="475243" spans="3:3" x14ac:dyDescent="0.15">
      <c r="C475243" s="33"/>
    </row>
    <row r="475244" spans="3:3" x14ac:dyDescent="0.15">
      <c r="C475244" s="33"/>
    </row>
    <row r="475245" spans="3:3" x14ac:dyDescent="0.15">
      <c r="C475245" s="39"/>
    </row>
    <row r="475246" spans="3:3" x14ac:dyDescent="0.15">
      <c r="C475246" s="39"/>
    </row>
    <row r="475247" spans="3:3" x14ac:dyDescent="0.15">
      <c r="C475247" s="39"/>
    </row>
    <row r="475248" spans="3:3" x14ac:dyDescent="0.15">
      <c r="C475248" s="39"/>
    </row>
    <row r="475249" spans="3:3" x14ac:dyDescent="0.15">
      <c r="C475249" s="39"/>
    </row>
    <row r="475250" spans="3:3" x14ac:dyDescent="0.15">
      <c r="C475250" s="31"/>
    </row>
    <row r="475251" spans="3:3" x14ac:dyDescent="0.15">
      <c r="C475251" s="31"/>
    </row>
    <row r="475252" spans="3:3" x14ac:dyDescent="0.15">
      <c r="C475252" s="31"/>
    </row>
    <row r="475253" spans="3:3" x14ac:dyDescent="0.15">
      <c r="C475253" s="31"/>
    </row>
    <row r="475254" spans="3:3" x14ac:dyDescent="0.15">
      <c r="C475254" s="31"/>
    </row>
    <row r="475255" spans="3:3" x14ac:dyDescent="0.15">
      <c r="C475255" s="31"/>
    </row>
    <row r="475256" spans="3:3" x14ac:dyDescent="0.15">
      <c r="C475256" s="31"/>
    </row>
    <row r="475257" spans="3:3" x14ac:dyDescent="0.15">
      <c r="C475257" s="31"/>
    </row>
    <row r="475258" spans="3:3" x14ac:dyDescent="0.15">
      <c r="C475258" s="31"/>
    </row>
    <row r="475259" spans="3:3" x14ac:dyDescent="0.15">
      <c r="C475259" s="31"/>
    </row>
    <row r="475260" spans="3:3" x14ac:dyDescent="0.15">
      <c r="C475260" s="31"/>
    </row>
    <row r="475261" spans="3:3" x14ac:dyDescent="0.15">
      <c r="C475261" s="31"/>
    </row>
    <row r="475262" spans="3:3" x14ac:dyDescent="0.15">
      <c r="C475262" s="31"/>
    </row>
    <row r="475263" spans="3:3" x14ac:dyDescent="0.15">
      <c r="C475263" s="31"/>
    </row>
    <row r="475264" spans="3:3" x14ac:dyDescent="0.15">
      <c r="C475264" s="31"/>
    </row>
    <row r="475265" spans="3:3" x14ac:dyDescent="0.15">
      <c r="C475265" s="31"/>
    </row>
    <row r="475266" spans="3:3" x14ac:dyDescent="0.15">
      <c r="C475266" s="31"/>
    </row>
    <row r="475267" spans="3:3" x14ac:dyDescent="0.15">
      <c r="C475267" s="31"/>
    </row>
    <row r="475268" spans="3:3" x14ac:dyDescent="0.15">
      <c r="C475268" s="31"/>
    </row>
    <row r="475269" spans="3:3" x14ac:dyDescent="0.15">
      <c r="C475269" s="31"/>
    </row>
    <row r="475270" spans="3:3" x14ac:dyDescent="0.15">
      <c r="C475270" s="29"/>
    </row>
    <row r="475271" spans="3:3" x14ac:dyDescent="0.15">
      <c r="C475271" s="29"/>
    </row>
    <row r="475272" spans="3:3" x14ac:dyDescent="0.15">
      <c r="C475272" s="29"/>
    </row>
    <row r="475273" spans="3:3" x14ac:dyDescent="0.15">
      <c r="C475273" s="29"/>
    </row>
    <row r="475274" spans="3:3" x14ac:dyDescent="0.15">
      <c r="C475274" s="29"/>
    </row>
    <row r="475275" spans="3:3" x14ac:dyDescent="0.15">
      <c r="C475275" s="29"/>
    </row>
    <row r="475276" spans="3:3" x14ac:dyDescent="0.15">
      <c r="C475276" s="29"/>
    </row>
    <row r="475277" spans="3:3" x14ac:dyDescent="0.15">
      <c r="C475277" s="29"/>
    </row>
    <row r="475278" spans="3:3" x14ac:dyDescent="0.15">
      <c r="C475278" s="29"/>
    </row>
    <row r="475279" spans="3:3" x14ac:dyDescent="0.15">
      <c r="C475279" s="29"/>
    </row>
    <row r="475280" spans="3:3" x14ac:dyDescent="0.15">
      <c r="C475280" s="29"/>
    </row>
    <row r="475281" spans="3:3" x14ac:dyDescent="0.15">
      <c r="C475281" s="29"/>
    </row>
    <row r="475282" spans="3:3" x14ac:dyDescent="0.15">
      <c r="C475282" s="29"/>
    </row>
    <row r="475283" spans="3:3" x14ac:dyDescent="0.15">
      <c r="C475283" s="29"/>
    </row>
    <row r="475284" spans="3:3" x14ac:dyDescent="0.15">
      <c r="C475284" s="29"/>
    </row>
    <row r="475285" spans="3:3" x14ac:dyDescent="0.15">
      <c r="C475285" s="29"/>
    </row>
    <row r="475286" spans="3:3" x14ac:dyDescent="0.15">
      <c r="C475286" s="29"/>
    </row>
    <row r="475287" spans="3:3" x14ac:dyDescent="0.15">
      <c r="C475287" s="29"/>
    </row>
    <row r="475288" spans="3:3" x14ac:dyDescent="0.15">
      <c r="C475288" s="29"/>
    </row>
    <row r="475289" spans="3:3" x14ac:dyDescent="0.15">
      <c r="C475289" s="29"/>
    </row>
    <row r="475290" spans="3:3" x14ac:dyDescent="0.15">
      <c r="C475290" s="29"/>
    </row>
    <row r="475291" spans="3:3" x14ac:dyDescent="0.15">
      <c r="C475291" s="29"/>
    </row>
    <row r="475292" spans="3:3" x14ac:dyDescent="0.15">
      <c r="C475292" s="29"/>
    </row>
    <row r="475293" spans="3:3" x14ac:dyDescent="0.15">
      <c r="C475293" s="29"/>
    </row>
    <row r="475294" spans="3:3" x14ac:dyDescent="0.15">
      <c r="C475294" s="29"/>
    </row>
    <row r="475295" spans="3:3" x14ac:dyDescent="0.15">
      <c r="C475295" s="29"/>
    </row>
    <row r="475296" spans="3:3" x14ac:dyDescent="0.15">
      <c r="C475296" s="29"/>
    </row>
    <row r="475297" spans="3:3" x14ac:dyDescent="0.15">
      <c r="C475297" s="29"/>
    </row>
    <row r="475298" spans="3:3" x14ac:dyDescent="0.15">
      <c r="C475298" s="29"/>
    </row>
    <row r="475299" spans="3:3" x14ac:dyDescent="0.15">
      <c r="C475299" s="29"/>
    </row>
    <row r="475300" spans="3:3" x14ac:dyDescent="0.15">
      <c r="C475300" s="29"/>
    </row>
    <row r="475301" spans="3:3" x14ac:dyDescent="0.15">
      <c r="C475301" s="29"/>
    </row>
    <row r="475302" spans="3:3" x14ac:dyDescent="0.15">
      <c r="C475302" s="29"/>
    </row>
    <row r="475303" spans="3:3" x14ac:dyDescent="0.15">
      <c r="C475303" s="29"/>
    </row>
    <row r="475304" spans="3:3" x14ac:dyDescent="0.15">
      <c r="C475304" s="29"/>
    </row>
    <row r="475305" spans="3:3" x14ac:dyDescent="0.15">
      <c r="C475305" s="29"/>
    </row>
    <row r="475306" spans="3:3" x14ac:dyDescent="0.15">
      <c r="C475306" s="31"/>
    </row>
    <row r="475307" spans="3:3" x14ac:dyDescent="0.15">
      <c r="C475307" s="31"/>
    </row>
    <row r="475308" spans="3:3" x14ac:dyDescent="0.15">
      <c r="C475308" s="31"/>
    </row>
    <row r="475309" spans="3:3" x14ac:dyDescent="0.15">
      <c r="C475309" s="31"/>
    </row>
    <row r="475310" spans="3:3" x14ac:dyDescent="0.15">
      <c r="C475310" s="31"/>
    </row>
    <row r="475311" spans="3:3" x14ac:dyDescent="0.15">
      <c r="C475311" s="31"/>
    </row>
    <row r="475312" spans="3:3" x14ac:dyDescent="0.15">
      <c r="C475312" s="31"/>
    </row>
    <row r="475313" spans="3:3" x14ac:dyDescent="0.15">
      <c r="C475313" s="31"/>
    </row>
    <row r="475314" spans="3:3" x14ac:dyDescent="0.15">
      <c r="C475314" s="31"/>
    </row>
    <row r="475315" spans="3:3" x14ac:dyDescent="0.15">
      <c r="C475315" s="31"/>
    </row>
    <row r="475316" spans="3:3" x14ac:dyDescent="0.15">
      <c r="C475316" s="29"/>
    </row>
    <row r="475317" spans="3:3" x14ac:dyDescent="0.15">
      <c r="C475317" s="29"/>
    </row>
    <row r="475318" spans="3:3" x14ac:dyDescent="0.15">
      <c r="C475318" s="29"/>
    </row>
    <row r="475319" spans="3:3" x14ac:dyDescent="0.15">
      <c r="C475319" s="29"/>
    </row>
    <row r="475320" spans="3:3" x14ac:dyDescent="0.15">
      <c r="C475320" s="29"/>
    </row>
    <row r="475321" spans="3:3" x14ac:dyDescent="0.15">
      <c r="C475321" s="29"/>
    </row>
    <row r="475322" spans="3:3" x14ac:dyDescent="0.15">
      <c r="C475322" s="29"/>
    </row>
    <row r="475323" spans="3:3" x14ac:dyDescent="0.15">
      <c r="C475323" s="29"/>
    </row>
    <row r="475324" spans="3:3" x14ac:dyDescent="0.15">
      <c r="C475324" s="29"/>
    </row>
    <row r="475325" spans="3:3" x14ac:dyDescent="0.15">
      <c r="C475325" s="29"/>
    </row>
    <row r="475326" spans="3:3" x14ac:dyDescent="0.15">
      <c r="C475326" s="29"/>
    </row>
    <row r="475327" spans="3:3" x14ac:dyDescent="0.15">
      <c r="C475327" s="29"/>
    </row>
    <row r="475328" spans="3:3" x14ac:dyDescent="0.15">
      <c r="C475328" s="29"/>
    </row>
    <row r="475329" spans="3:3" x14ac:dyDescent="0.15">
      <c r="C475329" s="29"/>
    </row>
    <row r="475330" spans="3:3" x14ac:dyDescent="0.15">
      <c r="C475330" s="29"/>
    </row>
    <row r="475331" spans="3:3" x14ac:dyDescent="0.15">
      <c r="C475331" s="29"/>
    </row>
    <row r="475332" spans="3:3" x14ac:dyDescent="0.15">
      <c r="C475332" s="29"/>
    </row>
    <row r="475333" spans="3:3" x14ac:dyDescent="0.15">
      <c r="C475333" s="29"/>
    </row>
    <row r="475334" spans="3:3" x14ac:dyDescent="0.15">
      <c r="C475334" s="29"/>
    </row>
    <row r="475335" spans="3:3" x14ac:dyDescent="0.15">
      <c r="C475335" s="29"/>
    </row>
    <row r="475336" spans="3:3" x14ac:dyDescent="0.15">
      <c r="C475336" s="29"/>
    </row>
    <row r="475337" spans="3:3" x14ac:dyDescent="0.15">
      <c r="C475337" s="29"/>
    </row>
    <row r="475338" spans="3:3" x14ac:dyDescent="0.15">
      <c r="C475338" s="29"/>
    </row>
    <row r="475339" spans="3:3" x14ac:dyDescent="0.15">
      <c r="C475339" s="29"/>
    </row>
    <row r="475340" spans="3:3" x14ac:dyDescent="0.15">
      <c r="C475340" s="29"/>
    </row>
    <row r="475341" spans="3:3" x14ac:dyDescent="0.15">
      <c r="C475341" s="29"/>
    </row>
    <row r="475342" spans="3:3" x14ac:dyDescent="0.15">
      <c r="C475342" s="40"/>
    </row>
    <row r="475343" spans="3:3" x14ac:dyDescent="0.15">
      <c r="C475343" s="40"/>
    </row>
    <row r="475344" spans="3:3" x14ac:dyDescent="0.15">
      <c r="C475344" s="40"/>
    </row>
    <row r="475345" spans="3:3" x14ac:dyDescent="0.15">
      <c r="C475345" s="40"/>
    </row>
    <row r="475346" spans="3:3" x14ac:dyDescent="0.15">
      <c r="C475346" s="40"/>
    </row>
    <row r="475347" spans="3:3" x14ac:dyDescent="0.15">
      <c r="C475347" s="40"/>
    </row>
    <row r="475348" spans="3:3" x14ac:dyDescent="0.15">
      <c r="C475348" s="40"/>
    </row>
    <row r="475349" spans="3:3" x14ac:dyDescent="0.15">
      <c r="C475349" s="40"/>
    </row>
    <row r="475350" spans="3:3" x14ac:dyDescent="0.15">
      <c r="C475350" s="40"/>
    </row>
    <row r="475351" spans="3:3" x14ac:dyDescent="0.15">
      <c r="C475351" s="40"/>
    </row>
    <row r="475352" spans="3:3" x14ac:dyDescent="0.15">
      <c r="C475352" s="40"/>
    </row>
    <row r="475353" spans="3:3" x14ac:dyDescent="0.15">
      <c r="C475353" s="40"/>
    </row>
    <row r="475354" spans="3:3" x14ac:dyDescent="0.15">
      <c r="C475354" s="40"/>
    </row>
    <row r="475355" spans="3:3" x14ac:dyDescent="0.15">
      <c r="C475355" s="40"/>
    </row>
    <row r="475356" spans="3:3" x14ac:dyDescent="0.15">
      <c r="C475356" s="41"/>
    </row>
    <row r="475357" spans="3:3" x14ac:dyDescent="0.15">
      <c r="C475357" s="41"/>
    </row>
    <row r="475358" spans="3:3" x14ac:dyDescent="0.15">
      <c r="C475358" s="41"/>
    </row>
    <row r="475359" spans="3:3" x14ac:dyDescent="0.15">
      <c r="C475359" s="41"/>
    </row>
    <row r="475360" spans="3:3" x14ac:dyDescent="0.15">
      <c r="C475360" s="41"/>
    </row>
    <row r="475361" spans="3:3" x14ac:dyDescent="0.15">
      <c r="C475361" s="34"/>
    </row>
    <row r="475362" spans="3:3" x14ac:dyDescent="0.15">
      <c r="C475362" s="34"/>
    </row>
    <row r="475363" spans="3:3" x14ac:dyDescent="0.15">
      <c r="C475363" s="34"/>
    </row>
    <row r="475364" spans="3:3" x14ac:dyDescent="0.15">
      <c r="C475364" s="34"/>
    </row>
    <row r="475365" spans="3:3" x14ac:dyDescent="0.15">
      <c r="C475365" s="34"/>
    </row>
    <row r="475366" spans="3:3" x14ac:dyDescent="0.15">
      <c r="C475366" s="34"/>
    </row>
    <row r="475367" spans="3:3" x14ac:dyDescent="0.15">
      <c r="C475367" s="34"/>
    </row>
    <row r="475368" spans="3:3" x14ac:dyDescent="0.15">
      <c r="C475368" s="34"/>
    </row>
    <row r="475369" spans="3:3" x14ac:dyDescent="0.15">
      <c r="C475369" s="34"/>
    </row>
    <row r="475370" spans="3:3" x14ac:dyDescent="0.15">
      <c r="C475370" s="34"/>
    </row>
    <row r="475371" spans="3:3" x14ac:dyDescent="0.15">
      <c r="C475371" s="42"/>
    </row>
    <row r="475372" spans="3:3" x14ac:dyDescent="0.15">
      <c r="C475372" s="42"/>
    </row>
    <row r="475373" spans="3:3" x14ac:dyDescent="0.15">
      <c r="C475373" s="42"/>
    </row>
    <row r="475374" spans="3:3" x14ac:dyDescent="0.15">
      <c r="C475374" s="42"/>
    </row>
    <row r="475375" spans="3:3" x14ac:dyDescent="0.15">
      <c r="C475375" s="42"/>
    </row>
    <row r="475376" spans="3:3" x14ac:dyDescent="0.15">
      <c r="C475376" s="42"/>
    </row>
    <row r="475377" spans="3:3" x14ac:dyDescent="0.15">
      <c r="C475377" s="42"/>
    </row>
    <row r="475378" spans="3:3" x14ac:dyDescent="0.15">
      <c r="C475378" s="42"/>
    </row>
    <row r="475379" spans="3:3" x14ac:dyDescent="0.15">
      <c r="C475379" s="42"/>
    </row>
    <row r="475380" spans="3:3" x14ac:dyDescent="0.15">
      <c r="C475380" s="42"/>
    </row>
    <row r="475381" spans="3:3" x14ac:dyDescent="0.15">
      <c r="C475381" s="31"/>
    </row>
    <row r="475382" spans="3:3" x14ac:dyDescent="0.15">
      <c r="C475382" s="31"/>
    </row>
    <row r="475383" spans="3:3" x14ac:dyDescent="0.15">
      <c r="C475383" s="29"/>
    </row>
    <row r="475384" spans="3:3" x14ac:dyDescent="0.15">
      <c r="C475384" s="29"/>
    </row>
    <row r="475385" spans="3:3" x14ac:dyDescent="0.15">
      <c r="C475385" s="29"/>
    </row>
    <row r="475386" spans="3:3" x14ac:dyDescent="0.15">
      <c r="C475386" s="29"/>
    </row>
    <row r="475387" spans="3:3" x14ac:dyDescent="0.15">
      <c r="C475387" s="29"/>
    </row>
    <row r="475388" spans="3:3" x14ac:dyDescent="0.15">
      <c r="C475388" s="29"/>
    </row>
    <row r="475389" spans="3:3" x14ac:dyDescent="0.15">
      <c r="C475389" s="29"/>
    </row>
    <row r="475390" spans="3:3" x14ac:dyDescent="0.15">
      <c r="C475390" s="29"/>
    </row>
    <row r="475391" spans="3:3" x14ac:dyDescent="0.15">
      <c r="C475391" s="31"/>
    </row>
    <row r="475392" spans="3:3" x14ac:dyDescent="0.15">
      <c r="C475392" s="29"/>
    </row>
    <row r="475393" spans="3:3" x14ac:dyDescent="0.15">
      <c r="C475393" s="29"/>
    </row>
    <row r="475394" spans="3:3" x14ac:dyDescent="0.15">
      <c r="C475394" s="29"/>
    </row>
    <row r="475395" spans="3:3" x14ac:dyDescent="0.15">
      <c r="C475395" s="29"/>
    </row>
    <row r="475396" spans="3:3" x14ac:dyDescent="0.15">
      <c r="C475396" s="29"/>
    </row>
    <row r="475397" spans="3:3" x14ac:dyDescent="0.15">
      <c r="C475397" s="29"/>
    </row>
    <row r="475398" spans="3:3" x14ac:dyDescent="0.15">
      <c r="C475398" s="29"/>
    </row>
    <row r="475399" spans="3:3" x14ac:dyDescent="0.15">
      <c r="C475399" s="37"/>
    </row>
    <row r="475400" spans="3:3" x14ac:dyDescent="0.15">
      <c r="C475400" s="37"/>
    </row>
    <row r="475401" spans="3:3" x14ac:dyDescent="0.15">
      <c r="C475401" s="37"/>
    </row>
    <row r="475402" spans="3:3" x14ac:dyDescent="0.15">
      <c r="C475402" s="37"/>
    </row>
    <row r="475403" spans="3:3" x14ac:dyDescent="0.15">
      <c r="C475403" s="29"/>
    </row>
    <row r="475404" spans="3:3" x14ac:dyDescent="0.15">
      <c r="C475404" s="43"/>
    </row>
    <row r="475405" spans="3:3" x14ac:dyDescent="0.15">
      <c r="C475405" s="43"/>
    </row>
    <row r="475406" spans="3:3" x14ac:dyDescent="0.15">
      <c r="C475406" s="43"/>
    </row>
    <row r="475407" spans="3:3" x14ac:dyDescent="0.15">
      <c r="C475407" s="43"/>
    </row>
    <row r="475408" spans="3:3" x14ac:dyDescent="0.15">
      <c r="C475408" s="43"/>
    </row>
    <row r="475409" spans="3:3" x14ac:dyDescent="0.15">
      <c r="C475409" s="43"/>
    </row>
    <row r="475410" spans="3:3" x14ac:dyDescent="0.15">
      <c r="C475410" s="43"/>
    </row>
    <row r="475411" spans="3:3" x14ac:dyDescent="0.15">
      <c r="C475411" s="44"/>
    </row>
    <row r="475412" spans="3:3" x14ac:dyDescent="0.15">
      <c r="C475412" s="44"/>
    </row>
    <row r="475413" spans="3:3" x14ac:dyDescent="0.15">
      <c r="C475413" s="44"/>
    </row>
    <row r="475414" spans="3:3" x14ac:dyDescent="0.15">
      <c r="C475414" s="43"/>
    </row>
    <row r="475415" spans="3:3" x14ac:dyDescent="0.15">
      <c r="C475415" s="43"/>
    </row>
    <row r="475416" spans="3:3" x14ac:dyDescent="0.15">
      <c r="C475416" s="43"/>
    </row>
    <row r="475417" spans="3:3" x14ac:dyDescent="0.15">
      <c r="C475417" s="43"/>
    </row>
    <row r="475418" spans="3:3" x14ac:dyDescent="0.15">
      <c r="C475418" s="43"/>
    </row>
    <row r="475419" spans="3:3" x14ac:dyDescent="0.15">
      <c r="C475419" s="43"/>
    </row>
    <row r="475420" spans="3:3" x14ac:dyDescent="0.15">
      <c r="C475420" s="43"/>
    </row>
    <row r="475421" spans="3:3" x14ac:dyDescent="0.15">
      <c r="C475421" s="45"/>
    </row>
    <row r="475422" spans="3:3" x14ac:dyDescent="0.15">
      <c r="C475422" s="45"/>
    </row>
    <row r="475423" spans="3:3" x14ac:dyDescent="0.15">
      <c r="C475423" s="45"/>
    </row>
    <row r="475424" spans="3:3" x14ac:dyDescent="0.15">
      <c r="C475424" s="46"/>
    </row>
    <row r="475425" spans="3:3" x14ac:dyDescent="0.15">
      <c r="C475425" s="46"/>
    </row>
    <row r="475426" spans="3:3" x14ac:dyDescent="0.15">
      <c r="C475426" s="46"/>
    </row>
    <row r="475427" spans="3:3" x14ac:dyDescent="0.15">
      <c r="C475427" s="46"/>
    </row>
    <row r="475428" spans="3:3" x14ac:dyDescent="0.15">
      <c r="C475428" s="46"/>
    </row>
    <row r="475429" spans="3:3" x14ac:dyDescent="0.15">
      <c r="C475429" s="46"/>
    </row>
    <row r="475430" spans="3:3" x14ac:dyDescent="0.15">
      <c r="C475430" s="46"/>
    </row>
    <row r="475431" spans="3:3" x14ac:dyDescent="0.15">
      <c r="C475431" s="47"/>
    </row>
    <row r="475432" spans="3:3" x14ac:dyDescent="0.15">
      <c r="C475432" s="47"/>
    </row>
    <row r="475433" spans="3:3" x14ac:dyDescent="0.15">
      <c r="C475433" s="47"/>
    </row>
    <row r="475434" spans="3:3" x14ac:dyDescent="0.15">
      <c r="C475434" s="43"/>
    </row>
    <row r="475435" spans="3:3" x14ac:dyDescent="0.15">
      <c r="C475435" s="36"/>
    </row>
    <row r="475436" spans="3:3" x14ac:dyDescent="0.15">
      <c r="C475436" s="43"/>
    </row>
    <row r="475437" spans="3:3" x14ac:dyDescent="0.15">
      <c r="C475437" s="43"/>
    </row>
    <row r="475438" spans="3:3" x14ac:dyDescent="0.15">
      <c r="C475438" s="43"/>
    </row>
    <row r="475439" spans="3:3" x14ac:dyDescent="0.15">
      <c r="C475439" s="43"/>
    </row>
    <row r="475440" spans="3:3" x14ac:dyDescent="0.15">
      <c r="C475440" s="43"/>
    </row>
    <row r="475441" spans="3:3" x14ac:dyDescent="0.15">
      <c r="C475441" s="43"/>
    </row>
    <row r="475442" spans="3:3" x14ac:dyDescent="0.15">
      <c r="C475442" s="43"/>
    </row>
    <row r="475443" spans="3:3" x14ac:dyDescent="0.15">
      <c r="C475443" s="43"/>
    </row>
    <row r="475444" spans="3:3" x14ac:dyDescent="0.15">
      <c r="C475444" s="44"/>
    </row>
    <row r="475445" spans="3:3" x14ac:dyDescent="0.15">
      <c r="C475445" s="44"/>
    </row>
    <row r="475446" spans="3:3" x14ac:dyDescent="0.15">
      <c r="C475446" s="44"/>
    </row>
    <row r="475447" spans="3:3" x14ac:dyDescent="0.15">
      <c r="C475447" s="43"/>
    </row>
    <row r="475448" spans="3:3" x14ac:dyDescent="0.15">
      <c r="C475448" s="43"/>
    </row>
    <row r="475449" spans="3:3" x14ac:dyDescent="0.15">
      <c r="C475449" s="43"/>
    </row>
    <row r="475450" spans="3:3" x14ac:dyDescent="0.15">
      <c r="C475450" s="48"/>
    </row>
    <row r="475451" spans="3:3" x14ac:dyDescent="0.15">
      <c r="C475451" s="43"/>
    </row>
    <row r="475452" spans="3:3" x14ac:dyDescent="0.15">
      <c r="C475452" s="48"/>
    </row>
    <row r="475453" spans="3:3" x14ac:dyDescent="0.15">
      <c r="C475453" s="48"/>
    </row>
    <row r="475454" spans="3:3" x14ac:dyDescent="0.15">
      <c r="C475454" s="48"/>
    </row>
    <row r="475455" spans="3:3" x14ac:dyDescent="0.15">
      <c r="C475455" s="43"/>
    </row>
    <row r="475456" spans="3:3" x14ac:dyDescent="0.15">
      <c r="C475456" s="49"/>
    </row>
    <row r="475457" spans="3:3" x14ac:dyDescent="0.15">
      <c r="C475457" s="48"/>
    </row>
    <row r="475458" spans="3:3" x14ac:dyDescent="0.15">
      <c r="C475458" s="48"/>
    </row>
    <row r="475459" spans="3:3" x14ac:dyDescent="0.15">
      <c r="C475459" s="48"/>
    </row>
    <row r="475460" spans="3:3" x14ac:dyDescent="0.15">
      <c r="C475460" s="48"/>
    </row>
    <row r="475461" spans="3:3" x14ac:dyDescent="0.15">
      <c r="C475461" s="48"/>
    </row>
    <row r="475462" spans="3:3" x14ac:dyDescent="0.15">
      <c r="C475462" s="48"/>
    </row>
    <row r="475463" spans="3:3" x14ac:dyDescent="0.15">
      <c r="C475463" s="48"/>
    </row>
    <row r="475464" spans="3:3" x14ac:dyDescent="0.15">
      <c r="C475464" s="43"/>
    </row>
    <row r="475465" spans="3:3" x14ac:dyDescent="0.15">
      <c r="C475465" s="46"/>
    </row>
    <row r="475466" spans="3:3" x14ac:dyDescent="0.15">
      <c r="C475466" s="43"/>
    </row>
    <row r="475467" spans="3:3" x14ac:dyDescent="0.15">
      <c r="C475467" s="50"/>
    </row>
    <row r="475469" spans="3:3" x14ac:dyDescent="0.15">
      <c r="C475469" s="52"/>
    </row>
    <row r="491521" spans="3:3" x14ac:dyDescent="0.15">
      <c r="C491521" s="29"/>
    </row>
    <row r="491522" spans="3:3" x14ac:dyDescent="0.15">
      <c r="C491522" s="31"/>
    </row>
    <row r="491523" spans="3:3" x14ac:dyDescent="0.15">
      <c r="C491523" s="31"/>
    </row>
    <row r="491524" spans="3:3" x14ac:dyDescent="0.15">
      <c r="C491524" s="32"/>
    </row>
    <row r="491525" spans="3:3" x14ac:dyDescent="0.15">
      <c r="C491525" s="32"/>
    </row>
    <row r="491526" spans="3:3" x14ac:dyDescent="0.15">
      <c r="C491526" s="31"/>
    </row>
    <row r="491527" spans="3:3" x14ac:dyDescent="0.15">
      <c r="C491527" s="31"/>
    </row>
    <row r="491528" spans="3:3" x14ac:dyDescent="0.15">
      <c r="C491528" s="31"/>
    </row>
    <row r="491529" spans="3:3" x14ac:dyDescent="0.15">
      <c r="C491529" s="31"/>
    </row>
    <row r="491530" spans="3:3" x14ac:dyDescent="0.15">
      <c r="C491530" s="31"/>
    </row>
    <row r="491531" spans="3:3" x14ac:dyDescent="0.15">
      <c r="C491531" s="31"/>
    </row>
    <row r="491532" spans="3:3" x14ac:dyDescent="0.15">
      <c r="C491532" s="31"/>
    </row>
    <row r="491533" spans="3:3" x14ac:dyDescent="0.15">
      <c r="C491533" s="31"/>
    </row>
    <row r="491534" spans="3:3" x14ac:dyDescent="0.15">
      <c r="C491534" s="31"/>
    </row>
    <row r="491535" spans="3:3" x14ac:dyDescent="0.15">
      <c r="C491535" s="31"/>
    </row>
    <row r="491536" spans="3:3" x14ac:dyDescent="0.15">
      <c r="C491536" s="31"/>
    </row>
    <row r="491537" spans="3:3" x14ac:dyDescent="0.15">
      <c r="C491537" s="31"/>
    </row>
    <row r="491538" spans="3:3" x14ac:dyDescent="0.15">
      <c r="C491538" s="31"/>
    </row>
    <row r="491539" spans="3:3" x14ac:dyDescent="0.15">
      <c r="C491539" s="31"/>
    </row>
    <row r="491540" spans="3:3" x14ac:dyDescent="0.15">
      <c r="C491540" s="29"/>
    </row>
    <row r="491541" spans="3:3" x14ac:dyDescent="0.15">
      <c r="C491541" s="29"/>
    </row>
    <row r="491542" spans="3:3" x14ac:dyDescent="0.15">
      <c r="C491542" s="29"/>
    </row>
    <row r="491543" spans="3:3" x14ac:dyDescent="0.15">
      <c r="C491543" s="29"/>
    </row>
    <row r="491544" spans="3:3" x14ac:dyDescent="0.15">
      <c r="C491544" s="29"/>
    </row>
    <row r="491545" spans="3:3" x14ac:dyDescent="0.15">
      <c r="C491545" s="29"/>
    </row>
    <row r="491546" spans="3:3" x14ac:dyDescent="0.15">
      <c r="C491546" s="33"/>
    </row>
    <row r="491547" spans="3:3" x14ac:dyDescent="0.15">
      <c r="C491547" s="29"/>
    </row>
    <row r="491548" spans="3:3" x14ac:dyDescent="0.15">
      <c r="C491548" s="33"/>
    </row>
    <row r="491549" spans="3:3" x14ac:dyDescent="0.15">
      <c r="C491549" s="29"/>
    </row>
    <row r="491550" spans="3:3" x14ac:dyDescent="0.15">
      <c r="C491550" s="29"/>
    </row>
    <row r="491551" spans="3:3" x14ac:dyDescent="0.15">
      <c r="C491551" s="34"/>
    </row>
    <row r="491552" spans="3:3" x14ac:dyDescent="0.15">
      <c r="C491552" s="34"/>
    </row>
    <row r="491553" spans="3:3" x14ac:dyDescent="0.15">
      <c r="C491553" s="34"/>
    </row>
    <row r="491554" spans="3:3" x14ac:dyDescent="0.15">
      <c r="C491554" s="34"/>
    </row>
    <row r="491555" spans="3:3" x14ac:dyDescent="0.15">
      <c r="C491555" s="29"/>
    </row>
    <row r="491556" spans="3:3" x14ac:dyDescent="0.15">
      <c r="C491556" s="29"/>
    </row>
    <row r="491557" spans="3:3" x14ac:dyDescent="0.15">
      <c r="C491557" s="29"/>
    </row>
    <row r="491558" spans="3:3" x14ac:dyDescent="0.15">
      <c r="C491558" s="29"/>
    </row>
    <row r="491559" spans="3:3" x14ac:dyDescent="0.15">
      <c r="C491559" s="29"/>
    </row>
    <row r="491560" spans="3:3" x14ac:dyDescent="0.15">
      <c r="C491560" s="29"/>
    </row>
    <row r="491561" spans="3:3" x14ac:dyDescent="0.15">
      <c r="C491561" s="34"/>
    </row>
    <row r="491562" spans="3:3" x14ac:dyDescent="0.15">
      <c r="C491562" s="34"/>
    </row>
    <row r="491563" spans="3:3" x14ac:dyDescent="0.15">
      <c r="C491563" s="29"/>
    </row>
    <row r="491564" spans="3:3" x14ac:dyDescent="0.15">
      <c r="C491564" s="29"/>
    </row>
    <row r="491565" spans="3:3" x14ac:dyDescent="0.15">
      <c r="C491565" s="29"/>
    </row>
    <row r="491566" spans="3:3" x14ac:dyDescent="0.15">
      <c r="C491566" s="29"/>
    </row>
    <row r="491567" spans="3:3" x14ac:dyDescent="0.15">
      <c r="C491567" s="29"/>
    </row>
    <row r="491568" spans="3:3" x14ac:dyDescent="0.15">
      <c r="C491568" s="29"/>
    </row>
    <row r="491569" spans="3:3" x14ac:dyDescent="0.15">
      <c r="C491569" s="29"/>
    </row>
    <row r="491570" spans="3:3" x14ac:dyDescent="0.15">
      <c r="C491570" s="29"/>
    </row>
    <row r="491571" spans="3:3" x14ac:dyDescent="0.15">
      <c r="C491571" s="29"/>
    </row>
    <row r="491572" spans="3:3" x14ac:dyDescent="0.15">
      <c r="C491572" s="29"/>
    </row>
    <row r="491573" spans="3:3" x14ac:dyDescent="0.15">
      <c r="C491573" s="29"/>
    </row>
    <row r="491574" spans="3:3" x14ac:dyDescent="0.15">
      <c r="C491574" s="29"/>
    </row>
    <row r="491575" spans="3:3" x14ac:dyDescent="0.15">
      <c r="C491575" s="29"/>
    </row>
    <row r="491576" spans="3:3" x14ac:dyDescent="0.15">
      <c r="C491576" s="29"/>
    </row>
    <row r="491577" spans="3:3" x14ac:dyDescent="0.15">
      <c r="C491577" s="29"/>
    </row>
    <row r="491578" spans="3:3" x14ac:dyDescent="0.15">
      <c r="C491578" s="29"/>
    </row>
    <row r="491579" spans="3:3" x14ac:dyDescent="0.15">
      <c r="C491579" s="34"/>
    </row>
    <row r="491580" spans="3:3" x14ac:dyDescent="0.15">
      <c r="C491580" s="35"/>
    </row>
    <row r="491581" spans="3:3" x14ac:dyDescent="0.15">
      <c r="C491581" s="35"/>
    </row>
    <row r="491582" spans="3:3" x14ac:dyDescent="0.15">
      <c r="C491582" s="35"/>
    </row>
    <row r="491583" spans="3:3" x14ac:dyDescent="0.15">
      <c r="C491583" s="35"/>
    </row>
    <row r="491584" spans="3:3" x14ac:dyDescent="0.15">
      <c r="C491584" s="35"/>
    </row>
    <row r="491585" spans="3:3" x14ac:dyDescent="0.15">
      <c r="C491585" s="35"/>
    </row>
    <row r="491586" spans="3:3" x14ac:dyDescent="0.15">
      <c r="C491586" s="35"/>
    </row>
    <row r="491587" spans="3:3" x14ac:dyDescent="0.15">
      <c r="C491587" s="33"/>
    </row>
    <row r="491588" spans="3:3" x14ac:dyDescent="0.15">
      <c r="C491588" s="35"/>
    </row>
    <row r="491589" spans="3:3" x14ac:dyDescent="0.15">
      <c r="C491589" s="33"/>
    </row>
    <row r="491590" spans="3:3" x14ac:dyDescent="0.15">
      <c r="C491590" s="33"/>
    </row>
    <row r="491591" spans="3:3" x14ac:dyDescent="0.15">
      <c r="C491591" s="33"/>
    </row>
    <row r="491592" spans="3:3" x14ac:dyDescent="0.15">
      <c r="C491592" s="33"/>
    </row>
    <row r="491593" spans="3:3" x14ac:dyDescent="0.15">
      <c r="C491593" s="33"/>
    </row>
    <row r="491594" spans="3:3" x14ac:dyDescent="0.15">
      <c r="C491594" s="33"/>
    </row>
    <row r="491595" spans="3:3" x14ac:dyDescent="0.15">
      <c r="C491595" s="33"/>
    </row>
    <row r="491596" spans="3:3" x14ac:dyDescent="0.15">
      <c r="C491596" s="33"/>
    </row>
    <row r="491597" spans="3:3" x14ac:dyDescent="0.15">
      <c r="C491597" s="33"/>
    </row>
    <row r="491598" spans="3:3" x14ac:dyDescent="0.15">
      <c r="C491598" s="36"/>
    </row>
    <row r="491599" spans="3:3" x14ac:dyDescent="0.15">
      <c r="C491599" s="33"/>
    </row>
    <row r="491600" spans="3:3" x14ac:dyDescent="0.15">
      <c r="C491600" s="36"/>
    </row>
    <row r="491601" spans="3:3" x14ac:dyDescent="0.15">
      <c r="C491601" s="33"/>
    </row>
    <row r="491602" spans="3:3" x14ac:dyDescent="0.15">
      <c r="C491602" s="33"/>
    </row>
    <row r="491603" spans="3:3" x14ac:dyDescent="0.15">
      <c r="C491603" s="33"/>
    </row>
    <row r="491604" spans="3:3" x14ac:dyDescent="0.15">
      <c r="C491604" s="33"/>
    </row>
    <row r="491605" spans="3:3" x14ac:dyDescent="0.15">
      <c r="C491605" s="36"/>
    </row>
    <row r="491606" spans="3:3" x14ac:dyDescent="0.15">
      <c r="C491606" s="37"/>
    </row>
    <row r="491607" spans="3:3" x14ac:dyDescent="0.15">
      <c r="C491607" s="37"/>
    </row>
    <row r="491608" spans="3:3" x14ac:dyDescent="0.15">
      <c r="C491608" s="15"/>
    </row>
    <row r="491609" spans="3:3" x14ac:dyDescent="0.15">
      <c r="C491609" s="36"/>
    </row>
    <row r="491610" spans="3:3" x14ac:dyDescent="0.15">
      <c r="C491610" s="37"/>
    </row>
    <row r="491611" spans="3:3" x14ac:dyDescent="0.15">
      <c r="C491611" s="37"/>
    </row>
    <row r="491612" spans="3:3" x14ac:dyDescent="0.15">
      <c r="C491612" s="15"/>
    </row>
    <row r="491613" spans="3:3" x14ac:dyDescent="0.15">
      <c r="C491613" s="38"/>
    </row>
    <row r="491614" spans="3:3" x14ac:dyDescent="0.15">
      <c r="C491614" s="36"/>
    </row>
    <row r="491615" spans="3:3" x14ac:dyDescent="0.15">
      <c r="C491615" s="37"/>
    </row>
    <row r="491616" spans="3:3" x14ac:dyDescent="0.15">
      <c r="C491616" s="37"/>
    </row>
    <row r="491617" spans="3:3" x14ac:dyDescent="0.15">
      <c r="C491617" s="17"/>
    </row>
    <row r="491618" spans="3:3" x14ac:dyDescent="0.15">
      <c r="C491618" s="17"/>
    </row>
    <row r="491619" spans="3:3" x14ac:dyDescent="0.15">
      <c r="C491619" s="33"/>
    </row>
    <row r="491620" spans="3:3" x14ac:dyDescent="0.15">
      <c r="C491620" s="33"/>
    </row>
    <row r="491621" spans="3:3" x14ac:dyDescent="0.15">
      <c r="C491621" s="33"/>
    </row>
    <row r="491622" spans="3:3" x14ac:dyDescent="0.15">
      <c r="C491622" s="33"/>
    </row>
    <row r="491623" spans="3:3" x14ac:dyDescent="0.15">
      <c r="C491623" s="33"/>
    </row>
    <row r="491624" spans="3:3" x14ac:dyDescent="0.15">
      <c r="C491624" s="33"/>
    </row>
    <row r="491625" spans="3:3" x14ac:dyDescent="0.15">
      <c r="C491625" s="33"/>
    </row>
    <row r="491626" spans="3:3" x14ac:dyDescent="0.15">
      <c r="C491626" s="33"/>
    </row>
    <row r="491627" spans="3:3" x14ac:dyDescent="0.15">
      <c r="C491627" s="33"/>
    </row>
    <row r="491628" spans="3:3" x14ac:dyDescent="0.15">
      <c r="C491628" s="33"/>
    </row>
    <row r="491629" spans="3:3" x14ac:dyDescent="0.15">
      <c r="C491629" s="39"/>
    </row>
    <row r="491630" spans="3:3" x14ac:dyDescent="0.15">
      <c r="C491630" s="39"/>
    </row>
    <row r="491631" spans="3:3" x14ac:dyDescent="0.15">
      <c r="C491631" s="39"/>
    </row>
    <row r="491632" spans="3:3" x14ac:dyDescent="0.15">
      <c r="C491632" s="39"/>
    </row>
    <row r="491633" spans="3:3" x14ac:dyDescent="0.15">
      <c r="C491633" s="39"/>
    </row>
    <row r="491634" spans="3:3" x14ac:dyDescent="0.15">
      <c r="C491634" s="31"/>
    </row>
    <row r="491635" spans="3:3" x14ac:dyDescent="0.15">
      <c r="C491635" s="31"/>
    </row>
    <row r="491636" spans="3:3" x14ac:dyDescent="0.15">
      <c r="C491636" s="31"/>
    </row>
    <row r="491637" spans="3:3" x14ac:dyDescent="0.15">
      <c r="C491637" s="31"/>
    </row>
    <row r="491638" spans="3:3" x14ac:dyDescent="0.15">
      <c r="C491638" s="31"/>
    </row>
    <row r="491639" spans="3:3" x14ac:dyDescent="0.15">
      <c r="C491639" s="31"/>
    </row>
    <row r="491640" spans="3:3" x14ac:dyDescent="0.15">
      <c r="C491640" s="31"/>
    </row>
    <row r="491641" spans="3:3" x14ac:dyDescent="0.15">
      <c r="C491641" s="31"/>
    </row>
    <row r="491642" spans="3:3" x14ac:dyDescent="0.15">
      <c r="C491642" s="31"/>
    </row>
    <row r="491643" spans="3:3" x14ac:dyDescent="0.15">
      <c r="C491643" s="31"/>
    </row>
    <row r="491644" spans="3:3" x14ac:dyDescent="0.15">
      <c r="C491644" s="31"/>
    </row>
    <row r="491645" spans="3:3" x14ac:dyDescent="0.15">
      <c r="C491645" s="31"/>
    </row>
    <row r="491646" spans="3:3" x14ac:dyDescent="0.15">
      <c r="C491646" s="31"/>
    </row>
    <row r="491647" spans="3:3" x14ac:dyDescent="0.15">
      <c r="C491647" s="31"/>
    </row>
    <row r="491648" spans="3:3" x14ac:dyDescent="0.15">
      <c r="C491648" s="31"/>
    </row>
    <row r="491649" spans="3:3" x14ac:dyDescent="0.15">
      <c r="C491649" s="31"/>
    </row>
    <row r="491650" spans="3:3" x14ac:dyDescent="0.15">
      <c r="C491650" s="31"/>
    </row>
    <row r="491651" spans="3:3" x14ac:dyDescent="0.15">
      <c r="C491651" s="31"/>
    </row>
    <row r="491652" spans="3:3" x14ac:dyDescent="0.15">
      <c r="C491652" s="31"/>
    </row>
    <row r="491653" spans="3:3" x14ac:dyDescent="0.15">
      <c r="C491653" s="31"/>
    </row>
    <row r="491654" spans="3:3" x14ac:dyDescent="0.15">
      <c r="C491654" s="29"/>
    </row>
    <row r="491655" spans="3:3" x14ac:dyDescent="0.15">
      <c r="C491655" s="29"/>
    </row>
    <row r="491656" spans="3:3" x14ac:dyDescent="0.15">
      <c r="C491656" s="29"/>
    </row>
    <row r="491657" spans="3:3" x14ac:dyDescent="0.15">
      <c r="C491657" s="29"/>
    </row>
    <row r="491658" spans="3:3" x14ac:dyDescent="0.15">
      <c r="C491658" s="29"/>
    </row>
    <row r="491659" spans="3:3" x14ac:dyDescent="0.15">
      <c r="C491659" s="29"/>
    </row>
    <row r="491660" spans="3:3" x14ac:dyDescent="0.15">
      <c r="C491660" s="29"/>
    </row>
    <row r="491661" spans="3:3" x14ac:dyDescent="0.15">
      <c r="C491661" s="29"/>
    </row>
    <row r="491662" spans="3:3" x14ac:dyDescent="0.15">
      <c r="C491662" s="29"/>
    </row>
    <row r="491663" spans="3:3" x14ac:dyDescent="0.15">
      <c r="C491663" s="29"/>
    </row>
    <row r="491664" spans="3:3" x14ac:dyDescent="0.15">
      <c r="C491664" s="29"/>
    </row>
    <row r="491665" spans="3:3" x14ac:dyDescent="0.15">
      <c r="C491665" s="29"/>
    </row>
    <row r="491666" spans="3:3" x14ac:dyDescent="0.15">
      <c r="C491666" s="29"/>
    </row>
    <row r="491667" spans="3:3" x14ac:dyDescent="0.15">
      <c r="C491667" s="29"/>
    </row>
    <row r="491668" spans="3:3" x14ac:dyDescent="0.15">
      <c r="C491668" s="29"/>
    </row>
    <row r="491669" spans="3:3" x14ac:dyDescent="0.15">
      <c r="C491669" s="29"/>
    </row>
    <row r="491670" spans="3:3" x14ac:dyDescent="0.15">
      <c r="C491670" s="29"/>
    </row>
    <row r="491671" spans="3:3" x14ac:dyDescent="0.15">
      <c r="C491671" s="29"/>
    </row>
    <row r="491672" spans="3:3" x14ac:dyDescent="0.15">
      <c r="C491672" s="29"/>
    </row>
    <row r="491673" spans="3:3" x14ac:dyDescent="0.15">
      <c r="C491673" s="29"/>
    </row>
    <row r="491674" spans="3:3" x14ac:dyDescent="0.15">
      <c r="C491674" s="29"/>
    </row>
    <row r="491675" spans="3:3" x14ac:dyDescent="0.15">
      <c r="C491675" s="29"/>
    </row>
    <row r="491676" spans="3:3" x14ac:dyDescent="0.15">
      <c r="C491676" s="29"/>
    </row>
    <row r="491677" spans="3:3" x14ac:dyDescent="0.15">
      <c r="C491677" s="29"/>
    </row>
    <row r="491678" spans="3:3" x14ac:dyDescent="0.15">
      <c r="C491678" s="29"/>
    </row>
    <row r="491679" spans="3:3" x14ac:dyDescent="0.15">
      <c r="C491679" s="29"/>
    </row>
    <row r="491680" spans="3:3" x14ac:dyDescent="0.15">
      <c r="C491680" s="29"/>
    </row>
    <row r="491681" spans="3:3" x14ac:dyDescent="0.15">
      <c r="C491681" s="29"/>
    </row>
    <row r="491682" spans="3:3" x14ac:dyDescent="0.15">
      <c r="C491682" s="29"/>
    </row>
    <row r="491683" spans="3:3" x14ac:dyDescent="0.15">
      <c r="C491683" s="29"/>
    </row>
    <row r="491684" spans="3:3" x14ac:dyDescent="0.15">
      <c r="C491684" s="29"/>
    </row>
    <row r="491685" spans="3:3" x14ac:dyDescent="0.15">
      <c r="C491685" s="29"/>
    </row>
    <row r="491686" spans="3:3" x14ac:dyDescent="0.15">
      <c r="C491686" s="29"/>
    </row>
    <row r="491687" spans="3:3" x14ac:dyDescent="0.15">
      <c r="C491687" s="29"/>
    </row>
    <row r="491688" spans="3:3" x14ac:dyDescent="0.15">
      <c r="C491688" s="29"/>
    </row>
    <row r="491689" spans="3:3" x14ac:dyDescent="0.15">
      <c r="C491689" s="29"/>
    </row>
    <row r="491690" spans="3:3" x14ac:dyDescent="0.15">
      <c r="C491690" s="31"/>
    </row>
    <row r="491691" spans="3:3" x14ac:dyDescent="0.15">
      <c r="C491691" s="31"/>
    </row>
    <row r="491692" spans="3:3" x14ac:dyDescent="0.15">
      <c r="C491692" s="31"/>
    </row>
    <row r="491693" spans="3:3" x14ac:dyDescent="0.15">
      <c r="C491693" s="31"/>
    </row>
    <row r="491694" spans="3:3" x14ac:dyDescent="0.15">
      <c r="C491694" s="31"/>
    </row>
    <row r="491695" spans="3:3" x14ac:dyDescent="0.15">
      <c r="C491695" s="31"/>
    </row>
    <row r="491696" spans="3:3" x14ac:dyDescent="0.15">
      <c r="C491696" s="31"/>
    </row>
    <row r="491697" spans="3:3" x14ac:dyDescent="0.15">
      <c r="C491697" s="31"/>
    </row>
    <row r="491698" spans="3:3" x14ac:dyDescent="0.15">
      <c r="C491698" s="31"/>
    </row>
    <row r="491699" spans="3:3" x14ac:dyDescent="0.15">
      <c r="C491699" s="31"/>
    </row>
    <row r="491700" spans="3:3" x14ac:dyDescent="0.15">
      <c r="C491700" s="29"/>
    </row>
    <row r="491701" spans="3:3" x14ac:dyDescent="0.15">
      <c r="C491701" s="29"/>
    </row>
    <row r="491702" spans="3:3" x14ac:dyDescent="0.15">
      <c r="C491702" s="29"/>
    </row>
    <row r="491703" spans="3:3" x14ac:dyDescent="0.15">
      <c r="C491703" s="29"/>
    </row>
    <row r="491704" spans="3:3" x14ac:dyDescent="0.15">
      <c r="C491704" s="29"/>
    </row>
    <row r="491705" spans="3:3" x14ac:dyDescent="0.15">
      <c r="C491705" s="29"/>
    </row>
    <row r="491706" spans="3:3" x14ac:dyDescent="0.15">
      <c r="C491706" s="29"/>
    </row>
    <row r="491707" spans="3:3" x14ac:dyDescent="0.15">
      <c r="C491707" s="29"/>
    </row>
    <row r="491708" spans="3:3" x14ac:dyDescent="0.15">
      <c r="C491708" s="29"/>
    </row>
    <row r="491709" spans="3:3" x14ac:dyDescent="0.15">
      <c r="C491709" s="29"/>
    </row>
    <row r="491710" spans="3:3" x14ac:dyDescent="0.15">
      <c r="C491710" s="29"/>
    </row>
    <row r="491711" spans="3:3" x14ac:dyDescent="0.15">
      <c r="C491711" s="29"/>
    </row>
    <row r="491712" spans="3:3" x14ac:dyDescent="0.15">
      <c r="C491712" s="29"/>
    </row>
    <row r="491713" spans="3:3" x14ac:dyDescent="0.15">
      <c r="C491713" s="29"/>
    </row>
    <row r="491714" spans="3:3" x14ac:dyDescent="0.15">
      <c r="C491714" s="29"/>
    </row>
    <row r="491715" spans="3:3" x14ac:dyDescent="0.15">
      <c r="C491715" s="29"/>
    </row>
    <row r="491716" spans="3:3" x14ac:dyDescent="0.15">
      <c r="C491716" s="29"/>
    </row>
    <row r="491717" spans="3:3" x14ac:dyDescent="0.15">
      <c r="C491717" s="29"/>
    </row>
    <row r="491718" spans="3:3" x14ac:dyDescent="0.15">
      <c r="C491718" s="29"/>
    </row>
    <row r="491719" spans="3:3" x14ac:dyDescent="0.15">
      <c r="C491719" s="29"/>
    </row>
    <row r="491720" spans="3:3" x14ac:dyDescent="0.15">
      <c r="C491720" s="29"/>
    </row>
    <row r="491721" spans="3:3" x14ac:dyDescent="0.15">
      <c r="C491721" s="29"/>
    </row>
    <row r="491722" spans="3:3" x14ac:dyDescent="0.15">
      <c r="C491722" s="29"/>
    </row>
    <row r="491723" spans="3:3" x14ac:dyDescent="0.15">
      <c r="C491723" s="29"/>
    </row>
    <row r="491724" spans="3:3" x14ac:dyDescent="0.15">
      <c r="C491724" s="29"/>
    </row>
    <row r="491725" spans="3:3" x14ac:dyDescent="0.15">
      <c r="C491725" s="29"/>
    </row>
    <row r="491726" spans="3:3" x14ac:dyDescent="0.15">
      <c r="C491726" s="40"/>
    </row>
    <row r="491727" spans="3:3" x14ac:dyDescent="0.15">
      <c r="C491727" s="40"/>
    </row>
    <row r="491728" spans="3:3" x14ac:dyDescent="0.15">
      <c r="C491728" s="40"/>
    </row>
    <row r="491729" spans="3:3" x14ac:dyDescent="0.15">
      <c r="C491729" s="40"/>
    </row>
    <row r="491730" spans="3:3" x14ac:dyDescent="0.15">
      <c r="C491730" s="40"/>
    </row>
    <row r="491731" spans="3:3" x14ac:dyDescent="0.15">
      <c r="C491731" s="40"/>
    </row>
    <row r="491732" spans="3:3" x14ac:dyDescent="0.15">
      <c r="C491732" s="40"/>
    </row>
    <row r="491733" spans="3:3" x14ac:dyDescent="0.15">
      <c r="C491733" s="40"/>
    </row>
    <row r="491734" spans="3:3" x14ac:dyDescent="0.15">
      <c r="C491734" s="40"/>
    </row>
    <row r="491735" spans="3:3" x14ac:dyDescent="0.15">
      <c r="C491735" s="40"/>
    </row>
    <row r="491736" spans="3:3" x14ac:dyDescent="0.15">
      <c r="C491736" s="40"/>
    </row>
    <row r="491737" spans="3:3" x14ac:dyDescent="0.15">
      <c r="C491737" s="40"/>
    </row>
    <row r="491738" spans="3:3" x14ac:dyDescent="0.15">
      <c r="C491738" s="40"/>
    </row>
    <row r="491739" spans="3:3" x14ac:dyDescent="0.15">
      <c r="C491739" s="40"/>
    </row>
    <row r="491740" spans="3:3" x14ac:dyDescent="0.15">
      <c r="C491740" s="41"/>
    </row>
    <row r="491741" spans="3:3" x14ac:dyDescent="0.15">
      <c r="C491741" s="41"/>
    </row>
    <row r="491742" spans="3:3" x14ac:dyDescent="0.15">
      <c r="C491742" s="41"/>
    </row>
    <row r="491743" spans="3:3" x14ac:dyDescent="0.15">
      <c r="C491743" s="41"/>
    </row>
    <row r="491744" spans="3:3" x14ac:dyDescent="0.15">
      <c r="C491744" s="41"/>
    </row>
    <row r="491745" spans="3:3" x14ac:dyDescent="0.15">
      <c r="C491745" s="34"/>
    </row>
    <row r="491746" spans="3:3" x14ac:dyDescent="0.15">
      <c r="C491746" s="34"/>
    </row>
    <row r="491747" spans="3:3" x14ac:dyDescent="0.15">
      <c r="C491747" s="34"/>
    </row>
    <row r="491748" spans="3:3" x14ac:dyDescent="0.15">
      <c r="C491748" s="34"/>
    </row>
    <row r="491749" spans="3:3" x14ac:dyDescent="0.15">
      <c r="C491749" s="34"/>
    </row>
    <row r="491750" spans="3:3" x14ac:dyDescent="0.15">
      <c r="C491750" s="34"/>
    </row>
    <row r="491751" spans="3:3" x14ac:dyDescent="0.15">
      <c r="C491751" s="34"/>
    </row>
    <row r="491752" spans="3:3" x14ac:dyDescent="0.15">
      <c r="C491752" s="34"/>
    </row>
    <row r="491753" spans="3:3" x14ac:dyDescent="0.15">
      <c r="C491753" s="34"/>
    </row>
    <row r="491754" spans="3:3" x14ac:dyDescent="0.15">
      <c r="C491754" s="34"/>
    </row>
    <row r="491755" spans="3:3" x14ac:dyDescent="0.15">
      <c r="C491755" s="42"/>
    </row>
    <row r="491756" spans="3:3" x14ac:dyDescent="0.15">
      <c r="C491756" s="42"/>
    </row>
    <row r="491757" spans="3:3" x14ac:dyDescent="0.15">
      <c r="C491757" s="42"/>
    </row>
    <row r="491758" spans="3:3" x14ac:dyDescent="0.15">
      <c r="C491758" s="42"/>
    </row>
    <row r="491759" spans="3:3" x14ac:dyDescent="0.15">
      <c r="C491759" s="42"/>
    </row>
    <row r="491760" spans="3:3" x14ac:dyDescent="0.15">
      <c r="C491760" s="42"/>
    </row>
    <row r="491761" spans="3:3" x14ac:dyDescent="0.15">
      <c r="C491761" s="42"/>
    </row>
    <row r="491762" spans="3:3" x14ac:dyDescent="0.15">
      <c r="C491762" s="42"/>
    </row>
    <row r="491763" spans="3:3" x14ac:dyDescent="0.15">
      <c r="C491763" s="42"/>
    </row>
    <row r="491764" spans="3:3" x14ac:dyDescent="0.15">
      <c r="C491764" s="42"/>
    </row>
    <row r="491765" spans="3:3" x14ac:dyDescent="0.15">
      <c r="C491765" s="31"/>
    </row>
    <row r="491766" spans="3:3" x14ac:dyDescent="0.15">
      <c r="C491766" s="31"/>
    </row>
    <row r="491767" spans="3:3" x14ac:dyDescent="0.15">
      <c r="C491767" s="29"/>
    </row>
    <row r="491768" spans="3:3" x14ac:dyDescent="0.15">
      <c r="C491768" s="29"/>
    </row>
    <row r="491769" spans="3:3" x14ac:dyDescent="0.15">
      <c r="C491769" s="29"/>
    </row>
    <row r="491770" spans="3:3" x14ac:dyDescent="0.15">
      <c r="C491770" s="29"/>
    </row>
    <row r="491771" spans="3:3" x14ac:dyDescent="0.15">
      <c r="C491771" s="29"/>
    </row>
    <row r="491772" spans="3:3" x14ac:dyDescent="0.15">
      <c r="C491772" s="29"/>
    </row>
    <row r="491773" spans="3:3" x14ac:dyDescent="0.15">
      <c r="C491773" s="29"/>
    </row>
    <row r="491774" spans="3:3" x14ac:dyDescent="0.15">
      <c r="C491774" s="29"/>
    </row>
    <row r="491775" spans="3:3" x14ac:dyDescent="0.15">
      <c r="C491775" s="31"/>
    </row>
    <row r="491776" spans="3:3" x14ac:dyDescent="0.15">
      <c r="C491776" s="29"/>
    </row>
    <row r="491777" spans="3:3" x14ac:dyDescent="0.15">
      <c r="C491777" s="29"/>
    </row>
    <row r="491778" spans="3:3" x14ac:dyDescent="0.15">
      <c r="C491778" s="29"/>
    </row>
    <row r="491779" spans="3:3" x14ac:dyDescent="0.15">
      <c r="C491779" s="29"/>
    </row>
    <row r="491780" spans="3:3" x14ac:dyDescent="0.15">
      <c r="C491780" s="29"/>
    </row>
    <row r="491781" spans="3:3" x14ac:dyDescent="0.15">
      <c r="C491781" s="29"/>
    </row>
    <row r="491782" spans="3:3" x14ac:dyDescent="0.15">
      <c r="C491782" s="29"/>
    </row>
    <row r="491783" spans="3:3" x14ac:dyDescent="0.15">
      <c r="C491783" s="37"/>
    </row>
    <row r="491784" spans="3:3" x14ac:dyDescent="0.15">
      <c r="C491784" s="37"/>
    </row>
    <row r="491785" spans="3:3" x14ac:dyDescent="0.15">
      <c r="C491785" s="37"/>
    </row>
    <row r="491786" spans="3:3" x14ac:dyDescent="0.15">
      <c r="C491786" s="37"/>
    </row>
    <row r="491787" spans="3:3" x14ac:dyDescent="0.15">
      <c r="C491787" s="29"/>
    </row>
    <row r="491788" spans="3:3" x14ac:dyDescent="0.15">
      <c r="C491788" s="43"/>
    </row>
    <row r="491789" spans="3:3" x14ac:dyDescent="0.15">
      <c r="C491789" s="43"/>
    </row>
    <row r="491790" spans="3:3" x14ac:dyDescent="0.15">
      <c r="C491790" s="43"/>
    </row>
    <row r="491791" spans="3:3" x14ac:dyDescent="0.15">
      <c r="C491791" s="43"/>
    </row>
    <row r="491792" spans="3:3" x14ac:dyDescent="0.15">
      <c r="C491792" s="43"/>
    </row>
    <row r="491793" spans="3:3" x14ac:dyDescent="0.15">
      <c r="C491793" s="43"/>
    </row>
    <row r="491794" spans="3:3" x14ac:dyDescent="0.15">
      <c r="C491794" s="43"/>
    </row>
    <row r="491795" spans="3:3" x14ac:dyDescent="0.15">
      <c r="C491795" s="44"/>
    </row>
    <row r="491796" spans="3:3" x14ac:dyDescent="0.15">
      <c r="C491796" s="44"/>
    </row>
    <row r="491797" spans="3:3" x14ac:dyDescent="0.15">
      <c r="C491797" s="44"/>
    </row>
    <row r="491798" spans="3:3" x14ac:dyDescent="0.15">
      <c r="C491798" s="43"/>
    </row>
    <row r="491799" spans="3:3" x14ac:dyDescent="0.15">
      <c r="C491799" s="43"/>
    </row>
    <row r="491800" spans="3:3" x14ac:dyDescent="0.15">
      <c r="C491800" s="43"/>
    </row>
    <row r="491801" spans="3:3" x14ac:dyDescent="0.15">
      <c r="C491801" s="43"/>
    </row>
    <row r="491802" spans="3:3" x14ac:dyDescent="0.15">
      <c r="C491802" s="43"/>
    </row>
    <row r="491803" spans="3:3" x14ac:dyDescent="0.15">
      <c r="C491803" s="43"/>
    </row>
    <row r="491804" spans="3:3" x14ac:dyDescent="0.15">
      <c r="C491804" s="43"/>
    </row>
    <row r="491805" spans="3:3" x14ac:dyDescent="0.15">
      <c r="C491805" s="45"/>
    </row>
    <row r="491806" spans="3:3" x14ac:dyDescent="0.15">
      <c r="C491806" s="45"/>
    </row>
    <row r="491807" spans="3:3" x14ac:dyDescent="0.15">
      <c r="C491807" s="45"/>
    </row>
    <row r="491808" spans="3:3" x14ac:dyDescent="0.15">
      <c r="C491808" s="46"/>
    </row>
    <row r="491809" spans="3:3" x14ac:dyDescent="0.15">
      <c r="C491809" s="46"/>
    </row>
    <row r="491810" spans="3:3" x14ac:dyDescent="0.15">
      <c r="C491810" s="46"/>
    </row>
    <row r="491811" spans="3:3" x14ac:dyDescent="0.15">
      <c r="C491811" s="46"/>
    </row>
    <row r="491812" spans="3:3" x14ac:dyDescent="0.15">
      <c r="C491812" s="46"/>
    </row>
    <row r="491813" spans="3:3" x14ac:dyDescent="0.15">
      <c r="C491813" s="46"/>
    </row>
    <row r="491814" spans="3:3" x14ac:dyDescent="0.15">
      <c r="C491814" s="46"/>
    </row>
    <row r="491815" spans="3:3" x14ac:dyDescent="0.15">
      <c r="C491815" s="47"/>
    </row>
    <row r="491816" spans="3:3" x14ac:dyDescent="0.15">
      <c r="C491816" s="47"/>
    </row>
    <row r="491817" spans="3:3" x14ac:dyDescent="0.15">
      <c r="C491817" s="47"/>
    </row>
    <row r="491818" spans="3:3" x14ac:dyDescent="0.15">
      <c r="C491818" s="43"/>
    </row>
    <row r="491819" spans="3:3" x14ac:dyDescent="0.15">
      <c r="C491819" s="36"/>
    </row>
    <row r="491820" spans="3:3" x14ac:dyDescent="0.15">
      <c r="C491820" s="43"/>
    </row>
    <row r="491821" spans="3:3" x14ac:dyDescent="0.15">
      <c r="C491821" s="43"/>
    </row>
    <row r="491822" spans="3:3" x14ac:dyDescent="0.15">
      <c r="C491822" s="43"/>
    </row>
    <row r="491823" spans="3:3" x14ac:dyDescent="0.15">
      <c r="C491823" s="43"/>
    </row>
    <row r="491824" spans="3:3" x14ac:dyDescent="0.15">
      <c r="C491824" s="43"/>
    </row>
    <row r="491825" spans="3:3" x14ac:dyDescent="0.15">
      <c r="C491825" s="43"/>
    </row>
    <row r="491826" spans="3:3" x14ac:dyDescent="0.15">
      <c r="C491826" s="43"/>
    </row>
    <row r="491827" spans="3:3" x14ac:dyDescent="0.15">
      <c r="C491827" s="43"/>
    </row>
    <row r="491828" spans="3:3" x14ac:dyDescent="0.15">
      <c r="C491828" s="44"/>
    </row>
    <row r="491829" spans="3:3" x14ac:dyDescent="0.15">
      <c r="C491829" s="44"/>
    </row>
    <row r="491830" spans="3:3" x14ac:dyDescent="0.15">
      <c r="C491830" s="44"/>
    </row>
    <row r="491831" spans="3:3" x14ac:dyDescent="0.15">
      <c r="C491831" s="43"/>
    </row>
    <row r="491832" spans="3:3" x14ac:dyDescent="0.15">
      <c r="C491832" s="43"/>
    </row>
    <row r="491833" spans="3:3" x14ac:dyDescent="0.15">
      <c r="C491833" s="43"/>
    </row>
    <row r="491834" spans="3:3" x14ac:dyDescent="0.15">
      <c r="C491834" s="48"/>
    </row>
    <row r="491835" spans="3:3" x14ac:dyDescent="0.15">
      <c r="C491835" s="43"/>
    </row>
    <row r="491836" spans="3:3" x14ac:dyDescent="0.15">
      <c r="C491836" s="48"/>
    </row>
    <row r="491837" spans="3:3" x14ac:dyDescent="0.15">
      <c r="C491837" s="48"/>
    </row>
    <row r="491838" spans="3:3" x14ac:dyDescent="0.15">
      <c r="C491838" s="48"/>
    </row>
    <row r="491839" spans="3:3" x14ac:dyDescent="0.15">
      <c r="C491839" s="43"/>
    </row>
    <row r="491840" spans="3:3" x14ac:dyDescent="0.15">
      <c r="C491840" s="49"/>
    </row>
    <row r="491841" spans="3:3" x14ac:dyDescent="0.15">
      <c r="C491841" s="48"/>
    </row>
    <row r="491842" spans="3:3" x14ac:dyDescent="0.15">
      <c r="C491842" s="48"/>
    </row>
    <row r="491843" spans="3:3" x14ac:dyDescent="0.15">
      <c r="C491843" s="48"/>
    </row>
    <row r="491844" spans="3:3" x14ac:dyDescent="0.15">
      <c r="C491844" s="48"/>
    </row>
    <row r="491845" spans="3:3" x14ac:dyDescent="0.15">
      <c r="C491845" s="48"/>
    </row>
    <row r="491846" spans="3:3" x14ac:dyDescent="0.15">
      <c r="C491846" s="48"/>
    </row>
    <row r="491847" spans="3:3" x14ac:dyDescent="0.15">
      <c r="C491847" s="48"/>
    </row>
    <row r="491848" spans="3:3" x14ac:dyDescent="0.15">
      <c r="C491848" s="43"/>
    </row>
    <row r="491849" spans="3:3" x14ac:dyDescent="0.15">
      <c r="C491849" s="46"/>
    </row>
    <row r="491850" spans="3:3" x14ac:dyDescent="0.15">
      <c r="C491850" s="43"/>
    </row>
    <row r="491851" spans="3:3" x14ac:dyDescent="0.15">
      <c r="C491851" s="50"/>
    </row>
    <row r="491853" spans="3:3" x14ac:dyDescent="0.15">
      <c r="C491853" s="52"/>
    </row>
    <row r="507905" spans="3:3" x14ac:dyDescent="0.15">
      <c r="C507905" s="29"/>
    </row>
    <row r="507906" spans="3:3" x14ac:dyDescent="0.15">
      <c r="C507906" s="31"/>
    </row>
    <row r="507907" spans="3:3" x14ac:dyDescent="0.15">
      <c r="C507907" s="31"/>
    </row>
    <row r="507908" spans="3:3" x14ac:dyDescent="0.15">
      <c r="C507908" s="32"/>
    </row>
    <row r="507909" spans="3:3" x14ac:dyDescent="0.15">
      <c r="C507909" s="32"/>
    </row>
    <row r="507910" spans="3:3" x14ac:dyDescent="0.15">
      <c r="C507910" s="31"/>
    </row>
    <row r="507911" spans="3:3" x14ac:dyDescent="0.15">
      <c r="C507911" s="31"/>
    </row>
    <row r="507912" spans="3:3" x14ac:dyDescent="0.15">
      <c r="C507912" s="31"/>
    </row>
    <row r="507913" spans="3:3" x14ac:dyDescent="0.15">
      <c r="C507913" s="31"/>
    </row>
    <row r="507914" spans="3:3" x14ac:dyDescent="0.15">
      <c r="C507914" s="31"/>
    </row>
    <row r="507915" spans="3:3" x14ac:dyDescent="0.15">
      <c r="C507915" s="31"/>
    </row>
    <row r="507916" spans="3:3" x14ac:dyDescent="0.15">
      <c r="C507916" s="31"/>
    </row>
    <row r="507917" spans="3:3" x14ac:dyDescent="0.15">
      <c r="C507917" s="31"/>
    </row>
    <row r="507918" spans="3:3" x14ac:dyDescent="0.15">
      <c r="C507918" s="31"/>
    </row>
    <row r="507919" spans="3:3" x14ac:dyDescent="0.15">
      <c r="C507919" s="31"/>
    </row>
    <row r="507920" spans="3:3" x14ac:dyDescent="0.15">
      <c r="C507920" s="31"/>
    </row>
    <row r="507921" spans="3:3" x14ac:dyDescent="0.15">
      <c r="C507921" s="31"/>
    </row>
    <row r="507922" spans="3:3" x14ac:dyDescent="0.15">
      <c r="C507922" s="31"/>
    </row>
    <row r="507923" spans="3:3" x14ac:dyDescent="0.15">
      <c r="C507923" s="31"/>
    </row>
    <row r="507924" spans="3:3" x14ac:dyDescent="0.15">
      <c r="C507924" s="29"/>
    </row>
    <row r="507925" spans="3:3" x14ac:dyDescent="0.15">
      <c r="C507925" s="29"/>
    </row>
    <row r="507926" spans="3:3" x14ac:dyDescent="0.15">
      <c r="C507926" s="29"/>
    </row>
    <row r="507927" spans="3:3" x14ac:dyDescent="0.15">
      <c r="C507927" s="29"/>
    </row>
    <row r="507928" spans="3:3" x14ac:dyDescent="0.15">
      <c r="C507928" s="29"/>
    </row>
    <row r="507929" spans="3:3" x14ac:dyDescent="0.15">
      <c r="C507929" s="29"/>
    </row>
    <row r="507930" spans="3:3" x14ac:dyDescent="0.15">
      <c r="C507930" s="33"/>
    </row>
    <row r="507931" spans="3:3" x14ac:dyDescent="0.15">
      <c r="C507931" s="29"/>
    </row>
    <row r="507932" spans="3:3" x14ac:dyDescent="0.15">
      <c r="C507932" s="33"/>
    </row>
    <row r="507933" spans="3:3" x14ac:dyDescent="0.15">
      <c r="C507933" s="29"/>
    </row>
    <row r="507934" spans="3:3" x14ac:dyDescent="0.15">
      <c r="C507934" s="29"/>
    </row>
    <row r="507935" spans="3:3" x14ac:dyDescent="0.15">
      <c r="C507935" s="34"/>
    </row>
    <row r="507936" spans="3:3" x14ac:dyDescent="0.15">
      <c r="C507936" s="34"/>
    </row>
    <row r="507937" spans="3:3" x14ac:dyDescent="0.15">
      <c r="C507937" s="34"/>
    </row>
    <row r="507938" spans="3:3" x14ac:dyDescent="0.15">
      <c r="C507938" s="34"/>
    </row>
    <row r="507939" spans="3:3" x14ac:dyDescent="0.15">
      <c r="C507939" s="29"/>
    </row>
    <row r="507940" spans="3:3" x14ac:dyDescent="0.15">
      <c r="C507940" s="29"/>
    </row>
    <row r="507941" spans="3:3" x14ac:dyDescent="0.15">
      <c r="C507941" s="29"/>
    </row>
    <row r="507942" spans="3:3" x14ac:dyDescent="0.15">
      <c r="C507942" s="29"/>
    </row>
    <row r="507943" spans="3:3" x14ac:dyDescent="0.15">
      <c r="C507943" s="29"/>
    </row>
    <row r="507944" spans="3:3" x14ac:dyDescent="0.15">
      <c r="C507944" s="29"/>
    </row>
    <row r="507945" spans="3:3" x14ac:dyDescent="0.15">
      <c r="C507945" s="34"/>
    </row>
    <row r="507946" spans="3:3" x14ac:dyDescent="0.15">
      <c r="C507946" s="34"/>
    </row>
    <row r="507947" spans="3:3" x14ac:dyDescent="0.15">
      <c r="C507947" s="29"/>
    </row>
    <row r="507948" spans="3:3" x14ac:dyDescent="0.15">
      <c r="C507948" s="29"/>
    </row>
    <row r="507949" spans="3:3" x14ac:dyDescent="0.15">
      <c r="C507949" s="29"/>
    </row>
    <row r="507950" spans="3:3" x14ac:dyDescent="0.15">
      <c r="C507950" s="29"/>
    </row>
    <row r="507951" spans="3:3" x14ac:dyDescent="0.15">
      <c r="C507951" s="29"/>
    </row>
    <row r="507952" spans="3:3" x14ac:dyDescent="0.15">
      <c r="C507952" s="29"/>
    </row>
    <row r="507953" spans="3:3" x14ac:dyDescent="0.15">
      <c r="C507953" s="29"/>
    </row>
    <row r="507954" spans="3:3" x14ac:dyDescent="0.15">
      <c r="C507954" s="29"/>
    </row>
    <row r="507955" spans="3:3" x14ac:dyDescent="0.15">
      <c r="C507955" s="29"/>
    </row>
    <row r="507956" spans="3:3" x14ac:dyDescent="0.15">
      <c r="C507956" s="29"/>
    </row>
    <row r="507957" spans="3:3" x14ac:dyDescent="0.15">
      <c r="C507957" s="29"/>
    </row>
    <row r="507958" spans="3:3" x14ac:dyDescent="0.15">
      <c r="C507958" s="29"/>
    </row>
    <row r="507959" spans="3:3" x14ac:dyDescent="0.15">
      <c r="C507959" s="29"/>
    </row>
    <row r="507960" spans="3:3" x14ac:dyDescent="0.15">
      <c r="C507960" s="29"/>
    </row>
    <row r="507961" spans="3:3" x14ac:dyDescent="0.15">
      <c r="C507961" s="29"/>
    </row>
    <row r="507962" spans="3:3" x14ac:dyDescent="0.15">
      <c r="C507962" s="29"/>
    </row>
    <row r="507963" spans="3:3" x14ac:dyDescent="0.15">
      <c r="C507963" s="34"/>
    </row>
    <row r="507964" spans="3:3" x14ac:dyDescent="0.15">
      <c r="C507964" s="35"/>
    </row>
    <row r="507965" spans="3:3" x14ac:dyDescent="0.15">
      <c r="C507965" s="35"/>
    </row>
    <row r="507966" spans="3:3" x14ac:dyDescent="0.15">
      <c r="C507966" s="35"/>
    </row>
    <row r="507967" spans="3:3" x14ac:dyDescent="0.15">
      <c r="C507967" s="35"/>
    </row>
    <row r="507968" spans="3:3" x14ac:dyDescent="0.15">
      <c r="C507968" s="35"/>
    </row>
    <row r="507969" spans="3:3" x14ac:dyDescent="0.15">
      <c r="C507969" s="35"/>
    </row>
    <row r="507970" spans="3:3" x14ac:dyDescent="0.15">
      <c r="C507970" s="35"/>
    </row>
    <row r="507971" spans="3:3" x14ac:dyDescent="0.15">
      <c r="C507971" s="33"/>
    </row>
    <row r="507972" spans="3:3" x14ac:dyDescent="0.15">
      <c r="C507972" s="35"/>
    </row>
    <row r="507973" spans="3:3" x14ac:dyDescent="0.15">
      <c r="C507973" s="33"/>
    </row>
    <row r="507974" spans="3:3" x14ac:dyDescent="0.15">
      <c r="C507974" s="33"/>
    </row>
    <row r="507975" spans="3:3" x14ac:dyDescent="0.15">
      <c r="C507975" s="33"/>
    </row>
    <row r="507976" spans="3:3" x14ac:dyDescent="0.15">
      <c r="C507976" s="33"/>
    </row>
    <row r="507977" spans="3:3" x14ac:dyDescent="0.15">
      <c r="C507977" s="33"/>
    </row>
    <row r="507978" spans="3:3" x14ac:dyDescent="0.15">
      <c r="C507978" s="33"/>
    </row>
    <row r="507979" spans="3:3" x14ac:dyDescent="0.15">
      <c r="C507979" s="33"/>
    </row>
    <row r="507980" spans="3:3" x14ac:dyDescent="0.15">
      <c r="C507980" s="33"/>
    </row>
    <row r="507981" spans="3:3" x14ac:dyDescent="0.15">
      <c r="C507981" s="33"/>
    </row>
    <row r="507982" spans="3:3" x14ac:dyDescent="0.15">
      <c r="C507982" s="36"/>
    </row>
    <row r="507983" spans="3:3" x14ac:dyDescent="0.15">
      <c r="C507983" s="33"/>
    </row>
    <row r="507984" spans="3:3" x14ac:dyDescent="0.15">
      <c r="C507984" s="36"/>
    </row>
    <row r="507985" spans="3:3" x14ac:dyDescent="0.15">
      <c r="C507985" s="33"/>
    </row>
    <row r="507986" spans="3:3" x14ac:dyDescent="0.15">
      <c r="C507986" s="33"/>
    </row>
    <row r="507987" spans="3:3" x14ac:dyDescent="0.15">
      <c r="C507987" s="33"/>
    </row>
    <row r="507988" spans="3:3" x14ac:dyDescent="0.15">
      <c r="C507988" s="33"/>
    </row>
    <row r="507989" spans="3:3" x14ac:dyDescent="0.15">
      <c r="C507989" s="36"/>
    </row>
    <row r="507990" spans="3:3" x14ac:dyDescent="0.15">
      <c r="C507990" s="37"/>
    </row>
    <row r="507991" spans="3:3" x14ac:dyDescent="0.15">
      <c r="C507991" s="37"/>
    </row>
    <row r="507992" spans="3:3" x14ac:dyDescent="0.15">
      <c r="C507992" s="15"/>
    </row>
    <row r="507993" spans="3:3" x14ac:dyDescent="0.15">
      <c r="C507993" s="36"/>
    </row>
    <row r="507994" spans="3:3" x14ac:dyDescent="0.15">
      <c r="C507994" s="37"/>
    </row>
    <row r="507995" spans="3:3" x14ac:dyDescent="0.15">
      <c r="C507995" s="37"/>
    </row>
    <row r="507996" spans="3:3" x14ac:dyDescent="0.15">
      <c r="C507996" s="15"/>
    </row>
    <row r="507997" spans="3:3" x14ac:dyDescent="0.15">
      <c r="C507997" s="38"/>
    </row>
    <row r="507998" spans="3:3" x14ac:dyDescent="0.15">
      <c r="C507998" s="36"/>
    </row>
    <row r="507999" spans="3:3" x14ac:dyDescent="0.15">
      <c r="C507999" s="37"/>
    </row>
    <row r="508000" spans="3:3" x14ac:dyDescent="0.15">
      <c r="C508000" s="37"/>
    </row>
    <row r="508001" spans="3:3" x14ac:dyDescent="0.15">
      <c r="C508001" s="17"/>
    </row>
    <row r="508002" spans="3:3" x14ac:dyDescent="0.15">
      <c r="C508002" s="17"/>
    </row>
    <row r="508003" spans="3:3" x14ac:dyDescent="0.15">
      <c r="C508003" s="33"/>
    </row>
    <row r="508004" spans="3:3" x14ac:dyDescent="0.15">
      <c r="C508004" s="33"/>
    </row>
    <row r="508005" spans="3:3" x14ac:dyDescent="0.15">
      <c r="C508005" s="33"/>
    </row>
    <row r="508006" spans="3:3" x14ac:dyDescent="0.15">
      <c r="C508006" s="33"/>
    </row>
    <row r="508007" spans="3:3" x14ac:dyDescent="0.15">
      <c r="C508007" s="33"/>
    </row>
    <row r="508008" spans="3:3" x14ac:dyDescent="0.15">
      <c r="C508008" s="33"/>
    </row>
    <row r="508009" spans="3:3" x14ac:dyDescent="0.15">
      <c r="C508009" s="33"/>
    </row>
    <row r="508010" spans="3:3" x14ac:dyDescent="0.15">
      <c r="C508010" s="33"/>
    </row>
    <row r="508011" spans="3:3" x14ac:dyDescent="0.15">
      <c r="C508011" s="33"/>
    </row>
    <row r="508012" spans="3:3" x14ac:dyDescent="0.15">
      <c r="C508012" s="33"/>
    </row>
    <row r="508013" spans="3:3" x14ac:dyDescent="0.15">
      <c r="C508013" s="39"/>
    </row>
    <row r="508014" spans="3:3" x14ac:dyDescent="0.15">
      <c r="C508014" s="39"/>
    </row>
    <row r="508015" spans="3:3" x14ac:dyDescent="0.15">
      <c r="C508015" s="39"/>
    </row>
    <row r="508016" spans="3:3" x14ac:dyDescent="0.15">
      <c r="C508016" s="39"/>
    </row>
    <row r="508017" spans="3:3" x14ac:dyDescent="0.15">
      <c r="C508017" s="39"/>
    </row>
    <row r="508018" spans="3:3" x14ac:dyDescent="0.15">
      <c r="C508018" s="31"/>
    </row>
    <row r="508019" spans="3:3" x14ac:dyDescent="0.15">
      <c r="C508019" s="31"/>
    </row>
    <row r="508020" spans="3:3" x14ac:dyDescent="0.15">
      <c r="C508020" s="31"/>
    </row>
    <row r="508021" spans="3:3" x14ac:dyDescent="0.15">
      <c r="C508021" s="31"/>
    </row>
    <row r="508022" spans="3:3" x14ac:dyDescent="0.15">
      <c r="C508022" s="31"/>
    </row>
    <row r="508023" spans="3:3" x14ac:dyDescent="0.15">
      <c r="C508023" s="31"/>
    </row>
    <row r="508024" spans="3:3" x14ac:dyDescent="0.15">
      <c r="C508024" s="31"/>
    </row>
    <row r="508025" spans="3:3" x14ac:dyDescent="0.15">
      <c r="C508025" s="31"/>
    </row>
    <row r="508026" spans="3:3" x14ac:dyDescent="0.15">
      <c r="C508026" s="31"/>
    </row>
    <row r="508027" spans="3:3" x14ac:dyDescent="0.15">
      <c r="C508027" s="31"/>
    </row>
    <row r="508028" spans="3:3" x14ac:dyDescent="0.15">
      <c r="C508028" s="31"/>
    </row>
    <row r="508029" spans="3:3" x14ac:dyDescent="0.15">
      <c r="C508029" s="31"/>
    </row>
    <row r="508030" spans="3:3" x14ac:dyDescent="0.15">
      <c r="C508030" s="31"/>
    </row>
    <row r="508031" spans="3:3" x14ac:dyDescent="0.15">
      <c r="C508031" s="31"/>
    </row>
    <row r="508032" spans="3:3" x14ac:dyDescent="0.15">
      <c r="C508032" s="31"/>
    </row>
    <row r="508033" spans="3:3" x14ac:dyDescent="0.15">
      <c r="C508033" s="31"/>
    </row>
    <row r="508034" spans="3:3" x14ac:dyDescent="0.15">
      <c r="C508034" s="31"/>
    </row>
    <row r="508035" spans="3:3" x14ac:dyDescent="0.15">
      <c r="C508035" s="31"/>
    </row>
    <row r="508036" spans="3:3" x14ac:dyDescent="0.15">
      <c r="C508036" s="31"/>
    </row>
    <row r="508037" spans="3:3" x14ac:dyDescent="0.15">
      <c r="C508037" s="31"/>
    </row>
    <row r="508038" spans="3:3" x14ac:dyDescent="0.15">
      <c r="C508038" s="29"/>
    </row>
    <row r="508039" spans="3:3" x14ac:dyDescent="0.15">
      <c r="C508039" s="29"/>
    </row>
    <row r="508040" spans="3:3" x14ac:dyDescent="0.15">
      <c r="C508040" s="29"/>
    </row>
    <row r="508041" spans="3:3" x14ac:dyDescent="0.15">
      <c r="C508041" s="29"/>
    </row>
    <row r="508042" spans="3:3" x14ac:dyDescent="0.15">
      <c r="C508042" s="29"/>
    </row>
    <row r="508043" spans="3:3" x14ac:dyDescent="0.15">
      <c r="C508043" s="29"/>
    </row>
    <row r="508044" spans="3:3" x14ac:dyDescent="0.15">
      <c r="C508044" s="29"/>
    </row>
    <row r="508045" spans="3:3" x14ac:dyDescent="0.15">
      <c r="C508045" s="29"/>
    </row>
    <row r="508046" spans="3:3" x14ac:dyDescent="0.15">
      <c r="C508046" s="29"/>
    </row>
    <row r="508047" spans="3:3" x14ac:dyDescent="0.15">
      <c r="C508047" s="29"/>
    </row>
    <row r="508048" spans="3:3" x14ac:dyDescent="0.15">
      <c r="C508048" s="29"/>
    </row>
    <row r="508049" spans="3:3" x14ac:dyDescent="0.15">
      <c r="C508049" s="29"/>
    </row>
    <row r="508050" spans="3:3" x14ac:dyDescent="0.15">
      <c r="C508050" s="29"/>
    </row>
    <row r="508051" spans="3:3" x14ac:dyDescent="0.15">
      <c r="C508051" s="29"/>
    </row>
    <row r="508052" spans="3:3" x14ac:dyDescent="0.15">
      <c r="C508052" s="29"/>
    </row>
    <row r="508053" spans="3:3" x14ac:dyDescent="0.15">
      <c r="C508053" s="29"/>
    </row>
    <row r="508054" spans="3:3" x14ac:dyDescent="0.15">
      <c r="C508054" s="29"/>
    </row>
    <row r="508055" spans="3:3" x14ac:dyDescent="0.15">
      <c r="C508055" s="29"/>
    </row>
    <row r="508056" spans="3:3" x14ac:dyDescent="0.15">
      <c r="C508056" s="29"/>
    </row>
    <row r="508057" spans="3:3" x14ac:dyDescent="0.15">
      <c r="C508057" s="29"/>
    </row>
    <row r="508058" spans="3:3" x14ac:dyDescent="0.15">
      <c r="C508058" s="29"/>
    </row>
    <row r="508059" spans="3:3" x14ac:dyDescent="0.15">
      <c r="C508059" s="29"/>
    </row>
    <row r="508060" spans="3:3" x14ac:dyDescent="0.15">
      <c r="C508060" s="29"/>
    </row>
    <row r="508061" spans="3:3" x14ac:dyDescent="0.15">
      <c r="C508061" s="29"/>
    </row>
    <row r="508062" spans="3:3" x14ac:dyDescent="0.15">
      <c r="C508062" s="29"/>
    </row>
    <row r="508063" spans="3:3" x14ac:dyDescent="0.15">
      <c r="C508063" s="29"/>
    </row>
    <row r="508064" spans="3:3" x14ac:dyDescent="0.15">
      <c r="C508064" s="29"/>
    </row>
    <row r="508065" spans="3:3" x14ac:dyDescent="0.15">
      <c r="C508065" s="29"/>
    </row>
    <row r="508066" spans="3:3" x14ac:dyDescent="0.15">
      <c r="C508066" s="29"/>
    </row>
    <row r="508067" spans="3:3" x14ac:dyDescent="0.15">
      <c r="C508067" s="29"/>
    </row>
    <row r="508068" spans="3:3" x14ac:dyDescent="0.15">
      <c r="C508068" s="29"/>
    </row>
    <row r="508069" spans="3:3" x14ac:dyDescent="0.15">
      <c r="C508069" s="29"/>
    </row>
    <row r="508070" spans="3:3" x14ac:dyDescent="0.15">
      <c r="C508070" s="29"/>
    </row>
    <row r="508071" spans="3:3" x14ac:dyDescent="0.15">
      <c r="C508071" s="29"/>
    </row>
    <row r="508072" spans="3:3" x14ac:dyDescent="0.15">
      <c r="C508072" s="29"/>
    </row>
    <row r="508073" spans="3:3" x14ac:dyDescent="0.15">
      <c r="C508073" s="29"/>
    </row>
    <row r="508074" spans="3:3" x14ac:dyDescent="0.15">
      <c r="C508074" s="31"/>
    </row>
    <row r="508075" spans="3:3" x14ac:dyDescent="0.15">
      <c r="C508075" s="31"/>
    </row>
    <row r="508076" spans="3:3" x14ac:dyDescent="0.15">
      <c r="C508076" s="31"/>
    </row>
    <row r="508077" spans="3:3" x14ac:dyDescent="0.15">
      <c r="C508077" s="31"/>
    </row>
    <row r="508078" spans="3:3" x14ac:dyDescent="0.15">
      <c r="C508078" s="31"/>
    </row>
    <row r="508079" spans="3:3" x14ac:dyDescent="0.15">
      <c r="C508079" s="31"/>
    </row>
    <row r="508080" spans="3:3" x14ac:dyDescent="0.15">
      <c r="C508080" s="31"/>
    </row>
    <row r="508081" spans="3:3" x14ac:dyDescent="0.15">
      <c r="C508081" s="31"/>
    </row>
    <row r="508082" spans="3:3" x14ac:dyDescent="0.15">
      <c r="C508082" s="31"/>
    </row>
    <row r="508083" spans="3:3" x14ac:dyDescent="0.15">
      <c r="C508083" s="31"/>
    </row>
    <row r="508084" spans="3:3" x14ac:dyDescent="0.15">
      <c r="C508084" s="29"/>
    </row>
    <row r="508085" spans="3:3" x14ac:dyDescent="0.15">
      <c r="C508085" s="29"/>
    </row>
    <row r="508086" spans="3:3" x14ac:dyDescent="0.15">
      <c r="C508086" s="29"/>
    </row>
    <row r="508087" spans="3:3" x14ac:dyDescent="0.15">
      <c r="C508087" s="29"/>
    </row>
    <row r="508088" spans="3:3" x14ac:dyDescent="0.15">
      <c r="C508088" s="29"/>
    </row>
    <row r="508089" spans="3:3" x14ac:dyDescent="0.15">
      <c r="C508089" s="29"/>
    </row>
    <row r="508090" spans="3:3" x14ac:dyDescent="0.15">
      <c r="C508090" s="29"/>
    </row>
    <row r="508091" spans="3:3" x14ac:dyDescent="0.15">
      <c r="C508091" s="29"/>
    </row>
    <row r="508092" spans="3:3" x14ac:dyDescent="0.15">
      <c r="C508092" s="29"/>
    </row>
    <row r="508093" spans="3:3" x14ac:dyDescent="0.15">
      <c r="C508093" s="29"/>
    </row>
    <row r="508094" spans="3:3" x14ac:dyDescent="0.15">
      <c r="C508094" s="29"/>
    </row>
    <row r="508095" spans="3:3" x14ac:dyDescent="0.15">
      <c r="C508095" s="29"/>
    </row>
    <row r="508096" spans="3:3" x14ac:dyDescent="0.15">
      <c r="C508096" s="29"/>
    </row>
    <row r="508097" spans="3:3" x14ac:dyDescent="0.15">
      <c r="C508097" s="29"/>
    </row>
    <row r="508098" spans="3:3" x14ac:dyDescent="0.15">
      <c r="C508098" s="29"/>
    </row>
    <row r="508099" spans="3:3" x14ac:dyDescent="0.15">
      <c r="C508099" s="29"/>
    </row>
    <row r="508100" spans="3:3" x14ac:dyDescent="0.15">
      <c r="C508100" s="29"/>
    </row>
    <row r="508101" spans="3:3" x14ac:dyDescent="0.15">
      <c r="C508101" s="29"/>
    </row>
    <row r="508102" spans="3:3" x14ac:dyDescent="0.15">
      <c r="C508102" s="29"/>
    </row>
    <row r="508103" spans="3:3" x14ac:dyDescent="0.15">
      <c r="C508103" s="29"/>
    </row>
    <row r="508104" spans="3:3" x14ac:dyDescent="0.15">
      <c r="C508104" s="29"/>
    </row>
    <row r="508105" spans="3:3" x14ac:dyDescent="0.15">
      <c r="C508105" s="29"/>
    </row>
    <row r="508106" spans="3:3" x14ac:dyDescent="0.15">
      <c r="C508106" s="29"/>
    </row>
    <row r="508107" spans="3:3" x14ac:dyDescent="0.15">
      <c r="C508107" s="29"/>
    </row>
    <row r="508108" spans="3:3" x14ac:dyDescent="0.15">
      <c r="C508108" s="29"/>
    </row>
    <row r="508109" spans="3:3" x14ac:dyDescent="0.15">
      <c r="C508109" s="29"/>
    </row>
    <row r="508110" spans="3:3" x14ac:dyDescent="0.15">
      <c r="C508110" s="40"/>
    </row>
    <row r="508111" spans="3:3" x14ac:dyDescent="0.15">
      <c r="C508111" s="40"/>
    </row>
    <row r="508112" spans="3:3" x14ac:dyDescent="0.15">
      <c r="C508112" s="40"/>
    </row>
    <row r="508113" spans="3:3" x14ac:dyDescent="0.15">
      <c r="C508113" s="40"/>
    </row>
    <row r="508114" spans="3:3" x14ac:dyDescent="0.15">
      <c r="C508114" s="40"/>
    </row>
    <row r="508115" spans="3:3" x14ac:dyDescent="0.15">
      <c r="C508115" s="40"/>
    </row>
    <row r="508116" spans="3:3" x14ac:dyDescent="0.15">
      <c r="C508116" s="40"/>
    </row>
    <row r="508117" spans="3:3" x14ac:dyDescent="0.15">
      <c r="C508117" s="40"/>
    </row>
    <row r="508118" spans="3:3" x14ac:dyDescent="0.15">
      <c r="C508118" s="40"/>
    </row>
    <row r="508119" spans="3:3" x14ac:dyDescent="0.15">
      <c r="C508119" s="40"/>
    </row>
    <row r="508120" spans="3:3" x14ac:dyDescent="0.15">
      <c r="C508120" s="40"/>
    </row>
    <row r="508121" spans="3:3" x14ac:dyDescent="0.15">
      <c r="C508121" s="40"/>
    </row>
    <row r="508122" spans="3:3" x14ac:dyDescent="0.15">
      <c r="C508122" s="40"/>
    </row>
    <row r="508123" spans="3:3" x14ac:dyDescent="0.15">
      <c r="C508123" s="40"/>
    </row>
    <row r="508124" spans="3:3" x14ac:dyDescent="0.15">
      <c r="C508124" s="41"/>
    </row>
    <row r="508125" spans="3:3" x14ac:dyDescent="0.15">
      <c r="C508125" s="41"/>
    </row>
    <row r="508126" spans="3:3" x14ac:dyDescent="0.15">
      <c r="C508126" s="41"/>
    </row>
    <row r="508127" spans="3:3" x14ac:dyDescent="0.15">
      <c r="C508127" s="41"/>
    </row>
    <row r="508128" spans="3:3" x14ac:dyDescent="0.15">
      <c r="C508128" s="41"/>
    </row>
    <row r="508129" spans="3:3" x14ac:dyDescent="0.15">
      <c r="C508129" s="34"/>
    </row>
    <row r="508130" spans="3:3" x14ac:dyDescent="0.15">
      <c r="C508130" s="34"/>
    </row>
    <row r="508131" spans="3:3" x14ac:dyDescent="0.15">
      <c r="C508131" s="34"/>
    </row>
    <row r="508132" spans="3:3" x14ac:dyDescent="0.15">
      <c r="C508132" s="34"/>
    </row>
    <row r="508133" spans="3:3" x14ac:dyDescent="0.15">
      <c r="C508133" s="34"/>
    </row>
    <row r="508134" spans="3:3" x14ac:dyDescent="0.15">
      <c r="C508134" s="34"/>
    </row>
    <row r="508135" spans="3:3" x14ac:dyDescent="0.15">
      <c r="C508135" s="34"/>
    </row>
    <row r="508136" spans="3:3" x14ac:dyDescent="0.15">
      <c r="C508136" s="34"/>
    </row>
    <row r="508137" spans="3:3" x14ac:dyDescent="0.15">
      <c r="C508137" s="34"/>
    </row>
    <row r="508138" spans="3:3" x14ac:dyDescent="0.15">
      <c r="C508138" s="34"/>
    </row>
    <row r="508139" spans="3:3" x14ac:dyDescent="0.15">
      <c r="C508139" s="42"/>
    </row>
    <row r="508140" spans="3:3" x14ac:dyDescent="0.15">
      <c r="C508140" s="42"/>
    </row>
    <row r="508141" spans="3:3" x14ac:dyDescent="0.15">
      <c r="C508141" s="42"/>
    </row>
    <row r="508142" spans="3:3" x14ac:dyDescent="0.15">
      <c r="C508142" s="42"/>
    </row>
    <row r="508143" spans="3:3" x14ac:dyDescent="0.15">
      <c r="C508143" s="42"/>
    </row>
    <row r="508144" spans="3:3" x14ac:dyDescent="0.15">
      <c r="C508144" s="42"/>
    </row>
    <row r="508145" spans="3:3" x14ac:dyDescent="0.15">
      <c r="C508145" s="42"/>
    </row>
    <row r="508146" spans="3:3" x14ac:dyDescent="0.15">
      <c r="C508146" s="42"/>
    </row>
    <row r="508147" spans="3:3" x14ac:dyDescent="0.15">
      <c r="C508147" s="42"/>
    </row>
    <row r="508148" spans="3:3" x14ac:dyDescent="0.15">
      <c r="C508148" s="42"/>
    </row>
    <row r="508149" spans="3:3" x14ac:dyDescent="0.15">
      <c r="C508149" s="31"/>
    </row>
    <row r="508150" spans="3:3" x14ac:dyDescent="0.15">
      <c r="C508150" s="31"/>
    </row>
    <row r="508151" spans="3:3" x14ac:dyDescent="0.15">
      <c r="C508151" s="29"/>
    </row>
    <row r="508152" spans="3:3" x14ac:dyDescent="0.15">
      <c r="C508152" s="29"/>
    </row>
    <row r="508153" spans="3:3" x14ac:dyDescent="0.15">
      <c r="C508153" s="29"/>
    </row>
    <row r="508154" spans="3:3" x14ac:dyDescent="0.15">
      <c r="C508154" s="29"/>
    </row>
    <row r="508155" spans="3:3" x14ac:dyDescent="0.15">
      <c r="C508155" s="29"/>
    </row>
    <row r="508156" spans="3:3" x14ac:dyDescent="0.15">
      <c r="C508156" s="29"/>
    </row>
    <row r="508157" spans="3:3" x14ac:dyDescent="0.15">
      <c r="C508157" s="29"/>
    </row>
    <row r="508158" spans="3:3" x14ac:dyDescent="0.15">
      <c r="C508158" s="29"/>
    </row>
    <row r="508159" spans="3:3" x14ac:dyDescent="0.15">
      <c r="C508159" s="31"/>
    </row>
    <row r="508160" spans="3:3" x14ac:dyDescent="0.15">
      <c r="C508160" s="29"/>
    </row>
    <row r="508161" spans="3:3" x14ac:dyDescent="0.15">
      <c r="C508161" s="29"/>
    </row>
    <row r="508162" spans="3:3" x14ac:dyDescent="0.15">
      <c r="C508162" s="29"/>
    </row>
    <row r="508163" spans="3:3" x14ac:dyDescent="0.15">
      <c r="C508163" s="29"/>
    </row>
    <row r="508164" spans="3:3" x14ac:dyDescent="0.15">
      <c r="C508164" s="29"/>
    </row>
    <row r="508165" spans="3:3" x14ac:dyDescent="0.15">
      <c r="C508165" s="29"/>
    </row>
    <row r="508166" spans="3:3" x14ac:dyDescent="0.15">
      <c r="C508166" s="29"/>
    </row>
    <row r="508167" spans="3:3" x14ac:dyDescent="0.15">
      <c r="C508167" s="37"/>
    </row>
    <row r="508168" spans="3:3" x14ac:dyDescent="0.15">
      <c r="C508168" s="37"/>
    </row>
    <row r="508169" spans="3:3" x14ac:dyDescent="0.15">
      <c r="C508169" s="37"/>
    </row>
    <row r="508170" spans="3:3" x14ac:dyDescent="0.15">
      <c r="C508170" s="37"/>
    </row>
    <row r="508171" spans="3:3" x14ac:dyDescent="0.15">
      <c r="C508171" s="29"/>
    </row>
    <row r="508172" spans="3:3" x14ac:dyDescent="0.15">
      <c r="C508172" s="43"/>
    </row>
    <row r="508173" spans="3:3" x14ac:dyDescent="0.15">
      <c r="C508173" s="43"/>
    </row>
    <row r="508174" spans="3:3" x14ac:dyDescent="0.15">
      <c r="C508174" s="43"/>
    </row>
    <row r="508175" spans="3:3" x14ac:dyDescent="0.15">
      <c r="C508175" s="43"/>
    </row>
    <row r="508176" spans="3:3" x14ac:dyDescent="0.15">
      <c r="C508176" s="43"/>
    </row>
    <row r="508177" spans="3:3" x14ac:dyDescent="0.15">
      <c r="C508177" s="43"/>
    </row>
    <row r="508178" spans="3:3" x14ac:dyDescent="0.15">
      <c r="C508178" s="43"/>
    </row>
    <row r="508179" spans="3:3" x14ac:dyDescent="0.15">
      <c r="C508179" s="44"/>
    </row>
    <row r="508180" spans="3:3" x14ac:dyDescent="0.15">
      <c r="C508180" s="44"/>
    </row>
    <row r="508181" spans="3:3" x14ac:dyDescent="0.15">
      <c r="C508181" s="44"/>
    </row>
    <row r="508182" spans="3:3" x14ac:dyDescent="0.15">
      <c r="C508182" s="43"/>
    </row>
    <row r="508183" spans="3:3" x14ac:dyDescent="0.15">
      <c r="C508183" s="43"/>
    </row>
    <row r="508184" spans="3:3" x14ac:dyDescent="0.15">
      <c r="C508184" s="43"/>
    </row>
    <row r="508185" spans="3:3" x14ac:dyDescent="0.15">
      <c r="C508185" s="43"/>
    </row>
    <row r="508186" spans="3:3" x14ac:dyDescent="0.15">
      <c r="C508186" s="43"/>
    </row>
    <row r="508187" spans="3:3" x14ac:dyDescent="0.15">
      <c r="C508187" s="43"/>
    </row>
    <row r="508188" spans="3:3" x14ac:dyDescent="0.15">
      <c r="C508188" s="43"/>
    </row>
    <row r="508189" spans="3:3" x14ac:dyDescent="0.15">
      <c r="C508189" s="45"/>
    </row>
    <row r="508190" spans="3:3" x14ac:dyDescent="0.15">
      <c r="C508190" s="45"/>
    </row>
    <row r="508191" spans="3:3" x14ac:dyDescent="0.15">
      <c r="C508191" s="45"/>
    </row>
    <row r="508192" spans="3:3" x14ac:dyDescent="0.15">
      <c r="C508192" s="46"/>
    </row>
    <row r="508193" spans="3:3" x14ac:dyDescent="0.15">
      <c r="C508193" s="46"/>
    </row>
    <row r="508194" spans="3:3" x14ac:dyDescent="0.15">
      <c r="C508194" s="46"/>
    </row>
    <row r="508195" spans="3:3" x14ac:dyDescent="0.15">
      <c r="C508195" s="46"/>
    </row>
    <row r="508196" spans="3:3" x14ac:dyDescent="0.15">
      <c r="C508196" s="46"/>
    </row>
    <row r="508197" spans="3:3" x14ac:dyDescent="0.15">
      <c r="C508197" s="46"/>
    </row>
    <row r="508198" spans="3:3" x14ac:dyDescent="0.15">
      <c r="C508198" s="46"/>
    </row>
    <row r="508199" spans="3:3" x14ac:dyDescent="0.15">
      <c r="C508199" s="47"/>
    </row>
    <row r="508200" spans="3:3" x14ac:dyDescent="0.15">
      <c r="C508200" s="47"/>
    </row>
    <row r="508201" spans="3:3" x14ac:dyDescent="0.15">
      <c r="C508201" s="47"/>
    </row>
    <row r="508202" spans="3:3" x14ac:dyDescent="0.15">
      <c r="C508202" s="43"/>
    </row>
    <row r="508203" spans="3:3" x14ac:dyDescent="0.15">
      <c r="C508203" s="36"/>
    </row>
    <row r="508204" spans="3:3" x14ac:dyDescent="0.15">
      <c r="C508204" s="43"/>
    </row>
    <row r="508205" spans="3:3" x14ac:dyDescent="0.15">
      <c r="C508205" s="43"/>
    </row>
    <row r="508206" spans="3:3" x14ac:dyDescent="0.15">
      <c r="C508206" s="43"/>
    </row>
    <row r="508207" spans="3:3" x14ac:dyDescent="0.15">
      <c r="C508207" s="43"/>
    </row>
    <row r="508208" spans="3:3" x14ac:dyDescent="0.15">
      <c r="C508208" s="43"/>
    </row>
    <row r="508209" spans="3:3" x14ac:dyDescent="0.15">
      <c r="C508209" s="43"/>
    </row>
    <row r="508210" spans="3:3" x14ac:dyDescent="0.15">
      <c r="C508210" s="43"/>
    </row>
    <row r="508211" spans="3:3" x14ac:dyDescent="0.15">
      <c r="C508211" s="43"/>
    </row>
    <row r="508212" spans="3:3" x14ac:dyDescent="0.15">
      <c r="C508212" s="44"/>
    </row>
    <row r="508213" spans="3:3" x14ac:dyDescent="0.15">
      <c r="C508213" s="44"/>
    </row>
    <row r="508214" spans="3:3" x14ac:dyDescent="0.15">
      <c r="C508214" s="44"/>
    </row>
    <row r="508215" spans="3:3" x14ac:dyDescent="0.15">
      <c r="C508215" s="43"/>
    </row>
    <row r="508216" spans="3:3" x14ac:dyDescent="0.15">
      <c r="C508216" s="43"/>
    </row>
    <row r="508217" spans="3:3" x14ac:dyDescent="0.15">
      <c r="C508217" s="43"/>
    </row>
    <row r="508218" spans="3:3" x14ac:dyDescent="0.15">
      <c r="C508218" s="48"/>
    </row>
    <row r="508219" spans="3:3" x14ac:dyDescent="0.15">
      <c r="C508219" s="43"/>
    </row>
    <row r="508220" spans="3:3" x14ac:dyDescent="0.15">
      <c r="C508220" s="48"/>
    </row>
    <row r="508221" spans="3:3" x14ac:dyDescent="0.15">
      <c r="C508221" s="48"/>
    </row>
    <row r="508222" spans="3:3" x14ac:dyDescent="0.15">
      <c r="C508222" s="48"/>
    </row>
    <row r="508223" spans="3:3" x14ac:dyDescent="0.15">
      <c r="C508223" s="43"/>
    </row>
    <row r="508224" spans="3:3" x14ac:dyDescent="0.15">
      <c r="C508224" s="49"/>
    </row>
    <row r="508225" spans="3:3" x14ac:dyDescent="0.15">
      <c r="C508225" s="48"/>
    </row>
    <row r="508226" spans="3:3" x14ac:dyDescent="0.15">
      <c r="C508226" s="48"/>
    </row>
    <row r="508227" spans="3:3" x14ac:dyDescent="0.15">
      <c r="C508227" s="48"/>
    </row>
    <row r="508228" spans="3:3" x14ac:dyDescent="0.15">
      <c r="C508228" s="48"/>
    </row>
    <row r="508229" spans="3:3" x14ac:dyDescent="0.15">
      <c r="C508229" s="48"/>
    </row>
    <row r="508230" spans="3:3" x14ac:dyDescent="0.15">
      <c r="C508230" s="48"/>
    </row>
    <row r="508231" spans="3:3" x14ac:dyDescent="0.15">
      <c r="C508231" s="48"/>
    </row>
    <row r="508232" spans="3:3" x14ac:dyDescent="0.15">
      <c r="C508232" s="43"/>
    </row>
    <row r="508233" spans="3:3" x14ac:dyDescent="0.15">
      <c r="C508233" s="46"/>
    </row>
    <row r="508234" spans="3:3" x14ac:dyDescent="0.15">
      <c r="C508234" s="43"/>
    </row>
    <row r="508235" spans="3:3" x14ac:dyDescent="0.15">
      <c r="C508235" s="50"/>
    </row>
    <row r="508237" spans="3:3" x14ac:dyDescent="0.15">
      <c r="C508237" s="52"/>
    </row>
    <row r="524289" spans="3:3" x14ac:dyDescent="0.15">
      <c r="C524289" s="29"/>
    </row>
    <row r="524290" spans="3:3" x14ac:dyDescent="0.15">
      <c r="C524290" s="31"/>
    </row>
    <row r="524291" spans="3:3" x14ac:dyDescent="0.15">
      <c r="C524291" s="31"/>
    </row>
    <row r="524292" spans="3:3" x14ac:dyDescent="0.15">
      <c r="C524292" s="32"/>
    </row>
    <row r="524293" spans="3:3" x14ac:dyDescent="0.15">
      <c r="C524293" s="32"/>
    </row>
    <row r="524294" spans="3:3" x14ac:dyDescent="0.15">
      <c r="C524294" s="31"/>
    </row>
    <row r="524295" spans="3:3" x14ac:dyDescent="0.15">
      <c r="C524295" s="31"/>
    </row>
    <row r="524296" spans="3:3" x14ac:dyDescent="0.15">
      <c r="C524296" s="31"/>
    </row>
    <row r="524297" spans="3:3" x14ac:dyDescent="0.15">
      <c r="C524297" s="31"/>
    </row>
    <row r="524298" spans="3:3" x14ac:dyDescent="0.15">
      <c r="C524298" s="31"/>
    </row>
    <row r="524299" spans="3:3" x14ac:dyDescent="0.15">
      <c r="C524299" s="31"/>
    </row>
    <row r="524300" spans="3:3" x14ac:dyDescent="0.15">
      <c r="C524300" s="31"/>
    </row>
    <row r="524301" spans="3:3" x14ac:dyDescent="0.15">
      <c r="C524301" s="31"/>
    </row>
    <row r="524302" spans="3:3" x14ac:dyDescent="0.15">
      <c r="C524302" s="31"/>
    </row>
    <row r="524303" spans="3:3" x14ac:dyDescent="0.15">
      <c r="C524303" s="31"/>
    </row>
    <row r="524304" spans="3:3" x14ac:dyDescent="0.15">
      <c r="C524304" s="31"/>
    </row>
    <row r="524305" spans="3:3" x14ac:dyDescent="0.15">
      <c r="C524305" s="31"/>
    </row>
    <row r="524306" spans="3:3" x14ac:dyDescent="0.15">
      <c r="C524306" s="31"/>
    </row>
    <row r="524307" spans="3:3" x14ac:dyDescent="0.15">
      <c r="C524307" s="31"/>
    </row>
    <row r="524308" spans="3:3" x14ac:dyDescent="0.15">
      <c r="C524308" s="29"/>
    </row>
    <row r="524309" spans="3:3" x14ac:dyDescent="0.15">
      <c r="C524309" s="29"/>
    </row>
    <row r="524310" spans="3:3" x14ac:dyDescent="0.15">
      <c r="C524310" s="29"/>
    </row>
    <row r="524311" spans="3:3" x14ac:dyDescent="0.15">
      <c r="C524311" s="29"/>
    </row>
    <row r="524312" spans="3:3" x14ac:dyDescent="0.15">
      <c r="C524312" s="29"/>
    </row>
    <row r="524313" spans="3:3" x14ac:dyDescent="0.15">
      <c r="C524313" s="29"/>
    </row>
    <row r="524314" spans="3:3" x14ac:dyDescent="0.15">
      <c r="C524314" s="33"/>
    </row>
    <row r="524315" spans="3:3" x14ac:dyDescent="0.15">
      <c r="C524315" s="29"/>
    </row>
    <row r="524316" spans="3:3" x14ac:dyDescent="0.15">
      <c r="C524316" s="33"/>
    </row>
    <row r="524317" spans="3:3" x14ac:dyDescent="0.15">
      <c r="C524317" s="29"/>
    </row>
    <row r="524318" spans="3:3" x14ac:dyDescent="0.15">
      <c r="C524318" s="29"/>
    </row>
    <row r="524319" spans="3:3" x14ac:dyDescent="0.15">
      <c r="C524319" s="34"/>
    </row>
    <row r="524320" spans="3:3" x14ac:dyDescent="0.15">
      <c r="C524320" s="34"/>
    </row>
    <row r="524321" spans="3:3" x14ac:dyDescent="0.15">
      <c r="C524321" s="34"/>
    </row>
    <row r="524322" spans="3:3" x14ac:dyDescent="0.15">
      <c r="C524322" s="34"/>
    </row>
    <row r="524323" spans="3:3" x14ac:dyDescent="0.15">
      <c r="C524323" s="29"/>
    </row>
    <row r="524324" spans="3:3" x14ac:dyDescent="0.15">
      <c r="C524324" s="29"/>
    </row>
    <row r="524325" spans="3:3" x14ac:dyDescent="0.15">
      <c r="C524325" s="29"/>
    </row>
    <row r="524326" spans="3:3" x14ac:dyDescent="0.15">
      <c r="C524326" s="29"/>
    </row>
    <row r="524327" spans="3:3" x14ac:dyDescent="0.15">
      <c r="C524327" s="29"/>
    </row>
    <row r="524328" spans="3:3" x14ac:dyDescent="0.15">
      <c r="C524328" s="29"/>
    </row>
    <row r="524329" spans="3:3" x14ac:dyDescent="0.15">
      <c r="C524329" s="34"/>
    </row>
    <row r="524330" spans="3:3" x14ac:dyDescent="0.15">
      <c r="C524330" s="34"/>
    </row>
    <row r="524331" spans="3:3" x14ac:dyDescent="0.15">
      <c r="C524331" s="29"/>
    </row>
    <row r="524332" spans="3:3" x14ac:dyDescent="0.15">
      <c r="C524332" s="29"/>
    </row>
    <row r="524333" spans="3:3" x14ac:dyDescent="0.15">
      <c r="C524333" s="29"/>
    </row>
    <row r="524334" spans="3:3" x14ac:dyDescent="0.15">
      <c r="C524334" s="29"/>
    </row>
    <row r="524335" spans="3:3" x14ac:dyDescent="0.15">
      <c r="C524335" s="29"/>
    </row>
    <row r="524336" spans="3:3" x14ac:dyDescent="0.15">
      <c r="C524336" s="29"/>
    </row>
    <row r="524337" spans="3:3" x14ac:dyDescent="0.15">
      <c r="C524337" s="29"/>
    </row>
    <row r="524338" spans="3:3" x14ac:dyDescent="0.15">
      <c r="C524338" s="29"/>
    </row>
    <row r="524339" spans="3:3" x14ac:dyDescent="0.15">
      <c r="C524339" s="29"/>
    </row>
    <row r="524340" spans="3:3" x14ac:dyDescent="0.15">
      <c r="C524340" s="29"/>
    </row>
    <row r="524341" spans="3:3" x14ac:dyDescent="0.15">
      <c r="C524341" s="29"/>
    </row>
    <row r="524342" spans="3:3" x14ac:dyDescent="0.15">
      <c r="C524342" s="29"/>
    </row>
    <row r="524343" spans="3:3" x14ac:dyDescent="0.15">
      <c r="C524343" s="29"/>
    </row>
    <row r="524344" spans="3:3" x14ac:dyDescent="0.15">
      <c r="C524344" s="29"/>
    </row>
    <row r="524345" spans="3:3" x14ac:dyDescent="0.15">
      <c r="C524345" s="29"/>
    </row>
    <row r="524346" spans="3:3" x14ac:dyDescent="0.15">
      <c r="C524346" s="29"/>
    </row>
    <row r="524347" spans="3:3" x14ac:dyDescent="0.15">
      <c r="C524347" s="34"/>
    </row>
    <row r="524348" spans="3:3" x14ac:dyDescent="0.15">
      <c r="C524348" s="35"/>
    </row>
    <row r="524349" spans="3:3" x14ac:dyDescent="0.15">
      <c r="C524349" s="35"/>
    </row>
    <row r="524350" spans="3:3" x14ac:dyDescent="0.15">
      <c r="C524350" s="35"/>
    </row>
    <row r="524351" spans="3:3" x14ac:dyDescent="0.15">
      <c r="C524351" s="35"/>
    </row>
    <row r="524352" spans="3:3" x14ac:dyDescent="0.15">
      <c r="C524352" s="35"/>
    </row>
    <row r="524353" spans="3:3" x14ac:dyDescent="0.15">
      <c r="C524353" s="35"/>
    </row>
    <row r="524354" spans="3:3" x14ac:dyDescent="0.15">
      <c r="C524354" s="35"/>
    </row>
    <row r="524355" spans="3:3" x14ac:dyDescent="0.15">
      <c r="C524355" s="33"/>
    </row>
    <row r="524356" spans="3:3" x14ac:dyDescent="0.15">
      <c r="C524356" s="35"/>
    </row>
    <row r="524357" spans="3:3" x14ac:dyDescent="0.15">
      <c r="C524357" s="33"/>
    </row>
    <row r="524358" spans="3:3" x14ac:dyDescent="0.15">
      <c r="C524358" s="33"/>
    </row>
    <row r="524359" spans="3:3" x14ac:dyDescent="0.15">
      <c r="C524359" s="33"/>
    </row>
    <row r="524360" spans="3:3" x14ac:dyDescent="0.15">
      <c r="C524360" s="33"/>
    </row>
    <row r="524361" spans="3:3" x14ac:dyDescent="0.15">
      <c r="C524361" s="33"/>
    </row>
    <row r="524362" spans="3:3" x14ac:dyDescent="0.15">
      <c r="C524362" s="33"/>
    </row>
    <row r="524363" spans="3:3" x14ac:dyDescent="0.15">
      <c r="C524363" s="33"/>
    </row>
    <row r="524364" spans="3:3" x14ac:dyDescent="0.15">
      <c r="C524364" s="33"/>
    </row>
    <row r="524365" spans="3:3" x14ac:dyDescent="0.15">
      <c r="C524365" s="33"/>
    </row>
    <row r="524366" spans="3:3" x14ac:dyDescent="0.15">
      <c r="C524366" s="36"/>
    </row>
    <row r="524367" spans="3:3" x14ac:dyDescent="0.15">
      <c r="C524367" s="33"/>
    </row>
    <row r="524368" spans="3:3" x14ac:dyDescent="0.15">
      <c r="C524368" s="36"/>
    </row>
    <row r="524369" spans="3:3" x14ac:dyDescent="0.15">
      <c r="C524369" s="33"/>
    </row>
    <row r="524370" spans="3:3" x14ac:dyDescent="0.15">
      <c r="C524370" s="33"/>
    </row>
    <row r="524371" spans="3:3" x14ac:dyDescent="0.15">
      <c r="C524371" s="33"/>
    </row>
    <row r="524372" spans="3:3" x14ac:dyDescent="0.15">
      <c r="C524372" s="33"/>
    </row>
    <row r="524373" spans="3:3" x14ac:dyDescent="0.15">
      <c r="C524373" s="36"/>
    </row>
    <row r="524374" spans="3:3" x14ac:dyDescent="0.15">
      <c r="C524374" s="37"/>
    </row>
    <row r="524375" spans="3:3" x14ac:dyDescent="0.15">
      <c r="C524375" s="37"/>
    </row>
    <row r="524376" spans="3:3" x14ac:dyDescent="0.15">
      <c r="C524376" s="15"/>
    </row>
    <row r="524377" spans="3:3" x14ac:dyDescent="0.15">
      <c r="C524377" s="36"/>
    </row>
    <row r="524378" spans="3:3" x14ac:dyDescent="0.15">
      <c r="C524378" s="37"/>
    </row>
    <row r="524379" spans="3:3" x14ac:dyDescent="0.15">
      <c r="C524379" s="37"/>
    </row>
    <row r="524380" spans="3:3" x14ac:dyDescent="0.15">
      <c r="C524380" s="15"/>
    </row>
    <row r="524381" spans="3:3" x14ac:dyDescent="0.15">
      <c r="C524381" s="38"/>
    </row>
    <row r="524382" spans="3:3" x14ac:dyDescent="0.15">
      <c r="C524382" s="36"/>
    </row>
    <row r="524383" spans="3:3" x14ac:dyDescent="0.15">
      <c r="C524383" s="37"/>
    </row>
    <row r="524384" spans="3:3" x14ac:dyDescent="0.15">
      <c r="C524384" s="37"/>
    </row>
    <row r="524385" spans="3:3" x14ac:dyDescent="0.15">
      <c r="C524385" s="17"/>
    </row>
    <row r="524386" spans="3:3" x14ac:dyDescent="0.15">
      <c r="C524386" s="17"/>
    </row>
    <row r="524387" spans="3:3" x14ac:dyDescent="0.15">
      <c r="C524387" s="33"/>
    </row>
    <row r="524388" spans="3:3" x14ac:dyDescent="0.15">
      <c r="C524388" s="33"/>
    </row>
    <row r="524389" spans="3:3" x14ac:dyDescent="0.15">
      <c r="C524389" s="33"/>
    </row>
    <row r="524390" spans="3:3" x14ac:dyDescent="0.15">
      <c r="C524390" s="33"/>
    </row>
    <row r="524391" spans="3:3" x14ac:dyDescent="0.15">
      <c r="C524391" s="33"/>
    </row>
    <row r="524392" spans="3:3" x14ac:dyDescent="0.15">
      <c r="C524392" s="33"/>
    </row>
    <row r="524393" spans="3:3" x14ac:dyDescent="0.15">
      <c r="C524393" s="33"/>
    </row>
    <row r="524394" spans="3:3" x14ac:dyDescent="0.15">
      <c r="C524394" s="33"/>
    </row>
    <row r="524395" spans="3:3" x14ac:dyDescent="0.15">
      <c r="C524395" s="33"/>
    </row>
    <row r="524396" spans="3:3" x14ac:dyDescent="0.15">
      <c r="C524396" s="33"/>
    </row>
    <row r="524397" spans="3:3" x14ac:dyDescent="0.15">
      <c r="C524397" s="39"/>
    </row>
    <row r="524398" spans="3:3" x14ac:dyDescent="0.15">
      <c r="C524398" s="39"/>
    </row>
    <row r="524399" spans="3:3" x14ac:dyDescent="0.15">
      <c r="C524399" s="39"/>
    </row>
    <row r="524400" spans="3:3" x14ac:dyDescent="0.15">
      <c r="C524400" s="39"/>
    </row>
    <row r="524401" spans="3:3" x14ac:dyDescent="0.15">
      <c r="C524401" s="39"/>
    </row>
    <row r="524402" spans="3:3" x14ac:dyDescent="0.15">
      <c r="C524402" s="31"/>
    </row>
    <row r="524403" spans="3:3" x14ac:dyDescent="0.15">
      <c r="C524403" s="31"/>
    </row>
    <row r="524404" spans="3:3" x14ac:dyDescent="0.15">
      <c r="C524404" s="31"/>
    </row>
    <row r="524405" spans="3:3" x14ac:dyDescent="0.15">
      <c r="C524405" s="31"/>
    </row>
    <row r="524406" spans="3:3" x14ac:dyDescent="0.15">
      <c r="C524406" s="31"/>
    </row>
    <row r="524407" spans="3:3" x14ac:dyDescent="0.15">
      <c r="C524407" s="31"/>
    </row>
    <row r="524408" spans="3:3" x14ac:dyDescent="0.15">
      <c r="C524408" s="31"/>
    </row>
    <row r="524409" spans="3:3" x14ac:dyDescent="0.15">
      <c r="C524409" s="31"/>
    </row>
    <row r="524410" spans="3:3" x14ac:dyDescent="0.15">
      <c r="C524410" s="31"/>
    </row>
    <row r="524411" spans="3:3" x14ac:dyDescent="0.15">
      <c r="C524411" s="31"/>
    </row>
    <row r="524412" spans="3:3" x14ac:dyDescent="0.15">
      <c r="C524412" s="31"/>
    </row>
    <row r="524413" spans="3:3" x14ac:dyDescent="0.15">
      <c r="C524413" s="31"/>
    </row>
    <row r="524414" spans="3:3" x14ac:dyDescent="0.15">
      <c r="C524414" s="31"/>
    </row>
    <row r="524415" spans="3:3" x14ac:dyDescent="0.15">
      <c r="C524415" s="31"/>
    </row>
    <row r="524416" spans="3:3" x14ac:dyDescent="0.15">
      <c r="C524416" s="31"/>
    </row>
    <row r="524417" spans="3:3" x14ac:dyDescent="0.15">
      <c r="C524417" s="31"/>
    </row>
    <row r="524418" spans="3:3" x14ac:dyDescent="0.15">
      <c r="C524418" s="31"/>
    </row>
    <row r="524419" spans="3:3" x14ac:dyDescent="0.15">
      <c r="C524419" s="31"/>
    </row>
    <row r="524420" spans="3:3" x14ac:dyDescent="0.15">
      <c r="C524420" s="31"/>
    </row>
    <row r="524421" spans="3:3" x14ac:dyDescent="0.15">
      <c r="C524421" s="31"/>
    </row>
    <row r="524422" spans="3:3" x14ac:dyDescent="0.15">
      <c r="C524422" s="29"/>
    </row>
    <row r="524423" spans="3:3" x14ac:dyDescent="0.15">
      <c r="C524423" s="29"/>
    </row>
    <row r="524424" spans="3:3" x14ac:dyDescent="0.15">
      <c r="C524424" s="29"/>
    </row>
    <row r="524425" spans="3:3" x14ac:dyDescent="0.15">
      <c r="C524425" s="29"/>
    </row>
    <row r="524426" spans="3:3" x14ac:dyDescent="0.15">
      <c r="C524426" s="29"/>
    </row>
    <row r="524427" spans="3:3" x14ac:dyDescent="0.15">
      <c r="C524427" s="29"/>
    </row>
    <row r="524428" spans="3:3" x14ac:dyDescent="0.15">
      <c r="C524428" s="29"/>
    </row>
    <row r="524429" spans="3:3" x14ac:dyDescent="0.15">
      <c r="C524429" s="29"/>
    </row>
    <row r="524430" spans="3:3" x14ac:dyDescent="0.15">
      <c r="C524430" s="29"/>
    </row>
    <row r="524431" spans="3:3" x14ac:dyDescent="0.15">
      <c r="C524431" s="29"/>
    </row>
    <row r="524432" spans="3:3" x14ac:dyDescent="0.15">
      <c r="C524432" s="29"/>
    </row>
    <row r="524433" spans="3:3" x14ac:dyDescent="0.15">
      <c r="C524433" s="29"/>
    </row>
    <row r="524434" spans="3:3" x14ac:dyDescent="0.15">
      <c r="C524434" s="29"/>
    </row>
    <row r="524435" spans="3:3" x14ac:dyDescent="0.15">
      <c r="C524435" s="29"/>
    </row>
    <row r="524436" spans="3:3" x14ac:dyDescent="0.15">
      <c r="C524436" s="29"/>
    </row>
    <row r="524437" spans="3:3" x14ac:dyDescent="0.15">
      <c r="C524437" s="29"/>
    </row>
    <row r="524438" spans="3:3" x14ac:dyDescent="0.15">
      <c r="C524438" s="29"/>
    </row>
    <row r="524439" spans="3:3" x14ac:dyDescent="0.15">
      <c r="C524439" s="29"/>
    </row>
    <row r="524440" spans="3:3" x14ac:dyDescent="0.15">
      <c r="C524440" s="29"/>
    </row>
    <row r="524441" spans="3:3" x14ac:dyDescent="0.15">
      <c r="C524441" s="29"/>
    </row>
    <row r="524442" spans="3:3" x14ac:dyDescent="0.15">
      <c r="C524442" s="29"/>
    </row>
    <row r="524443" spans="3:3" x14ac:dyDescent="0.15">
      <c r="C524443" s="29"/>
    </row>
    <row r="524444" spans="3:3" x14ac:dyDescent="0.15">
      <c r="C524444" s="29"/>
    </row>
    <row r="524445" spans="3:3" x14ac:dyDescent="0.15">
      <c r="C524445" s="29"/>
    </row>
    <row r="524446" spans="3:3" x14ac:dyDescent="0.15">
      <c r="C524446" s="29"/>
    </row>
    <row r="524447" spans="3:3" x14ac:dyDescent="0.15">
      <c r="C524447" s="29"/>
    </row>
    <row r="524448" spans="3:3" x14ac:dyDescent="0.15">
      <c r="C524448" s="29"/>
    </row>
    <row r="524449" spans="3:3" x14ac:dyDescent="0.15">
      <c r="C524449" s="29"/>
    </row>
    <row r="524450" spans="3:3" x14ac:dyDescent="0.15">
      <c r="C524450" s="29"/>
    </row>
    <row r="524451" spans="3:3" x14ac:dyDescent="0.15">
      <c r="C524451" s="29"/>
    </row>
    <row r="524452" spans="3:3" x14ac:dyDescent="0.15">
      <c r="C524452" s="29"/>
    </row>
    <row r="524453" spans="3:3" x14ac:dyDescent="0.15">
      <c r="C524453" s="29"/>
    </row>
    <row r="524454" spans="3:3" x14ac:dyDescent="0.15">
      <c r="C524454" s="29"/>
    </row>
    <row r="524455" spans="3:3" x14ac:dyDescent="0.15">
      <c r="C524455" s="29"/>
    </row>
    <row r="524456" spans="3:3" x14ac:dyDescent="0.15">
      <c r="C524456" s="29"/>
    </row>
    <row r="524457" spans="3:3" x14ac:dyDescent="0.15">
      <c r="C524457" s="29"/>
    </row>
    <row r="524458" spans="3:3" x14ac:dyDescent="0.15">
      <c r="C524458" s="31"/>
    </row>
    <row r="524459" spans="3:3" x14ac:dyDescent="0.15">
      <c r="C524459" s="31"/>
    </row>
    <row r="524460" spans="3:3" x14ac:dyDescent="0.15">
      <c r="C524460" s="31"/>
    </row>
    <row r="524461" spans="3:3" x14ac:dyDescent="0.15">
      <c r="C524461" s="31"/>
    </row>
    <row r="524462" spans="3:3" x14ac:dyDescent="0.15">
      <c r="C524462" s="31"/>
    </row>
    <row r="524463" spans="3:3" x14ac:dyDescent="0.15">
      <c r="C524463" s="31"/>
    </row>
    <row r="524464" spans="3:3" x14ac:dyDescent="0.15">
      <c r="C524464" s="31"/>
    </row>
    <row r="524465" spans="3:3" x14ac:dyDescent="0.15">
      <c r="C524465" s="31"/>
    </row>
    <row r="524466" spans="3:3" x14ac:dyDescent="0.15">
      <c r="C524466" s="31"/>
    </row>
    <row r="524467" spans="3:3" x14ac:dyDescent="0.15">
      <c r="C524467" s="31"/>
    </row>
    <row r="524468" spans="3:3" x14ac:dyDescent="0.15">
      <c r="C524468" s="29"/>
    </row>
    <row r="524469" spans="3:3" x14ac:dyDescent="0.15">
      <c r="C524469" s="29"/>
    </row>
    <row r="524470" spans="3:3" x14ac:dyDescent="0.15">
      <c r="C524470" s="29"/>
    </row>
    <row r="524471" spans="3:3" x14ac:dyDescent="0.15">
      <c r="C524471" s="29"/>
    </row>
    <row r="524472" spans="3:3" x14ac:dyDescent="0.15">
      <c r="C524472" s="29"/>
    </row>
    <row r="524473" spans="3:3" x14ac:dyDescent="0.15">
      <c r="C524473" s="29"/>
    </row>
    <row r="524474" spans="3:3" x14ac:dyDescent="0.15">
      <c r="C524474" s="29"/>
    </row>
    <row r="524475" spans="3:3" x14ac:dyDescent="0.15">
      <c r="C524475" s="29"/>
    </row>
    <row r="524476" spans="3:3" x14ac:dyDescent="0.15">
      <c r="C524476" s="29"/>
    </row>
    <row r="524477" spans="3:3" x14ac:dyDescent="0.15">
      <c r="C524477" s="29"/>
    </row>
    <row r="524478" spans="3:3" x14ac:dyDescent="0.15">
      <c r="C524478" s="29"/>
    </row>
    <row r="524479" spans="3:3" x14ac:dyDescent="0.15">
      <c r="C524479" s="29"/>
    </row>
    <row r="524480" spans="3:3" x14ac:dyDescent="0.15">
      <c r="C524480" s="29"/>
    </row>
    <row r="524481" spans="3:3" x14ac:dyDescent="0.15">
      <c r="C524481" s="29"/>
    </row>
    <row r="524482" spans="3:3" x14ac:dyDescent="0.15">
      <c r="C524482" s="29"/>
    </row>
    <row r="524483" spans="3:3" x14ac:dyDescent="0.15">
      <c r="C524483" s="29"/>
    </row>
    <row r="524484" spans="3:3" x14ac:dyDescent="0.15">
      <c r="C524484" s="29"/>
    </row>
    <row r="524485" spans="3:3" x14ac:dyDescent="0.15">
      <c r="C524485" s="29"/>
    </row>
    <row r="524486" spans="3:3" x14ac:dyDescent="0.15">
      <c r="C524486" s="29"/>
    </row>
    <row r="524487" spans="3:3" x14ac:dyDescent="0.15">
      <c r="C524487" s="29"/>
    </row>
    <row r="524488" spans="3:3" x14ac:dyDescent="0.15">
      <c r="C524488" s="29"/>
    </row>
    <row r="524489" spans="3:3" x14ac:dyDescent="0.15">
      <c r="C524489" s="29"/>
    </row>
    <row r="524490" spans="3:3" x14ac:dyDescent="0.15">
      <c r="C524490" s="29"/>
    </row>
    <row r="524491" spans="3:3" x14ac:dyDescent="0.15">
      <c r="C524491" s="29"/>
    </row>
    <row r="524492" spans="3:3" x14ac:dyDescent="0.15">
      <c r="C524492" s="29"/>
    </row>
    <row r="524493" spans="3:3" x14ac:dyDescent="0.15">
      <c r="C524493" s="29"/>
    </row>
    <row r="524494" spans="3:3" x14ac:dyDescent="0.15">
      <c r="C524494" s="40"/>
    </row>
    <row r="524495" spans="3:3" x14ac:dyDescent="0.15">
      <c r="C524495" s="40"/>
    </row>
    <row r="524496" spans="3:3" x14ac:dyDescent="0.15">
      <c r="C524496" s="40"/>
    </row>
    <row r="524497" spans="3:3" x14ac:dyDescent="0.15">
      <c r="C524497" s="40"/>
    </row>
    <row r="524498" spans="3:3" x14ac:dyDescent="0.15">
      <c r="C524498" s="40"/>
    </row>
    <row r="524499" spans="3:3" x14ac:dyDescent="0.15">
      <c r="C524499" s="40"/>
    </row>
    <row r="524500" spans="3:3" x14ac:dyDescent="0.15">
      <c r="C524500" s="40"/>
    </row>
    <row r="524501" spans="3:3" x14ac:dyDescent="0.15">
      <c r="C524501" s="40"/>
    </row>
    <row r="524502" spans="3:3" x14ac:dyDescent="0.15">
      <c r="C524502" s="40"/>
    </row>
    <row r="524503" spans="3:3" x14ac:dyDescent="0.15">
      <c r="C524503" s="40"/>
    </row>
    <row r="524504" spans="3:3" x14ac:dyDescent="0.15">
      <c r="C524504" s="40"/>
    </row>
    <row r="524505" spans="3:3" x14ac:dyDescent="0.15">
      <c r="C524505" s="40"/>
    </row>
    <row r="524506" spans="3:3" x14ac:dyDescent="0.15">
      <c r="C524506" s="40"/>
    </row>
    <row r="524507" spans="3:3" x14ac:dyDescent="0.15">
      <c r="C524507" s="40"/>
    </row>
    <row r="524508" spans="3:3" x14ac:dyDescent="0.15">
      <c r="C524508" s="41"/>
    </row>
    <row r="524509" spans="3:3" x14ac:dyDescent="0.15">
      <c r="C524509" s="41"/>
    </row>
    <row r="524510" spans="3:3" x14ac:dyDescent="0.15">
      <c r="C524510" s="41"/>
    </row>
    <row r="524511" spans="3:3" x14ac:dyDescent="0.15">
      <c r="C524511" s="41"/>
    </row>
    <row r="524512" spans="3:3" x14ac:dyDescent="0.15">
      <c r="C524512" s="41"/>
    </row>
    <row r="524513" spans="3:3" x14ac:dyDescent="0.15">
      <c r="C524513" s="34"/>
    </row>
    <row r="524514" spans="3:3" x14ac:dyDescent="0.15">
      <c r="C524514" s="34"/>
    </row>
    <row r="524515" spans="3:3" x14ac:dyDescent="0.15">
      <c r="C524515" s="34"/>
    </row>
    <row r="524516" spans="3:3" x14ac:dyDescent="0.15">
      <c r="C524516" s="34"/>
    </row>
    <row r="524517" spans="3:3" x14ac:dyDescent="0.15">
      <c r="C524517" s="34"/>
    </row>
    <row r="524518" spans="3:3" x14ac:dyDescent="0.15">
      <c r="C524518" s="34"/>
    </row>
    <row r="524519" spans="3:3" x14ac:dyDescent="0.15">
      <c r="C524519" s="34"/>
    </row>
    <row r="524520" spans="3:3" x14ac:dyDescent="0.15">
      <c r="C524520" s="34"/>
    </row>
    <row r="524521" spans="3:3" x14ac:dyDescent="0.15">
      <c r="C524521" s="34"/>
    </row>
    <row r="524522" spans="3:3" x14ac:dyDescent="0.15">
      <c r="C524522" s="34"/>
    </row>
    <row r="524523" spans="3:3" x14ac:dyDescent="0.15">
      <c r="C524523" s="42"/>
    </row>
    <row r="524524" spans="3:3" x14ac:dyDescent="0.15">
      <c r="C524524" s="42"/>
    </row>
    <row r="524525" spans="3:3" x14ac:dyDescent="0.15">
      <c r="C524525" s="42"/>
    </row>
    <row r="524526" spans="3:3" x14ac:dyDescent="0.15">
      <c r="C524526" s="42"/>
    </row>
    <row r="524527" spans="3:3" x14ac:dyDescent="0.15">
      <c r="C524527" s="42"/>
    </row>
    <row r="524528" spans="3:3" x14ac:dyDescent="0.15">
      <c r="C524528" s="42"/>
    </row>
    <row r="524529" spans="3:3" x14ac:dyDescent="0.15">
      <c r="C524529" s="42"/>
    </row>
    <row r="524530" spans="3:3" x14ac:dyDescent="0.15">
      <c r="C524530" s="42"/>
    </row>
    <row r="524531" spans="3:3" x14ac:dyDescent="0.15">
      <c r="C524531" s="42"/>
    </row>
    <row r="524532" spans="3:3" x14ac:dyDescent="0.15">
      <c r="C524532" s="42"/>
    </row>
    <row r="524533" spans="3:3" x14ac:dyDescent="0.15">
      <c r="C524533" s="31"/>
    </row>
    <row r="524534" spans="3:3" x14ac:dyDescent="0.15">
      <c r="C524534" s="31"/>
    </row>
    <row r="524535" spans="3:3" x14ac:dyDescent="0.15">
      <c r="C524535" s="29"/>
    </row>
    <row r="524536" spans="3:3" x14ac:dyDescent="0.15">
      <c r="C524536" s="29"/>
    </row>
    <row r="524537" spans="3:3" x14ac:dyDescent="0.15">
      <c r="C524537" s="29"/>
    </row>
    <row r="524538" spans="3:3" x14ac:dyDescent="0.15">
      <c r="C524538" s="29"/>
    </row>
    <row r="524539" spans="3:3" x14ac:dyDescent="0.15">
      <c r="C524539" s="29"/>
    </row>
    <row r="524540" spans="3:3" x14ac:dyDescent="0.15">
      <c r="C524540" s="29"/>
    </row>
    <row r="524541" spans="3:3" x14ac:dyDescent="0.15">
      <c r="C524541" s="29"/>
    </row>
    <row r="524542" spans="3:3" x14ac:dyDescent="0.15">
      <c r="C524542" s="29"/>
    </row>
    <row r="524543" spans="3:3" x14ac:dyDescent="0.15">
      <c r="C524543" s="31"/>
    </row>
    <row r="524544" spans="3:3" x14ac:dyDescent="0.15">
      <c r="C524544" s="29"/>
    </row>
    <row r="524545" spans="3:3" x14ac:dyDescent="0.15">
      <c r="C524545" s="29"/>
    </row>
    <row r="524546" spans="3:3" x14ac:dyDescent="0.15">
      <c r="C524546" s="29"/>
    </row>
    <row r="524547" spans="3:3" x14ac:dyDescent="0.15">
      <c r="C524547" s="29"/>
    </row>
    <row r="524548" spans="3:3" x14ac:dyDescent="0.15">
      <c r="C524548" s="29"/>
    </row>
    <row r="524549" spans="3:3" x14ac:dyDescent="0.15">
      <c r="C524549" s="29"/>
    </row>
    <row r="524550" spans="3:3" x14ac:dyDescent="0.15">
      <c r="C524550" s="29"/>
    </row>
    <row r="524551" spans="3:3" x14ac:dyDescent="0.15">
      <c r="C524551" s="37"/>
    </row>
    <row r="524552" spans="3:3" x14ac:dyDescent="0.15">
      <c r="C524552" s="37"/>
    </row>
    <row r="524553" spans="3:3" x14ac:dyDescent="0.15">
      <c r="C524553" s="37"/>
    </row>
    <row r="524554" spans="3:3" x14ac:dyDescent="0.15">
      <c r="C524554" s="37"/>
    </row>
    <row r="524555" spans="3:3" x14ac:dyDescent="0.15">
      <c r="C524555" s="29"/>
    </row>
    <row r="524556" spans="3:3" x14ac:dyDescent="0.15">
      <c r="C524556" s="43"/>
    </row>
    <row r="524557" spans="3:3" x14ac:dyDescent="0.15">
      <c r="C524557" s="43"/>
    </row>
    <row r="524558" spans="3:3" x14ac:dyDescent="0.15">
      <c r="C524558" s="43"/>
    </row>
    <row r="524559" spans="3:3" x14ac:dyDescent="0.15">
      <c r="C524559" s="43"/>
    </row>
    <row r="524560" spans="3:3" x14ac:dyDescent="0.15">
      <c r="C524560" s="43"/>
    </row>
    <row r="524561" spans="3:3" x14ac:dyDescent="0.15">
      <c r="C524561" s="43"/>
    </row>
    <row r="524562" spans="3:3" x14ac:dyDescent="0.15">
      <c r="C524562" s="43"/>
    </row>
    <row r="524563" spans="3:3" x14ac:dyDescent="0.15">
      <c r="C524563" s="44"/>
    </row>
    <row r="524564" spans="3:3" x14ac:dyDescent="0.15">
      <c r="C524564" s="44"/>
    </row>
    <row r="524565" spans="3:3" x14ac:dyDescent="0.15">
      <c r="C524565" s="44"/>
    </row>
    <row r="524566" spans="3:3" x14ac:dyDescent="0.15">
      <c r="C524566" s="43"/>
    </row>
    <row r="524567" spans="3:3" x14ac:dyDescent="0.15">
      <c r="C524567" s="43"/>
    </row>
    <row r="524568" spans="3:3" x14ac:dyDescent="0.15">
      <c r="C524568" s="43"/>
    </row>
    <row r="524569" spans="3:3" x14ac:dyDescent="0.15">
      <c r="C524569" s="43"/>
    </row>
    <row r="524570" spans="3:3" x14ac:dyDescent="0.15">
      <c r="C524570" s="43"/>
    </row>
    <row r="524571" spans="3:3" x14ac:dyDescent="0.15">
      <c r="C524571" s="43"/>
    </row>
    <row r="524572" spans="3:3" x14ac:dyDescent="0.15">
      <c r="C524572" s="43"/>
    </row>
    <row r="524573" spans="3:3" x14ac:dyDescent="0.15">
      <c r="C524573" s="45"/>
    </row>
    <row r="524574" spans="3:3" x14ac:dyDescent="0.15">
      <c r="C524574" s="45"/>
    </row>
    <row r="524575" spans="3:3" x14ac:dyDescent="0.15">
      <c r="C524575" s="45"/>
    </row>
    <row r="524576" spans="3:3" x14ac:dyDescent="0.15">
      <c r="C524576" s="46"/>
    </row>
    <row r="524577" spans="3:3" x14ac:dyDescent="0.15">
      <c r="C524577" s="46"/>
    </row>
    <row r="524578" spans="3:3" x14ac:dyDescent="0.15">
      <c r="C524578" s="46"/>
    </row>
    <row r="524579" spans="3:3" x14ac:dyDescent="0.15">
      <c r="C524579" s="46"/>
    </row>
    <row r="524580" spans="3:3" x14ac:dyDescent="0.15">
      <c r="C524580" s="46"/>
    </row>
    <row r="524581" spans="3:3" x14ac:dyDescent="0.15">
      <c r="C524581" s="46"/>
    </row>
    <row r="524582" spans="3:3" x14ac:dyDescent="0.15">
      <c r="C524582" s="46"/>
    </row>
    <row r="524583" spans="3:3" x14ac:dyDescent="0.15">
      <c r="C524583" s="47"/>
    </row>
    <row r="524584" spans="3:3" x14ac:dyDescent="0.15">
      <c r="C524584" s="47"/>
    </row>
    <row r="524585" spans="3:3" x14ac:dyDescent="0.15">
      <c r="C524585" s="47"/>
    </row>
    <row r="524586" spans="3:3" x14ac:dyDescent="0.15">
      <c r="C524586" s="43"/>
    </row>
    <row r="524587" spans="3:3" x14ac:dyDescent="0.15">
      <c r="C524587" s="36"/>
    </row>
    <row r="524588" spans="3:3" x14ac:dyDescent="0.15">
      <c r="C524588" s="43"/>
    </row>
    <row r="524589" spans="3:3" x14ac:dyDescent="0.15">
      <c r="C524589" s="43"/>
    </row>
    <row r="524590" spans="3:3" x14ac:dyDescent="0.15">
      <c r="C524590" s="43"/>
    </row>
    <row r="524591" spans="3:3" x14ac:dyDescent="0.15">
      <c r="C524591" s="43"/>
    </row>
    <row r="524592" spans="3:3" x14ac:dyDescent="0.15">
      <c r="C524592" s="43"/>
    </row>
    <row r="524593" spans="3:3" x14ac:dyDescent="0.15">
      <c r="C524593" s="43"/>
    </row>
    <row r="524594" spans="3:3" x14ac:dyDescent="0.15">
      <c r="C524594" s="43"/>
    </row>
    <row r="524595" spans="3:3" x14ac:dyDescent="0.15">
      <c r="C524595" s="43"/>
    </row>
    <row r="524596" spans="3:3" x14ac:dyDescent="0.15">
      <c r="C524596" s="44"/>
    </row>
    <row r="524597" spans="3:3" x14ac:dyDescent="0.15">
      <c r="C524597" s="44"/>
    </row>
    <row r="524598" spans="3:3" x14ac:dyDescent="0.15">
      <c r="C524598" s="44"/>
    </row>
    <row r="524599" spans="3:3" x14ac:dyDescent="0.15">
      <c r="C524599" s="43"/>
    </row>
    <row r="524600" spans="3:3" x14ac:dyDescent="0.15">
      <c r="C524600" s="43"/>
    </row>
    <row r="524601" spans="3:3" x14ac:dyDescent="0.15">
      <c r="C524601" s="43"/>
    </row>
    <row r="524602" spans="3:3" x14ac:dyDescent="0.15">
      <c r="C524602" s="48"/>
    </row>
    <row r="524603" spans="3:3" x14ac:dyDescent="0.15">
      <c r="C524603" s="43"/>
    </row>
    <row r="524604" spans="3:3" x14ac:dyDescent="0.15">
      <c r="C524604" s="48"/>
    </row>
    <row r="524605" spans="3:3" x14ac:dyDescent="0.15">
      <c r="C524605" s="48"/>
    </row>
    <row r="524606" spans="3:3" x14ac:dyDescent="0.15">
      <c r="C524606" s="48"/>
    </row>
    <row r="524607" spans="3:3" x14ac:dyDescent="0.15">
      <c r="C524607" s="43"/>
    </row>
    <row r="524608" spans="3:3" x14ac:dyDescent="0.15">
      <c r="C524608" s="49"/>
    </row>
    <row r="524609" spans="3:3" x14ac:dyDescent="0.15">
      <c r="C524609" s="48"/>
    </row>
    <row r="524610" spans="3:3" x14ac:dyDescent="0.15">
      <c r="C524610" s="48"/>
    </row>
    <row r="524611" spans="3:3" x14ac:dyDescent="0.15">
      <c r="C524611" s="48"/>
    </row>
    <row r="524612" spans="3:3" x14ac:dyDescent="0.15">
      <c r="C524612" s="48"/>
    </row>
    <row r="524613" spans="3:3" x14ac:dyDescent="0.15">
      <c r="C524613" s="48"/>
    </row>
    <row r="524614" spans="3:3" x14ac:dyDescent="0.15">
      <c r="C524614" s="48"/>
    </row>
    <row r="524615" spans="3:3" x14ac:dyDescent="0.15">
      <c r="C524615" s="48"/>
    </row>
    <row r="524616" spans="3:3" x14ac:dyDescent="0.15">
      <c r="C524616" s="43"/>
    </row>
    <row r="524617" spans="3:3" x14ac:dyDescent="0.15">
      <c r="C524617" s="46"/>
    </row>
    <row r="524618" spans="3:3" x14ac:dyDescent="0.15">
      <c r="C524618" s="43"/>
    </row>
    <row r="524619" spans="3:3" x14ac:dyDescent="0.15">
      <c r="C524619" s="50"/>
    </row>
    <row r="524621" spans="3:3" x14ac:dyDescent="0.15">
      <c r="C524621" s="52"/>
    </row>
    <row r="540673" spans="3:3" x14ac:dyDescent="0.15">
      <c r="C540673" s="29"/>
    </row>
    <row r="540674" spans="3:3" x14ac:dyDescent="0.15">
      <c r="C540674" s="31"/>
    </row>
    <row r="540675" spans="3:3" x14ac:dyDescent="0.15">
      <c r="C540675" s="31"/>
    </row>
    <row r="540676" spans="3:3" x14ac:dyDescent="0.15">
      <c r="C540676" s="32"/>
    </row>
    <row r="540677" spans="3:3" x14ac:dyDescent="0.15">
      <c r="C540677" s="32"/>
    </row>
    <row r="540678" spans="3:3" x14ac:dyDescent="0.15">
      <c r="C540678" s="31"/>
    </row>
    <row r="540679" spans="3:3" x14ac:dyDescent="0.15">
      <c r="C540679" s="31"/>
    </row>
    <row r="540680" spans="3:3" x14ac:dyDescent="0.15">
      <c r="C540680" s="31"/>
    </row>
    <row r="540681" spans="3:3" x14ac:dyDescent="0.15">
      <c r="C540681" s="31"/>
    </row>
    <row r="540682" spans="3:3" x14ac:dyDescent="0.15">
      <c r="C540682" s="31"/>
    </row>
    <row r="540683" spans="3:3" x14ac:dyDescent="0.15">
      <c r="C540683" s="31"/>
    </row>
    <row r="540684" spans="3:3" x14ac:dyDescent="0.15">
      <c r="C540684" s="31"/>
    </row>
    <row r="540685" spans="3:3" x14ac:dyDescent="0.15">
      <c r="C540685" s="31"/>
    </row>
    <row r="540686" spans="3:3" x14ac:dyDescent="0.15">
      <c r="C540686" s="31"/>
    </row>
    <row r="540687" spans="3:3" x14ac:dyDescent="0.15">
      <c r="C540687" s="31"/>
    </row>
    <row r="540688" spans="3:3" x14ac:dyDescent="0.15">
      <c r="C540688" s="31"/>
    </row>
    <row r="540689" spans="3:3" x14ac:dyDescent="0.15">
      <c r="C540689" s="31"/>
    </row>
    <row r="540690" spans="3:3" x14ac:dyDescent="0.15">
      <c r="C540690" s="31"/>
    </row>
    <row r="540691" spans="3:3" x14ac:dyDescent="0.15">
      <c r="C540691" s="31"/>
    </row>
    <row r="540692" spans="3:3" x14ac:dyDescent="0.15">
      <c r="C540692" s="29"/>
    </row>
    <row r="540693" spans="3:3" x14ac:dyDescent="0.15">
      <c r="C540693" s="29"/>
    </row>
    <row r="540694" spans="3:3" x14ac:dyDescent="0.15">
      <c r="C540694" s="29"/>
    </row>
    <row r="540695" spans="3:3" x14ac:dyDescent="0.15">
      <c r="C540695" s="29"/>
    </row>
    <row r="540696" spans="3:3" x14ac:dyDescent="0.15">
      <c r="C540696" s="29"/>
    </row>
    <row r="540697" spans="3:3" x14ac:dyDescent="0.15">
      <c r="C540697" s="29"/>
    </row>
    <row r="540698" spans="3:3" x14ac:dyDescent="0.15">
      <c r="C540698" s="33"/>
    </row>
    <row r="540699" spans="3:3" x14ac:dyDescent="0.15">
      <c r="C540699" s="29"/>
    </row>
    <row r="540700" spans="3:3" x14ac:dyDescent="0.15">
      <c r="C540700" s="33"/>
    </row>
    <row r="540701" spans="3:3" x14ac:dyDescent="0.15">
      <c r="C540701" s="29"/>
    </row>
    <row r="540702" spans="3:3" x14ac:dyDescent="0.15">
      <c r="C540702" s="29"/>
    </row>
    <row r="540703" spans="3:3" x14ac:dyDescent="0.15">
      <c r="C540703" s="34"/>
    </row>
    <row r="540704" spans="3:3" x14ac:dyDescent="0.15">
      <c r="C540704" s="34"/>
    </row>
    <row r="540705" spans="3:3" x14ac:dyDescent="0.15">
      <c r="C540705" s="34"/>
    </row>
    <row r="540706" spans="3:3" x14ac:dyDescent="0.15">
      <c r="C540706" s="34"/>
    </row>
    <row r="540707" spans="3:3" x14ac:dyDescent="0.15">
      <c r="C540707" s="29"/>
    </row>
    <row r="540708" spans="3:3" x14ac:dyDescent="0.15">
      <c r="C540708" s="29"/>
    </row>
    <row r="540709" spans="3:3" x14ac:dyDescent="0.15">
      <c r="C540709" s="29"/>
    </row>
    <row r="540710" spans="3:3" x14ac:dyDescent="0.15">
      <c r="C540710" s="29"/>
    </row>
    <row r="540711" spans="3:3" x14ac:dyDescent="0.15">
      <c r="C540711" s="29"/>
    </row>
    <row r="540712" spans="3:3" x14ac:dyDescent="0.15">
      <c r="C540712" s="29"/>
    </row>
    <row r="540713" spans="3:3" x14ac:dyDescent="0.15">
      <c r="C540713" s="34"/>
    </row>
    <row r="540714" spans="3:3" x14ac:dyDescent="0.15">
      <c r="C540714" s="34"/>
    </row>
    <row r="540715" spans="3:3" x14ac:dyDescent="0.15">
      <c r="C540715" s="29"/>
    </row>
    <row r="540716" spans="3:3" x14ac:dyDescent="0.15">
      <c r="C540716" s="29"/>
    </row>
    <row r="540717" spans="3:3" x14ac:dyDescent="0.15">
      <c r="C540717" s="29"/>
    </row>
    <row r="540718" spans="3:3" x14ac:dyDescent="0.15">
      <c r="C540718" s="29"/>
    </row>
    <row r="540719" spans="3:3" x14ac:dyDescent="0.15">
      <c r="C540719" s="29"/>
    </row>
    <row r="540720" spans="3:3" x14ac:dyDescent="0.15">
      <c r="C540720" s="29"/>
    </row>
    <row r="540721" spans="3:3" x14ac:dyDescent="0.15">
      <c r="C540721" s="29"/>
    </row>
    <row r="540722" spans="3:3" x14ac:dyDescent="0.15">
      <c r="C540722" s="29"/>
    </row>
    <row r="540723" spans="3:3" x14ac:dyDescent="0.15">
      <c r="C540723" s="29"/>
    </row>
    <row r="540724" spans="3:3" x14ac:dyDescent="0.15">
      <c r="C540724" s="29"/>
    </row>
    <row r="540725" spans="3:3" x14ac:dyDescent="0.15">
      <c r="C540725" s="29"/>
    </row>
    <row r="540726" spans="3:3" x14ac:dyDescent="0.15">
      <c r="C540726" s="29"/>
    </row>
    <row r="540727" spans="3:3" x14ac:dyDescent="0.15">
      <c r="C540727" s="29"/>
    </row>
    <row r="540728" spans="3:3" x14ac:dyDescent="0.15">
      <c r="C540728" s="29"/>
    </row>
    <row r="540729" spans="3:3" x14ac:dyDescent="0.15">
      <c r="C540729" s="29"/>
    </row>
    <row r="540730" spans="3:3" x14ac:dyDescent="0.15">
      <c r="C540730" s="29"/>
    </row>
    <row r="540731" spans="3:3" x14ac:dyDescent="0.15">
      <c r="C540731" s="34"/>
    </row>
    <row r="540732" spans="3:3" x14ac:dyDescent="0.15">
      <c r="C540732" s="35"/>
    </row>
    <row r="540733" spans="3:3" x14ac:dyDescent="0.15">
      <c r="C540733" s="35"/>
    </row>
    <row r="540734" spans="3:3" x14ac:dyDescent="0.15">
      <c r="C540734" s="35"/>
    </row>
    <row r="540735" spans="3:3" x14ac:dyDescent="0.15">
      <c r="C540735" s="35"/>
    </row>
    <row r="540736" spans="3:3" x14ac:dyDescent="0.15">
      <c r="C540736" s="35"/>
    </row>
    <row r="540737" spans="3:3" x14ac:dyDescent="0.15">
      <c r="C540737" s="35"/>
    </row>
    <row r="540738" spans="3:3" x14ac:dyDescent="0.15">
      <c r="C540738" s="35"/>
    </row>
    <row r="540739" spans="3:3" x14ac:dyDescent="0.15">
      <c r="C540739" s="33"/>
    </row>
    <row r="540740" spans="3:3" x14ac:dyDescent="0.15">
      <c r="C540740" s="35"/>
    </row>
    <row r="540741" spans="3:3" x14ac:dyDescent="0.15">
      <c r="C540741" s="33"/>
    </row>
    <row r="540742" spans="3:3" x14ac:dyDescent="0.15">
      <c r="C540742" s="33"/>
    </row>
    <row r="540743" spans="3:3" x14ac:dyDescent="0.15">
      <c r="C540743" s="33"/>
    </row>
    <row r="540744" spans="3:3" x14ac:dyDescent="0.15">
      <c r="C540744" s="33"/>
    </row>
    <row r="540745" spans="3:3" x14ac:dyDescent="0.15">
      <c r="C540745" s="33"/>
    </row>
    <row r="540746" spans="3:3" x14ac:dyDescent="0.15">
      <c r="C540746" s="33"/>
    </row>
    <row r="540747" spans="3:3" x14ac:dyDescent="0.15">
      <c r="C540747" s="33"/>
    </row>
    <row r="540748" spans="3:3" x14ac:dyDescent="0.15">
      <c r="C540748" s="33"/>
    </row>
    <row r="540749" spans="3:3" x14ac:dyDescent="0.15">
      <c r="C540749" s="33"/>
    </row>
    <row r="540750" spans="3:3" x14ac:dyDescent="0.15">
      <c r="C540750" s="36"/>
    </row>
    <row r="540751" spans="3:3" x14ac:dyDescent="0.15">
      <c r="C540751" s="33"/>
    </row>
    <row r="540752" spans="3:3" x14ac:dyDescent="0.15">
      <c r="C540752" s="36"/>
    </row>
    <row r="540753" spans="3:3" x14ac:dyDescent="0.15">
      <c r="C540753" s="33"/>
    </row>
    <row r="540754" spans="3:3" x14ac:dyDescent="0.15">
      <c r="C540754" s="33"/>
    </row>
    <row r="540755" spans="3:3" x14ac:dyDescent="0.15">
      <c r="C540755" s="33"/>
    </row>
    <row r="540756" spans="3:3" x14ac:dyDescent="0.15">
      <c r="C540756" s="33"/>
    </row>
    <row r="540757" spans="3:3" x14ac:dyDescent="0.15">
      <c r="C540757" s="36"/>
    </row>
    <row r="540758" spans="3:3" x14ac:dyDescent="0.15">
      <c r="C540758" s="37"/>
    </row>
    <row r="540759" spans="3:3" x14ac:dyDescent="0.15">
      <c r="C540759" s="37"/>
    </row>
    <row r="540760" spans="3:3" x14ac:dyDescent="0.15">
      <c r="C540760" s="15"/>
    </row>
    <row r="540761" spans="3:3" x14ac:dyDescent="0.15">
      <c r="C540761" s="36"/>
    </row>
    <row r="540762" spans="3:3" x14ac:dyDescent="0.15">
      <c r="C540762" s="37"/>
    </row>
    <row r="540763" spans="3:3" x14ac:dyDescent="0.15">
      <c r="C540763" s="37"/>
    </row>
    <row r="540764" spans="3:3" x14ac:dyDescent="0.15">
      <c r="C540764" s="15"/>
    </row>
    <row r="540765" spans="3:3" x14ac:dyDescent="0.15">
      <c r="C540765" s="38"/>
    </row>
    <row r="540766" spans="3:3" x14ac:dyDescent="0.15">
      <c r="C540766" s="36"/>
    </row>
    <row r="540767" spans="3:3" x14ac:dyDescent="0.15">
      <c r="C540767" s="37"/>
    </row>
    <row r="540768" spans="3:3" x14ac:dyDescent="0.15">
      <c r="C540768" s="37"/>
    </row>
    <row r="540769" spans="3:3" x14ac:dyDescent="0.15">
      <c r="C540769" s="17"/>
    </row>
    <row r="540770" spans="3:3" x14ac:dyDescent="0.15">
      <c r="C540770" s="17"/>
    </row>
    <row r="540771" spans="3:3" x14ac:dyDescent="0.15">
      <c r="C540771" s="33"/>
    </row>
    <row r="540772" spans="3:3" x14ac:dyDescent="0.15">
      <c r="C540772" s="33"/>
    </row>
    <row r="540773" spans="3:3" x14ac:dyDescent="0.15">
      <c r="C540773" s="33"/>
    </row>
    <row r="540774" spans="3:3" x14ac:dyDescent="0.15">
      <c r="C540774" s="33"/>
    </row>
    <row r="540775" spans="3:3" x14ac:dyDescent="0.15">
      <c r="C540775" s="33"/>
    </row>
    <row r="540776" spans="3:3" x14ac:dyDescent="0.15">
      <c r="C540776" s="33"/>
    </row>
    <row r="540777" spans="3:3" x14ac:dyDescent="0.15">
      <c r="C540777" s="33"/>
    </row>
    <row r="540778" spans="3:3" x14ac:dyDescent="0.15">
      <c r="C540778" s="33"/>
    </row>
    <row r="540779" spans="3:3" x14ac:dyDescent="0.15">
      <c r="C540779" s="33"/>
    </row>
    <row r="540780" spans="3:3" x14ac:dyDescent="0.15">
      <c r="C540780" s="33"/>
    </row>
    <row r="540781" spans="3:3" x14ac:dyDescent="0.15">
      <c r="C540781" s="39"/>
    </row>
    <row r="540782" spans="3:3" x14ac:dyDescent="0.15">
      <c r="C540782" s="39"/>
    </row>
    <row r="540783" spans="3:3" x14ac:dyDescent="0.15">
      <c r="C540783" s="39"/>
    </row>
    <row r="540784" spans="3:3" x14ac:dyDescent="0.15">
      <c r="C540784" s="39"/>
    </row>
    <row r="540785" spans="3:3" x14ac:dyDescent="0.15">
      <c r="C540785" s="39"/>
    </row>
    <row r="540786" spans="3:3" x14ac:dyDescent="0.15">
      <c r="C540786" s="31"/>
    </row>
    <row r="540787" spans="3:3" x14ac:dyDescent="0.15">
      <c r="C540787" s="31"/>
    </row>
    <row r="540788" spans="3:3" x14ac:dyDescent="0.15">
      <c r="C540788" s="31"/>
    </row>
    <row r="540789" spans="3:3" x14ac:dyDescent="0.15">
      <c r="C540789" s="31"/>
    </row>
    <row r="540790" spans="3:3" x14ac:dyDescent="0.15">
      <c r="C540790" s="31"/>
    </row>
    <row r="540791" spans="3:3" x14ac:dyDescent="0.15">
      <c r="C540791" s="31"/>
    </row>
    <row r="540792" spans="3:3" x14ac:dyDescent="0.15">
      <c r="C540792" s="31"/>
    </row>
    <row r="540793" spans="3:3" x14ac:dyDescent="0.15">
      <c r="C540793" s="31"/>
    </row>
    <row r="540794" spans="3:3" x14ac:dyDescent="0.15">
      <c r="C540794" s="31"/>
    </row>
    <row r="540795" spans="3:3" x14ac:dyDescent="0.15">
      <c r="C540795" s="31"/>
    </row>
    <row r="540796" spans="3:3" x14ac:dyDescent="0.15">
      <c r="C540796" s="31"/>
    </row>
    <row r="540797" spans="3:3" x14ac:dyDescent="0.15">
      <c r="C540797" s="31"/>
    </row>
    <row r="540798" spans="3:3" x14ac:dyDescent="0.15">
      <c r="C540798" s="31"/>
    </row>
    <row r="540799" spans="3:3" x14ac:dyDescent="0.15">
      <c r="C540799" s="31"/>
    </row>
    <row r="540800" spans="3:3" x14ac:dyDescent="0.15">
      <c r="C540800" s="31"/>
    </row>
    <row r="540801" spans="3:3" x14ac:dyDescent="0.15">
      <c r="C540801" s="31"/>
    </row>
    <row r="540802" spans="3:3" x14ac:dyDescent="0.15">
      <c r="C540802" s="31"/>
    </row>
    <row r="540803" spans="3:3" x14ac:dyDescent="0.15">
      <c r="C540803" s="31"/>
    </row>
    <row r="540804" spans="3:3" x14ac:dyDescent="0.15">
      <c r="C540804" s="31"/>
    </row>
    <row r="540805" spans="3:3" x14ac:dyDescent="0.15">
      <c r="C540805" s="31"/>
    </row>
    <row r="540806" spans="3:3" x14ac:dyDescent="0.15">
      <c r="C540806" s="29"/>
    </row>
    <row r="540807" spans="3:3" x14ac:dyDescent="0.15">
      <c r="C540807" s="29"/>
    </row>
    <row r="540808" spans="3:3" x14ac:dyDescent="0.15">
      <c r="C540808" s="29"/>
    </row>
    <row r="540809" spans="3:3" x14ac:dyDescent="0.15">
      <c r="C540809" s="29"/>
    </row>
    <row r="540810" spans="3:3" x14ac:dyDescent="0.15">
      <c r="C540810" s="29"/>
    </row>
    <row r="540811" spans="3:3" x14ac:dyDescent="0.15">
      <c r="C540811" s="29"/>
    </row>
    <row r="540812" spans="3:3" x14ac:dyDescent="0.15">
      <c r="C540812" s="29"/>
    </row>
    <row r="540813" spans="3:3" x14ac:dyDescent="0.15">
      <c r="C540813" s="29"/>
    </row>
    <row r="540814" spans="3:3" x14ac:dyDescent="0.15">
      <c r="C540814" s="29"/>
    </row>
    <row r="540815" spans="3:3" x14ac:dyDescent="0.15">
      <c r="C540815" s="29"/>
    </row>
    <row r="540816" spans="3:3" x14ac:dyDescent="0.15">
      <c r="C540816" s="29"/>
    </row>
    <row r="540817" spans="3:3" x14ac:dyDescent="0.15">
      <c r="C540817" s="29"/>
    </row>
    <row r="540818" spans="3:3" x14ac:dyDescent="0.15">
      <c r="C540818" s="29"/>
    </row>
    <row r="540819" spans="3:3" x14ac:dyDescent="0.15">
      <c r="C540819" s="29"/>
    </row>
    <row r="540820" spans="3:3" x14ac:dyDescent="0.15">
      <c r="C540820" s="29"/>
    </row>
    <row r="540821" spans="3:3" x14ac:dyDescent="0.15">
      <c r="C540821" s="29"/>
    </row>
    <row r="540822" spans="3:3" x14ac:dyDescent="0.15">
      <c r="C540822" s="29"/>
    </row>
    <row r="540823" spans="3:3" x14ac:dyDescent="0.15">
      <c r="C540823" s="29"/>
    </row>
    <row r="540824" spans="3:3" x14ac:dyDescent="0.15">
      <c r="C540824" s="29"/>
    </row>
    <row r="540825" spans="3:3" x14ac:dyDescent="0.15">
      <c r="C540825" s="29"/>
    </row>
    <row r="540826" spans="3:3" x14ac:dyDescent="0.15">
      <c r="C540826" s="29"/>
    </row>
    <row r="540827" spans="3:3" x14ac:dyDescent="0.15">
      <c r="C540827" s="29"/>
    </row>
    <row r="540828" spans="3:3" x14ac:dyDescent="0.15">
      <c r="C540828" s="29"/>
    </row>
    <row r="540829" spans="3:3" x14ac:dyDescent="0.15">
      <c r="C540829" s="29"/>
    </row>
    <row r="540830" spans="3:3" x14ac:dyDescent="0.15">
      <c r="C540830" s="29"/>
    </row>
    <row r="540831" spans="3:3" x14ac:dyDescent="0.15">
      <c r="C540831" s="29"/>
    </row>
    <row r="540832" spans="3:3" x14ac:dyDescent="0.15">
      <c r="C540832" s="29"/>
    </row>
    <row r="540833" spans="3:3" x14ac:dyDescent="0.15">
      <c r="C540833" s="29"/>
    </row>
    <row r="540834" spans="3:3" x14ac:dyDescent="0.15">
      <c r="C540834" s="29"/>
    </row>
    <row r="540835" spans="3:3" x14ac:dyDescent="0.15">
      <c r="C540835" s="29"/>
    </row>
    <row r="540836" spans="3:3" x14ac:dyDescent="0.15">
      <c r="C540836" s="29"/>
    </row>
    <row r="540837" spans="3:3" x14ac:dyDescent="0.15">
      <c r="C540837" s="29"/>
    </row>
    <row r="540838" spans="3:3" x14ac:dyDescent="0.15">
      <c r="C540838" s="29"/>
    </row>
    <row r="540839" spans="3:3" x14ac:dyDescent="0.15">
      <c r="C540839" s="29"/>
    </row>
    <row r="540840" spans="3:3" x14ac:dyDescent="0.15">
      <c r="C540840" s="29"/>
    </row>
    <row r="540841" spans="3:3" x14ac:dyDescent="0.15">
      <c r="C540841" s="29"/>
    </row>
    <row r="540842" spans="3:3" x14ac:dyDescent="0.15">
      <c r="C540842" s="31"/>
    </row>
    <row r="540843" spans="3:3" x14ac:dyDescent="0.15">
      <c r="C540843" s="31"/>
    </row>
    <row r="540844" spans="3:3" x14ac:dyDescent="0.15">
      <c r="C540844" s="31"/>
    </row>
    <row r="540845" spans="3:3" x14ac:dyDescent="0.15">
      <c r="C540845" s="31"/>
    </row>
    <row r="540846" spans="3:3" x14ac:dyDescent="0.15">
      <c r="C540846" s="31"/>
    </row>
    <row r="540847" spans="3:3" x14ac:dyDescent="0.15">
      <c r="C540847" s="31"/>
    </row>
    <row r="540848" spans="3:3" x14ac:dyDescent="0.15">
      <c r="C540848" s="31"/>
    </row>
    <row r="540849" spans="3:3" x14ac:dyDescent="0.15">
      <c r="C540849" s="31"/>
    </row>
    <row r="540850" spans="3:3" x14ac:dyDescent="0.15">
      <c r="C540850" s="31"/>
    </row>
    <row r="540851" spans="3:3" x14ac:dyDescent="0.15">
      <c r="C540851" s="31"/>
    </row>
    <row r="540852" spans="3:3" x14ac:dyDescent="0.15">
      <c r="C540852" s="29"/>
    </row>
    <row r="540853" spans="3:3" x14ac:dyDescent="0.15">
      <c r="C540853" s="29"/>
    </row>
    <row r="540854" spans="3:3" x14ac:dyDescent="0.15">
      <c r="C540854" s="29"/>
    </row>
    <row r="540855" spans="3:3" x14ac:dyDescent="0.15">
      <c r="C540855" s="29"/>
    </row>
    <row r="540856" spans="3:3" x14ac:dyDescent="0.15">
      <c r="C540856" s="29"/>
    </row>
    <row r="540857" spans="3:3" x14ac:dyDescent="0.15">
      <c r="C540857" s="29"/>
    </row>
    <row r="540858" spans="3:3" x14ac:dyDescent="0.15">
      <c r="C540858" s="29"/>
    </row>
    <row r="540859" spans="3:3" x14ac:dyDescent="0.15">
      <c r="C540859" s="29"/>
    </row>
    <row r="540860" spans="3:3" x14ac:dyDescent="0.15">
      <c r="C540860" s="29"/>
    </row>
    <row r="540861" spans="3:3" x14ac:dyDescent="0.15">
      <c r="C540861" s="29"/>
    </row>
    <row r="540862" spans="3:3" x14ac:dyDescent="0.15">
      <c r="C540862" s="29"/>
    </row>
    <row r="540863" spans="3:3" x14ac:dyDescent="0.15">
      <c r="C540863" s="29"/>
    </row>
    <row r="540864" spans="3:3" x14ac:dyDescent="0.15">
      <c r="C540864" s="29"/>
    </row>
    <row r="540865" spans="3:3" x14ac:dyDescent="0.15">
      <c r="C540865" s="29"/>
    </row>
    <row r="540866" spans="3:3" x14ac:dyDescent="0.15">
      <c r="C540866" s="29"/>
    </row>
    <row r="540867" spans="3:3" x14ac:dyDescent="0.15">
      <c r="C540867" s="29"/>
    </row>
    <row r="540868" spans="3:3" x14ac:dyDescent="0.15">
      <c r="C540868" s="29"/>
    </row>
    <row r="540869" spans="3:3" x14ac:dyDescent="0.15">
      <c r="C540869" s="29"/>
    </row>
    <row r="540870" spans="3:3" x14ac:dyDescent="0.15">
      <c r="C540870" s="29"/>
    </row>
    <row r="540871" spans="3:3" x14ac:dyDescent="0.15">
      <c r="C540871" s="29"/>
    </row>
    <row r="540872" spans="3:3" x14ac:dyDescent="0.15">
      <c r="C540872" s="29"/>
    </row>
    <row r="540873" spans="3:3" x14ac:dyDescent="0.15">
      <c r="C540873" s="29"/>
    </row>
    <row r="540874" spans="3:3" x14ac:dyDescent="0.15">
      <c r="C540874" s="29"/>
    </row>
    <row r="540875" spans="3:3" x14ac:dyDescent="0.15">
      <c r="C540875" s="29"/>
    </row>
    <row r="540876" spans="3:3" x14ac:dyDescent="0.15">
      <c r="C540876" s="29"/>
    </row>
    <row r="540877" spans="3:3" x14ac:dyDescent="0.15">
      <c r="C540877" s="29"/>
    </row>
    <row r="540878" spans="3:3" x14ac:dyDescent="0.15">
      <c r="C540878" s="40"/>
    </row>
    <row r="540879" spans="3:3" x14ac:dyDescent="0.15">
      <c r="C540879" s="40"/>
    </row>
    <row r="540880" spans="3:3" x14ac:dyDescent="0.15">
      <c r="C540880" s="40"/>
    </row>
    <row r="540881" spans="3:3" x14ac:dyDescent="0.15">
      <c r="C540881" s="40"/>
    </row>
    <row r="540882" spans="3:3" x14ac:dyDescent="0.15">
      <c r="C540882" s="40"/>
    </row>
    <row r="540883" spans="3:3" x14ac:dyDescent="0.15">
      <c r="C540883" s="40"/>
    </row>
    <row r="540884" spans="3:3" x14ac:dyDescent="0.15">
      <c r="C540884" s="40"/>
    </row>
    <row r="540885" spans="3:3" x14ac:dyDescent="0.15">
      <c r="C540885" s="40"/>
    </row>
    <row r="540886" spans="3:3" x14ac:dyDescent="0.15">
      <c r="C540886" s="40"/>
    </row>
    <row r="540887" spans="3:3" x14ac:dyDescent="0.15">
      <c r="C540887" s="40"/>
    </row>
    <row r="540888" spans="3:3" x14ac:dyDescent="0.15">
      <c r="C540888" s="40"/>
    </row>
    <row r="540889" spans="3:3" x14ac:dyDescent="0.15">
      <c r="C540889" s="40"/>
    </row>
    <row r="540890" spans="3:3" x14ac:dyDescent="0.15">
      <c r="C540890" s="40"/>
    </row>
    <row r="540891" spans="3:3" x14ac:dyDescent="0.15">
      <c r="C540891" s="40"/>
    </row>
    <row r="540892" spans="3:3" x14ac:dyDescent="0.15">
      <c r="C540892" s="41"/>
    </row>
    <row r="540893" spans="3:3" x14ac:dyDescent="0.15">
      <c r="C540893" s="41"/>
    </row>
    <row r="540894" spans="3:3" x14ac:dyDescent="0.15">
      <c r="C540894" s="41"/>
    </row>
    <row r="540895" spans="3:3" x14ac:dyDescent="0.15">
      <c r="C540895" s="41"/>
    </row>
    <row r="540896" spans="3:3" x14ac:dyDescent="0.15">
      <c r="C540896" s="41"/>
    </row>
    <row r="540897" spans="3:3" x14ac:dyDescent="0.15">
      <c r="C540897" s="34"/>
    </row>
    <row r="540898" spans="3:3" x14ac:dyDescent="0.15">
      <c r="C540898" s="34"/>
    </row>
    <row r="540899" spans="3:3" x14ac:dyDescent="0.15">
      <c r="C540899" s="34"/>
    </row>
    <row r="540900" spans="3:3" x14ac:dyDescent="0.15">
      <c r="C540900" s="34"/>
    </row>
    <row r="540901" spans="3:3" x14ac:dyDescent="0.15">
      <c r="C540901" s="34"/>
    </row>
    <row r="540902" spans="3:3" x14ac:dyDescent="0.15">
      <c r="C540902" s="34"/>
    </row>
    <row r="540903" spans="3:3" x14ac:dyDescent="0.15">
      <c r="C540903" s="34"/>
    </row>
    <row r="540904" spans="3:3" x14ac:dyDescent="0.15">
      <c r="C540904" s="34"/>
    </row>
    <row r="540905" spans="3:3" x14ac:dyDescent="0.15">
      <c r="C540905" s="34"/>
    </row>
    <row r="540906" spans="3:3" x14ac:dyDescent="0.15">
      <c r="C540906" s="34"/>
    </row>
    <row r="540907" spans="3:3" x14ac:dyDescent="0.15">
      <c r="C540907" s="42"/>
    </row>
    <row r="540908" spans="3:3" x14ac:dyDescent="0.15">
      <c r="C540908" s="42"/>
    </row>
    <row r="540909" spans="3:3" x14ac:dyDescent="0.15">
      <c r="C540909" s="42"/>
    </row>
    <row r="540910" spans="3:3" x14ac:dyDescent="0.15">
      <c r="C540910" s="42"/>
    </row>
    <row r="540911" spans="3:3" x14ac:dyDescent="0.15">
      <c r="C540911" s="42"/>
    </row>
    <row r="540912" spans="3:3" x14ac:dyDescent="0.15">
      <c r="C540912" s="42"/>
    </row>
    <row r="540913" spans="3:3" x14ac:dyDescent="0.15">
      <c r="C540913" s="42"/>
    </row>
    <row r="540914" spans="3:3" x14ac:dyDescent="0.15">
      <c r="C540914" s="42"/>
    </row>
    <row r="540915" spans="3:3" x14ac:dyDescent="0.15">
      <c r="C540915" s="42"/>
    </row>
    <row r="540916" spans="3:3" x14ac:dyDescent="0.15">
      <c r="C540916" s="42"/>
    </row>
    <row r="540917" spans="3:3" x14ac:dyDescent="0.15">
      <c r="C540917" s="31"/>
    </row>
    <row r="540918" spans="3:3" x14ac:dyDescent="0.15">
      <c r="C540918" s="31"/>
    </row>
    <row r="540919" spans="3:3" x14ac:dyDescent="0.15">
      <c r="C540919" s="29"/>
    </row>
    <row r="540920" spans="3:3" x14ac:dyDescent="0.15">
      <c r="C540920" s="29"/>
    </row>
    <row r="540921" spans="3:3" x14ac:dyDescent="0.15">
      <c r="C540921" s="29"/>
    </row>
    <row r="540922" spans="3:3" x14ac:dyDescent="0.15">
      <c r="C540922" s="29"/>
    </row>
    <row r="540923" spans="3:3" x14ac:dyDescent="0.15">
      <c r="C540923" s="29"/>
    </row>
    <row r="540924" spans="3:3" x14ac:dyDescent="0.15">
      <c r="C540924" s="29"/>
    </row>
    <row r="540925" spans="3:3" x14ac:dyDescent="0.15">
      <c r="C540925" s="29"/>
    </row>
    <row r="540926" spans="3:3" x14ac:dyDescent="0.15">
      <c r="C540926" s="29"/>
    </row>
    <row r="540927" spans="3:3" x14ac:dyDescent="0.15">
      <c r="C540927" s="31"/>
    </row>
    <row r="540928" spans="3:3" x14ac:dyDescent="0.15">
      <c r="C540928" s="29"/>
    </row>
    <row r="540929" spans="3:3" x14ac:dyDescent="0.15">
      <c r="C540929" s="29"/>
    </row>
    <row r="540930" spans="3:3" x14ac:dyDescent="0.15">
      <c r="C540930" s="29"/>
    </row>
    <row r="540931" spans="3:3" x14ac:dyDescent="0.15">
      <c r="C540931" s="29"/>
    </row>
    <row r="540932" spans="3:3" x14ac:dyDescent="0.15">
      <c r="C540932" s="29"/>
    </row>
    <row r="540933" spans="3:3" x14ac:dyDescent="0.15">
      <c r="C540933" s="29"/>
    </row>
    <row r="540934" spans="3:3" x14ac:dyDescent="0.15">
      <c r="C540934" s="29"/>
    </row>
    <row r="540935" spans="3:3" x14ac:dyDescent="0.15">
      <c r="C540935" s="37"/>
    </row>
    <row r="540936" spans="3:3" x14ac:dyDescent="0.15">
      <c r="C540936" s="37"/>
    </row>
    <row r="540937" spans="3:3" x14ac:dyDescent="0.15">
      <c r="C540937" s="37"/>
    </row>
    <row r="540938" spans="3:3" x14ac:dyDescent="0.15">
      <c r="C540938" s="37"/>
    </row>
    <row r="540939" spans="3:3" x14ac:dyDescent="0.15">
      <c r="C540939" s="29"/>
    </row>
    <row r="540940" spans="3:3" x14ac:dyDescent="0.15">
      <c r="C540940" s="43"/>
    </row>
    <row r="540941" spans="3:3" x14ac:dyDescent="0.15">
      <c r="C540941" s="43"/>
    </row>
    <row r="540942" spans="3:3" x14ac:dyDescent="0.15">
      <c r="C540942" s="43"/>
    </row>
    <row r="540943" spans="3:3" x14ac:dyDescent="0.15">
      <c r="C540943" s="43"/>
    </row>
    <row r="540944" spans="3:3" x14ac:dyDescent="0.15">
      <c r="C540944" s="43"/>
    </row>
    <row r="540945" spans="3:3" x14ac:dyDescent="0.15">
      <c r="C540945" s="43"/>
    </row>
    <row r="540946" spans="3:3" x14ac:dyDescent="0.15">
      <c r="C540946" s="43"/>
    </row>
    <row r="540947" spans="3:3" x14ac:dyDescent="0.15">
      <c r="C540947" s="44"/>
    </row>
    <row r="540948" spans="3:3" x14ac:dyDescent="0.15">
      <c r="C540948" s="44"/>
    </row>
    <row r="540949" spans="3:3" x14ac:dyDescent="0.15">
      <c r="C540949" s="44"/>
    </row>
    <row r="540950" spans="3:3" x14ac:dyDescent="0.15">
      <c r="C540950" s="43"/>
    </row>
    <row r="540951" spans="3:3" x14ac:dyDescent="0.15">
      <c r="C540951" s="43"/>
    </row>
    <row r="540952" spans="3:3" x14ac:dyDescent="0.15">
      <c r="C540952" s="43"/>
    </row>
    <row r="540953" spans="3:3" x14ac:dyDescent="0.15">
      <c r="C540953" s="43"/>
    </row>
    <row r="540954" spans="3:3" x14ac:dyDescent="0.15">
      <c r="C540954" s="43"/>
    </row>
    <row r="540955" spans="3:3" x14ac:dyDescent="0.15">
      <c r="C540955" s="43"/>
    </row>
    <row r="540956" spans="3:3" x14ac:dyDescent="0.15">
      <c r="C540956" s="43"/>
    </row>
    <row r="540957" spans="3:3" x14ac:dyDescent="0.15">
      <c r="C540957" s="45"/>
    </row>
    <row r="540958" spans="3:3" x14ac:dyDescent="0.15">
      <c r="C540958" s="45"/>
    </row>
    <row r="540959" spans="3:3" x14ac:dyDescent="0.15">
      <c r="C540959" s="45"/>
    </row>
    <row r="540960" spans="3:3" x14ac:dyDescent="0.15">
      <c r="C540960" s="46"/>
    </row>
    <row r="540961" spans="3:3" x14ac:dyDescent="0.15">
      <c r="C540961" s="46"/>
    </row>
    <row r="540962" spans="3:3" x14ac:dyDescent="0.15">
      <c r="C540962" s="46"/>
    </row>
    <row r="540963" spans="3:3" x14ac:dyDescent="0.15">
      <c r="C540963" s="46"/>
    </row>
    <row r="540964" spans="3:3" x14ac:dyDescent="0.15">
      <c r="C540964" s="46"/>
    </row>
    <row r="540965" spans="3:3" x14ac:dyDescent="0.15">
      <c r="C540965" s="46"/>
    </row>
    <row r="540966" spans="3:3" x14ac:dyDescent="0.15">
      <c r="C540966" s="46"/>
    </row>
    <row r="540967" spans="3:3" x14ac:dyDescent="0.15">
      <c r="C540967" s="47"/>
    </row>
    <row r="540968" spans="3:3" x14ac:dyDescent="0.15">
      <c r="C540968" s="47"/>
    </row>
    <row r="540969" spans="3:3" x14ac:dyDescent="0.15">
      <c r="C540969" s="47"/>
    </row>
    <row r="540970" spans="3:3" x14ac:dyDescent="0.15">
      <c r="C540970" s="43"/>
    </row>
    <row r="540971" spans="3:3" x14ac:dyDescent="0.15">
      <c r="C540971" s="36"/>
    </row>
    <row r="540972" spans="3:3" x14ac:dyDescent="0.15">
      <c r="C540972" s="43"/>
    </row>
    <row r="540973" spans="3:3" x14ac:dyDescent="0.15">
      <c r="C540973" s="43"/>
    </row>
    <row r="540974" spans="3:3" x14ac:dyDescent="0.15">
      <c r="C540974" s="43"/>
    </row>
    <row r="540975" spans="3:3" x14ac:dyDescent="0.15">
      <c r="C540975" s="43"/>
    </row>
    <row r="540976" spans="3:3" x14ac:dyDescent="0.15">
      <c r="C540976" s="43"/>
    </row>
    <row r="540977" spans="3:3" x14ac:dyDescent="0.15">
      <c r="C540977" s="43"/>
    </row>
    <row r="540978" spans="3:3" x14ac:dyDescent="0.15">
      <c r="C540978" s="43"/>
    </row>
    <row r="540979" spans="3:3" x14ac:dyDescent="0.15">
      <c r="C540979" s="43"/>
    </row>
    <row r="540980" spans="3:3" x14ac:dyDescent="0.15">
      <c r="C540980" s="44"/>
    </row>
    <row r="540981" spans="3:3" x14ac:dyDescent="0.15">
      <c r="C540981" s="44"/>
    </row>
    <row r="540982" spans="3:3" x14ac:dyDescent="0.15">
      <c r="C540982" s="44"/>
    </row>
    <row r="540983" spans="3:3" x14ac:dyDescent="0.15">
      <c r="C540983" s="43"/>
    </row>
    <row r="540984" spans="3:3" x14ac:dyDescent="0.15">
      <c r="C540984" s="43"/>
    </row>
    <row r="540985" spans="3:3" x14ac:dyDescent="0.15">
      <c r="C540985" s="43"/>
    </row>
    <row r="540986" spans="3:3" x14ac:dyDescent="0.15">
      <c r="C540986" s="48"/>
    </row>
    <row r="540987" spans="3:3" x14ac:dyDescent="0.15">
      <c r="C540987" s="43"/>
    </row>
    <row r="540988" spans="3:3" x14ac:dyDescent="0.15">
      <c r="C540988" s="48"/>
    </row>
    <row r="540989" spans="3:3" x14ac:dyDescent="0.15">
      <c r="C540989" s="48"/>
    </row>
    <row r="540990" spans="3:3" x14ac:dyDescent="0.15">
      <c r="C540990" s="48"/>
    </row>
    <row r="540991" spans="3:3" x14ac:dyDescent="0.15">
      <c r="C540991" s="43"/>
    </row>
    <row r="540992" spans="3:3" x14ac:dyDescent="0.15">
      <c r="C540992" s="49"/>
    </row>
    <row r="540993" spans="3:3" x14ac:dyDescent="0.15">
      <c r="C540993" s="48"/>
    </row>
    <row r="540994" spans="3:3" x14ac:dyDescent="0.15">
      <c r="C540994" s="48"/>
    </row>
    <row r="540995" spans="3:3" x14ac:dyDescent="0.15">
      <c r="C540995" s="48"/>
    </row>
    <row r="540996" spans="3:3" x14ac:dyDescent="0.15">
      <c r="C540996" s="48"/>
    </row>
    <row r="540997" spans="3:3" x14ac:dyDescent="0.15">
      <c r="C540997" s="48"/>
    </row>
    <row r="540998" spans="3:3" x14ac:dyDescent="0.15">
      <c r="C540998" s="48"/>
    </row>
    <row r="540999" spans="3:3" x14ac:dyDescent="0.15">
      <c r="C540999" s="48"/>
    </row>
    <row r="541000" spans="3:3" x14ac:dyDescent="0.15">
      <c r="C541000" s="43"/>
    </row>
    <row r="541001" spans="3:3" x14ac:dyDescent="0.15">
      <c r="C541001" s="46"/>
    </row>
    <row r="541002" spans="3:3" x14ac:dyDescent="0.15">
      <c r="C541002" s="43"/>
    </row>
    <row r="541003" spans="3:3" x14ac:dyDescent="0.15">
      <c r="C541003" s="50"/>
    </row>
    <row r="541005" spans="3:3" x14ac:dyDescent="0.15">
      <c r="C541005" s="52"/>
    </row>
    <row r="557057" spans="3:3" x14ac:dyDescent="0.15">
      <c r="C557057" s="29"/>
    </row>
    <row r="557058" spans="3:3" x14ac:dyDescent="0.15">
      <c r="C557058" s="31"/>
    </row>
    <row r="557059" spans="3:3" x14ac:dyDescent="0.15">
      <c r="C557059" s="31"/>
    </row>
    <row r="557060" spans="3:3" x14ac:dyDescent="0.15">
      <c r="C557060" s="32"/>
    </row>
    <row r="557061" spans="3:3" x14ac:dyDescent="0.15">
      <c r="C557061" s="32"/>
    </row>
    <row r="557062" spans="3:3" x14ac:dyDescent="0.15">
      <c r="C557062" s="31"/>
    </row>
    <row r="557063" spans="3:3" x14ac:dyDescent="0.15">
      <c r="C557063" s="31"/>
    </row>
    <row r="557064" spans="3:3" x14ac:dyDescent="0.15">
      <c r="C557064" s="31"/>
    </row>
    <row r="557065" spans="3:3" x14ac:dyDescent="0.15">
      <c r="C557065" s="31"/>
    </row>
    <row r="557066" spans="3:3" x14ac:dyDescent="0.15">
      <c r="C557066" s="31"/>
    </row>
    <row r="557067" spans="3:3" x14ac:dyDescent="0.15">
      <c r="C557067" s="31"/>
    </row>
    <row r="557068" spans="3:3" x14ac:dyDescent="0.15">
      <c r="C557068" s="31"/>
    </row>
    <row r="557069" spans="3:3" x14ac:dyDescent="0.15">
      <c r="C557069" s="31"/>
    </row>
    <row r="557070" spans="3:3" x14ac:dyDescent="0.15">
      <c r="C557070" s="31"/>
    </row>
    <row r="557071" spans="3:3" x14ac:dyDescent="0.15">
      <c r="C557071" s="31"/>
    </row>
    <row r="557072" spans="3:3" x14ac:dyDescent="0.15">
      <c r="C557072" s="31"/>
    </row>
    <row r="557073" spans="3:3" x14ac:dyDescent="0.15">
      <c r="C557073" s="31"/>
    </row>
    <row r="557074" spans="3:3" x14ac:dyDescent="0.15">
      <c r="C557074" s="31"/>
    </row>
    <row r="557075" spans="3:3" x14ac:dyDescent="0.15">
      <c r="C557075" s="31"/>
    </row>
    <row r="557076" spans="3:3" x14ac:dyDescent="0.15">
      <c r="C557076" s="29"/>
    </row>
    <row r="557077" spans="3:3" x14ac:dyDescent="0.15">
      <c r="C557077" s="29"/>
    </row>
    <row r="557078" spans="3:3" x14ac:dyDescent="0.15">
      <c r="C557078" s="29"/>
    </row>
    <row r="557079" spans="3:3" x14ac:dyDescent="0.15">
      <c r="C557079" s="29"/>
    </row>
    <row r="557080" spans="3:3" x14ac:dyDescent="0.15">
      <c r="C557080" s="29"/>
    </row>
    <row r="557081" spans="3:3" x14ac:dyDescent="0.15">
      <c r="C557081" s="29"/>
    </row>
    <row r="557082" spans="3:3" x14ac:dyDescent="0.15">
      <c r="C557082" s="33"/>
    </row>
    <row r="557083" spans="3:3" x14ac:dyDescent="0.15">
      <c r="C557083" s="29"/>
    </row>
    <row r="557084" spans="3:3" x14ac:dyDescent="0.15">
      <c r="C557084" s="33"/>
    </row>
    <row r="557085" spans="3:3" x14ac:dyDescent="0.15">
      <c r="C557085" s="29"/>
    </row>
    <row r="557086" spans="3:3" x14ac:dyDescent="0.15">
      <c r="C557086" s="29"/>
    </row>
    <row r="557087" spans="3:3" x14ac:dyDescent="0.15">
      <c r="C557087" s="34"/>
    </row>
    <row r="557088" spans="3:3" x14ac:dyDescent="0.15">
      <c r="C557088" s="34"/>
    </row>
    <row r="557089" spans="3:3" x14ac:dyDescent="0.15">
      <c r="C557089" s="34"/>
    </row>
    <row r="557090" spans="3:3" x14ac:dyDescent="0.15">
      <c r="C557090" s="34"/>
    </row>
    <row r="557091" spans="3:3" x14ac:dyDescent="0.15">
      <c r="C557091" s="29"/>
    </row>
    <row r="557092" spans="3:3" x14ac:dyDescent="0.15">
      <c r="C557092" s="29"/>
    </row>
    <row r="557093" spans="3:3" x14ac:dyDescent="0.15">
      <c r="C557093" s="29"/>
    </row>
    <row r="557094" spans="3:3" x14ac:dyDescent="0.15">
      <c r="C557094" s="29"/>
    </row>
    <row r="557095" spans="3:3" x14ac:dyDescent="0.15">
      <c r="C557095" s="29"/>
    </row>
    <row r="557096" spans="3:3" x14ac:dyDescent="0.15">
      <c r="C557096" s="29"/>
    </row>
    <row r="557097" spans="3:3" x14ac:dyDescent="0.15">
      <c r="C557097" s="34"/>
    </row>
    <row r="557098" spans="3:3" x14ac:dyDescent="0.15">
      <c r="C557098" s="34"/>
    </row>
    <row r="557099" spans="3:3" x14ac:dyDescent="0.15">
      <c r="C557099" s="29"/>
    </row>
    <row r="557100" spans="3:3" x14ac:dyDescent="0.15">
      <c r="C557100" s="29"/>
    </row>
    <row r="557101" spans="3:3" x14ac:dyDescent="0.15">
      <c r="C557101" s="29"/>
    </row>
    <row r="557102" spans="3:3" x14ac:dyDescent="0.15">
      <c r="C557102" s="29"/>
    </row>
    <row r="557103" spans="3:3" x14ac:dyDescent="0.15">
      <c r="C557103" s="29"/>
    </row>
    <row r="557104" spans="3:3" x14ac:dyDescent="0.15">
      <c r="C557104" s="29"/>
    </row>
    <row r="557105" spans="3:3" x14ac:dyDescent="0.15">
      <c r="C557105" s="29"/>
    </row>
    <row r="557106" spans="3:3" x14ac:dyDescent="0.15">
      <c r="C557106" s="29"/>
    </row>
    <row r="557107" spans="3:3" x14ac:dyDescent="0.15">
      <c r="C557107" s="29"/>
    </row>
    <row r="557108" spans="3:3" x14ac:dyDescent="0.15">
      <c r="C557108" s="29"/>
    </row>
    <row r="557109" spans="3:3" x14ac:dyDescent="0.15">
      <c r="C557109" s="29"/>
    </row>
    <row r="557110" spans="3:3" x14ac:dyDescent="0.15">
      <c r="C557110" s="29"/>
    </row>
    <row r="557111" spans="3:3" x14ac:dyDescent="0.15">
      <c r="C557111" s="29"/>
    </row>
    <row r="557112" spans="3:3" x14ac:dyDescent="0.15">
      <c r="C557112" s="29"/>
    </row>
    <row r="557113" spans="3:3" x14ac:dyDescent="0.15">
      <c r="C557113" s="29"/>
    </row>
    <row r="557114" spans="3:3" x14ac:dyDescent="0.15">
      <c r="C557114" s="29"/>
    </row>
    <row r="557115" spans="3:3" x14ac:dyDescent="0.15">
      <c r="C557115" s="34"/>
    </row>
    <row r="557116" spans="3:3" x14ac:dyDescent="0.15">
      <c r="C557116" s="35"/>
    </row>
    <row r="557117" spans="3:3" x14ac:dyDescent="0.15">
      <c r="C557117" s="35"/>
    </row>
    <row r="557118" spans="3:3" x14ac:dyDescent="0.15">
      <c r="C557118" s="35"/>
    </row>
    <row r="557119" spans="3:3" x14ac:dyDescent="0.15">
      <c r="C557119" s="35"/>
    </row>
    <row r="557120" spans="3:3" x14ac:dyDescent="0.15">
      <c r="C557120" s="35"/>
    </row>
    <row r="557121" spans="3:3" x14ac:dyDescent="0.15">
      <c r="C557121" s="35"/>
    </row>
    <row r="557122" spans="3:3" x14ac:dyDescent="0.15">
      <c r="C557122" s="35"/>
    </row>
    <row r="557123" spans="3:3" x14ac:dyDescent="0.15">
      <c r="C557123" s="33"/>
    </row>
    <row r="557124" spans="3:3" x14ac:dyDescent="0.15">
      <c r="C557124" s="35"/>
    </row>
    <row r="557125" spans="3:3" x14ac:dyDescent="0.15">
      <c r="C557125" s="33"/>
    </row>
    <row r="557126" spans="3:3" x14ac:dyDescent="0.15">
      <c r="C557126" s="33"/>
    </row>
    <row r="557127" spans="3:3" x14ac:dyDescent="0.15">
      <c r="C557127" s="33"/>
    </row>
    <row r="557128" spans="3:3" x14ac:dyDescent="0.15">
      <c r="C557128" s="33"/>
    </row>
    <row r="557129" spans="3:3" x14ac:dyDescent="0.15">
      <c r="C557129" s="33"/>
    </row>
    <row r="557130" spans="3:3" x14ac:dyDescent="0.15">
      <c r="C557130" s="33"/>
    </row>
    <row r="557131" spans="3:3" x14ac:dyDescent="0.15">
      <c r="C557131" s="33"/>
    </row>
    <row r="557132" spans="3:3" x14ac:dyDescent="0.15">
      <c r="C557132" s="33"/>
    </row>
    <row r="557133" spans="3:3" x14ac:dyDescent="0.15">
      <c r="C557133" s="33"/>
    </row>
    <row r="557134" spans="3:3" x14ac:dyDescent="0.15">
      <c r="C557134" s="36"/>
    </row>
    <row r="557135" spans="3:3" x14ac:dyDescent="0.15">
      <c r="C557135" s="33"/>
    </row>
    <row r="557136" spans="3:3" x14ac:dyDescent="0.15">
      <c r="C557136" s="36"/>
    </row>
    <row r="557137" spans="3:3" x14ac:dyDescent="0.15">
      <c r="C557137" s="33"/>
    </row>
    <row r="557138" spans="3:3" x14ac:dyDescent="0.15">
      <c r="C557138" s="33"/>
    </row>
    <row r="557139" spans="3:3" x14ac:dyDescent="0.15">
      <c r="C557139" s="33"/>
    </row>
    <row r="557140" spans="3:3" x14ac:dyDescent="0.15">
      <c r="C557140" s="33"/>
    </row>
    <row r="557141" spans="3:3" x14ac:dyDescent="0.15">
      <c r="C557141" s="36"/>
    </row>
    <row r="557142" spans="3:3" x14ac:dyDescent="0.15">
      <c r="C557142" s="37"/>
    </row>
    <row r="557143" spans="3:3" x14ac:dyDescent="0.15">
      <c r="C557143" s="37"/>
    </row>
    <row r="557144" spans="3:3" x14ac:dyDescent="0.15">
      <c r="C557144" s="15"/>
    </row>
    <row r="557145" spans="3:3" x14ac:dyDescent="0.15">
      <c r="C557145" s="36"/>
    </row>
    <row r="557146" spans="3:3" x14ac:dyDescent="0.15">
      <c r="C557146" s="37"/>
    </row>
    <row r="557147" spans="3:3" x14ac:dyDescent="0.15">
      <c r="C557147" s="37"/>
    </row>
    <row r="557148" spans="3:3" x14ac:dyDescent="0.15">
      <c r="C557148" s="15"/>
    </row>
    <row r="557149" spans="3:3" x14ac:dyDescent="0.15">
      <c r="C557149" s="38"/>
    </row>
    <row r="557150" spans="3:3" x14ac:dyDescent="0.15">
      <c r="C557150" s="36"/>
    </row>
    <row r="557151" spans="3:3" x14ac:dyDescent="0.15">
      <c r="C557151" s="37"/>
    </row>
    <row r="557152" spans="3:3" x14ac:dyDescent="0.15">
      <c r="C557152" s="37"/>
    </row>
    <row r="557153" spans="3:3" x14ac:dyDescent="0.15">
      <c r="C557153" s="17"/>
    </row>
    <row r="557154" spans="3:3" x14ac:dyDescent="0.15">
      <c r="C557154" s="17"/>
    </row>
    <row r="557155" spans="3:3" x14ac:dyDescent="0.15">
      <c r="C557155" s="33"/>
    </row>
    <row r="557156" spans="3:3" x14ac:dyDescent="0.15">
      <c r="C557156" s="33"/>
    </row>
    <row r="557157" spans="3:3" x14ac:dyDescent="0.15">
      <c r="C557157" s="33"/>
    </row>
    <row r="557158" spans="3:3" x14ac:dyDescent="0.15">
      <c r="C557158" s="33"/>
    </row>
    <row r="557159" spans="3:3" x14ac:dyDescent="0.15">
      <c r="C557159" s="33"/>
    </row>
    <row r="557160" spans="3:3" x14ac:dyDescent="0.15">
      <c r="C557160" s="33"/>
    </row>
    <row r="557161" spans="3:3" x14ac:dyDescent="0.15">
      <c r="C557161" s="33"/>
    </row>
    <row r="557162" spans="3:3" x14ac:dyDescent="0.15">
      <c r="C557162" s="33"/>
    </row>
    <row r="557163" spans="3:3" x14ac:dyDescent="0.15">
      <c r="C557163" s="33"/>
    </row>
    <row r="557164" spans="3:3" x14ac:dyDescent="0.15">
      <c r="C557164" s="33"/>
    </row>
    <row r="557165" spans="3:3" x14ac:dyDescent="0.15">
      <c r="C557165" s="39"/>
    </row>
    <row r="557166" spans="3:3" x14ac:dyDescent="0.15">
      <c r="C557166" s="39"/>
    </row>
    <row r="557167" spans="3:3" x14ac:dyDescent="0.15">
      <c r="C557167" s="39"/>
    </row>
    <row r="557168" spans="3:3" x14ac:dyDescent="0.15">
      <c r="C557168" s="39"/>
    </row>
    <row r="557169" spans="3:3" x14ac:dyDescent="0.15">
      <c r="C557169" s="39"/>
    </row>
    <row r="557170" spans="3:3" x14ac:dyDescent="0.15">
      <c r="C557170" s="31"/>
    </row>
    <row r="557171" spans="3:3" x14ac:dyDescent="0.15">
      <c r="C557171" s="31"/>
    </row>
    <row r="557172" spans="3:3" x14ac:dyDescent="0.15">
      <c r="C557172" s="31"/>
    </row>
    <row r="557173" spans="3:3" x14ac:dyDescent="0.15">
      <c r="C557173" s="31"/>
    </row>
    <row r="557174" spans="3:3" x14ac:dyDescent="0.15">
      <c r="C557174" s="31"/>
    </row>
    <row r="557175" spans="3:3" x14ac:dyDescent="0.15">
      <c r="C557175" s="31"/>
    </row>
    <row r="557176" spans="3:3" x14ac:dyDescent="0.15">
      <c r="C557176" s="31"/>
    </row>
    <row r="557177" spans="3:3" x14ac:dyDescent="0.15">
      <c r="C557177" s="31"/>
    </row>
    <row r="557178" spans="3:3" x14ac:dyDescent="0.15">
      <c r="C557178" s="31"/>
    </row>
    <row r="557179" spans="3:3" x14ac:dyDescent="0.15">
      <c r="C557179" s="31"/>
    </row>
    <row r="557180" spans="3:3" x14ac:dyDescent="0.15">
      <c r="C557180" s="31"/>
    </row>
    <row r="557181" spans="3:3" x14ac:dyDescent="0.15">
      <c r="C557181" s="31"/>
    </row>
    <row r="557182" spans="3:3" x14ac:dyDescent="0.15">
      <c r="C557182" s="31"/>
    </row>
    <row r="557183" spans="3:3" x14ac:dyDescent="0.15">
      <c r="C557183" s="31"/>
    </row>
    <row r="557184" spans="3:3" x14ac:dyDescent="0.15">
      <c r="C557184" s="31"/>
    </row>
    <row r="557185" spans="3:3" x14ac:dyDescent="0.15">
      <c r="C557185" s="31"/>
    </row>
    <row r="557186" spans="3:3" x14ac:dyDescent="0.15">
      <c r="C557186" s="31"/>
    </row>
    <row r="557187" spans="3:3" x14ac:dyDescent="0.15">
      <c r="C557187" s="31"/>
    </row>
    <row r="557188" spans="3:3" x14ac:dyDescent="0.15">
      <c r="C557188" s="31"/>
    </row>
    <row r="557189" spans="3:3" x14ac:dyDescent="0.15">
      <c r="C557189" s="31"/>
    </row>
    <row r="557190" spans="3:3" x14ac:dyDescent="0.15">
      <c r="C557190" s="29"/>
    </row>
    <row r="557191" spans="3:3" x14ac:dyDescent="0.15">
      <c r="C557191" s="29"/>
    </row>
    <row r="557192" spans="3:3" x14ac:dyDescent="0.15">
      <c r="C557192" s="29"/>
    </row>
    <row r="557193" spans="3:3" x14ac:dyDescent="0.15">
      <c r="C557193" s="29"/>
    </row>
    <row r="557194" spans="3:3" x14ac:dyDescent="0.15">
      <c r="C557194" s="29"/>
    </row>
    <row r="557195" spans="3:3" x14ac:dyDescent="0.15">
      <c r="C557195" s="29"/>
    </row>
    <row r="557196" spans="3:3" x14ac:dyDescent="0.15">
      <c r="C557196" s="29"/>
    </row>
    <row r="557197" spans="3:3" x14ac:dyDescent="0.15">
      <c r="C557197" s="29"/>
    </row>
    <row r="557198" spans="3:3" x14ac:dyDescent="0.15">
      <c r="C557198" s="29"/>
    </row>
    <row r="557199" spans="3:3" x14ac:dyDescent="0.15">
      <c r="C557199" s="29"/>
    </row>
    <row r="557200" spans="3:3" x14ac:dyDescent="0.15">
      <c r="C557200" s="29"/>
    </row>
    <row r="557201" spans="3:3" x14ac:dyDescent="0.15">
      <c r="C557201" s="29"/>
    </row>
    <row r="557202" spans="3:3" x14ac:dyDescent="0.15">
      <c r="C557202" s="29"/>
    </row>
    <row r="557203" spans="3:3" x14ac:dyDescent="0.15">
      <c r="C557203" s="29"/>
    </row>
    <row r="557204" spans="3:3" x14ac:dyDescent="0.15">
      <c r="C557204" s="29"/>
    </row>
    <row r="557205" spans="3:3" x14ac:dyDescent="0.15">
      <c r="C557205" s="29"/>
    </row>
    <row r="557206" spans="3:3" x14ac:dyDescent="0.15">
      <c r="C557206" s="29"/>
    </row>
    <row r="557207" spans="3:3" x14ac:dyDescent="0.15">
      <c r="C557207" s="29"/>
    </row>
    <row r="557208" spans="3:3" x14ac:dyDescent="0.15">
      <c r="C557208" s="29"/>
    </row>
    <row r="557209" spans="3:3" x14ac:dyDescent="0.15">
      <c r="C557209" s="29"/>
    </row>
    <row r="557210" spans="3:3" x14ac:dyDescent="0.15">
      <c r="C557210" s="29"/>
    </row>
    <row r="557211" spans="3:3" x14ac:dyDescent="0.15">
      <c r="C557211" s="29"/>
    </row>
    <row r="557212" spans="3:3" x14ac:dyDescent="0.15">
      <c r="C557212" s="29"/>
    </row>
    <row r="557213" spans="3:3" x14ac:dyDescent="0.15">
      <c r="C557213" s="29"/>
    </row>
    <row r="557214" spans="3:3" x14ac:dyDescent="0.15">
      <c r="C557214" s="29"/>
    </row>
    <row r="557215" spans="3:3" x14ac:dyDescent="0.15">
      <c r="C557215" s="29"/>
    </row>
    <row r="557216" spans="3:3" x14ac:dyDescent="0.15">
      <c r="C557216" s="29"/>
    </row>
    <row r="557217" spans="3:3" x14ac:dyDescent="0.15">
      <c r="C557217" s="29"/>
    </row>
    <row r="557218" spans="3:3" x14ac:dyDescent="0.15">
      <c r="C557218" s="29"/>
    </row>
    <row r="557219" spans="3:3" x14ac:dyDescent="0.15">
      <c r="C557219" s="29"/>
    </row>
    <row r="557220" spans="3:3" x14ac:dyDescent="0.15">
      <c r="C557220" s="29"/>
    </row>
    <row r="557221" spans="3:3" x14ac:dyDescent="0.15">
      <c r="C557221" s="29"/>
    </row>
    <row r="557222" spans="3:3" x14ac:dyDescent="0.15">
      <c r="C557222" s="29"/>
    </row>
    <row r="557223" spans="3:3" x14ac:dyDescent="0.15">
      <c r="C557223" s="29"/>
    </row>
    <row r="557224" spans="3:3" x14ac:dyDescent="0.15">
      <c r="C557224" s="29"/>
    </row>
    <row r="557225" spans="3:3" x14ac:dyDescent="0.15">
      <c r="C557225" s="29"/>
    </row>
    <row r="557226" spans="3:3" x14ac:dyDescent="0.15">
      <c r="C557226" s="31"/>
    </row>
    <row r="557227" spans="3:3" x14ac:dyDescent="0.15">
      <c r="C557227" s="31"/>
    </row>
    <row r="557228" spans="3:3" x14ac:dyDescent="0.15">
      <c r="C557228" s="31"/>
    </row>
    <row r="557229" spans="3:3" x14ac:dyDescent="0.15">
      <c r="C557229" s="31"/>
    </row>
    <row r="557230" spans="3:3" x14ac:dyDescent="0.15">
      <c r="C557230" s="31"/>
    </row>
    <row r="557231" spans="3:3" x14ac:dyDescent="0.15">
      <c r="C557231" s="31"/>
    </row>
    <row r="557232" spans="3:3" x14ac:dyDescent="0.15">
      <c r="C557232" s="31"/>
    </row>
    <row r="557233" spans="3:3" x14ac:dyDescent="0.15">
      <c r="C557233" s="31"/>
    </row>
    <row r="557234" spans="3:3" x14ac:dyDescent="0.15">
      <c r="C557234" s="31"/>
    </row>
    <row r="557235" spans="3:3" x14ac:dyDescent="0.15">
      <c r="C557235" s="31"/>
    </row>
    <row r="557236" spans="3:3" x14ac:dyDescent="0.15">
      <c r="C557236" s="29"/>
    </row>
    <row r="557237" spans="3:3" x14ac:dyDescent="0.15">
      <c r="C557237" s="29"/>
    </row>
    <row r="557238" spans="3:3" x14ac:dyDescent="0.15">
      <c r="C557238" s="29"/>
    </row>
    <row r="557239" spans="3:3" x14ac:dyDescent="0.15">
      <c r="C557239" s="29"/>
    </row>
    <row r="557240" spans="3:3" x14ac:dyDescent="0.15">
      <c r="C557240" s="29"/>
    </row>
    <row r="557241" spans="3:3" x14ac:dyDescent="0.15">
      <c r="C557241" s="29"/>
    </row>
    <row r="557242" spans="3:3" x14ac:dyDescent="0.15">
      <c r="C557242" s="29"/>
    </row>
    <row r="557243" spans="3:3" x14ac:dyDescent="0.15">
      <c r="C557243" s="29"/>
    </row>
    <row r="557244" spans="3:3" x14ac:dyDescent="0.15">
      <c r="C557244" s="29"/>
    </row>
    <row r="557245" spans="3:3" x14ac:dyDescent="0.15">
      <c r="C557245" s="29"/>
    </row>
    <row r="557246" spans="3:3" x14ac:dyDescent="0.15">
      <c r="C557246" s="29"/>
    </row>
    <row r="557247" spans="3:3" x14ac:dyDescent="0.15">
      <c r="C557247" s="29"/>
    </row>
    <row r="557248" spans="3:3" x14ac:dyDescent="0.15">
      <c r="C557248" s="29"/>
    </row>
    <row r="557249" spans="3:3" x14ac:dyDescent="0.15">
      <c r="C557249" s="29"/>
    </row>
    <row r="557250" spans="3:3" x14ac:dyDescent="0.15">
      <c r="C557250" s="29"/>
    </row>
    <row r="557251" spans="3:3" x14ac:dyDescent="0.15">
      <c r="C557251" s="29"/>
    </row>
    <row r="557252" spans="3:3" x14ac:dyDescent="0.15">
      <c r="C557252" s="29"/>
    </row>
    <row r="557253" spans="3:3" x14ac:dyDescent="0.15">
      <c r="C557253" s="29"/>
    </row>
    <row r="557254" spans="3:3" x14ac:dyDescent="0.15">
      <c r="C557254" s="29"/>
    </row>
    <row r="557255" spans="3:3" x14ac:dyDescent="0.15">
      <c r="C557255" s="29"/>
    </row>
    <row r="557256" spans="3:3" x14ac:dyDescent="0.15">
      <c r="C557256" s="29"/>
    </row>
    <row r="557257" spans="3:3" x14ac:dyDescent="0.15">
      <c r="C557257" s="29"/>
    </row>
    <row r="557258" spans="3:3" x14ac:dyDescent="0.15">
      <c r="C557258" s="29"/>
    </row>
    <row r="557259" spans="3:3" x14ac:dyDescent="0.15">
      <c r="C557259" s="29"/>
    </row>
    <row r="557260" spans="3:3" x14ac:dyDescent="0.15">
      <c r="C557260" s="29"/>
    </row>
    <row r="557261" spans="3:3" x14ac:dyDescent="0.15">
      <c r="C557261" s="29"/>
    </row>
    <row r="557262" spans="3:3" x14ac:dyDescent="0.15">
      <c r="C557262" s="40"/>
    </row>
    <row r="557263" spans="3:3" x14ac:dyDescent="0.15">
      <c r="C557263" s="40"/>
    </row>
    <row r="557264" spans="3:3" x14ac:dyDescent="0.15">
      <c r="C557264" s="40"/>
    </row>
    <row r="557265" spans="3:3" x14ac:dyDescent="0.15">
      <c r="C557265" s="40"/>
    </row>
    <row r="557266" spans="3:3" x14ac:dyDescent="0.15">
      <c r="C557266" s="40"/>
    </row>
    <row r="557267" spans="3:3" x14ac:dyDescent="0.15">
      <c r="C557267" s="40"/>
    </row>
    <row r="557268" spans="3:3" x14ac:dyDescent="0.15">
      <c r="C557268" s="40"/>
    </row>
    <row r="557269" spans="3:3" x14ac:dyDescent="0.15">
      <c r="C557269" s="40"/>
    </row>
    <row r="557270" spans="3:3" x14ac:dyDescent="0.15">
      <c r="C557270" s="40"/>
    </row>
    <row r="557271" spans="3:3" x14ac:dyDescent="0.15">
      <c r="C557271" s="40"/>
    </row>
    <row r="557272" spans="3:3" x14ac:dyDescent="0.15">
      <c r="C557272" s="40"/>
    </row>
    <row r="557273" spans="3:3" x14ac:dyDescent="0.15">
      <c r="C557273" s="40"/>
    </row>
    <row r="557274" spans="3:3" x14ac:dyDescent="0.15">
      <c r="C557274" s="40"/>
    </row>
    <row r="557275" spans="3:3" x14ac:dyDescent="0.15">
      <c r="C557275" s="40"/>
    </row>
    <row r="557276" spans="3:3" x14ac:dyDescent="0.15">
      <c r="C557276" s="41"/>
    </row>
    <row r="557277" spans="3:3" x14ac:dyDescent="0.15">
      <c r="C557277" s="41"/>
    </row>
    <row r="557278" spans="3:3" x14ac:dyDescent="0.15">
      <c r="C557278" s="41"/>
    </row>
    <row r="557279" spans="3:3" x14ac:dyDescent="0.15">
      <c r="C557279" s="41"/>
    </row>
    <row r="557280" spans="3:3" x14ac:dyDescent="0.15">
      <c r="C557280" s="41"/>
    </row>
    <row r="557281" spans="3:3" x14ac:dyDescent="0.15">
      <c r="C557281" s="34"/>
    </row>
    <row r="557282" spans="3:3" x14ac:dyDescent="0.15">
      <c r="C557282" s="34"/>
    </row>
    <row r="557283" spans="3:3" x14ac:dyDescent="0.15">
      <c r="C557283" s="34"/>
    </row>
    <row r="557284" spans="3:3" x14ac:dyDescent="0.15">
      <c r="C557284" s="34"/>
    </row>
    <row r="557285" spans="3:3" x14ac:dyDescent="0.15">
      <c r="C557285" s="34"/>
    </row>
    <row r="557286" spans="3:3" x14ac:dyDescent="0.15">
      <c r="C557286" s="34"/>
    </row>
    <row r="557287" spans="3:3" x14ac:dyDescent="0.15">
      <c r="C557287" s="34"/>
    </row>
    <row r="557288" spans="3:3" x14ac:dyDescent="0.15">
      <c r="C557288" s="34"/>
    </row>
    <row r="557289" spans="3:3" x14ac:dyDescent="0.15">
      <c r="C557289" s="34"/>
    </row>
    <row r="557290" spans="3:3" x14ac:dyDescent="0.15">
      <c r="C557290" s="34"/>
    </row>
    <row r="557291" spans="3:3" x14ac:dyDescent="0.15">
      <c r="C557291" s="42"/>
    </row>
    <row r="557292" spans="3:3" x14ac:dyDescent="0.15">
      <c r="C557292" s="42"/>
    </row>
    <row r="557293" spans="3:3" x14ac:dyDescent="0.15">
      <c r="C557293" s="42"/>
    </row>
    <row r="557294" spans="3:3" x14ac:dyDescent="0.15">
      <c r="C557294" s="42"/>
    </row>
    <row r="557295" spans="3:3" x14ac:dyDescent="0.15">
      <c r="C557295" s="42"/>
    </row>
    <row r="557296" spans="3:3" x14ac:dyDescent="0.15">
      <c r="C557296" s="42"/>
    </row>
    <row r="557297" spans="3:3" x14ac:dyDescent="0.15">
      <c r="C557297" s="42"/>
    </row>
    <row r="557298" spans="3:3" x14ac:dyDescent="0.15">
      <c r="C557298" s="42"/>
    </row>
    <row r="557299" spans="3:3" x14ac:dyDescent="0.15">
      <c r="C557299" s="42"/>
    </row>
    <row r="557300" spans="3:3" x14ac:dyDescent="0.15">
      <c r="C557300" s="42"/>
    </row>
    <row r="557301" spans="3:3" x14ac:dyDescent="0.15">
      <c r="C557301" s="31"/>
    </row>
    <row r="557302" spans="3:3" x14ac:dyDescent="0.15">
      <c r="C557302" s="31"/>
    </row>
    <row r="557303" spans="3:3" x14ac:dyDescent="0.15">
      <c r="C557303" s="29"/>
    </row>
    <row r="557304" spans="3:3" x14ac:dyDescent="0.15">
      <c r="C557304" s="29"/>
    </row>
    <row r="557305" spans="3:3" x14ac:dyDescent="0.15">
      <c r="C557305" s="29"/>
    </row>
    <row r="557306" spans="3:3" x14ac:dyDescent="0.15">
      <c r="C557306" s="29"/>
    </row>
    <row r="557307" spans="3:3" x14ac:dyDescent="0.15">
      <c r="C557307" s="29"/>
    </row>
    <row r="557308" spans="3:3" x14ac:dyDescent="0.15">
      <c r="C557308" s="29"/>
    </row>
    <row r="557309" spans="3:3" x14ac:dyDescent="0.15">
      <c r="C557309" s="29"/>
    </row>
    <row r="557310" spans="3:3" x14ac:dyDescent="0.15">
      <c r="C557310" s="29"/>
    </row>
    <row r="557311" spans="3:3" x14ac:dyDescent="0.15">
      <c r="C557311" s="31"/>
    </row>
    <row r="557312" spans="3:3" x14ac:dyDescent="0.15">
      <c r="C557312" s="29"/>
    </row>
    <row r="557313" spans="3:3" x14ac:dyDescent="0.15">
      <c r="C557313" s="29"/>
    </row>
    <row r="557314" spans="3:3" x14ac:dyDescent="0.15">
      <c r="C557314" s="29"/>
    </row>
    <row r="557315" spans="3:3" x14ac:dyDescent="0.15">
      <c r="C557315" s="29"/>
    </row>
    <row r="557316" spans="3:3" x14ac:dyDescent="0.15">
      <c r="C557316" s="29"/>
    </row>
    <row r="557317" spans="3:3" x14ac:dyDescent="0.15">
      <c r="C557317" s="29"/>
    </row>
    <row r="557318" spans="3:3" x14ac:dyDescent="0.15">
      <c r="C557318" s="29"/>
    </row>
    <row r="557319" spans="3:3" x14ac:dyDescent="0.15">
      <c r="C557319" s="37"/>
    </row>
    <row r="557320" spans="3:3" x14ac:dyDescent="0.15">
      <c r="C557320" s="37"/>
    </row>
    <row r="557321" spans="3:3" x14ac:dyDescent="0.15">
      <c r="C557321" s="37"/>
    </row>
    <row r="557322" spans="3:3" x14ac:dyDescent="0.15">
      <c r="C557322" s="37"/>
    </row>
    <row r="557323" spans="3:3" x14ac:dyDescent="0.15">
      <c r="C557323" s="29"/>
    </row>
    <row r="557324" spans="3:3" x14ac:dyDescent="0.15">
      <c r="C557324" s="43"/>
    </row>
    <row r="557325" spans="3:3" x14ac:dyDescent="0.15">
      <c r="C557325" s="43"/>
    </row>
    <row r="557326" spans="3:3" x14ac:dyDescent="0.15">
      <c r="C557326" s="43"/>
    </row>
    <row r="557327" spans="3:3" x14ac:dyDescent="0.15">
      <c r="C557327" s="43"/>
    </row>
    <row r="557328" spans="3:3" x14ac:dyDescent="0.15">
      <c r="C557328" s="43"/>
    </row>
    <row r="557329" spans="3:3" x14ac:dyDescent="0.15">
      <c r="C557329" s="43"/>
    </row>
    <row r="557330" spans="3:3" x14ac:dyDescent="0.15">
      <c r="C557330" s="43"/>
    </row>
    <row r="557331" spans="3:3" x14ac:dyDescent="0.15">
      <c r="C557331" s="44"/>
    </row>
    <row r="557332" spans="3:3" x14ac:dyDescent="0.15">
      <c r="C557332" s="44"/>
    </row>
    <row r="557333" spans="3:3" x14ac:dyDescent="0.15">
      <c r="C557333" s="44"/>
    </row>
    <row r="557334" spans="3:3" x14ac:dyDescent="0.15">
      <c r="C557334" s="43"/>
    </row>
    <row r="557335" spans="3:3" x14ac:dyDescent="0.15">
      <c r="C557335" s="43"/>
    </row>
    <row r="557336" spans="3:3" x14ac:dyDescent="0.15">
      <c r="C557336" s="43"/>
    </row>
    <row r="557337" spans="3:3" x14ac:dyDescent="0.15">
      <c r="C557337" s="43"/>
    </row>
    <row r="557338" spans="3:3" x14ac:dyDescent="0.15">
      <c r="C557338" s="43"/>
    </row>
    <row r="557339" spans="3:3" x14ac:dyDescent="0.15">
      <c r="C557339" s="43"/>
    </row>
    <row r="557340" spans="3:3" x14ac:dyDescent="0.15">
      <c r="C557340" s="43"/>
    </row>
    <row r="557341" spans="3:3" x14ac:dyDescent="0.15">
      <c r="C557341" s="45"/>
    </row>
    <row r="557342" spans="3:3" x14ac:dyDescent="0.15">
      <c r="C557342" s="45"/>
    </row>
    <row r="557343" spans="3:3" x14ac:dyDescent="0.15">
      <c r="C557343" s="45"/>
    </row>
    <row r="557344" spans="3:3" x14ac:dyDescent="0.15">
      <c r="C557344" s="46"/>
    </row>
    <row r="557345" spans="3:3" x14ac:dyDescent="0.15">
      <c r="C557345" s="46"/>
    </row>
    <row r="557346" spans="3:3" x14ac:dyDescent="0.15">
      <c r="C557346" s="46"/>
    </row>
    <row r="557347" spans="3:3" x14ac:dyDescent="0.15">
      <c r="C557347" s="46"/>
    </row>
    <row r="557348" spans="3:3" x14ac:dyDescent="0.15">
      <c r="C557348" s="46"/>
    </row>
    <row r="557349" spans="3:3" x14ac:dyDescent="0.15">
      <c r="C557349" s="46"/>
    </row>
    <row r="557350" spans="3:3" x14ac:dyDescent="0.15">
      <c r="C557350" s="46"/>
    </row>
    <row r="557351" spans="3:3" x14ac:dyDescent="0.15">
      <c r="C557351" s="47"/>
    </row>
    <row r="557352" spans="3:3" x14ac:dyDescent="0.15">
      <c r="C557352" s="47"/>
    </row>
    <row r="557353" spans="3:3" x14ac:dyDescent="0.15">
      <c r="C557353" s="47"/>
    </row>
    <row r="557354" spans="3:3" x14ac:dyDescent="0.15">
      <c r="C557354" s="43"/>
    </row>
    <row r="557355" spans="3:3" x14ac:dyDescent="0.15">
      <c r="C557355" s="36"/>
    </row>
    <row r="557356" spans="3:3" x14ac:dyDescent="0.15">
      <c r="C557356" s="43"/>
    </row>
    <row r="557357" spans="3:3" x14ac:dyDescent="0.15">
      <c r="C557357" s="43"/>
    </row>
    <row r="557358" spans="3:3" x14ac:dyDescent="0.15">
      <c r="C557358" s="43"/>
    </row>
    <row r="557359" spans="3:3" x14ac:dyDescent="0.15">
      <c r="C557359" s="43"/>
    </row>
    <row r="557360" spans="3:3" x14ac:dyDescent="0.15">
      <c r="C557360" s="43"/>
    </row>
    <row r="557361" spans="3:3" x14ac:dyDescent="0.15">
      <c r="C557361" s="43"/>
    </row>
    <row r="557362" spans="3:3" x14ac:dyDescent="0.15">
      <c r="C557362" s="43"/>
    </row>
    <row r="557363" spans="3:3" x14ac:dyDescent="0.15">
      <c r="C557363" s="43"/>
    </row>
    <row r="557364" spans="3:3" x14ac:dyDescent="0.15">
      <c r="C557364" s="44"/>
    </row>
    <row r="557365" spans="3:3" x14ac:dyDescent="0.15">
      <c r="C557365" s="44"/>
    </row>
    <row r="557366" spans="3:3" x14ac:dyDescent="0.15">
      <c r="C557366" s="44"/>
    </row>
    <row r="557367" spans="3:3" x14ac:dyDescent="0.15">
      <c r="C557367" s="43"/>
    </row>
    <row r="557368" spans="3:3" x14ac:dyDescent="0.15">
      <c r="C557368" s="43"/>
    </row>
    <row r="557369" spans="3:3" x14ac:dyDescent="0.15">
      <c r="C557369" s="43"/>
    </row>
    <row r="557370" spans="3:3" x14ac:dyDescent="0.15">
      <c r="C557370" s="48"/>
    </row>
    <row r="557371" spans="3:3" x14ac:dyDescent="0.15">
      <c r="C557371" s="43"/>
    </row>
    <row r="557372" spans="3:3" x14ac:dyDescent="0.15">
      <c r="C557372" s="48"/>
    </row>
    <row r="557373" spans="3:3" x14ac:dyDescent="0.15">
      <c r="C557373" s="48"/>
    </row>
    <row r="557374" spans="3:3" x14ac:dyDescent="0.15">
      <c r="C557374" s="48"/>
    </row>
    <row r="557375" spans="3:3" x14ac:dyDescent="0.15">
      <c r="C557375" s="43"/>
    </row>
    <row r="557376" spans="3:3" x14ac:dyDescent="0.15">
      <c r="C557376" s="49"/>
    </row>
    <row r="557377" spans="3:3" x14ac:dyDescent="0.15">
      <c r="C557377" s="48"/>
    </row>
    <row r="557378" spans="3:3" x14ac:dyDescent="0.15">
      <c r="C557378" s="48"/>
    </row>
    <row r="557379" spans="3:3" x14ac:dyDescent="0.15">
      <c r="C557379" s="48"/>
    </row>
    <row r="557380" spans="3:3" x14ac:dyDescent="0.15">
      <c r="C557380" s="48"/>
    </row>
    <row r="557381" spans="3:3" x14ac:dyDescent="0.15">
      <c r="C557381" s="48"/>
    </row>
    <row r="557382" spans="3:3" x14ac:dyDescent="0.15">
      <c r="C557382" s="48"/>
    </row>
    <row r="557383" spans="3:3" x14ac:dyDescent="0.15">
      <c r="C557383" s="48"/>
    </row>
    <row r="557384" spans="3:3" x14ac:dyDescent="0.15">
      <c r="C557384" s="43"/>
    </row>
    <row r="557385" spans="3:3" x14ac:dyDescent="0.15">
      <c r="C557385" s="46"/>
    </row>
    <row r="557386" spans="3:3" x14ac:dyDescent="0.15">
      <c r="C557386" s="43"/>
    </row>
    <row r="557387" spans="3:3" x14ac:dyDescent="0.15">
      <c r="C557387" s="50"/>
    </row>
    <row r="557389" spans="3:3" x14ac:dyDescent="0.15">
      <c r="C557389" s="52"/>
    </row>
    <row r="573441" spans="3:3" x14ac:dyDescent="0.15">
      <c r="C573441" s="29"/>
    </row>
    <row r="573442" spans="3:3" x14ac:dyDescent="0.15">
      <c r="C573442" s="31"/>
    </row>
    <row r="573443" spans="3:3" x14ac:dyDescent="0.15">
      <c r="C573443" s="31"/>
    </row>
    <row r="573444" spans="3:3" x14ac:dyDescent="0.15">
      <c r="C573444" s="32"/>
    </row>
    <row r="573445" spans="3:3" x14ac:dyDescent="0.15">
      <c r="C573445" s="32"/>
    </row>
    <row r="573446" spans="3:3" x14ac:dyDescent="0.15">
      <c r="C573446" s="31"/>
    </row>
    <row r="573447" spans="3:3" x14ac:dyDescent="0.15">
      <c r="C573447" s="31"/>
    </row>
    <row r="573448" spans="3:3" x14ac:dyDescent="0.15">
      <c r="C573448" s="31"/>
    </row>
    <row r="573449" spans="3:3" x14ac:dyDescent="0.15">
      <c r="C573449" s="31"/>
    </row>
    <row r="573450" spans="3:3" x14ac:dyDescent="0.15">
      <c r="C573450" s="31"/>
    </row>
    <row r="573451" spans="3:3" x14ac:dyDescent="0.15">
      <c r="C573451" s="31"/>
    </row>
    <row r="573452" spans="3:3" x14ac:dyDescent="0.15">
      <c r="C573452" s="31"/>
    </row>
    <row r="573453" spans="3:3" x14ac:dyDescent="0.15">
      <c r="C573453" s="31"/>
    </row>
    <row r="573454" spans="3:3" x14ac:dyDescent="0.15">
      <c r="C573454" s="31"/>
    </row>
    <row r="573455" spans="3:3" x14ac:dyDescent="0.15">
      <c r="C573455" s="31"/>
    </row>
    <row r="573456" spans="3:3" x14ac:dyDescent="0.15">
      <c r="C573456" s="31"/>
    </row>
    <row r="573457" spans="3:3" x14ac:dyDescent="0.15">
      <c r="C573457" s="31"/>
    </row>
    <row r="573458" spans="3:3" x14ac:dyDescent="0.15">
      <c r="C573458" s="31"/>
    </row>
    <row r="573459" spans="3:3" x14ac:dyDescent="0.15">
      <c r="C573459" s="31"/>
    </row>
    <row r="573460" spans="3:3" x14ac:dyDescent="0.15">
      <c r="C573460" s="29"/>
    </row>
    <row r="573461" spans="3:3" x14ac:dyDescent="0.15">
      <c r="C573461" s="29"/>
    </row>
    <row r="573462" spans="3:3" x14ac:dyDescent="0.15">
      <c r="C573462" s="29"/>
    </row>
    <row r="573463" spans="3:3" x14ac:dyDescent="0.15">
      <c r="C573463" s="29"/>
    </row>
    <row r="573464" spans="3:3" x14ac:dyDescent="0.15">
      <c r="C573464" s="29"/>
    </row>
    <row r="573465" spans="3:3" x14ac:dyDescent="0.15">
      <c r="C573465" s="29"/>
    </row>
    <row r="573466" spans="3:3" x14ac:dyDescent="0.15">
      <c r="C573466" s="33"/>
    </row>
    <row r="573467" spans="3:3" x14ac:dyDescent="0.15">
      <c r="C573467" s="29"/>
    </row>
    <row r="573468" spans="3:3" x14ac:dyDescent="0.15">
      <c r="C573468" s="33"/>
    </row>
    <row r="573469" spans="3:3" x14ac:dyDescent="0.15">
      <c r="C573469" s="29"/>
    </row>
    <row r="573470" spans="3:3" x14ac:dyDescent="0.15">
      <c r="C573470" s="29"/>
    </row>
    <row r="573471" spans="3:3" x14ac:dyDescent="0.15">
      <c r="C573471" s="34"/>
    </row>
    <row r="573472" spans="3:3" x14ac:dyDescent="0.15">
      <c r="C573472" s="34"/>
    </row>
    <row r="573473" spans="3:3" x14ac:dyDescent="0.15">
      <c r="C573473" s="34"/>
    </row>
    <row r="573474" spans="3:3" x14ac:dyDescent="0.15">
      <c r="C573474" s="34"/>
    </row>
    <row r="573475" spans="3:3" x14ac:dyDescent="0.15">
      <c r="C573475" s="29"/>
    </row>
    <row r="573476" spans="3:3" x14ac:dyDescent="0.15">
      <c r="C573476" s="29"/>
    </row>
    <row r="573477" spans="3:3" x14ac:dyDescent="0.15">
      <c r="C573477" s="29"/>
    </row>
    <row r="573478" spans="3:3" x14ac:dyDescent="0.15">
      <c r="C573478" s="29"/>
    </row>
    <row r="573479" spans="3:3" x14ac:dyDescent="0.15">
      <c r="C573479" s="29"/>
    </row>
    <row r="573480" spans="3:3" x14ac:dyDescent="0.15">
      <c r="C573480" s="29"/>
    </row>
    <row r="573481" spans="3:3" x14ac:dyDescent="0.15">
      <c r="C573481" s="34"/>
    </row>
    <row r="573482" spans="3:3" x14ac:dyDescent="0.15">
      <c r="C573482" s="34"/>
    </row>
    <row r="573483" spans="3:3" x14ac:dyDescent="0.15">
      <c r="C573483" s="29"/>
    </row>
    <row r="573484" spans="3:3" x14ac:dyDescent="0.15">
      <c r="C573484" s="29"/>
    </row>
    <row r="573485" spans="3:3" x14ac:dyDescent="0.15">
      <c r="C573485" s="29"/>
    </row>
    <row r="573486" spans="3:3" x14ac:dyDescent="0.15">
      <c r="C573486" s="29"/>
    </row>
    <row r="573487" spans="3:3" x14ac:dyDescent="0.15">
      <c r="C573487" s="29"/>
    </row>
    <row r="573488" spans="3:3" x14ac:dyDescent="0.15">
      <c r="C573488" s="29"/>
    </row>
    <row r="573489" spans="3:3" x14ac:dyDescent="0.15">
      <c r="C573489" s="29"/>
    </row>
    <row r="573490" spans="3:3" x14ac:dyDescent="0.15">
      <c r="C573490" s="29"/>
    </row>
    <row r="573491" spans="3:3" x14ac:dyDescent="0.15">
      <c r="C573491" s="29"/>
    </row>
    <row r="573492" spans="3:3" x14ac:dyDescent="0.15">
      <c r="C573492" s="29"/>
    </row>
    <row r="573493" spans="3:3" x14ac:dyDescent="0.15">
      <c r="C573493" s="29"/>
    </row>
    <row r="573494" spans="3:3" x14ac:dyDescent="0.15">
      <c r="C573494" s="29"/>
    </row>
    <row r="573495" spans="3:3" x14ac:dyDescent="0.15">
      <c r="C573495" s="29"/>
    </row>
    <row r="573496" spans="3:3" x14ac:dyDescent="0.15">
      <c r="C573496" s="29"/>
    </row>
    <row r="573497" spans="3:3" x14ac:dyDescent="0.15">
      <c r="C573497" s="29"/>
    </row>
    <row r="573498" spans="3:3" x14ac:dyDescent="0.15">
      <c r="C573498" s="29"/>
    </row>
    <row r="573499" spans="3:3" x14ac:dyDescent="0.15">
      <c r="C573499" s="34"/>
    </row>
    <row r="573500" spans="3:3" x14ac:dyDescent="0.15">
      <c r="C573500" s="35"/>
    </row>
    <row r="573501" spans="3:3" x14ac:dyDescent="0.15">
      <c r="C573501" s="35"/>
    </row>
    <row r="573502" spans="3:3" x14ac:dyDescent="0.15">
      <c r="C573502" s="35"/>
    </row>
    <row r="573503" spans="3:3" x14ac:dyDescent="0.15">
      <c r="C573503" s="35"/>
    </row>
    <row r="573504" spans="3:3" x14ac:dyDescent="0.15">
      <c r="C573504" s="35"/>
    </row>
    <row r="573505" spans="3:3" x14ac:dyDescent="0.15">
      <c r="C573505" s="35"/>
    </row>
    <row r="573506" spans="3:3" x14ac:dyDescent="0.15">
      <c r="C573506" s="35"/>
    </row>
    <row r="573507" spans="3:3" x14ac:dyDescent="0.15">
      <c r="C573507" s="33"/>
    </row>
    <row r="573508" spans="3:3" x14ac:dyDescent="0.15">
      <c r="C573508" s="35"/>
    </row>
    <row r="573509" spans="3:3" x14ac:dyDescent="0.15">
      <c r="C573509" s="33"/>
    </row>
    <row r="573510" spans="3:3" x14ac:dyDescent="0.15">
      <c r="C573510" s="33"/>
    </row>
    <row r="573511" spans="3:3" x14ac:dyDescent="0.15">
      <c r="C573511" s="33"/>
    </row>
    <row r="573512" spans="3:3" x14ac:dyDescent="0.15">
      <c r="C573512" s="33"/>
    </row>
    <row r="573513" spans="3:3" x14ac:dyDescent="0.15">
      <c r="C573513" s="33"/>
    </row>
    <row r="573514" spans="3:3" x14ac:dyDescent="0.15">
      <c r="C573514" s="33"/>
    </row>
    <row r="573515" spans="3:3" x14ac:dyDescent="0.15">
      <c r="C573515" s="33"/>
    </row>
    <row r="573516" spans="3:3" x14ac:dyDescent="0.15">
      <c r="C573516" s="33"/>
    </row>
    <row r="573517" spans="3:3" x14ac:dyDescent="0.15">
      <c r="C573517" s="33"/>
    </row>
    <row r="573518" spans="3:3" x14ac:dyDescent="0.15">
      <c r="C573518" s="36"/>
    </row>
    <row r="573519" spans="3:3" x14ac:dyDescent="0.15">
      <c r="C573519" s="33"/>
    </row>
    <row r="573520" spans="3:3" x14ac:dyDescent="0.15">
      <c r="C573520" s="36"/>
    </row>
    <row r="573521" spans="3:3" x14ac:dyDescent="0.15">
      <c r="C573521" s="33"/>
    </row>
    <row r="573522" spans="3:3" x14ac:dyDescent="0.15">
      <c r="C573522" s="33"/>
    </row>
    <row r="573523" spans="3:3" x14ac:dyDescent="0.15">
      <c r="C573523" s="33"/>
    </row>
    <row r="573524" spans="3:3" x14ac:dyDescent="0.15">
      <c r="C573524" s="33"/>
    </row>
    <row r="573525" spans="3:3" x14ac:dyDescent="0.15">
      <c r="C573525" s="36"/>
    </row>
    <row r="573526" spans="3:3" x14ac:dyDescent="0.15">
      <c r="C573526" s="37"/>
    </row>
    <row r="573527" spans="3:3" x14ac:dyDescent="0.15">
      <c r="C573527" s="37"/>
    </row>
    <row r="573528" spans="3:3" x14ac:dyDescent="0.15">
      <c r="C573528" s="15"/>
    </row>
    <row r="573529" spans="3:3" x14ac:dyDescent="0.15">
      <c r="C573529" s="36"/>
    </row>
    <row r="573530" spans="3:3" x14ac:dyDescent="0.15">
      <c r="C573530" s="37"/>
    </row>
    <row r="573531" spans="3:3" x14ac:dyDescent="0.15">
      <c r="C573531" s="37"/>
    </row>
    <row r="573532" spans="3:3" x14ac:dyDescent="0.15">
      <c r="C573532" s="15"/>
    </row>
    <row r="573533" spans="3:3" x14ac:dyDescent="0.15">
      <c r="C573533" s="38"/>
    </row>
    <row r="573534" spans="3:3" x14ac:dyDescent="0.15">
      <c r="C573534" s="36"/>
    </row>
    <row r="573535" spans="3:3" x14ac:dyDescent="0.15">
      <c r="C573535" s="37"/>
    </row>
    <row r="573536" spans="3:3" x14ac:dyDescent="0.15">
      <c r="C573536" s="37"/>
    </row>
    <row r="573537" spans="3:3" x14ac:dyDescent="0.15">
      <c r="C573537" s="17"/>
    </row>
    <row r="573538" spans="3:3" x14ac:dyDescent="0.15">
      <c r="C573538" s="17"/>
    </row>
    <row r="573539" spans="3:3" x14ac:dyDescent="0.15">
      <c r="C573539" s="33"/>
    </row>
    <row r="573540" spans="3:3" x14ac:dyDescent="0.15">
      <c r="C573540" s="33"/>
    </row>
    <row r="573541" spans="3:3" x14ac:dyDescent="0.15">
      <c r="C573541" s="33"/>
    </row>
    <row r="573542" spans="3:3" x14ac:dyDescent="0.15">
      <c r="C573542" s="33"/>
    </row>
    <row r="573543" spans="3:3" x14ac:dyDescent="0.15">
      <c r="C573543" s="33"/>
    </row>
    <row r="573544" spans="3:3" x14ac:dyDescent="0.15">
      <c r="C573544" s="33"/>
    </row>
    <row r="573545" spans="3:3" x14ac:dyDescent="0.15">
      <c r="C573545" s="33"/>
    </row>
    <row r="573546" spans="3:3" x14ac:dyDescent="0.15">
      <c r="C573546" s="33"/>
    </row>
    <row r="573547" spans="3:3" x14ac:dyDescent="0.15">
      <c r="C573547" s="33"/>
    </row>
    <row r="573548" spans="3:3" x14ac:dyDescent="0.15">
      <c r="C573548" s="33"/>
    </row>
    <row r="573549" spans="3:3" x14ac:dyDescent="0.15">
      <c r="C573549" s="39"/>
    </row>
    <row r="573550" spans="3:3" x14ac:dyDescent="0.15">
      <c r="C573550" s="39"/>
    </row>
    <row r="573551" spans="3:3" x14ac:dyDescent="0.15">
      <c r="C573551" s="39"/>
    </row>
    <row r="573552" spans="3:3" x14ac:dyDescent="0.15">
      <c r="C573552" s="39"/>
    </row>
    <row r="573553" spans="3:3" x14ac:dyDescent="0.15">
      <c r="C573553" s="39"/>
    </row>
    <row r="573554" spans="3:3" x14ac:dyDescent="0.15">
      <c r="C573554" s="31"/>
    </row>
    <row r="573555" spans="3:3" x14ac:dyDescent="0.15">
      <c r="C573555" s="31"/>
    </row>
    <row r="573556" spans="3:3" x14ac:dyDescent="0.15">
      <c r="C573556" s="31"/>
    </row>
    <row r="573557" spans="3:3" x14ac:dyDescent="0.15">
      <c r="C573557" s="31"/>
    </row>
    <row r="573558" spans="3:3" x14ac:dyDescent="0.15">
      <c r="C573558" s="31"/>
    </row>
    <row r="573559" spans="3:3" x14ac:dyDescent="0.15">
      <c r="C573559" s="31"/>
    </row>
    <row r="573560" spans="3:3" x14ac:dyDescent="0.15">
      <c r="C573560" s="31"/>
    </row>
    <row r="573561" spans="3:3" x14ac:dyDescent="0.15">
      <c r="C573561" s="31"/>
    </row>
    <row r="573562" spans="3:3" x14ac:dyDescent="0.15">
      <c r="C573562" s="31"/>
    </row>
    <row r="573563" spans="3:3" x14ac:dyDescent="0.15">
      <c r="C573563" s="31"/>
    </row>
    <row r="573564" spans="3:3" x14ac:dyDescent="0.15">
      <c r="C573564" s="31"/>
    </row>
    <row r="573565" spans="3:3" x14ac:dyDescent="0.15">
      <c r="C573565" s="31"/>
    </row>
    <row r="573566" spans="3:3" x14ac:dyDescent="0.15">
      <c r="C573566" s="31"/>
    </row>
    <row r="573567" spans="3:3" x14ac:dyDescent="0.15">
      <c r="C573567" s="31"/>
    </row>
    <row r="573568" spans="3:3" x14ac:dyDescent="0.15">
      <c r="C573568" s="31"/>
    </row>
    <row r="573569" spans="3:3" x14ac:dyDescent="0.15">
      <c r="C573569" s="31"/>
    </row>
    <row r="573570" spans="3:3" x14ac:dyDescent="0.15">
      <c r="C573570" s="31"/>
    </row>
    <row r="573571" spans="3:3" x14ac:dyDescent="0.15">
      <c r="C573571" s="31"/>
    </row>
    <row r="573572" spans="3:3" x14ac:dyDescent="0.15">
      <c r="C573572" s="31"/>
    </row>
    <row r="573573" spans="3:3" x14ac:dyDescent="0.15">
      <c r="C573573" s="31"/>
    </row>
    <row r="573574" spans="3:3" x14ac:dyDescent="0.15">
      <c r="C573574" s="29"/>
    </row>
    <row r="573575" spans="3:3" x14ac:dyDescent="0.15">
      <c r="C573575" s="29"/>
    </row>
    <row r="573576" spans="3:3" x14ac:dyDescent="0.15">
      <c r="C573576" s="29"/>
    </row>
    <row r="573577" spans="3:3" x14ac:dyDescent="0.15">
      <c r="C573577" s="29"/>
    </row>
    <row r="573578" spans="3:3" x14ac:dyDescent="0.15">
      <c r="C573578" s="29"/>
    </row>
    <row r="573579" spans="3:3" x14ac:dyDescent="0.15">
      <c r="C573579" s="29"/>
    </row>
    <row r="573580" spans="3:3" x14ac:dyDescent="0.15">
      <c r="C573580" s="29"/>
    </row>
    <row r="573581" spans="3:3" x14ac:dyDescent="0.15">
      <c r="C573581" s="29"/>
    </row>
    <row r="573582" spans="3:3" x14ac:dyDescent="0.15">
      <c r="C573582" s="29"/>
    </row>
    <row r="573583" spans="3:3" x14ac:dyDescent="0.15">
      <c r="C573583" s="29"/>
    </row>
    <row r="573584" spans="3:3" x14ac:dyDescent="0.15">
      <c r="C573584" s="29"/>
    </row>
    <row r="573585" spans="3:3" x14ac:dyDescent="0.15">
      <c r="C573585" s="29"/>
    </row>
    <row r="573586" spans="3:3" x14ac:dyDescent="0.15">
      <c r="C573586" s="29"/>
    </row>
    <row r="573587" spans="3:3" x14ac:dyDescent="0.15">
      <c r="C573587" s="29"/>
    </row>
    <row r="573588" spans="3:3" x14ac:dyDescent="0.15">
      <c r="C573588" s="29"/>
    </row>
    <row r="573589" spans="3:3" x14ac:dyDescent="0.15">
      <c r="C573589" s="29"/>
    </row>
    <row r="573590" spans="3:3" x14ac:dyDescent="0.15">
      <c r="C573590" s="29"/>
    </row>
    <row r="573591" spans="3:3" x14ac:dyDescent="0.15">
      <c r="C573591" s="29"/>
    </row>
    <row r="573592" spans="3:3" x14ac:dyDescent="0.15">
      <c r="C573592" s="29"/>
    </row>
    <row r="573593" spans="3:3" x14ac:dyDescent="0.15">
      <c r="C573593" s="29"/>
    </row>
    <row r="573594" spans="3:3" x14ac:dyDescent="0.15">
      <c r="C573594" s="29"/>
    </row>
    <row r="573595" spans="3:3" x14ac:dyDescent="0.15">
      <c r="C573595" s="29"/>
    </row>
    <row r="573596" spans="3:3" x14ac:dyDescent="0.15">
      <c r="C573596" s="29"/>
    </row>
    <row r="573597" spans="3:3" x14ac:dyDescent="0.15">
      <c r="C573597" s="29"/>
    </row>
    <row r="573598" spans="3:3" x14ac:dyDescent="0.15">
      <c r="C573598" s="29"/>
    </row>
    <row r="573599" spans="3:3" x14ac:dyDescent="0.15">
      <c r="C573599" s="29"/>
    </row>
    <row r="573600" spans="3:3" x14ac:dyDescent="0.15">
      <c r="C573600" s="29"/>
    </row>
    <row r="573601" spans="3:3" x14ac:dyDescent="0.15">
      <c r="C573601" s="29"/>
    </row>
    <row r="573602" spans="3:3" x14ac:dyDescent="0.15">
      <c r="C573602" s="29"/>
    </row>
    <row r="573603" spans="3:3" x14ac:dyDescent="0.15">
      <c r="C573603" s="29"/>
    </row>
    <row r="573604" spans="3:3" x14ac:dyDescent="0.15">
      <c r="C573604" s="29"/>
    </row>
    <row r="573605" spans="3:3" x14ac:dyDescent="0.15">
      <c r="C573605" s="29"/>
    </row>
    <row r="573606" spans="3:3" x14ac:dyDescent="0.15">
      <c r="C573606" s="29"/>
    </row>
    <row r="573607" spans="3:3" x14ac:dyDescent="0.15">
      <c r="C573607" s="29"/>
    </row>
    <row r="573608" spans="3:3" x14ac:dyDescent="0.15">
      <c r="C573608" s="29"/>
    </row>
    <row r="573609" spans="3:3" x14ac:dyDescent="0.15">
      <c r="C573609" s="29"/>
    </row>
    <row r="573610" spans="3:3" x14ac:dyDescent="0.15">
      <c r="C573610" s="31"/>
    </row>
    <row r="573611" spans="3:3" x14ac:dyDescent="0.15">
      <c r="C573611" s="31"/>
    </row>
    <row r="573612" spans="3:3" x14ac:dyDescent="0.15">
      <c r="C573612" s="31"/>
    </row>
    <row r="573613" spans="3:3" x14ac:dyDescent="0.15">
      <c r="C573613" s="31"/>
    </row>
    <row r="573614" spans="3:3" x14ac:dyDescent="0.15">
      <c r="C573614" s="31"/>
    </row>
    <row r="573615" spans="3:3" x14ac:dyDescent="0.15">
      <c r="C573615" s="31"/>
    </row>
    <row r="573616" spans="3:3" x14ac:dyDescent="0.15">
      <c r="C573616" s="31"/>
    </row>
    <row r="573617" spans="3:3" x14ac:dyDescent="0.15">
      <c r="C573617" s="31"/>
    </row>
    <row r="573618" spans="3:3" x14ac:dyDescent="0.15">
      <c r="C573618" s="31"/>
    </row>
    <row r="573619" spans="3:3" x14ac:dyDescent="0.15">
      <c r="C573619" s="31"/>
    </row>
    <row r="573620" spans="3:3" x14ac:dyDescent="0.15">
      <c r="C573620" s="29"/>
    </row>
    <row r="573621" spans="3:3" x14ac:dyDescent="0.15">
      <c r="C573621" s="29"/>
    </row>
    <row r="573622" spans="3:3" x14ac:dyDescent="0.15">
      <c r="C573622" s="29"/>
    </row>
    <row r="573623" spans="3:3" x14ac:dyDescent="0.15">
      <c r="C573623" s="29"/>
    </row>
    <row r="573624" spans="3:3" x14ac:dyDescent="0.15">
      <c r="C573624" s="29"/>
    </row>
    <row r="573625" spans="3:3" x14ac:dyDescent="0.15">
      <c r="C573625" s="29"/>
    </row>
    <row r="573626" spans="3:3" x14ac:dyDescent="0.15">
      <c r="C573626" s="29"/>
    </row>
    <row r="573627" spans="3:3" x14ac:dyDescent="0.15">
      <c r="C573627" s="29"/>
    </row>
    <row r="573628" spans="3:3" x14ac:dyDescent="0.15">
      <c r="C573628" s="29"/>
    </row>
    <row r="573629" spans="3:3" x14ac:dyDescent="0.15">
      <c r="C573629" s="29"/>
    </row>
    <row r="573630" spans="3:3" x14ac:dyDescent="0.15">
      <c r="C573630" s="29"/>
    </row>
    <row r="573631" spans="3:3" x14ac:dyDescent="0.15">
      <c r="C573631" s="29"/>
    </row>
    <row r="573632" spans="3:3" x14ac:dyDescent="0.15">
      <c r="C573632" s="29"/>
    </row>
    <row r="573633" spans="3:3" x14ac:dyDescent="0.15">
      <c r="C573633" s="29"/>
    </row>
    <row r="573634" spans="3:3" x14ac:dyDescent="0.15">
      <c r="C573634" s="29"/>
    </row>
    <row r="573635" spans="3:3" x14ac:dyDescent="0.15">
      <c r="C573635" s="29"/>
    </row>
    <row r="573636" spans="3:3" x14ac:dyDescent="0.15">
      <c r="C573636" s="29"/>
    </row>
    <row r="573637" spans="3:3" x14ac:dyDescent="0.15">
      <c r="C573637" s="29"/>
    </row>
    <row r="573638" spans="3:3" x14ac:dyDescent="0.15">
      <c r="C573638" s="29"/>
    </row>
    <row r="573639" spans="3:3" x14ac:dyDescent="0.15">
      <c r="C573639" s="29"/>
    </row>
    <row r="573640" spans="3:3" x14ac:dyDescent="0.15">
      <c r="C573640" s="29"/>
    </row>
    <row r="573641" spans="3:3" x14ac:dyDescent="0.15">
      <c r="C573641" s="29"/>
    </row>
    <row r="573642" spans="3:3" x14ac:dyDescent="0.15">
      <c r="C573642" s="29"/>
    </row>
    <row r="573643" spans="3:3" x14ac:dyDescent="0.15">
      <c r="C573643" s="29"/>
    </row>
    <row r="573644" spans="3:3" x14ac:dyDescent="0.15">
      <c r="C573644" s="29"/>
    </row>
    <row r="573645" spans="3:3" x14ac:dyDescent="0.15">
      <c r="C573645" s="29"/>
    </row>
    <row r="573646" spans="3:3" x14ac:dyDescent="0.15">
      <c r="C573646" s="40"/>
    </row>
    <row r="573647" spans="3:3" x14ac:dyDescent="0.15">
      <c r="C573647" s="40"/>
    </row>
    <row r="573648" spans="3:3" x14ac:dyDescent="0.15">
      <c r="C573648" s="40"/>
    </row>
    <row r="573649" spans="3:3" x14ac:dyDescent="0.15">
      <c r="C573649" s="40"/>
    </row>
    <row r="573650" spans="3:3" x14ac:dyDescent="0.15">
      <c r="C573650" s="40"/>
    </row>
    <row r="573651" spans="3:3" x14ac:dyDescent="0.15">
      <c r="C573651" s="40"/>
    </row>
    <row r="573652" spans="3:3" x14ac:dyDescent="0.15">
      <c r="C573652" s="40"/>
    </row>
    <row r="573653" spans="3:3" x14ac:dyDescent="0.15">
      <c r="C573653" s="40"/>
    </row>
    <row r="573654" spans="3:3" x14ac:dyDescent="0.15">
      <c r="C573654" s="40"/>
    </row>
    <row r="573655" spans="3:3" x14ac:dyDescent="0.15">
      <c r="C573655" s="40"/>
    </row>
    <row r="573656" spans="3:3" x14ac:dyDescent="0.15">
      <c r="C573656" s="40"/>
    </row>
    <row r="573657" spans="3:3" x14ac:dyDescent="0.15">
      <c r="C573657" s="40"/>
    </row>
    <row r="573658" spans="3:3" x14ac:dyDescent="0.15">
      <c r="C573658" s="40"/>
    </row>
    <row r="573659" spans="3:3" x14ac:dyDescent="0.15">
      <c r="C573659" s="40"/>
    </row>
    <row r="573660" spans="3:3" x14ac:dyDescent="0.15">
      <c r="C573660" s="41"/>
    </row>
    <row r="573661" spans="3:3" x14ac:dyDescent="0.15">
      <c r="C573661" s="41"/>
    </row>
    <row r="573662" spans="3:3" x14ac:dyDescent="0.15">
      <c r="C573662" s="41"/>
    </row>
    <row r="573663" spans="3:3" x14ac:dyDescent="0.15">
      <c r="C573663" s="41"/>
    </row>
    <row r="573664" spans="3:3" x14ac:dyDescent="0.15">
      <c r="C573664" s="41"/>
    </row>
    <row r="573665" spans="3:3" x14ac:dyDescent="0.15">
      <c r="C573665" s="34"/>
    </row>
    <row r="573666" spans="3:3" x14ac:dyDescent="0.15">
      <c r="C573666" s="34"/>
    </row>
    <row r="573667" spans="3:3" x14ac:dyDescent="0.15">
      <c r="C573667" s="34"/>
    </row>
    <row r="573668" spans="3:3" x14ac:dyDescent="0.15">
      <c r="C573668" s="34"/>
    </row>
    <row r="573669" spans="3:3" x14ac:dyDescent="0.15">
      <c r="C573669" s="34"/>
    </row>
    <row r="573670" spans="3:3" x14ac:dyDescent="0.15">
      <c r="C573670" s="34"/>
    </row>
    <row r="573671" spans="3:3" x14ac:dyDescent="0.15">
      <c r="C573671" s="34"/>
    </row>
    <row r="573672" spans="3:3" x14ac:dyDescent="0.15">
      <c r="C573672" s="34"/>
    </row>
    <row r="573673" spans="3:3" x14ac:dyDescent="0.15">
      <c r="C573673" s="34"/>
    </row>
    <row r="573674" spans="3:3" x14ac:dyDescent="0.15">
      <c r="C573674" s="34"/>
    </row>
    <row r="573675" spans="3:3" x14ac:dyDescent="0.15">
      <c r="C573675" s="42"/>
    </row>
    <row r="573676" spans="3:3" x14ac:dyDescent="0.15">
      <c r="C573676" s="42"/>
    </row>
    <row r="573677" spans="3:3" x14ac:dyDescent="0.15">
      <c r="C573677" s="42"/>
    </row>
    <row r="573678" spans="3:3" x14ac:dyDescent="0.15">
      <c r="C573678" s="42"/>
    </row>
    <row r="573679" spans="3:3" x14ac:dyDescent="0.15">
      <c r="C573679" s="42"/>
    </row>
    <row r="573680" spans="3:3" x14ac:dyDescent="0.15">
      <c r="C573680" s="42"/>
    </row>
    <row r="573681" spans="3:3" x14ac:dyDescent="0.15">
      <c r="C573681" s="42"/>
    </row>
    <row r="573682" spans="3:3" x14ac:dyDescent="0.15">
      <c r="C573682" s="42"/>
    </row>
    <row r="573683" spans="3:3" x14ac:dyDescent="0.15">
      <c r="C573683" s="42"/>
    </row>
    <row r="573684" spans="3:3" x14ac:dyDescent="0.15">
      <c r="C573684" s="42"/>
    </row>
    <row r="573685" spans="3:3" x14ac:dyDescent="0.15">
      <c r="C573685" s="31"/>
    </row>
    <row r="573686" spans="3:3" x14ac:dyDescent="0.15">
      <c r="C573686" s="31"/>
    </row>
    <row r="573687" spans="3:3" x14ac:dyDescent="0.15">
      <c r="C573687" s="29"/>
    </row>
    <row r="573688" spans="3:3" x14ac:dyDescent="0.15">
      <c r="C573688" s="29"/>
    </row>
    <row r="573689" spans="3:3" x14ac:dyDescent="0.15">
      <c r="C573689" s="29"/>
    </row>
    <row r="573690" spans="3:3" x14ac:dyDescent="0.15">
      <c r="C573690" s="29"/>
    </row>
    <row r="573691" spans="3:3" x14ac:dyDescent="0.15">
      <c r="C573691" s="29"/>
    </row>
    <row r="573692" spans="3:3" x14ac:dyDescent="0.15">
      <c r="C573692" s="29"/>
    </row>
    <row r="573693" spans="3:3" x14ac:dyDescent="0.15">
      <c r="C573693" s="29"/>
    </row>
    <row r="573694" spans="3:3" x14ac:dyDescent="0.15">
      <c r="C573694" s="29"/>
    </row>
    <row r="573695" spans="3:3" x14ac:dyDescent="0.15">
      <c r="C573695" s="31"/>
    </row>
    <row r="573696" spans="3:3" x14ac:dyDescent="0.15">
      <c r="C573696" s="29"/>
    </row>
    <row r="573697" spans="3:3" x14ac:dyDescent="0.15">
      <c r="C573697" s="29"/>
    </row>
    <row r="573698" spans="3:3" x14ac:dyDescent="0.15">
      <c r="C573698" s="29"/>
    </row>
    <row r="573699" spans="3:3" x14ac:dyDescent="0.15">
      <c r="C573699" s="29"/>
    </row>
    <row r="573700" spans="3:3" x14ac:dyDescent="0.15">
      <c r="C573700" s="29"/>
    </row>
    <row r="573701" spans="3:3" x14ac:dyDescent="0.15">
      <c r="C573701" s="29"/>
    </row>
    <row r="573702" spans="3:3" x14ac:dyDescent="0.15">
      <c r="C573702" s="29"/>
    </row>
    <row r="573703" spans="3:3" x14ac:dyDescent="0.15">
      <c r="C573703" s="37"/>
    </row>
    <row r="573704" spans="3:3" x14ac:dyDescent="0.15">
      <c r="C573704" s="37"/>
    </row>
    <row r="573705" spans="3:3" x14ac:dyDescent="0.15">
      <c r="C573705" s="37"/>
    </row>
    <row r="573706" spans="3:3" x14ac:dyDescent="0.15">
      <c r="C573706" s="37"/>
    </row>
    <row r="573707" spans="3:3" x14ac:dyDescent="0.15">
      <c r="C573707" s="29"/>
    </row>
    <row r="573708" spans="3:3" x14ac:dyDescent="0.15">
      <c r="C573708" s="43"/>
    </row>
    <row r="573709" spans="3:3" x14ac:dyDescent="0.15">
      <c r="C573709" s="43"/>
    </row>
    <row r="573710" spans="3:3" x14ac:dyDescent="0.15">
      <c r="C573710" s="43"/>
    </row>
    <row r="573711" spans="3:3" x14ac:dyDescent="0.15">
      <c r="C573711" s="43"/>
    </row>
    <row r="573712" spans="3:3" x14ac:dyDescent="0.15">
      <c r="C573712" s="43"/>
    </row>
    <row r="573713" spans="3:3" x14ac:dyDescent="0.15">
      <c r="C573713" s="43"/>
    </row>
    <row r="573714" spans="3:3" x14ac:dyDescent="0.15">
      <c r="C573714" s="43"/>
    </row>
    <row r="573715" spans="3:3" x14ac:dyDescent="0.15">
      <c r="C573715" s="44"/>
    </row>
    <row r="573716" spans="3:3" x14ac:dyDescent="0.15">
      <c r="C573716" s="44"/>
    </row>
    <row r="573717" spans="3:3" x14ac:dyDescent="0.15">
      <c r="C573717" s="44"/>
    </row>
    <row r="573718" spans="3:3" x14ac:dyDescent="0.15">
      <c r="C573718" s="43"/>
    </row>
    <row r="573719" spans="3:3" x14ac:dyDescent="0.15">
      <c r="C573719" s="43"/>
    </row>
    <row r="573720" spans="3:3" x14ac:dyDescent="0.15">
      <c r="C573720" s="43"/>
    </row>
    <row r="573721" spans="3:3" x14ac:dyDescent="0.15">
      <c r="C573721" s="43"/>
    </row>
    <row r="573722" spans="3:3" x14ac:dyDescent="0.15">
      <c r="C573722" s="43"/>
    </row>
    <row r="573723" spans="3:3" x14ac:dyDescent="0.15">
      <c r="C573723" s="43"/>
    </row>
    <row r="573724" spans="3:3" x14ac:dyDescent="0.15">
      <c r="C573724" s="43"/>
    </row>
    <row r="573725" spans="3:3" x14ac:dyDescent="0.15">
      <c r="C573725" s="45"/>
    </row>
    <row r="573726" spans="3:3" x14ac:dyDescent="0.15">
      <c r="C573726" s="45"/>
    </row>
    <row r="573727" spans="3:3" x14ac:dyDescent="0.15">
      <c r="C573727" s="45"/>
    </row>
    <row r="573728" spans="3:3" x14ac:dyDescent="0.15">
      <c r="C573728" s="46"/>
    </row>
    <row r="573729" spans="3:3" x14ac:dyDescent="0.15">
      <c r="C573729" s="46"/>
    </row>
    <row r="573730" spans="3:3" x14ac:dyDescent="0.15">
      <c r="C573730" s="46"/>
    </row>
    <row r="573731" spans="3:3" x14ac:dyDescent="0.15">
      <c r="C573731" s="46"/>
    </row>
    <row r="573732" spans="3:3" x14ac:dyDescent="0.15">
      <c r="C573732" s="46"/>
    </row>
    <row r="573733" spans="3:3" x14ac:dyDescent="0.15">
      <c r="C573733" s="46"/>
    </row>
    <row r="573734" spans="3:3" x14ac:dyDescent="0.15">
      <c r="C573734" s="46"/>
    </row>
    <row r="573735" spans="3:3" x14ac:dyDescent="0.15">
      <c r="C573735" s="47"/>
    </row>
    <row r="573736" spans="3:3" x14ac:dyDescent="0.15">
      <c r="C573736" s="47"/>
    </row>
    <row r="573737" spans="3:3" x14ac:dyDescent="0.15">
      <c r="C573737" s="47"/>
    </row>
    <row r="573738" spans="3:3" x14ac:dyDescent="0.15">
      <c r="C573738" s="43"/>
    </row>
    <row r="573739" spans="3:3" x14ac:dyDescent="0.15">
      <c r="C573739" s="36"/>
    </row>
    <row r="573740" spans="3:3" x14ac:dyDescent="0.15">
      <c r="C573740" s="43"/>
    </row>
    <row r="573741" spans="3:3" x14ac:dyDescent="0.15">
      <c r="C573741" s="43"/>
    </row>
    <row r="573742" spans="3:3" x14ac:dyDescent="0.15">
      <c r="C573742" s="43"/>
    </row>
    <row r="573743" spans="3:3" x14ac:dyDescent="0.15">
      <c r="C573743" s="43"/>
    </row>
    <row r="573744" spans="3:3" x14ac:dyDescent="0.15">
      <c r="C573744" s="43"/>
    </row>
    <row r="573745" spans="3:3" x14ac:dyDescent="0.15">
      <c r="C573745" s="43"/>
    </row>
    <row r="573746" spans="3:3" x14ac:dyDescent="0.15">
      <c r="C573746" s="43"/>
    </row>
    <row r="573747" spans="3:3" x14ac:dyDescent="0.15">
      <c r="C573747" s="43"/>
    </row>
    <row r="573748" spans="3:3" x14ac:dyDescent="0.15">
      <c r="C573748" s="44"/>
    </row>
    <row r="573749" spans="3:3" x14ac:dyDescent="0.15">
      <c r="C573749" s="44"/>
    </row>
    <row r="573750" spans="3:3" x14ac:dyDescent="0.15">
      <c r="C573750" s="44"/>
    </row>
    <row r="573751" spans="3:3" x14ac:dyDescent="0.15">
      <c r="C573751" s="43"/>
    </row>
    <row r="573752" spans="3:3" x14ac:dyDescent="0.15">
      <c r="C573752" s="43"/>
    </row>
    <row r="573753" spans="3:3" x14ac:dyDescent="0.15">
      <c r="C573753" s="43"/>
    </row>
    <row r="573754" spans="3:3" x14ac:dyDescent="0.15">
      <c r="C573754" s="48"/>
    </row>
    <row r="573755" spans="3:3" x14ac:dyDescent="0.15">
      <c r="C573755" s="43"/>
    </row>
    <row r="573756" spans="3:3" x14ac:dyDescent="0.15">
      <c r="C573756" s="48"/>
    </row>
    <row r="573757" spans="3:3" x14ac:dyDescent="0.15">
      <c r="C573757" s="48"/>
    </row>
    <row r="573758" spans="3:3" x14ac:dyDescent="0.15">
      <c r="C573758" s="48"/>
    </row>
    <row r="573759" spans="3:3" x14ac:dyDescent="0.15">
      <c r="C573759" s="43"/>
    </row>
    <row r="573760" spans="3:3" x14ac:dyDescent="0.15">
      <c r="C573760" s="49"/>
    </row>
    <row r="573761" spans="3:3" x14ac:dyDescent="0.15">
      <c r="C573761" s="48"/>
    </row>
    <row r="573762" spans="3:3" x14ac:dyDescent="0.15">
      <c r="C573762" s="48"/>
    </row>
    <row r="573763" spans="3:3" x14ac:dyDescent="0.15">
      <c r="C573763" s="48"/>
    </row>
    <row r="573764" spans="3:3" x14ac:dyDescent="0.15">
      <c r="C573764" s="48"/>
    </row>
    <row r="573765" spans="3:3" x14ac:dyDescent="0.15">
      <c r="C573765" s="48"/>
    </row>
    <row r="573766" spans="3:3" x14ac:dyDescent="0.15">
      <c r="C573766" s="48"/>
    </row>
    <row r="573767" spans="3:3" x14ac:dyDescent="0.15">
      <c r="C573767" s="48"/>
    </row>
    <row r="573768" spans="3:3" x14ac:dyDescent="0.15">
      <c r="C573768" s="43"/>
    </row>
    <row r="573769" spans="3:3" x14ac:dyDescent="0.15">
      <c r="C573769" s="46"/>
    </row>
    <row r="573770" spans="3:3" x14ac:dyDescent="0.15">
      <c r="C573770" s="43"/>
    </row>
    <row r="573771" spans="3:3" x14ac:dyDescent="0.15">
      <c r="C573771" s="50"/>
    </row>
    <row r="573773" spans="3:3" x14ac:dyDescent="0.15">
      <c r="C573773" s="52"/>
    </row>
    <row r="589825" spans="3:3" x14ac:dyDescent="0.15">
      <c r="C589825" s="29"/>
    </row>
    <row r="589826" spans="3:3" x14ac:dyDescent="0.15">
      <c r="C589826" s="31"/>
    </row>
    <row r="589827" spans="3:3" x14ac:dyDescent="0.15">
      <c r="C589827" s="31"/>
    </row>
    <row r="589828" spans="3:3" x14ac:dyDescent="0.15">
      <c r="C589828" s="32"/>
    </row>
    <row r="589829" spans="3:3" x14ac:dyDescent="0.15">
      <c r="C589829" s="32"/>
    </row>
    <row r="589830" spans="3:3" x14ac:dyDescent="0.15">
      <c r="C589830" s="31"/>
    </row>
    <row r="589831" spans="3:3" x14ac:dyDescent="0.15">
      <c r="C589831" s="31"/>
    </row>
    <row r="589832" spans="3:3" x14ac:dyDescent="0.15">
      <c r="C589832" s="31"/>
    </row>
    <row r="589833" spans="3:3" x14ac:dyDescent="0.15">
      <c r="C589833" s="31"/>
    </row>
    <row r="589834" spans="3:3" x14ac:dyDescent="0.15">
      <c r="C589834" s="31"/>
    </row>
    <row r="589835" spans="3:3" x14ac:dyDescent="0.15">
      <c r="C589835" s="31"/>
    </row>
    <row r="589836" spans="3:3" x14ac:dyDescent="0.15">
      <c r="C589836" s="31"/>
    </row>
    <row r="589837" spans="3:3" x14ac:dyDescent="0.15">
      <c r="C589837" s="31"/>
    </row>
    <row r="589838" spans="3:3" x14ac:dyDescent="0.15">
      <c r="C589838" s="31"/>
    </row>
    <row r="589839" spans="3:3" x14ac:dyDescent="0.15">
      <c r="C589839" s="31"/>
    </row>
    <row r="589840" spans="3:3" x14ac:dyDescent="0.15">
      <c r="C589840" s="31"/>
    </row>
    <row r="589841" spans="3:3" x14ac:dyDescent="0.15">
      <c r="C589841" s="31"/>
    </row>
    <row r="589842" spans="3:3" x14ac:dyDescent="0.15">
      <c r="C589842" s="31"/>
    </row>
    <row r="589843" spans="3:3" x14ac:dyDescent="0.15">
      <c r="C589843" s="31"/>
    </row>
    <row r="589844" spans="3:3" x14ac:dyDescent="0.15">
      <c r="C589844" s="29"/>
    </row>
    <row r="589845" spans="3:3" x14ac:dyDescent="0.15">
      <c r="C589845" s="29"/>
    </row>
    <row r="589846" spans="3:3" x14ac:dyDescent="0.15">
      <c r="C589846" s="29"/>
    </row>
    <row r="589847" spans="3:3" x14ac:dyDescent="0.15">
      <c r="C589847" s="29"/>
    </row>
    <row r="589848" spans="3:3" x14ac:dyDescent="0.15">
      <c r="C589848" s="29"/>
    </row>
    <row r="589849" spans="3:3" x14ac:dyDescent="0.15">
      <c r="C589849" s="29"/>
    </row>
    <row r="589850" spans="3:3" x14ac:dyDescent="0.15">
      <c r="C589850" s="33"/>
    </row>
    <row r="589851" spans="3:3" x14ac:dyDescent="0.15">
      <c r="C589851" s="29"/>
    </row>
    <row r="589852" spans="3:3" x14ac:dyDescent="0.15">
      <c r="C589852" s="33"/>
    </row>
    <row r="589853" spans="3:3" x14ac:dyDescent="0.15">
      <c r="C589853" s="29"/>
    </row>
    <row r="589854" spans="3:3" x14ac:dyDescent="0.15">
      <c r="C589854" s="29"/>
    </row>
    <row r="589855" spans="3:3" x14ac:dyDescent="0.15">
      <c r="C589855" s="34"/>
    </row>
    <row r="589856" spans="3:3" x14ac:dyDescent="0.15">
      <c r="C589856" s="34"/>
    </row>
    <row r="589857" spans="3:3" x14ac:dyDescent="0.15">
      <c r="C589857" s="34"/>
    </row>
    <row r="589858" spans="3:3" x14ac:dyDescent="0.15">
      <c r="C589858" s="34"/>
    </row>
    <row r="589859" spans="3:3" x14ac:dyDescent="0.15">
      <c r="C589859" s="29"/>
    </row>
    <row r="589860" spans="3:3" x14ac:dyDescent="0.15">
      <c r="C589860" s="29"/>
    </row>
    <row r="589861" spans="3:3" x14ac:dyDescent="0.15">
      <c r="C589861" s="29"/>
    </row>
    <row r="589862" spans="3:3" x14ac:dyDescent="0.15">
      <c r="C589862" s="29"/>
    </row>
    <row r="589863" spans="3:3" x14ac:dyDescent="0.15">
      <c r="C589863" s="29"/>
    </row>
    <row r="589864" spans="3:3" x14ac:dyDescent="0.15">
      <c r="C589864" s="29"/>
    </row>
    <row r="589865" spans="3:3" x14ac:dyDescent="0.15">
      <c r="C589865" s="34"/>
    </row>
    <row r="589866" spans="3:3" x14ac:dyDescent="0.15">
      <c r="C589866" s="34"/>
    </row>
    <row r="589867" spans="3:3" x14ac:dyDescent="0.15">
      <c r="C589867" s="29"/>
    </row>
    <row r="589868" spans="3:3" x14ac:dyDescent="0.15">
      <c r="C589868" s="29"/>
    </row>
    <row r="589869" spans="3:3" x14ac:dyDescent="0.15">
      <c r="C589869" s="29"/>
    </row>
    <row r="589870" spans="3:3" x14ac:dyDescent="0.15">
      <c r="C589870" s="29"/>
    </row>
    <row r="589871" spans="3:3" x14ac:dyDescent="0.15">
      <c r="C589871" s="29"/>
    </row>
    <row r="589872" spans="3:3" x14ac:dyDescent="0.15">
      <c r="C589872" s="29"/>
    </row>
    <row r="589873" spans="3:3" x14ac:dyDescent="0.15">
      <c r="C589873" s="29"/>
    </row>
    <row r="589874" spans="3:3" x14ac:dyDescent="0.15">
      <c r="C589874" s="29"/>
    </row>
    <row r="589875" spans="3:3" x14ac:dyDescent="0.15">
      <c r="C589875" s="29"/>
    </row>
    <row r="589876" spans="3:3" x14ac:dyDescent="0.15">
      <c r="C589876" s="29"/>
    </row>
    <row r="589877" spans="3:3" x14ac:dyDescent="0.15">
      <c r="C589877" s="29"/>
    </row>
    <row r="589878" spans="3:3" x14ac:dyDescent="0.15">
      <c r="C589878" s="29"/>
    </row>
    <row r="589879" spans="3:3" x14ac:dyDescent="0.15">
      <c r="C589879" s="29"/>
    </row>
    <row r="589880" spans="3:3" x14ac:dyDescent="0.15">
      <c r="C589880" s="29"/>
    </row>
    <row r="589881" spans="3:3" x14ac:dyDescent="0.15">
      <c r="C589881" s="29"/>
    </row>
    <row r="589882" spans="3:3" x14ac:dyDescent="0.15">
      <c r="C589882" s="29"/>
    </row>
    <row r="589883" spans="3:3" x14ac:dyDescent="0.15">
      <c r="C589883" s="34"/>
    </row>
    <row r="589884" spans="3:3" x14ac:dyDescent="0.15">
      <c r="C589884" s="35"/>
    </row>
    <row r="589885" spans="3:3" x14ac:dyDescent="0.15">
      <c r="C589885" s="35"/>
    </row>
    <row r="589886" spans="3:3" x14ac:dyDescent="0.15">
      <c r="C589886" s="35"/>
    </row>
    <row r="589887" spans="3:3" x14ac:dyDescent="0.15">
      <c r="C589887" s="35"/>
    </row>
    <row r="589888" spans="3:3" x14ac:dyDescent="0.15">
      <c r="C589888" s="35"/>
    </row>
    <row r="589889" spans="3:3" x14ac:dyDescent="0.15">
      <c r="C589889" s="35"/>
    </row>
    <row r="589890" spans="3:3" x14ac:dyDescent="0.15">
      <c r="C589890" s="35"/>
    </row>
    <row r="589891" spans="3:3" x14ac:dyDescent="0.15">
      <c r="C589891" s="33"/>
    </row>
    <row r="589892" spans="3:3" x14ac:dyDescent="0.15">
      <c r="C589892" s="35"/>
    </row>
    <row r="589893" spans="3:3" x14ac:dyDescent="0.15">
      <c r="C589893" s="33"/>
    </row>
    <row r="589894" spans="3:3" x14ac:dyDescent="0.15">
      <c r="C589894" s="33"/>
    </row>
    <row r="589895" spans="3:3" x14ac:dyDescent="0.15">
      <c r="C589895" s="33"/>
    </row>
    <row r="589896" spans="3:3" x14ac:dyDescent="0.15">
      <c r="C589896" s="33"/>
    </row>
    <row r="589897" spans="3:3" x14ac:dyDescent="0.15">
      <c r="C589897" s="33"/>
    </row>
    <row r="589898" spans="3:3" x14ac:dyDescent="0.15">
      <c r="C589898" s="33"/>
    </row>
    <row r="589899" spans="3:3" x14ac:dyDescent="0.15">
      <c r="C589899" s="33"/>
    </row>
    <row r="589900" spans="3:3" x14ac:dyDescent="0.15">
      <c r="C589900" s="33"/>
    </row>
    <row r="589901" spans="3:3" x14ac:dyDescent="0.15">
      <c r="C589901" s="33"/>
    </row>
    <row r="589902" spans="3:3" x14ac:dyDescent="0.15">
      <c r="C589902" s="36"/>
    </row>
    <row r="589903" spans="3:3" x14ac:dyDescent="0.15">
      <c r="C589903" s="33"/>
    </row>
    <row r="589904" spans="3:3" x14ac:dyDescent="0.15">
      <c r="C589904" s="36"/>
    </row>
    <row r="589905" spans="3:3" x14ac:dyDescent="0.15">
      <c r="C589905" s="33"/>
    </row>
    <row r="589906" spans="3:3" x14ac:dyDescent="0.15">
      <c r="C589906" s="33"/>
    </row>
    <row r="589907" spans="3:3" x14ac:dyDescent="0.15">
      <c r="C589907" s="33"/>
    </row>
    <row r="589908" spans="3:3" x14ac:dyDescent="0.15">
      <c r="C589908" s="33"/>
    </row>
    <row r="589909" spans="3:3" x14ac:dyDescent="0.15">
      <c r="C589909" s="36"/>
    </row>
    <row r="589910" spans="3:3" x14ac:dyDescent="0.15">
      <c r="C589910" s="37"/>
    </row>
    <row r="589911" spans="3:3" x14ac:dyDescent="0.15">
      <c r="C589911" s="37"/>
    </row>
    <row r="589912" spans="3:3" x14ac:dyDescent="0.15">
      <c r="C589912" s="15"/>
    </row>
    <row r="589913" spans="3:3" x14ac:dyDescent="0.15">
      <c r="C589913" s="36"/>
    </row>
    <row r="589914" spans="3:3" x14ac:dyDescent="0.15">
      <c r="C589914" s="37"/>
    </row>
    <row r="589915" spans="3:3" x14ac:dyDescent="0.15">
      <c r="C589915" s="37"/>
    </row>
    <row r="589916" spans="3:3" x14ac:dyDescent="0.15">
      <c r="C589916" s="15"/>
    </row>
    <row r="589917" spans="3:3" x14ac:dyDescent="0.15">
      <c r="C589917" s="38"/>
    </row>
    <row r="589918" spans="3:3" x14ac:dyDescent="0.15">
      <c r="C589918" s="36"/>
    </row>
    <row r="589919" spans="3:3" x14ac:dyDescent="0.15">
      <c r="C589919" s="37"/>
    </row>
    <row r="589920" spans="3:3" x14ac:dyDescent="0.15">
      <c r="C589920" s="37"/>
    </row>
    <row r="589921" spans="3:3" x14ac:dyDescent="0.15">
      <c r="C589921" s="17"/>
    </row>
    <row r="589922" spans="3:3" x14ac:dyDescent="0.15">
      <c r="C589922" s="17"/>
    </row>
    <row r="589923" spans="3:3" x14ac:dyDescent="0.15">
      <c r="C589923" s="33"/>
    </row>
    <row r="589924" spans="3:3" x14ac:dyDescent="0.15">
      <c r="C589924" s="33"/>
    </row>
    <row r="589925" spans="3:3" x14ac:dyDescent="0.15">
      <c r="C589925" s="33"/>
    </row>
    <row r="589926" spans="3:3" x14ac:dyDescent="0.15">
      <c r="C589926" s="33"/>
    </row>
    <row r="589927" spans="3:3" x14ac:dyDescent="0.15">
      <c r="C589927" s="33"/>
    </row>
    <row r="589928" spans="3:3" x14ac:dyDescent="0.15">
      <c r="C589928" s="33"/>
    </row>
    <row r="589929" spans="3:3" x14ac:dyDescent="0.15">
      <c r="C589929" s="33"/>
    </row>
    <row r="589930" spans="3:3" x14ac:dyDescent="0.15">
      <c r="C589930" s="33"/>
    </row>
    <row r="589931" spans="3:3" x14ac:dyDescent="0.15">
      <c r="C589931" s="33"/>
    </row>
    <row r="589932" spans="3:3" x14ac:dyDescent="0.15">
      <c r="C589932" s="33"/>
    </row>
    <row r="589933" spans="3:3" x14ac:dyDescent="0.15">
      <c r="C589933" s="39"/>
    </row>
    <row r="589934" spans="3:3" x14ac:dyDescent="0.15">
      <c r="C589934" s="39"/>
    </row>
    <row r="589935" spans="3:3" x14ac:dyDescent="0.15">
      <c r="C589935" s="39"/>
    </row>
    <row r="589936" spans="3:3" x14ac:dyDescent="0.15">
      <c r="C589936" s="39"/>
    </row>
    <row r="589937" spans="3:3" x14ac:dyDescent="0.15">
      <c r="C589937" s="39"/>
    </row>
    <row r="589938" spans="3:3" x14ac:dyDescent="0.15">
      <c r="C589938" s="31"/>
    </row>
    <row r="589939" spans="3:3" x14ac:dyDescent="0.15">
      <c r="C589939" s="31"/>
    </row>
    <row r="589940" spans="3:3" x14ac:dyDescent="0.15">
      <c r="C589940" s="31"/>
    </row>
    <row r="589941" spans="3:3" x14ac:dyDescent="0.15">
      <c r="C589941" s="31"/>
    </row>
    <row r="589942" spans="3:3" x14ac:dyDescent="0.15">
      <c r="C589942" s="31"/>
    </row>
    <row r="589943" spans="3:3" x14ac:dyDescent="0.15">
      <c r="C589943" s="31"/>
    </row>
    <row r="589944" spans="3:3" x14ac:dyDescent="0.15">
      <c r="C589944" s="31"/>
    </row>
    <row r="589945" spans="3:3" x14ac:dyDescent="0.15">
      <c r="C589945" s="31"/>
    </row>
    <row r="589946" spans="3:3" x14ac:dyDescent="0.15">
      <c r="C589946" s="31"/>
    </row>
    <row r="589947" spans="3:3" x14ac:dyDescent="0.15">
      <c r="C589947" s="31"/>
    </row>
    <row r="589948" spans="3:3" x14ac:dyDescent="0.15">
      <c r="C589948" s="31"/>
    </row>
    <row r="589949" spans="3:3" x14ac:dyDescent="0.15">
      <c r="C589949" s="31"/>
    </row>
    <row r="589950" spans="3:3" x14ac:dyDescent="0.15">
      <c r="C589950" s="31"/>
    </row>
    <row r="589951" spans="3:3" x14ac:dyDescent="0.15">
      <c r="C589951" s="31"/>
    </row>
    <row r="589952" spans="3:3" x14ac:dyDescent="0.15">
      <c r="C589952" s="31"/>
    </row>
    <row r="589953" spans="3:3" x14ac:dyDescent="0.15">
      <c r="C589953" s="31"/>
    </row>
    <row r="589954" spans="3:3" x14ac:dyDescent="0.15">
      <c r="C589954" s="31"/>
    </row>
    <row r="589955" spans="3:3" x14ac:dyDescent="0.15">
      <c r="C589955" s="31"/>
    </row>
    <row r="589956" spans="3:3" x14ac:dyDescent="0.15">
      <c r="C589956" s="31"/>
    </row>
    <row r="589957" spans="3:3" x14ac:dyDescent="0.15">
      <c r="C589957" s="31"/>
    </row>
    <row r="589958" spans="3:3" x14ac:dyDescent="0.15">
      <c r="C589958" s="29"/>
    </row>
    <row r="589959" spans="3:3" x14ac:dyDescent="0.15">
      <c r="C589959" s="29"/>
    </row>
    <row r="589960" spans="3:3" x14ac:dyDescent="0.15">
      <c r="C589960" s="29"/>
    </row>
    <row r="589961" spans="3:3" x14ac:dyDescent="0.15">
      <c r="C589961" s="29"/>
    </row>
    <row r="589962" spans="3:3" x14ac:dyDescent="0.15">
      <c r="C589962" s="29"/>
    </row>
    <row r="589963" spans="3:3" x14ac:dyDescent="0.15">
      <c r="C589963" s="29"/>
    </row>
    <row r="589964" spans="3:3" x14ac:dyDescent="0.15">
      <c r="C589964" s="29"/>
    </row>
    <row r="589965" spans="3:3" x14ac:dyDescent="0.15">
      <c r="C589965" s="29"/>
    </row>
    <row r="589966" spans="3:3" x14ac:dyDescent="0.15">
      <c r="C589966" s="29"/>
    </row>
    <row r="589967" spans="3:3" x14ac:dyDescent="0.15">
      <c r="C589967" s="29"/>
    </row>
    <row r="589968" spans="3:3" x14ac:dyDescent="0.15">
      <c r="C589968" s="29"/>
    </row>
    <row r="589969" spans="3:3" x14ac:dyDescent="0.15">
      <c r="C589969" s="29"/>
    </row>
    <row r="589970" spans="3:3" x14ac:dyDescent="0.15">
      <c r="C589970" s="29"/>
    </row>
    <row r="589971" spans="3:3" x14ac:dyDescent="0.15">
      <c r="C589971" s="29"/>
    </row>
    <row r="589972" spans="3:3" x14ac:dyDescent="0.15">
      <c r="C589972" s="29"/>
    </row>
    <row r="589973" spans="3:3" x14ac:dyDescent="0.15">
      <c r="C589973" s="29"/>
    </row>
    <row r="589974" spans="3:3" x14ac:dyDescent="0.15">
      <c r="C589974" s="29"/>
    </row>
    <row r="589975" spans="3:3" x14ac:dyDescent="0.15">
      <c r="C589975" s="29"/>
    </row>
    <row r="589976" spans="3:3" x14ac:dyDescent="0.15">
      <c r="C589976" s="29"/>
    </row>
    <row r="589977" spans="3:3" x14ac:dyDescent="0.15">
      <c r="C589977" s="29"/>
    </row>
    <row r="589978" spans="3:3" x14ac:dyDescent="0.15">
      <c r="C589978" s="29"/>
    </row>
    <row r="589979" spans="3:3" x14ac:dyDescent="0.15">
      <c r="C589979" s="29"/>
    </row>
    <row r="589980" spans="3:3" x14ac:dyDescent="0.15">
      <c r="C589980" s="29"/>
    </row>
    <row r="589981" spans="3:3" x14ac:dyDescent="0.15">
      <c r="C589981" s="29"/>
    </row>
    <row r="589982" spans="3:3" x14ac:dyDescent="0.15">
      <c r="C589982" s="29"/>
    </row>
    <row r="589983" spans="3:3" x14ac:dyDescent="0.15">
      <c r="C589983" s="29"/>
    </row>
    <row r="589984" spans="3:3" x14ac:dyDescent="0.15">
      <c r="C589984" s="29"/>
    </row>
    <row r="589985" spans="3:3" x14ac:dyDescent="0.15">
      <c r="C589985" s="29"/>
    </row>
    <row r="589986" spans="3:3" x14ac:dyDescent="0.15">
      <c r="C589986" s="29"/>
    </row>
    <row r="589987" spans="3:3" x14ac:dyDescent="0.15">
      <c r="C589987" s="29"/>
    </row>
    <row r="589988" spans="3:3" x14ac:dyDescent="0.15">
      <c r="C589988" s="29"/>
    </row>
    <row r="589989" spans="3:3" x14ac:dyDescent="0.15">
      <c r="C589989" s="29"/>
    </row>
    <row r="589990" spans="3:3" x14ac:dyDescent="0.15">
      <c r="C589990" s="29"/>
    </row>
    <row r="589991" spans="3:3" x14ac:dyDescent="0.15">
      <c r="C589991" s="29"/>
    </row>
    <row r="589992" spans="3:3" x14ac:dyDescent="0.15">
      <c r="C589992" s="29"/>
    </row>
    <row r="589993" spans="3:3" x14ac:dyDescent="0.15">
      <c r="C589993" s="29"/>
    </row>
    <row r="589994" spans="3:3" x14ac:dyDescent="0.15">
      <c r="C589994" s="31"/>
    </row>
    <row r="589995" spans="3:3" x14ac:dyDescent="0.15">
      <c r="C589995" s="31"/>
    </row>
    <row r="589996" spans="3:3" x14ac:dyDescent="0.15">
      <c r="C589996" s="31"/>
    </row>
    <row r="589997" spans="3:3" x14ac:dyDescent="0.15">
      <c r="C589997" s="31"/>
    </row>
    <row r="589998" spans="3:3" x14ac:dyDescent="0.15">
      <c r="C589998" s="31"/>
    </row>
    <row r="589999" spans="3:3" x14ac:dyDescent="0.15">
      <c r="C589999" s="31"/>
    </row>
    <row r="590000" spans="3:3" x14ac:dyDescent="0.15">
      <c r="C590000" s="31"/>
    </row>
    <row r="590001" spans="3:3" x14ac:dyDescent="0.15">
      <c r="C590001" s="31"/>
    </row>
    <row r="590002" spans="3:3" x14ac:dyDescent="0.15">
      <c r="C590002" s="31"/>
    </row>
    <row r="590003" spans="3:3" x14ac:dyDescent="0.15">
      <c r="C590003" s="31"/>
    </row>
    <row r="590004" spans="3:3" x14ac:dyDescent="0.15">
      <c r="C590004" s="29"/>
    </row>
    <row r="590005" spans="3:3" x14ac:dyDescent="0.15">
      <c r="C590005" s="29"/>
    </row>
    <row r="590006" spans="3:3" x14ac:dyDescent="0.15">
      <c r="C590006" s="29"/>
    </row>
    <row r="590007" spans="3:3" x14ac:dyDescent="0.15">
      <c r="C590007" s="29"/>
    </row>
    <row r="590008" spans="3:3" x14ac:dyDescent="0.15">
      <c r="C590008" s="29"/>
    </row>
    <row r="590009" spans="3:3" x14ac:dyDescent="0.15">
      <c r="C590009" s="29"/>
    </row>
    <row r="590010" spans="3:3" x14ac:dyDescent="0.15">
      <c r="C590010" s="29"/>
    </row>
    <row r="590011" spans="3:3" x14ac:dyDescent="0.15">
      <c r="C590011" s="29"/>
    </row>
    <row r="590012" spans="3:3" x14ac:dyDescent="0.15">
      <c r="C590012" s="29"/>
    </row>
    <row r="590013" spans="3:3" x14ac:dyDescent="0.15">
      <c r="C590013" s="29"/>
    </row>
    <row r="590014" spans="3:3" x14ac:dyDescent="0.15">
      <c r="C590014" s="29"/>
    </row>
    <row r="590015" spans="3:3" x14ac:dyDescent="0.15">
      <c r="C590015" s="29"/>
    </row>
    <row r="590016" spans="3:3" x14ac:dyDescent="0.15">
      <c r="C590016" s="29"/>
    </row>
    <row r="590017" spans="3:3" x14ac:dyDescent="0.15">
      <c r="C590017" s="29"/>
    </row>
    <row r="590018" spans="3:3" x14ac:dyDescent="0.15">
      <c r="C590018" s="29"/>
    </row>
    <row r="590019" spans="3:3" x14ac:dyDescent="0.15">
      <c r="C590019" s="29"/>
    </row>
    <row r="590020" spans="3:3" x14ac:dyDescent="0.15">
      <c r="C590020" s="29"/>
    </row>
    <row r="590021" spans="3:3" x14ac:dyDescent="0.15">
      <c r="C590021" s="29"/>
    </row>
    <row r="590022" spans="3:3" x14ac:dyDescent="0.15">
      <c r="C590022" s="29"/>
    </row>
    <row r="590023" spans="3:3" x14ac:dyDescent="0.15">
      <c r="C590023" s="29"/>
    </row>
    <row r="590024" spans="3:3" x14ac:dyDescent="0.15">
      <c r="C590024" s="29"/>
    </row>
    <row r="590025" spans="3:3" x14ac:dyDescent="0.15">
      <c r="C590025" s="29"/>
    </row>
    <row r="590026" spans="3:3" x14ac:dyDescent="0.15">
      <c r="C590026" s="29"/>
    </row>
    <row r="590027" spans="3:3" x14ac:dyDescent="0.15">
      <c r="C590027" s="29"/>
    </row>
    <row r="590028" spans="3:3" x14ac:dyDescent="0.15">
      <c r="C590028" s="29"/>
    </row>
    <row r="590029" spans="3:3" x14ac:dyDescent="0.15">
      <c r="C590029" s="29"/>
    </row>
    <row r="590030" spans="3:3" x14ac:dyDescent="0.15">
      <c r="C590030" s="40"/>
    </row>
    <row r="590031" spans="3:3" x14ac:dyDescent="0.15">
      <c r="C590031" s="40"/>
    </row>
    <row r="590032" spans="3:3" x14ac:dyDescent="0.15">
      <c r="C590032" s="40"/>
    </row>
    <row r="590033" spans="3:3" x14ac:dyDescent="0.15">
      <c r="C590033" s="40"/>
    </row>
    <row r="590034" spans="3:3" x14ac:dyDescent="0.15">
      <c r="C590034" s="40"/>
    </row>
    <row r="590035" spans="3:3" x14ac:dyDescent="0.15">
      <c r="C590035" s="40"/>
    </row>
    <row r="590036" spans="3:3" x14ac:dyDescent="0.15">
      <c r="C590036" s="40"/>
    </row>
    <row r="590037" spans="3:3" x14ac:dyDescent="0.15">
      <c r="C590037" s="40"/>
    </row>
    <row r="590038" spans="3:3" x14ac:dyDescent="0.15">
      <c r="C590038" s="40"/>
    </row>
    <row r="590039" spans="3:3" x14ac:dyDescent="0.15">
      <c r="C590039" s="40"/>
    </row>
    <row r="590040" spans="3:3" x14ac:dyDescent="0.15">
      <c r="C590040" s="40"/>
    </row>
    <row r="590041" spans="3:3" x14ac:dyDescent="0.15">
      <c r="C590041" s="40"/>
    </row>
    <row r="590042" spans="3:3" x14ac:dyDescent="0.15">
      <c r="C590042" s="40"/>
    </row>
    <row r="590043" spans="3:3" x14ac:dyDescent="0.15">
      <c r="C590043" s="40"/>
    </row>
    <row r="590044" spans="3:3" x14ac:dyDescent="0.15">
      <c r="C590044" s="41"/>
    </row>
    <row r="590045" spans="3:3" x14ac:dyDescent="0.15">
      <c r="C590045" s="41"/>
    </row>
    <row r="590046" spans="3:3" x14ac:dyDescent="0.15">
      <c r="C590046" s="41"/>
    </row>
    <row r="590047" spans="3:3" x14ac:dyDescent="0.15">
      <c r="C590047" s="41"/>
    </row>
    <row r="590048" spans="3:3" x14ac:dyDescent="0.15">
      <c r="C590048" s="41"/>
    </row>
    <row r="590049" spans="3:3" x14ac:dyDescent="0.15">
      <c r="C590049" s="34"/>
    </row>
    <row r="590050" spans="3:3" x14ac:dyDescent="0.15">
      <c r="C590050" s="34"/>
    </row>
    <row r="590051" spans="3:3" x14ac:dyDescent="0.15">
      <c r="C590051" s="34"/>
    </row>
    <row r="590052" spans="3:3" x14ac:dyDescent="0.15">
      <c r="C590052" s="34"/>
    </row>
    <row r="590053" spans="3:3" x14ac:dyDescent="0.15">
      <c r="C590053" s="34"/>
    </row>
    <row r="590054" spans="3:3" x14ac:dyDescent="0.15">
      <c r="C590054" s="34"/>
    </row>
    <row r="590055" spans="3:3" x14ac:dyDescent="0.15">
      <c r="C590055" s="34"/>
    </row>
    <row r="590056" spans="3:3" x14ac:dyDescent="0.15">
      <c r="C590056" s="34"/>
    </row>
    <row r="590057" spans="3:3" x14ac:dyDescent="0.15">
      <c r="C590057" s="34"/>
    </row>
    <row r="590058" spans="3:3" x14ac:dyDescent="0.15">
      <c r="C590058" s="34"/>
    </row>
    <row r="590059" spans="3:3" x14ac:dyDescent="0.15">
      <c r="C590059" s="42"/>
    </row>
    <row r="590060" spans="3:3" x14ac:dyDescent="0.15">
      <c r="C590060" s="42"/>
    </row>
    <row r="590061" spans="3:3" x14ac:dyDescent="0.15">
      <c r="C590061" s="42"/>
    </row>
    <row r="590062" spans="3:3" x14ac:dyDescent="0.15">
      <c r="C590062" s="42"/>
    </row>
    <row r="590063" spans="3:3" x14ac:dyDescent="0.15">
      <c r="C590063" s="42"/>
    </row>
    <row r="590064" spans="3:3" x14ac:dyDescent="0.15">
      <c r="C590064" s="42"/>
    </row>
    <row r="590065" spans="3:3" x14ac:dyDescent="0.15">
      <c r="C590065" s="42"/>
    </row>
    <row r="590066" spans="3:3" x14ac:dyDescent="0.15">
      <c r="C590066" s="42"/>
    </row>
    <row r="590067" spans="3:3" x14ac:dyDescent="0.15">
      <c r="C590067" s="42"/>
    </row>
    <row r="590068" spans="3:3" x14ac:dyDescent="0.15">
      <c r="C590068" s="42"/>
    </row>
    <row r="590069" spans="3:3" x14ac:dyDescent="0.15">
      <c r="C590069" s="31"/>
    </row>
    <row r="590070" spans="3:3" x14ac:dyDescent="0.15">
      <c r="C590070" s="31"/>
    </row>
    <row r="590071" spans="3:3" x14ac:dyDescent="0.15">
      <c r="C590071" s="29"/>
    </row>
    <row r="590072" spans="3:3" x14ac:dyDescent="0.15">
      <c r="C590072" s="29"/>
    </row>
    <row r="590073" spans="3:3" x14ac:dyDescent="0.15">
      <c r="C590073" s="29"/>
    </row>
    <row r="590074" spans="3:3" x14ac:dyDescent="0.15">
      <c r="C590074" s="29"/>
    </row>
    <row r="590075" spans="3:3" x14ac:dyDescent="0.15">
      <c r="C590075" s="29"/>
    </row>
    <row r="590076" spans="3:3" x14ac:dyDescent="0.15">
      <c r="C590076" s="29"/>
    </row>
    <row r="590077" spans="3:3" x14ac:dyDescent="0.15">
      <c r="C590077" s="29"/>
    </row>
    <row r="590078" spans="3:3" x14ac:dyDescent="0.15">
      <c r="C590078" s="29"/>
    </row>
    <row r="590079" spans="3:3" x14ac:dyDescent="0.15">
      <c r="C590079" s="31"/>
    </row>
    <row r="590080" spans="3:3" x14ac:dyDescent="0.15">
      <c r="C590080" s="29"/>
    </row>
    <row r="590081" spans="3:3" x14ac:dyDescent="0.15">
      <c r="C590081" s="29"/>
    </row>
    <row r="590082" spans="3:3" x14ac:dyDescent="0.15">
      <c r="C590082" s="29"/>
    </row>
    <row r="590083" spans="3:3" x14ac:dyDescent="0.15">
      <c r="C590083" s="29"/>
    </row>
    <row r="590084" spans="3:3" x14ac:dyDescent="0.15">
      <c r="C590084" s="29"/>
    </row>
    <row r="590085" spans="3:3" x14ac:dyDescent="0.15">
      <c r="C590085" s="29"/>
    </row>
    <row r="590086" spans="3:3" x14ac:dyDescent="0.15">
      <c r="C590086" s="29"/>
    </row>
    <row r="590087" spans="3:3" x14ac:dyDescent="0.15">
      <c r="C590087" s="37"/>
    </row>
    <row r="590088" spans="3:3" x14ac:dyDescent="0.15">
      <c r="C590088" s="37"/>
    </row>
    <row r="590089" spans="3:3" x14ac:dyDescent="0.15">
      <c r="C590089" s="37"/>
    </row>
    <row r="590090" spans="3:3" x14ac:dyDescent="0.15">
      <c r="C590090" s="37"/>
    </row>
    <row r="590091" spans="3:3" x14ac:dyDescent="0.15">
      <c r="C590091" s="29"/>
    </row>
    <row r="590092" spans="3:3" x14ac:dyDescent="0.15">
      <c r="C590092" s="43"/>
    </row>
    <row r="590093" spans="3:3" x14ac:dyDescent="0.15">
      <c r="C590093" s="43"/>
    </row>
    <row r="590094" spans="3:3" x14ac:dyDescent="0.15">
      <c r="C590094" s="43"/>
    </row>
    <row r="590095" spans="3:3" x14ac:dyDescent="0.15">
      <c r="C590095" s="43"/>
    </row>
    <row r="590096" spans="3:3" x14ac:dyDescent="0.15">
      <c r="C590096" s="43"/>
    </row>
    <row r="590097" spans="3:3" x14ac:dyDescent="0.15">
      <c r="C590097" s="43"/>
    </row>
    <row r="590098" spans="3:3" x14ac:dyDescent="0.15">
      <c r="C590098" s="43"/>
    </row>
    <row r="590099" spans="3:3" x14ac:dyDescent="0.15">
      <c r="C590099" s="44"/>
    </row>
    <row r="590100" spans="3:3" x14ac:dyDescent="0.15">
      <c r="C590100" s="44"/>
    </row>
    <row r="590101" spans="3:3" x14ac:dyDescent="0.15">
      <c r="C590101" s="44"/>
    </row>
    <row r="590102" spans="3:3" x14ac:dyDescent="0.15">
      <c r="C590102" s="43"/>
    </row>
    <row r="590103" spans="3:3" x14ac:dyDescent="0.15">
      <c r="C590103" s="43"/>
    </row>
    <row r="590104" spans="3:3" x14ac:dyDescent="0.15">
      <c r="C590104" s="43"/>
    </row>
    <row r="590105" spans="3:3" x14ac:dyDescent="0.15">
      <c r="C590105" s="43"/>
    </row>
    <row r="590106" spans="3:3" x14ac:dyDescent="0.15">
      <c r="C590106" s="43"/>
    </row>
    <row r="590107" spans="3:3" x14ac:dyDescent="0.15">
      <c r="C590107" s="43"/>
    </row>
    <row r="590108" spans="3:3" x14ac:dyDescent="0.15">
      <c r="C590108" s="43"/>
    </row>
    <row r="590109" spans="3:3" x14ac:dyDescent="0.15">
      <c r="C590109" s="45"/>
    </row>
    <row r="590110" spans="3:3" x14ac:dyDescent="0.15">
      <c r="C590110" s="45"/>
    </row>
    <row r="590111" spans="3:3" x14ac:dyDescent="0.15">
      <c r="C590111" s="45"/>
    </row>
    <row r="590112" spans="3:3" x14ac:dyDescent="0.15">
      <c r="C590112" s="46"/>
    </row>
    <row r="590113" spans="3:3" x14ac:dyDescent="0.15">
      <c r="C590113" s="46"/>
    </row>
    <row r="590114" spans="3:3" x14ac:dyDescent="0.15">
      <c r="C590114" s="46"/>
    </row>
    <row r="590115" spans="3:3" x14ac:dyDescent="0.15">
      <c r="C590115" s="46"/>
    </row>
    <row r="590116" spans="3:3" x14ac:dyDescent="0.15">
      <c r="C590116" s="46"/>
    </row>
    <row r="590117" spans="3:3" x14ac:dyDescent="0.15">
      <c r="C590117" s="46"/>
    </row>
    <row r="590118" spans="3:3" x14ac:dyDescent="0.15">
      <c r="C590118" s="46"/>
    </row>
    <row r="590119" spans="3:3" x14ac:dyDescent="0.15">
      <c r="C590119" s="47"/>
    </row>
    <row r="590120" spans="3:3" x14ac:dyDescent="0.15">
      <c r="C590120" s="47"/>
    </row>
    <row r="590121" spans="3:3" x14ac:dyDescent="0.15">
      <c r="C590121" s="47"/>
    </row>
    <row r="590122" spans="3:3" x14ac:dyDescent="0.15">
      <c r="C590122" s="43"/>
    </row>
    <row r="590123" spans="3:3" x14ac:dyDescent="0.15">
      <c r="C590123" s="36"/>
    </row>
    <row r="590124" spans="3:3" x14ac:dyDescent="0.15">
      <c r="C590124" s="43"/>
    </row>
    <row r="590125" spans="3:3" x14ac:dyDescent="0.15">
      <c r="C590125" s="43"/>
    </row>
    <row r="590126" spans="3:3" x14ac:dyDescent="0.15">
      <c r="C590126" s="43"/>
    </row>
    <row r="590127" spans="3:3" x14ac:dyDescent="0.15">
      <c r="C590127" s="43"/>
    </row>
    <row r="590128" spans="3:3" x14ac:dyDescent="0.15">
      <c r="C590128" s="43"/>
    </row>
    <row r="590129" spans="3:3" x14ac:dyDescent="0.15">
      <c r="C590129" s="43"/>
    </row>
    <row r="590130" spans="3:3" x14ac:dyDescent="0.15">
      <c r="C590130" s="43"/>
    </row>
    <row r="590131" spans="3:3" x14ac:dyDescent="0.15">
      <c r="C590131" s="43"/>
    </row>
    <row r="590132" spans="3:3" x14ac:dyDescent="0.15">
      <c r="C590132" s="44"/>
    </row>
    <row r="590133" spans="3:3" x14ac:dyDescent="0.15">
      <c r="C590133" s="44"/>
    </row>
    <row r="590134" spans="3:3" x14ac:dyDescent="0.15">
      <c r="C590134" s="44"/>
    </row>
    <row r="590135" spans="3:3" x14ac:dyDescent="0.15">
      <c r="C590135" s="43"/>
    </row>
    <row r="590136" spans="3:3" x14ac:dyDescent="0.15">
      <c r="C590136" s="43"/>
    </row>
    <row r="590137" spans="3:3" x14ac:dyDescent="0.15">
      <c r="C590137" s="43"/>
    </row>
    <row r="590138" spans="3:3" x14ac:dyDescent="0.15">
      <c r="C590138" s="48"/>
    </row>
    <row r="590139" spans="3:3" x14ac:dyDescent="0.15">
      <c r="C590139" s="43"/>
    </row>
    <row r="590140" spans="3:3" x14ac:dyDescent="0.15">
      <c r="C590140" s="48"/>
    </row>
    <row r="590141" spans="3:3" x14ac:dyDescent="0.15">
      <c r="C590141" s="48"/>
    </row>
    <row r="590142" spans="3:3" x14ac:dyDescent="0.15">
      <c r="C590142" s="48"/>
    </row>
    <row r="590143" spans="3:3" x14ac:dyDescent="0.15">
      <c r="C590143" s="43"/>
    </row>
    <row r="590144" spans="3:3" x14ac:dyDescent="0.15">
      <c r="C590144" s="49"/>
    </row>
    <row r="590145" spans="3:3" x14ac:dyDescent="0.15">
      <c r="C590145" s="48"/>
    </row>
    <row r="590146" spans="3:3" x14ac:dyDescent="0.15">
      <c r="C590146" s="48"/>
    </row>
    <row r="590147" spans="3:3" x14ac:dyDescent="0.15">
      <c r="C590147" s="48"/>
    </row>
    <row r="590148" spans="3:3" x14ac:dyDescent="0.15">
      <c r="C590148" s="48"/>
    </row>
    <row r="590149" spans="3:3" x14ac:dyDescent="0.15">
      <c r="C590149" s="48"/>
    </row>
    <row r="590150" spans="3:3" x14ac:dyDescent="0.15">
      <c r="C590150" s="48"/>
    </row>
    <row r="590151" spans="3:3" x14ac:dyDescent="0.15">
      <c r="C590151" s="48"/>
    </row>
    <row r="590152" spans="3:3" x14ac:dyDescent="0.15">
      <c r="C590152" s="43"/>
    </row>
    <row r="590153" spans="3:3" x14ac:dyDescent="0.15">
      <c r="C590153" s="46"/>
    </row>
    <row r="590154" spans="3:3" x14ac:dyDescent="0.15">
      <c r="C590154" s="43"/>
    </row>
    <row r="590155" spans="3:3" x14ac:dyDescent="0.15">
      <c r="C590155" s="50"/>
    </row>
    <row r="590157" spans="3:3" x14ac:dyDescent="0.15">
      <c r="C590157" s="52"/>
    </row>
    <row r="606209" spans="3:3" x14ac:dyDescent="0.15">
      <c r="C606209" s="29"/>
    </row>
    <row r="606210" spans="3:3" x14ac:dyDescent="0.15">
      <c r="C606210" s="31"/>
    </row>
    <row r="606211" spans="3:3" x14ac:dyDescent="0.15">
      <c r="C606211" s="31"/>
    </row>
    <row r="606212" spans="3:3" x14ac:dyDescent="0.15">
      <c r="C606212" s="32"/>
    </row>
    <row r="606213" spans="3:3" x14ac:dyDescent="0.15">
      <c r="C606213" s="32"/>
    </row>
    <row r="606214" spans="3:3" x14ac:dyDescent="0.15">
      <c r="C606214" s="31"/>
    </row>
    <row r="606215" spans="3:3" x14ac:dyDescent="0.15">
      <c r="C606215" s="31"/>
    </row>
    <row r="606216" spans="3:3" x14ac:dyDescent="0.15">
      <c r="C606216" s="31"/>
    </row>
    <row r="606217" spans="3:3" x14ac:dyDescent="0.15">
      <c r="C606217" s="31"/>
    </row>
    <row r="606218" spans="3:3" x14ac:dyDescent="0.15">
      <c r="C606218" s="31"/>
    </row>
    <row r="606219" spans="3:3" x14ac:dyDescent="0.15">
      <c r="C606219" s="31"/>
    </row>
    <row r="606220" spans="3:3" x14ac:dyDescent="0.15">
      <c r="C606220" s="31"/>
    </row>
    <row r="606221" spans="3:3" x14ac:dyDescent="0.15">
      <c r="C606221" s="31"/>
    </row>
    <row r="606222" spans="3:3" x14ac:dyDescent="0.15">
      <c r="C606222" s="31"/>
    </row>
    <row r="606223" spans="3:3" x14ac:dyDescent="0.15">
      <c r="C606223" s="31"/>
    </row>
    <row r="606224" spans="3:3" x14ac:dyDescent="0.15">
      <c r="C606224" s="31"/>
    </row>
    <row r="606225" spans="3:3" x14ac:dyDescent="0.15">
      <c r="C606225" s="31"/>
    </row>
    <row r="606226" spans="3:3" x14ac:dyDescent="0.15">
      <c r="C606226" s="31"/>
    </row>
    <row r="606227" spans="3:3" x14ac:dyDescent="0.15">
      <c r="C606227" s="31"/>
    </row>
    <row r="606228" spans="3:3" x14ac:dyDescent="0.15">
      <c r="C606228" s="29"/>
    </row>
    <row r="606229" spans="3:3" x14ac:dyDescent="0.15">
      <c r="C606229" s="29"/>
    </row>
    <row r="606230" spans="3:3" x14ac:dyDescent="0.15">
      <c r="C606230" s="29"/>
    </row>
    <row r="606231" spans="3:3" x14ac:dyDescent="0.15">
      <c r="C606231" s="29"/>
    </row>
    <row r="606232" spans="3:3" x14ac:dyDescent="0.15">
      <c r="C606232" s="29"/>
    </row>
    <row r="606233" spans="3:3" x14ac:dyDescent="0.15">
      <c r="C606233" s="29"/>
    </row>
    <row r="606234" spans="3:3" x14ac:dyDescent="0.15">
      <c r="C606234" s="33"/>
    </row>
    <row r="606235" spans="3:3" x14ac:dyDescent="0.15">
      <c r="C606235" s="29"/>
    </row>
    <row r="606236" spans="3:3" x14ac:dyDescent="0.15">
      <c r="C606236" s="33"/>
    </row>
    <row r="606237" spans="3:3" x14ac:dyDescent="0.15">
      <c r="C606237" s="29"/>
    </row>
    <row r="606238" spans="3:3" x14ac:dyDescent="0.15">
      <c r="C606238" s="29"/>
    </row>
    <row r="606239" spans="3:3" x14ac:dyDescent="0.15">
      <c r="C606239" s="34"/>
    </row>
    <row r="606240" spans="3:3" x14ac:dyDescent="0.15">
      <c r="C606240" s="34"/>
    </row>
    <row r="606241" spans="3:3" x14ac:dyDescent="0.15">
      <c r="C606241" s="34"/>
    </row>
    <row r="606242" spans="3:3" x14ac:dyDescent="0.15">
      <c r="C606242" s="34"/>
    </row>
    <row r="606243" spans="3:3" x14ac:dyDescent="0.15">
      <c r="C606243" s="29"/>
    </row>
    <row r="606244" spans="3:3" x14ac:dyDescent="0.15">
      <c r="C606244" s="29"/>
    </row>
    <row r="606245" spans="3:3" x14ac:dyDescent="0.15">
      <c r="C606245" s="29"/>
    </row>
    <row r="606246" spans="3:3" x14ac:dyDescent="0.15">
      <c r="C606246" s="29"/>
    </row>
    <row r="606247" spans="3:3" x14ac:dyDescent="0.15">
      <c r="C606247" s="29"/>
    </row>
    <row r="606248" spans="3:3" x14ac:dyDescent="0.15">
      <c r="C606248" s="29"/>
    </row>
    <row r="606249" spans="3:3" x14ac:dyDescent="0.15">
      <c r="C606249" s="34"/>
    </row>
    <row r="606250" spans="3:3" x14ac:dyDescent="0.15">
      <c r="C606250" s="34"/>
    </row>
    <row r="606251" spans="3:3" x14ac:dyDescent="0.15">
      <c r="C606251" s="29"/>
    </row>
    <row r="606252" spans="3:3" x14ac:dyDescent="0.15">
      <c r="C606252" s="29"/>
    </row>
    <row r="606253" spans="3:3" x14ac:dyDescent="0.15">
      <c r="C606253" s="29"/>
    </row>
    <row r="606254" spans="3:3" x14ac:dyDescent="0.15">
      <c r="C606254" s="29"/>
    </row>
    <row r="606255" spans="3:3" x14ac:dyDescent="0.15">
      <c r="C606255" s="29"/>
    </row>
    <row r="606256" spans="3:3" x14ac:dyDescent="0.15">
      <c r="C606256" s="29"/>
    </row>
    <row r="606257" spans="3:3" x14ac:dyDescent="0.15">
      <c r="C606257" s="29"/>
    </row>
    <row r="606258" spans="3:3" x14ac:dyDescent="0.15">
      <c r="C606258" s="29"/>
    </row>
    <row r="606259" spans="3:3" x14ac:dyDescent="0.15">
      <c r="C606259" s="29"/>
    </row>
    <row r="606260" spans="3:3" x14ac:dyDescent="0.15">
      <c r="C606260" s="29"/>
    </row>
    <row r="606261" spans="3:3" x14ac:dyDescent="0.15">
      <c r="C606261" s="29"/>
    </row>
    <row r="606262" spans="3:3" x14ac:dyDescent="0.15">
      <c r="C606262" s="29"/>
    </row>
    <row r="606263" spans="3:3" x14ac:dyDescent="0.15">
      <c r="C606263" s="29"/>
    </row>
    <row r="606264" spans="3:3" x14ac:dyDescent="0.15">
      <c r="C606264" s="29"/>
    </row>
    <row r="606265" spans="3:3" x14ac:dyDescent="0.15">
      <c r="C606265" s="29"/>
    </row>
    <row r="606266" spans="3:3" x14ac:dyDescent="0.15">
      <c r="C606266" s="29"/>
    </row>
    <row r="606267" spans="3:3" x14ac:dyDescent="0.15">
      <c r="C606267" s="34"/>
    </row>
    <row r="606268" spans="3:3" x14ac:dyDescent="0.15">
      <c r="C606268" s="35"/>
    </row>
    <row r="606269" spans="3:3" x14ac:dyDescent="0.15">
      <c r="C606269" s="35"/>
    </row>
    <row r="606270" spans="3:3" x14ac:dyDescent="0.15">
      <c r="C606270" s="35"/>
    </row>
    <row r="606271" spans="3:3" x14ac:dyDescent="0.15">
      <c r="C606271" s="35"/>
    </row>
    <row r="606272" spans="3:3" x14ac:dyDescent="0.15">
      <c r="C606272" s="35"/>
    </row>
    <row r="606273" spans="3:3" x14ac:dyDescent="0.15">
      <c r="C606273" s="35"/>
    </row>
    <row r="606274" spans="3:3" x14ac:dyDescent="0.15">
      <c r="C606274" s="35"/>
    </row>
    <row r="606275" spans="3:3" x14ac:dyDescent="0.15">
      <c r="C606275" s="33"/>
    </row>
    <row r="606276" spans="3:3" x14ac:dyDescent="0.15">
      <c r="C606276" s="35"/>
    </row>
    <row r="606277" spans="3:3" x14ac:dyDescent="0.15">
      <c r="C606277" s="33"/>
    </row>
    <row r="606278" spans="3:3" x14ac:dyDescent="0.15">
      <c r="C606278" s="33"/>
    </row>
    <row r="606279" spans="3:3" x14ac:dyDescent="0.15">
      <c r="C606279" s="33"/>
    </row>
    <row r="606280" spans="3:3" x14ac:dyDescent="0.15">
      <c r="C606280" s="33"/>
    </row>
    <row r="606281" spans="3:3" x14ac:dyDescent="0.15">
      <c r="C606281" s="33"/>
    </row>
    <row r="606282" spans="3:3" x14ac:dyDescent="0.15">
      <c r="C606282" s="33"/>
    </row>
    <row r="606283" spans="3:3" x14ac:dyDescent="0.15">
      <c r="C606283" s="33"/>
    </row>
    <row r="606284" spans="3:3" x14ac:dyDescent="0.15">
      <c r="C606284" s="33"/>
    </row>
    <row r="606285" spans="3:3" x14ac:dyDescent="0.15">
      <c r="C606285" s="33"/>
    </row>
    <row r="606286" spans="3:3" x14ac:dyDescent="0.15">
      <c r="C606286" s="36"/>
    </row>
    <row r="606287" spans="3:3" x14ac:dyDescent="0.15">
      <c r="C606287" s="33"/>
    </row>
    <row r="606288" spans="3:3" x14ac:dyDescent="0.15">
      <c r="C606288" s="36"/>
    </row>
    <row r="606289" spans="3:3" x14ac:dyDescent="0.15">
      <c r="C606289" s="33"/>
    </row>
    <row r="606290" spans="3:3" x14ac:dyDescent="0.15">
      <c r="C606290" s="33"/>
    </row>
    <row r="606291" spans="3:3" x14ac:dyDescent="0.15">
      <c r="C606291" s="33"/>
    </row>
    <row r="606292" spans="3:3" x14ac:dyDescent="0.15">
      <c r="C606292" s="33"/>
    </row>
    <row r="606293" spans="3:3" x14ac:dyDescent="0.15">
      <c r="C606293" s="36"/>
    </row>
    <row r="606294" spans="3:3" x14ac:dyDescent="0.15">
      <c r="C606294" s="37"/>
    </row>
    <row r="606295" spans="3:3" x14ac:dyDescent="0.15">
      <c r="C606295" s="37"/>
    </row>
    <row r="606296" spans="3:3" x14ac:dyDescent="0.15">
      <c r="C606296" s="15"/>
    </row>
    <row r="606297" spans="3:3" x14ac:dyDescent="0.15">
      <c r="C606297" s="36"/>
    </row>
    <row r="606298" spans="3:3" x14ac:dyDescent="0.15">
      <c r="C606298" s="37"/>
    </row>
    <row r="606299" spans="3:3" x14ac:dyDescent="0.15">
      <c r="C606299" s="37"/>
    </row>
    <row r="606300" spans="3:3" x14ac:dyDescent="0.15">
      <c r="C606300" s="15"/>
    </row>
    <row r="606301" spans="3:3" x14ac:dyDescent="0.15">
      <c r="C606301" s="38"/>
    </row>
    <row r="606302" spans="3:3" x14ac:dyDescent="0.15">
      <c r="C606302" s="36"/>
    </row>
    <row r="606303" spans="3:3" x14ac:dyDescent="0.15">
      <c r="C606303" s="37"/>
    </row>
    <row r="606304" spans="3:3" x14ac:dyDescent="0.15">
      <c r="C606304" s="37"/>
    </row>
    <row r="606305" spans="3:3" x14ac:dyDescent="0.15">
      <c r="C606305" s="17"/>
    </row>
    <row r="606306" spans="3:3" x14ac:dyDescent="0.15">
      <c r="C606306" s="17"/>
    </row>
    <row r="606307" spans="3:3" x14ac:dyDescent="0.15">
      <c r="C606307" s="33"/>
    </row>
    <row r="606308" spans="3:3" x14ac:dyDescent="0.15">
      <c r="C606308" s="33"/>
    </row>
    <row r="606309" spans="3:3" x14ac:dyDescent="0.15">
      <c r="C606309" s="33"/>
    </row>
    <row r="606310" spans="3:3" x14ac:dyDescent="0.15">
      <c r="C606310" s="33"/>
    </row>
    <row r="606311" spans="3:3" x14ac:dyDescent="0.15">
      <c r="C606311" s="33"/>
    </row>
    <row r="606312" spans="3:3" x14ac:dyDescent="0.15">
      <c r="C606312" s="33"/>
    </row>
    <row r="606313" spans="3:3" x14ac:dyDescent="0.15">
      <c r="C606313" s="33"/>
    </row>
    <row r="606314" spans="3:3" x14ac:dyDescent="0.15">
      <c r="C606314" s="33"/>
    </row>
    <row r="606315" spans="3:3" x14ac:dyDescent="0.15">
      <c r="C606315" s="33"/>
    </row>
    <row r="606316" spans="3:3" x14ac:dyDescent="0.15">
      <c r="C606316" s="33"/>
    </row>
    <row r="606317" spans="3:3" x14ac:dyDescent="0.15">
      <c r="C606317" s="39"/>
    </row>
    <row r="606318" spans="3:3" x14ac:dyDescent="0.15">
      <c r="C606318" s="39"/>
    </row>
    <row r="606319" spans="3:3" x14ac:dyDescent="0.15">
      <c r="C606319" s="39"/>
    </row>
    <row r="606320" spans="3:3" x14ac:dyDescent="0.15">
      <c r="C606320" s="39"/>
    </row>
    <row r="606321" spans="3:3" x14ac:dyDescent="0.15">
      <c r="C606321" s="39"/>
    </row>
    <row r="606322" spans="3:3" x14ac:dyDescent="0.15">
      <c r="C606322" s="31"/>
    </row>
    <row r="606323" spans="3:3" x14ac:dyDescent="0.15">
      <c r="C606323" s="31"/>
    </row>
    <row r="606324" spans="3:3" x14ac:dyDescent="0.15">
      <c r="C606324" s="31"/>
    </row>
    <row r="606325" spans="3:3" x14ac:dyDescent="0.15">
      <c r="C606325" s="31"/>
    </row>
    <row r="606326" spans="3:3" x14ac:dyDescent="0.15">
      <c r="C606326" s="31"/>
    </row>
    <row r="606327" spans="3:3" x14ac:dyDescent="0.15">
      <c r="C606327" s="31"/>
    </row>
    <row r="606328" spans="3:3" x14ac:dyDescent="0.15">
      <c r="C606328" s="31"/>
    </row>
    <row r="606329" spans="3:3" x14ac:dyDescent="0.15">
      <c r="C606329" s="31"/>
    </row>
    <row r="606330" spans="3:3" x14ac:dyDescent="0.15">
      <c r="C606330" s="31"/>
    </row>
    <row r="606331" spans="3:3" x14ac:dyDescent="0.15">
      <c r="C606331" s="31"/>
    </row>
    <row r="606332" spans="3:3" x14ac:dyDescent="0.15">
      <c r="C606332" s="31"/>
    </row>
    <row r="606333" spans="3:3" x14ac:dyDescent="0.15">
      <c r="C606333" s="31"/>
    </row>
    <row r="606334" spans="3:3" x14ac:dyDescent="0.15">
      <c r="C606334" s="31"/>
    </row>
    <row r="606335" spans="3:3" x14ac:dyDescent="0.15">
      <c r="C606335" s="31"/>
    </row>
    <row r="606336" spans="3:3" x14ac:dyDescent="0.15">
      <c r="C606336" s="31"/>
    </row>
    <row r="606337" spans="3:3" x14ac:dyDescent="0.15">
      <c r="C606337" s="31"/>
    </row>
    <row r="606338" spans="3:3" x14ac:dyDescent="0.15">
      <c r="C606338" s="31"/>
    </row>
    <row r="606339" spans="3:3" x14ac:dyDescent="0.15">
      <c r="C606339" s="31"/>
    </row>
    <row r="606340" spans="3:3" x14ac:dyDescent="0.15">
      <c r="C606340" s="31"/>
    </row>
    <row r="606341" spans="3:3" x14ac:dyDescent="0.15">
      <c r="C606341" s="31"/>
    </row>
    <row r="606342" spans="3:3" x14ac:dyDescent="0.15">
      <c r="C606342" s="29"/>
    </row>
    <row r="606343" spans="3:3" x14ac:dyDescent="0.15">
      <c r="C606343" s="29"/>
    </row>
    <row r="606344" spans="3:3" x14ac:dyDescent="0.15">
      <c r="C606344" s="29"/>
    </row>
    <row r="606345" spans="3:3" x14ac:dyDescent="0.15">
      <c r="C606345" s="29"/>
    </row>
    <row r="606346" spans="3:3" x14ac:dyDescent="0.15">
      <c r="C606346" s="29"/>
    </row>
    <row r="606347" spans="3:3" x14ac:dyDescent="0.15">
      <c r="C606347" s="29"/>
    </row>
    <row r="606348" spans="3:3" x14ac:dyDescent="0.15">
      <c r="C606348" s="29"/>
    </row>
    <row r="606349" spans="3:3" x14ac:dyDescent="0.15">
      <c r="C606349" s="29"/>
    </row>
    <row r="606350" spans="3:3" x14ac:dyDescent="0.15">
      <c r="C606350" s="29"/>
    </row>
    <row r="606351" spans="3:3" x14ac:dyDescent="0.15">
      <c r="C606351" s="29"/>
    </row>
    <row r="606352" spans="3:3" x14ac:dyDescent="0.15">
      <c r="C606352" s="29"/>
    </row>
    <row r="606353" spans="3:3" x14ac:dyDescent="0.15">
      <c r="C606353" s="29"/>
    </row>
    <row r="606354" spans="3:3" x14ac:dyDescent="0.15">
      <c r="C606354" s="29"/>
    </row>
    <row r="606355" spans="3:3" x14ac:dyDescent="0.15">
      <c r="C606355" s="29"/>
    </row>
    <row r="606356" spans="3:3" x14ac:dyDescent="0.15">
      <c r="C606356" s="29"/>
    </row>
    <row r="606357" spans="3:3" x14ac:dyDescent="0.15">
      <c r="C606357" s="29"/>
    </row>
    <row r="606358" spans="3:3" x14ac:dyDescent="0.15">
      <c r="C606358" s="29"/>
    </row>
    <row r="606359" spans="3:3" x14ac:dyDescent="0.15">
      <c r="C606359" s="29"/>
    </row>
    <row r="606360" spans="3:3" x14ac:dyDescent="0.15">
      <c r="C606360" s="29"/>
    </row>
    <row r="606361" spans="3:3" x14ac:dyDescent="0.15">
      <c r="C606361" s="29"/>
    </row>
    <row r="606362" spans="3:3" x14ac:dyDescent="0.15">
      <c r="C606362" s="29"/>
    </row>
    <row r="606363" spans="3:3" x14ac:dyDescent="0.15">
      <c r="C606363" s="29"/>
    </row>
    <row r="606364" spans="3:3" x14ac:dyDescent="0.15">
      <c r="C606364" s="29"/>
    </row>
    <row r="606365" spans="3:3" x14ac:dyDescent="0.15">
      <c r="C606365" s="29"/>
    </row>
    <row r="606366" spans="3:3" x14ac:dyDescent="0.15">
      <c r="C606366" s="29"/>
    </row>
    <row r="606367" spans="3:3" x14ac:dyDescent="0.15">
      <c r="C606367" s="29"/>
    </row>
    <row r="606368" spans="3:3" x14ac:dyDescent="0.15">
      <c r="C606368" s="29"/>
    </row>
    <row r="606369" spans="3:3" x14ac:dyDescent="0.15">
      <c r="C606369" s="29"/>
    </row>
    <row r="606370" spans="3:3" x14ac:dyDescent="0.15">
      <c r="C606370" s="29"/>
    </row>
    <row r="606371" spans="3:3" x14ac:dyDescent="0.15">
      <c r="C606371" s="29"/>
    </row>
    <row r="606372" spans="3:3" x14ac:dyDescent="0.15">
      <c r="C606372" s="29"/>
    </row>
    <row r="606373" spans="3:3" x14ac:dyDescent="0.15">
      <c r="C606373" s="29"/>
    </row>
    <row r="606374" spans="3:3" x14ac:dyDescent="0.15">
      <c r="C606374" s="29"/>
    </row>
    <row r="606375" spans="3:3" x14ac:dyDescent="0.15">
      <c r="C606375" s="29"/>
    </row>
    <row r="606376" spans="3:3" x14ac:dyDescent="0.15">
      <c r="C606376" s="29"/>
    </row>
    <row r="606377" spans="3:3" x14ac:dyDescent="0.15">
      <c r="C606377" s="29"/>
    </row>
    <row r="606378" spans="3:3" x14ac:dyDescent="0.15">
      <c r="C606378" s="31"/>
    </row>
    <row r="606379" spans="3:3" x14ac:dyDescent="0.15">
      <c r="C606379" s="31"/>
    </row>
    <row r="606380" spans="3:3" x14ac:dyDescent="0.15">
      <c r="C606380" s="31"/>
    </row>
    <row r="606381" spans="3:3" x14ac:dyDescent="0.15">
      <c r="C606381" s="31"/>
    </row>
    <row r="606382" spans="3:3" x14ac:dyDescent="0.15">
      <c r="C606382" s="31"/>
    </row>
    <row r="606383" spans="3:3" x14ac:dyDescent="0.15">
      <c r="C606383" s="31"/>
    </row>
    <row r="606384" spans="3:3" x14ac:dyDescent="0.15">
      <c r="C606384" s="31"/>
    </row>
    <row r="606385" spans="3:3" x14ac:dyDescent="0.15">
      <c r="C606385" s="31"/>
    </row>
    <row r="606386" spans="3:3" x14ac:dyDescent="0.15">
      <c r="C606386" s="31"/>
    </row>
    <row r="606387" spans="3:3" x14ac:dyDescent="0.15">
      <c r="C606387" s="31"/>
    </row>
    <row r="606388" spans="3:3" x14ac:dyDescent="0.15">
      <c r="C606388" s="29"/>
    </row>
    <row r="606389" spans="3:3" x14ac:dyDescent="0.15">
      <c r="C606389" s="29"/>
    </row>
    <row r="606390" spans="3:3" x14ac:dyDescent="0.15">
      <c r="C606390" s="29"/>
    </row>
    <row r="606391" spans="3:3" x14ac:dyDescent="0.15">
      <c r="C606391" s="29"/>
    </row>
    <row r="606392" spans="3:3" x14ac:dyDescent="0.15">
      <c r="C606392" s="29"/>
    </row>
    <row r="606393" spans="3:3" x14ac:dyDescent="0.15">
      <c r="C606393" s="29"/>
    </row>
    <row r="606394" spans="3:3" x14ac:dyDescent="0.15">
      <c r="C606394" s="29"/>
    </row>
    <row r="606395" spans="3:3" x14ac:dyDescent="0.15">
      <c r="C606395" s="29"/>
    </row>
    <row r="606396" spans="3:3" x14ac:dyDescent="0.15">
      <c r="C606396" s="29"/>
    </row>
    <row r="606397" spans="3:3" x14ac:dyDescent="0.15">
      <c r="C606397" s="29"/>
    </row>
    <row r="606398" spans="3:3" x14ac:dyDescent="0.15">
      <c r="C606398" s="29"/>
    </row>
    <row r="606399" spans="3:3" x14ac:dyDescent="0.15">
      <c r="C606399" s="29"/>
    </row>
    <row r="606400" spans="3:3" x14ac:dyDescent="0.15">
      <c r="C606400" s="29"/>
    </row>
    <row r="606401" spans="3:3" x14ac:dyDescent="0.15">
      <c r="C606401" s="29"/>
    </row>
    <row r="606402" spans="3:3" x14ac:dyDescent="0.15">
      <c r="C606402" s="29"/>
    </row>
    <row r="606403" spans="3:3" x14ac:dyDescent="0.15">
      <c r="C606403" s="29"/>
    </row>
    <row r="606404" spans="3:3" x14ac:dyDescent="0.15">
      <c r="C606404" s="29"/>
    </row>
    <row r="606405" spans="3:3" x14ac:dyDescent="0.15">
      <c r="C606405" s="29"/>
    </row>
    <row r="606406" spans="3:3" x14ac:dyDescent="0.15">
      <c r="C606406" s="29"/>
    </row>
    <row r="606407" spans="3:3" x14ac:dyDescent="0.15">
      <c r="C606407" s="29"/>
    </row>
    <row r="606408" spans="3:3" x14ac:dyDescent="0.15">
      <c r="C606408" s="29"/>
    </row>
    <row r="606409" spans="3:3" x14ac:dyDescent="0.15">
      <c r="C606409" s="29"/>
    </row>
    <row r="606410" spans="3:3" x14ac:dyDescent="0.15">
      <c r="C606410" s="29"/>
    </row>
    <row r="606411" spans="3:3" x14ac:dyDescent="0.15">
      <c r="C606411" s="29"/>
    </row>
    <row r="606412" spans="3:3" x14ac:dyDescent="0.15">
      <c r="C606412" s="29"/>
    </row>
    <row r="606413" spans="3:3" x14ac:dyDescent="0.15">
      <c r="C606413" s="29"/>
    </row>
    <row r="606414" spans="3:3" x14ac:dyDescent="0.15">
      <c r="C606414" s="40"/>
    </row>
    <row r="606415" spans="3:3" x14ac:dyDescent="0.15">
      <c r="C606415" s="40"/>
    </row>
    <row r="606416" spans="3:3" x14ac:dyDescent="0.15">
      <c r="C606416" s="40"/>
    </row>
    <row r="606417" spans="3:3" x14ac:dyDescent="0.15">
      <c r="C606417" s="40"/>
    </row>
    <row r="606418" spans="3:3" x14ac:dyDescent="0.15">
      <c r="C606418" s="40"/>
    </row>
    <row r="606419" spans="3:3" x14ac:dyDescent="0.15">
      <c r="C606419" s="40"/>
    </row>
    <row r="606420" spans="3:3" x14ac:dyDescent="0.15">
      <c r="C606420" s="40"/>
    </row>
    <row r="606421" spans="3:3" x14ac:dyDescent="0.15">
      <c r="C606421" s="40"/>
    </row>
    <row r="606422" spans="3:3" x14ac:dyDescent="0.15">
      <c r="C606422" s="40"/>
    </row>
    <row r="606423" spans="3:3" x14ac:dyDescent="0.15">
      <c r="C606423" s="40"/>
    </row>
    <row r="606424" spans="3:3" x14ac:dyDescent="0.15">
      <c r="C606424" s="40"/>
    </row>
    <row r="606425" spans="3:3" x14ac:dyDescent="0.15">
      <c r="C606425" s="40"/>
    </row>
    <row r="606426" spans="3:3" x14ac:dyDescent="0.15">
      <c r="C606426" s="40"/>
    </row>
    <row r="606427" spans="3:3" x14ac:dyDescent="0.15">
      <c r="C606427" s="40"/>
    </row>
    <row r="606428" spans="3:3" x14ac:dyDescent="0.15">
      <c r="C606428" s="41"/>
    </row>
    <row r="606429" spans="3:3" x14ac:dyDescent="0.15">
      <c r="C606429" s="41"/>
    </row>
    <row r="606430" spans="3:3" x14ac:dyDescent="0.15">
      <c r="C606430" s="41"/>
    </row>
    <row r="606431" spans="3:3" x14ac:dyDescent="0.15">
      <c r="C606431" s="41"/>
    </row>
    <row r="606432" spans="3:3" x14ac:dyDescent="0.15">
      <c r="C606432" s="41"/>
    </row>
    <row r="606433" spans="3:3" x14ac:dyDescent="0.15">
      <c r="C606433" s="34"/>
    </row>
    <row r="606434" spans="3:3" x14ac:dyDescent="0.15">
      <c r="C606434" s="34"/>
    </row>
    <row r="606435" spans="3:3" x14ac:dyDescent="0.15">
      <c r="C606435" s="34"/>
    </row>
    <row r="606436" spans="3:3" x14ac:dyDescent="0.15">
      <c r="C606436" s="34"/>
    </row>
    <row r="606437" spans="3:3" x14ac:dyDescent="0.15">
      <c r="C606437" s="34"/>
    </row>
    <row r="606438" spans="3:3" x14ac:dyDescent="0.15">
      <c r="C606438" s="34"/>
    </row>
    <row r="606439" spans="3:3" x14ac:dyDescent="0.15">
      <c r="C606439" s="34"/>
    </row>
    <row r="606440" spans="3:3" x14ac:dyDescent="0.15">
      <c r="C606440" s="34"/>
    </row>
    <row r="606441" spans="3:3" x14ac:dyDescent="0.15">
      <c r="C606441" s="34"/>
    </row>
    <row r="606442" spans="3:3" x14ac:dyDescent="0.15">
      <c r="C606442" s="34"/>
    </row>
    <row r="606443" spans="3:3" x14ac:dyDescent="0.15">
      <c r="C606443" s="42"/>
    </row>
    <row r="606444" spans="3:3" x14ac:dyDescent="0.15">
      <c r="C606444" s="42"/>
    </row>
    <row r="606445" spans="3:3" x14ac:dyDescent="0.15">
      <c r="C606445" s="42"/>
    </row>
    <row r="606446" spans="3:3" x14ac:dyDescent="0.15">
      <c r="C606446" s="42"/>
    </row>
    <row r="606447" spans="3:3" x14ac:dyDescent="0.15">
      <c r="C606447" s="42"/>
    </row>
    <row r="606448" spans="3:3" x14ac:dyDescent="0.15">
      <c r="C606448" s="42"/>
    </row>
    <row r="606449" spans="3:3" x14ac:dyDescent="0.15">
      <c r="C606449" s="42"/>
    </row>
    <row r="606450" spans="3:3" x14ac:dyDescent="0.15">
      <c r="C606450" s="42"/>
    </row>
    <row r="606451" spans="3:3" x14ac:dyDescent="0.15">
      <c r="C606451" s="42"/>
    </row>
    <row r="606452" spans="3:3" x14ac:dyDescent="0.15">
      <c r="C606452" s="42"/>
    </row>
    <row r="606453" spans="3:3" x14ac:dyDescent="0.15">
      <c r="C606453" s="31"/>
    </row>
    <row r="606454" spans="3:3" x14ac:dyDescent="0.15">
      <c r="C606454" s="31"/>
    </row>
    <row r="606455" spans="3:3" x14ac:dyDescent="0.15">
      <c r="C606455" s="29"/>
    </row>
    <row r="606456" spans="3:3" x14ac:dyDescent="0.15">
      <c r="C606456" s="29"/>
    </row>
    <row r="606457" spans="3:3" x14ac:dyDescent="0.15">
      <c r="C606457" s="29"/>
    </row>
    <row r="606458" spans="3:3" x14ac:dyDescent="0.15">
      <c r="C606458" s="29"/>
    </row>
    <row r="606459" spans="3:3" x14ac:dyDescent="0.15">
      <c r="C606459" s="29"/>
    </row>
    <row r="606460" spans="3:3" x14ac:dyDescent="0.15">
      <c r="C606460" s="29"/>
    </row>
    <row r="606461" spans="3:3" x14ac:dyDescent="0.15">
      <c r="C606461" s="29"/>
    </row>
    <row r="606462" spans="3:3" x14ac:dyDescent="0.15">
      <c r="C606462" s="29"/>
    </row>
    <row r="606463" spans="3:3" x14ac:dyDescent="0.15">
      <c r="C606463" s="31"/>
    </row>
    <row r="606464" spans="3:3" x14ac:dyDescent="0.15">
      <c r="C606464" s="29"/>
    </row>
    <row r="606465" spans="3:3" x14ac:dyDescent="0.15">
      <c r="C606465" s="29"/>
    </row>
    <row r="606466" spans="3:3" x14ac:dyDescent="0.15">
      <c r="C606466" s="29"/>
    </row>
    <row r="606467" spans="3:3" x14ac:dyDescent="0.15">
      <c r="C606467" s="29"/>
    </row>
    <row r="606468" spans="3:3" x14ac:dyDescent="0.15">
      <c r="C606468" s="29"/>
    </row>
    <row r="606469" spans="3:3" x14ac:dyDescent="0.15">
      <c r="C606469" s="29"/>
    </row>
    <row r="606470" spans="3:3" x14ac:dyDescent="0.15">
      <c r="C606470" s="29"/>
    </row>
    <row r="606471" spans="3:3" x14ac:dyDescent="0.15">
      <c r="C606471" s="37"/>
    </row>
    <row r="606472" spans="3:3" x14ac:dyDescent="0.15">
      <c r="C606472" s="37"/>
    </row>
    <row r="606473" spans="3:3" x14ac:dyDescent="0.15">
      <c r="C606473" s="37"/>
    </row>
    <row r="606474" spans="3:3" x14ac:dyDescent="0.15">
      <c r="C606474" s="37"/>
    </row>
    <row r="606475" spans="3:3" x14ac:dyDescent="0.15">
      <c r="C606475" s="29"/>
    </row>
    <row r="606476" spans="3:3" x14ac:dyDescent="0.15">
      <c r="C606476" s="43"/>
    </row>
    <row r="606477" spans="3:3" x14ac:dyDescent="0.15">
      <c r="C606477" s="43"/>
    </row>
    <row r="606478" spans="3:3" x14ac:dyDescent="0.15">
      <c r="C606478" s="43"/>
    </row>
    <row r="606479" spans="3:3" x14ac:dyDescent="0.15">
      <c r="C606479" s="43"/>
    </row>
    <row r="606480" spans="3:3" x14ac:dyDescent="0.15">
      <c r="C606480" s="43"/>
    </row>
    <row r="606481" spans="3:3" x14ac:dyDescent="0.15">
      <c r="C606481" s="43"/>
    </row>
    <row r="606482" spans="3:3" x14ac:dyDescent="0.15">
      <c r="C606482" s="43"/>
    </row>
    <row r="606483" spans="3:3" x14ac:dyDescent="0.15">
      <c r="C606483" s="44"/>
    </row>
    <row r="606484" spans="3:3" x14ac:dyDescent="0.15">
      <c r="C606484" s="44"/>
    </row>
    <row r="606485" spans="3:3" x14ac:dyDescent="0.15">
      <c r="C606485" s="44"/>
    </row>
    <row r="606486" spans="3:3" x14ac:dyDescent="0.15">
      <c r="C606486" s="43"/>
    </row>
    <row r="606487" spans="3:3" x14ac:dyDescent="0.15">
      <c r="C606487" s="43"/>
    </row>
    <row r="606488" spans="3:3" x14ac:dyDescent="0.15">
      <c r="C606488" s="43"/>
    </row>
    <row r="606489" spans="3:3" x14ac:dyDescent="0.15">
      <c r="C606489" s="43"/>
    </row>
    <row r="606490" spans="3:3" x14ac:dyDescent="0.15">
      <c r="C606490" s="43"/>
    </row>
    <row r="606491" spans="3:3" x14ac:dyDescent="0.15">
      <c r="C606491" s="43"/>
    </row>
    <row r="606492" spans="3:3" x14ac:dyDescent="0.15">
      <c r="C606492" s="43"/>
    </row>
    <row r="606493" spans="3:3" x14ac:dyDescent="0.15">
      <c r="C606493" s="45"/>
    </row>
    <row r="606494" spans="3:3" x14ac:dyDescent="0.15">
      <c r="C606494" s="45"/>
    </row>
    <row r="606495" spans="3:3" x14ac:dyDescent="0.15">
      <c r="C606495" s="45"/>
    </row>
    <row r="606496" spans="3:3" x14ac:dyDescent="0.15">
      <c r="C606496" s="46"/>
    </row>
    <row r="606497" spans="3:3" x14ac:dyDescent="0.15">
      <c r="C606497" s="46"/>
    </row>
    <row r="606498" spans="3:3" x14ac:dyDescent="0.15">
      <c r="C606498" s="46"/>
    </row>
    <row r="606499" spans="3:3" x14ac:dyDescent="0.15">
      <c r="C606499" s="46"/>
    </row>
    <row r="606500" spans="3:3" x14ac:dyDescent="0.15">
      <c r="C606500" s="46"/>
    </row>
    <row r="606501" spans="3:3" x14ac:dyDescent="0.15">
      <c r="C606501" s="46"/>
    </row>
    <row r="606502" spans="3:3" x14ac:dyDescent="0.15">
      <c r="C606502" s="46"/>
    </row>
    <row r="606503" spans="3:3" x14ac:dyDescent="0.15">
      <c r="C606503" s="47"/>
    </row>
    <row r="606504" spans="3:3" x14ac:dyDescent="0.15">
      <c r="C606504" s="47"/>
    </row>
    <row r="606505" spans="3:3" x14ac:dyDescent="0.15">
      <c r="C606505" s="47"/>
    </row>
    <row r="606506" spans="3:3" x14ac:dyDescent="0.15">
      <c r="C606506" s="43"/>
    </row>
    <row r="606507" spans="3:3" x14ac:dyDescent="0.15">
      <c r="C606507" s="36"/>
    </row>
    <row r="606508" spans="3:3" x14ac:dyDescent="0.15">
      <c r="C606508" s="43"/>
    </row>
    <row r="606509" spans="3:3" x14ac:dyDescent="0.15">
      <c r="C606509" s="43"/>
    </row>
    <row r="606510" spans="3:3" x14ac:dyDescent="0.15">
      <c r="C606510" s="43"/>
    </row>
    <row r="606511" spans="3:3" x14ac:dyDescent="0.15">
      <c r="C606511" s="43"/>
    </row>
    <row r="606512" spans="3:3" x14ac:dyDescent="0.15">
      <c r="C606512" s="43"/>
    </row>
    <row r="606513" spans="3:3" x14ac:dyDescent="0.15">
      <c r="C606513" s="43"/>
    </row>
    <row r="606514" spans="3:3" x14ac:dyDescent="0.15">
      <c r="C606514" s="43"/>
    </row>
    <row r="606515" spans="3:3" x14ac:dyDescent="0.15">
      <c r="C606515" s="43"/>
    </row>
    <row r="606516" spans="3:3" x14ac:dyDescent="0.15">
      <c r="C606516" s="44"/>
    </row>
    <row r="606517" spans="3:3" x14ac:dyDescent="0.15">
      <c r="C606517" s="44"/>
    </row>
    <row r="606518" spans="3:3" x14ac:dyDescent="0.15">
      <c r="C606518" s="44"/>
    </row>
    <row r="606519" spans="3:3" x14ac:dyDescent="0.15">
      <c r="C606519" s="43"/>
    </row>
    <row r="606520" spans="3:3" x14ac:dyDescent="0.15">
      <c r="C606520" s="43"/>
    </row>
    <row r="606521" spans="3:3" x14ac:dyDescent="0.15">
      <c r="C606521" s="43"/>
    </row>
    <row r="606522" spans="3:3" x14ac:dyDescent="0.15">
      <c r="C606522" s="48"/>
    </row>
    <row r="606523" spans="3:3" x14ac:dyDescent="0.15">
      <c r="C606523" s="43"/>
    </row>
    <row r="606524" spans="3:3" x14ac:dyDescent="0.15">
      <c r="C606524" s="48"/>
    </row>
    <row r="606525" spans="3:3" x14ac:dyDescent="0.15">
      <c r="C606525" s="48"/>
    </row>
    <row r="606526" spans="3:3" x14ac:dyDescent="0.15">
      <c r="C606526" s="48"/>
    </row>
    <row r="606527" spans="3:3" x14ac:dyDescent="0.15">
      <c r="C606527" s="43"/>
    </row>
    <row r="606528" spans="3:3" x14ac:dyDescent="0.15">
      <c r="C606528" s="49"/>
    </row>
    <row r="606529" spans="3:3" x14ac:dyDescent="0.15">
      <c r="C606529" s="48"/>
    </row>
    <row r="606530" spans="3:3" x14ac:dyDescent="0.15">
      <c r="C606530" s="48"/>
    </row>
    <row r="606531" spans="3:3" x14ac:dyDescent="0.15">
      <c r="C606531" s="48"/>
    </row>
    <row r="606532" spans="3:3" x14ac:dyDescent="0.15">
      <c r="C606532" s="48"/>
    </row>
    <row r="606533" spans="3:3" x14ac:dyDescent="0.15">
      <c r="C606533" s="48"/>
    </row>
    <row r="606534" spans="3:3" x14ac:dyDescent="0.15">
      <c r="C606534" s="48"/>
    </row>
    <row r="606535" spans="3:3" x14ac:dyDescent="0.15">
      <c r="C606535" s="48"/>
    </row>
    <row r="606536" spans="3:3" x14ac:dyDescent="0.15">
      <c r="C606536" s="43"/>
    </row>
    <row r="606537" spans="3:3" x14ac:dyDescent="0.15">
      <c r="C606537" s="46"/>
    </row>
    <row r="606538" spans="3:3" x14ac:dyDescent="0.15">
      <c r="C606538" s="43"/>
    </row>
    <row r="606539" spans="3:3" x14ac:dyDescent="0.15">
      <c r="C606539" s="50"/>
    </row>
    <row r="606541" spans="3:3" x14ac:dyDescent="0.15">
      <c r="C606541" s="52"/>
    </row>
    <row r="622593" spans="3:3" x14ac:dyDescent="0.15">
      <c r="C622593" s="29"/>
    </row>
    <row r="622594" spans="3:3" x14ac:dyDescent="0.15">
      <c r="C622594" s="31"/>
    </row>
    <row r="622595" spans="3:3" x14ac:dyDescent="0.15">
      <c r="C622595" s="31"/>
    </row>
    <row r="622596" spans="3:3" x14ac:dyDescent="0.15">
      <c r="C622596" s="32"/>
    </row>
    <row r="622597" spans="3:3" x14ac:dyDescent="0.15">
      <c r="C622597" s="32"/>
    </row>
    <row r="622598" spans="3:3" x14ac:dyDescent="0.15">
      <c r="C622598" s="31"/>
    </row>
    <row r="622599" spans="3:3" x14ac:dyDescent="0.15">
      <c r="C622599" s="31"/>
    </row>
    <row r="622600" spans="3:3" x14ac:dyDescent="0.15">
      <c r="C622600" s="31"/>
    </row>
    <row r="622601" spans="3:3" x14ac:dyDescent="0.15">
      <c r="C622601" s="31"/>
    </row>
    <row r="622602" spans="3:3" x14ac:dyDescent="0.15">
      <c r="C622602" s="31"/>
    </row>
    <row r="622603" spans="3:3" x14ac:dyDescent="0.15">
      <c r="C622603" s="31"/>
    </row>
    <row r="622604" spans="3:3" x14ac:dyDescent="0.15">
      <c r="C622604" s="31"/>
    </row>
    <row r="622605" spans="3:3" x14ac:dyDescent="0.15">
      <c r="C622605" s="31"/>
    </row>
    <row r="622606" spans="3:3" x14ac:dyDescent="0.15">
      <c r="C622606" s="31"/>
    </row>
    <row r="622607" spans="3:3" x14ac:dyDescent="0.15">
      <c r="C622607" s="31"/>
    </row>
    <row r="622608" spans="3:3" x14ac:dyDescent="0.15">
      <c r="C622608" s="31"/>
    </row>
    <row r="622609" spans="3:3" x14ac:dyDescent="0.15">
      <c r="C622609" s="31"/>
    </row>
    <row r="622610" spans="3:3" x14ac:dyDescent="0.15">
      <c r="C622610" s="31"/>
    </row>
    <row r="622611" spans="3:3" x14ac:dyDescent="0.15">
      <c r="C622611" s="31"/>
    </row>
    <row r="622612" spans="3:3" x14ac:dyDescent="0.15">
      <c r="C622612" s="29"/>
    </row>
    <row r="622613" spans="3:3" x14ac:dyDescent="0.15">
      <c r="C622613" s="29"/>
    </row>
    <row r="622614" spans="3:3" x14ac:dyDescent="0.15">
      <c r="C622614" s="29"/>
    </row>
    <row r="622615" spans="3:3" x14ac:dyDescent="0.15">
      <c r="C622615" s="29"/>
    </row>
    <row r="622616" spans="3:3" x14ac:dyDescent="0.15">
      <c r="C622616" s="29"/>
    </row>
    <row r="622617" spans="3:3" x14ac:dyDescent="0.15">
      <c r="C622617" s="29"/>
    </row>
    <row r="622618" spans="3:3" x14ac:dyDescent="0.15">
      <c r="C622618" s="33"/>
    </row>
    <row r="622619" spans="3:3" x14ac:dyDescent="0.15">
      <c r="C622619" s="29"/>
    </row>
    <row r="622620" spans="3:3" x14ac:dyDescent="0.15">
      <c r="C622620" s="33"/>
    </row>
    <row r="622621" spans="3:3" x14ac:dyDescent="0.15">
      <c r="C622621" s="29"/>
    </row>
    <row r="622622" spans="3:3" x14ac:dyDescent="0.15">
      <c r="C622622" s="29"/>
    </row>
    <row r="622623" spans="3:3" x14ac:dyDescent="0.15">
      <c r="C622623" s="34"/>
    </row>
    <row r="622624" spans="3:3" x14ac:dyDescent="0.15">
      <c r="C622624" s="34"/>
    </row>
    <row r="622625" spans="3:3" x14ac:dyDescent="0.15">
      <c r="C622625" s="34"/>
    </row>
    <row r="622626" spans="3:3" x14ac:dyDescent="0.15">
      <c r="C622626" s="34"/>
    </row>
    <row r="622627" spans="3:3" x14ac:dyDescent="0.15">
      <c r="C622627" s="29"/>
    </row>
    <row r="622628" spans="3:3" x14ac:dyDescent="0.15">
      <c r="C622628" s="29"/>
    </row>
    <row r="622629" spans="3:3" x14ac:dyDescent="0.15">
      <c r="C622629" s="29"/>
    </row>
    <row r="622630" spans="3:3" x14ac:dyDescent="0.15">
      <c r="C622630" s="29"/>
    </row>
    <row r="622631" spans="3:3" x14ac:dyDescent="0.15">
      <c r="C622631" s="29"/>
    </row>
    <row r="622632" spans="3:3" x14ac:dyDescent="0.15">
      <c r="C622632" s="29"/>
    </row>
    <row r="622633" spans="3:3" x14ac:dyDescent="0.15">
      <c r="C622633" s="34"/>
    </row>
    <row r="622634" spans="3:3" x14ac:dyDescent="0.15">
      <c r="C622634" s="34"/>
    </row>
    <row r="622635" spans="3:3" x14ac:dyDescent="0.15">
      <c r="C622635" s="29"/>
    </row>
    <row r="622636" spans="3:3" x14ac:dyDescent="0.15">
      <c r="C622636" s="29"/>
    </row>
    <row r="622637" spans="3:3" x14ac:dyDescent="0.15">
      <c r="C622637" s="29"/>
    </row>
    <row r="622638" spans="3:3" x14ac:dyDescent="0.15">
      <c r="C622638" s="29"/>
    </row>
    <row r="622639" spans="3:3" x14ac:dyDescent="0.15">
      <c r="C622639" s="29"/>
    </row>
    <row r="622640" spans="3:3" x14ac:dyDescent="0.15">
      <c r="C622640" s="29"/>
    </row>
    <row r="622641" spans="3:3" x14ac:dyDescent="0.15">
      <c r="C622641" s="29"/>
    </row>
    <row r="622642" spans="3:3" x14ac:dyDescent="0.15">
      <c r="C622642" s="29"/>
    </row>
    <row r="622643" spans="3:3" x14ac:dyDescent="0.15">
      <c r="C622643" s="29"/>
    </row>
    <row r="622644" spans="3:3" x14ac:dyDescent="0.15">
      <c r="C622644" s="29"/>
    </row>
    <row r="622645" spans="3:3" x14ac:dyDescent="0.15">
      <c r="C622645" s="29"/>
    </row>
    <row r="622646" spans="3:3" x14ac:dyDescent="0.15">
      <c r="C622646" s="29"/>
    </row>
    <row r="622647" spans="3:3" x14ac:dyDescent="0.15">
      <c r="C622647" s="29"/>
    </row>
    <row r="622648" spans="3:3" x14ac:dyDescent="0.15">
      <c r="C622648" s="29"/>
    </row>
    <row r="622649" spans="3:3" x14ac:dyDescent="0.15">
      <c r="C622649" s="29"/>
    </row>
    <row r="622650" spans="3:3" x14ac:dyDescent="0.15">
      <c r="C622650" s="29"/>
    </row>
    <row r="622651" spans="3:3" x14ac:dyDescent="0.15">
      <c r="C622651" s="34"/>
    </row>
    <row r="622652" spans="3:3" x14ac:dyDescent="0.15">
      <c r="C622652" s="35"/>
    </row>
    <row r="622653" spans="3:3" x14ac:dyDescent="0.15">
      <c r="C622653" s="35"/>
    </row>
    <row r="622654" spans="3:3" x14ac:dyDescent="0.15">
      <c r="C622654" s="35"/>
    </row>
    <row r="622655" spans="3:3" x14ac:dyDescent="0.15">
      <c r="C622655" s="35"/>
    </row>
    <row r="622656" spans="3:3" x14ac:dyDescent="0.15">
      <c r="C622656" s="35"/>
    </row>
    <row r="622657" spans="3:3" x14ac:dyDescent="0.15">
      <c r="C622657" s="35"/>
    </row>
    <row r="622658" spans="3:3" x14ac:dyDescent="0.15">
      <c r="C622658" s="35"/>
    </row>
    <row r="622659" spans="3:3" x14ac:dyDescent="0.15">
      <c r="C622659" s="33"/>
    </row>
    <row r="622660" spans="3:3" x14ac:dyDescent="0.15">
      <c r="C622660" s="35"/>
    </row>
    <row r="622661" spans="3:3" x14ac:dyDescent="0.15">
      <c r="C622661" s="33"/>
    </row>
    <row r="622662" spans="3:3" x14ac:dyDescent="0.15">
      <c r="C622662" s="33"/>
    </row>
    <row r="622663" spans="3:3" x14ac:dyDescent="0.15">
      <c r="C622663" s="33"/>
    </row>
    <row r="622664" spans="3:3" x14ac:dyDescent="0.15">
      <c r="C622664" s="33"/>
    </row>
    <row r="622665" spans="3:3" x14ac:dyDescent="0.15">
      <c r="C622665" s="33"/>
    </row>
    <row r="622666" spans="3:3" x14ac:dyDescent="0.15">
      <c r="C622666" s="33"/>
    </row>
    <row r="622667" spans="3:3" x14ac:dyDescent="0.15">
      <c r="C622667" s="33"/>
    </row>
    <row r="622668" spans="3:3" x14ac:dyDescent="0.15">
      <c r="C622668" s="33"/>
    </row>
    <row r="622669" spans="3:3" x14ac:dyDescent="0.15">
      <c r="C622669" s="33"/>
    </row>
    <row r="622670" spans="3:3" x14ac:dyDescent="0.15">
      <c r="C622670" s="36"/>
    </row>
    <row r="622671" spans="3:3" x14ac:dyDescent="0.15">
      <c r="C622671" s="33"/>
    </row>
    <row r="622672" spans="3:3" x14ac:dyDescent="0.15">
      <c r="C622672" s="36"/>
    </row>
    <row r="622673" spans="3:3" x14ac:dyDescent="0.15">
      <c r="C622673" s="33"/>
    </row>
    <row r="622674" spans="3:3" x14ac:dyDescent="0.15">
      <c r="C622674" s="33"/>
    </row>
    <row r="622675" spans="3:3" x14ac:dyDescent="0.15">
      <c r="C622675" s="33"/>
    </row>
    <row r="622676" spans="3:3" x14ac:dyDescent="0.15">
      <c r="C622676" s="33"/>
    </row>
    <row r="622677" spans="3:3" x14ac:dyDescent="0.15">
      <c r="C622677" s="36"/>
    </row>
    <row r="622678" spans="3:3" x14ac:dyDescent="0.15">
      <c r="C622678" s="37"/>
    </row>
    <row r="622679" spans="3:3" x14ac:dyDescent="0.15">
      <c r="C622679" s="37"/>
    </row>
    <row r="622680" spans="3:3" x14ac:dyDescent="0.15">
      <c r="C622680" s="15"/>
    </row>
    <row r="622681" spans="3:3" x14ac:dyDescent="0.15">
      <c r="C622681" s="36"/>
    </row>
    <row r="622682" spans="3:3" x14ac:dyDescent="0.15">
      <c r="C622682" s="37"/>
    </row>
    <row r="622683" spans="3:3" x14ac:dyDescent="0.15">
      <c r="C622683" s="37"/>
    </row>
    <row r="622684" spans="3:3" x14ac:dyDescent="0.15">
      <c r="C622684" s="15"/>
    </row>
    <row r="622685" spans="3:3" x14ac:dyDescent="0.15">
      <c r="C622685" s="38"/>
    </row>
    <row r="622686" spans="3:3" x14ac:dyDescent="0.15">
      <c r="C622686" s="36"/>
    </row>
    <row r="622687" spans="3:3" x14ac:dyDescent="0.15">
      <c r="C622687" s="37"/>
    </row>
    <row r="622688" spans="3:3" x14ac:dyDescent="0.15">
      <c r="C622688" s="37"/>
    </row>
    <row r="622689" spans="3:3" x14ac:dyDescent="0.15">
      <c r="C622689" s="17"/>
    </row>
    <row r="622690" spans="3:3" x14ac:dyDescent="0.15">
      <c r="C622690" s="17"/>
    </row>
    <row r="622691" spans="3:3" x14ac:dyDescent="0.15">
      <c r="C622691" s="33"/>
    </row>
    <row r="622692" spans="3:3" x14ac:dyDescent="0.15">
      <c r="C622692" s="33"/>
    </row>
    <row r="622693" spans="3:3" x14ac:dyDescent="0.15">
      <c r="C622693" s="33"/>
    </row>
    <row r="622694" spans="3:3" x14ac:dyDescent="0.15">
      <c r="C622694" s="33"/>
    </row>
    <row r="622695" spans="3:3" x14ac:dyDescent="0.15">
      <c r="C622695" s="33"/>
    </row>
    <row r="622696" spans="3:3" x14ac:dyDescent="0.15">
      <c r="C622696" s="33"/>
    </row>
    <row r="622697" spans="3:3" x14ac:dyDescent="0.15">
      <c r="C622697" s="33"/>
    </row>
    <row r="622698" spans="3:3" x14ac:dyDescent="0.15">
      <c r="C622698" s="33"/>
    </row>
    <row r="622699" spans="3:3" x14ac:dyDescent="0.15">
      <c r="C622699" s="33"/>
    </row>
    <row r="622700" spans="3:3" x14ac:dyDescent="0.15">
      <c r="C622700" s="33"/>
    </row>
    <row r="622701" spans="3:3" x14ac:dyDescent="0.15">
      <c r="C622701" s="39"/>
    </row>
    <row r="622702" spans="3:3" x14ac:dyDescent="0.15">
      <c r="C622702" s="39"/>
    </row>
    <row r="622703" spans="3:3" x14ac:dyDescent="0.15">
      <c r="C622703" s="39"/>
    </row>
    <row r="622704" spans="3:3" x14ac:dyDescent="0.15">
      <c r="C622704" s="39"/>
    </row>
    <row r="622705" spans="3:3" x14ac:dyDescent="0.15">
      <c r="C622705" s="39"/>
    </row>
    <row r="622706" spans="3:3" x14ac:dyDescent="0.15">
      <c r="C622706" s="31"/>
    </row>
    <row r="622707" spans="3:3" x14ac:dyDescent="0.15">
      <c r="C622707" s="31"/>
    </row>
    <row r="622708" spans="3:3" x14ac:dyDescent="0.15">
      <c r="C622708" s="31"/>
    </row>
    <row r="622709" spans="3:3" x14ac:dyDescent="0.15">
      <c r="C622709" s="31"/>
    </row>
    <row r="622710" spans="3:3" x14ac:dyDescent="0.15">
      <c r="C622710" s="31"/>
    </row>
    <row r="622711" spans="3:3" x14ac:dyDescent="0.15">
      <c r="C622711" s="31"/>
    </row>
    <row r="622712" spans="3:3" x14ac:dyDescent="0.15">
      <c r="C622712" s="31"/>
    </row>
    <row r="622713" spans="3:3" x14ac:dyDescent="0.15">
      <c r="C622713" s="31"/>
    </row>
    <row r="622714" spans="3:3" x14ac:dyDescent="0.15">
      <c r="C622714" s="31"/>
    </row>
    <row r="622715" spans="3:3" x14ac:dyDescent="0.15">
      <c r="C622715" s="31"/>
    </row>
    <row r="622716" spans="3:3" x14ac:dyDescent="0.15">
      <c r="C622716" s="31"/>
    </row>
    <row r="622717" spans="3:3" x14ac:dyDescent="0.15">
      <c r="C622717" s="31"/>
    </row>
    <row r="622718" spans="3:3" x14ac:dyDescent="0.15">
      <c r="C622718" s="31"/>
    </row>
    <row r="622719" spans="3:3" x14ac:dyDescent="0.15">
      <c r="C622719" s="31"/>
    </row>
    <row r="622720" spans="3:3" x14ac:dyDescent="0.15">
      <c r="C622720" s="31"/>
    </row>
    <row r="622721" spans="3:3" x14ac:dyDescent="0.15">
      <c r="C622721" s="31"/>
    </row>
    <row r="622722" spans="3:3" x14ac:dyDescent="0.15">
      <c r="C622722" s="31"/>
    </row>
    <row r="622723" spans="3:3" x14ac:dyDescent="0.15">
      <c r="C622723" s="31"/>
    </row>
    <row r="622724" spans="3:3" x14ac:dyDescent="0.15">
      <c r="C622724" s="31"/>
    </row>
    <row r="622725" spans="3:3" x14ac:dyDescent="0.15">
      <c r="C622725" s="31"/>
    </row>
    <row r="622726" spans="3:3" x14ac:dyDescent="0.15">
      <c r="C622726" s="29"/>
    </row>
    <row r="622727" spans="3:3" x14ac:dyDescent="0.15">
      <c r="C622727" s="29"/>
    </row>
    <row r="622728" spans="3:3" x14ac:dyDescent="0.15">
      <c r="C622728" s="29"/>
    </row>
    <row r="622729" spans="3:3" x14ac:dyDescent="0.15">
      <c r="C622729" s="29"/>
    </row>
    <row r="622730" spans="3:3" x14ac:dyDescent="0.15">
      <c r="C622730" s="29"/>
    </row>
    <row r="622731" spans="3:3" x14ac:dyDescent="0.15">
      <c r="C622731" s="29"/>
    </row>
    <row r="622732" spans="3:3" x14ac:dyDescent="0.15">
      <c r="C622732" s="29"/>
    </row>
    <row r="622733" spans="3:3" x14ac:dyDescent="0.15">
      <c r="C622733" s="29"/>
    </row>
    <row r="622734" spans="3:3" x14ac:dyDescent="0.15">
      <c r="C622734" s="29"/>
    </row>
    <row r="622735" spans="3:3" x14ac:dyDescent="0.15">
      <c r="C622735" s="29"/>
    </row>
    <row r="622736" spans="3:3" x14ac:dyDescent="0.15">
      <c r="C622736" s="29"/>
    </row>
    <row r="622737" spans="3:3" x14ac:dyDescent="0.15">
      <c r="C622737" s="29"/>
    </row>
    <row r="622738" spans="3:3" x14ac:dyDescent="0.15">
      <c r="C622738" s="29"/>
    </row>
    <row r="622739" spans="3:3" x14ac:dyDescent="0.15">
      <c r="C622739" s="29"/>
    </row>
    <row r="622740" spans="3:3" x14ac:dyDescent="0.15">
      <c r="C622740" s="29"/>
    </row>
    <row r="622741" spans="3:3" x14ac:dyDescent="0.15">
      <c r="C622741" s="29"/>
    </row>
    <row r="622742" spans="3:3" x14ac:dyDescent="0.15">
      <c r="C622742" s="29"/>
    </row>
    <row r="622743" spans="3:3" x14ac:dyDescent="0.15">
      <c r="C622743" s="29"/>
    </row>
    <row r="622744" spans="3:3" x14ac:dyDescent="0.15">
      <c r="C622744" s="29"/>
    </row>
    <row r="622745" spans="3:3" x14ac:dyDescent="0.15">
      <c r="C622745" s="29"/>
    </row>
    <row r="622746" spans="3:3" x14ac:dyDescent="0.15">
      <c r="C622746" s="29"/>
    </row>
    <row r="622747" spans="3:3" x14ac:dyDescent="0.15">
      <c r="C622747" s="29"/>
    </row>
    <row r="622748" spans="3:3" x14ac:dyDescent="0.15">
      <c r="C622748" s="29"/>
    </row>
    <row r="622749" spans="3:3" x14ac:dyDescent="0.15">
      <c r="C622749" s="29"/>
    </row>
    <row r="622750" spans="3:3" x14ac:dyDescent="0.15">
      <c r="C622750" s="29"/>
    </row>
    <row r="622751" spans="3:3" x14ac:dyDescent="0.15">
      <c r="C622751" s="29"/>
    </row>
    <row r="622752" spans="3:3" x14ac:dyDescent="0.15">
      <c r="C622752" s="29"/>
    </row>
    <row r="622753" spans="3:3" x14ac:dyDescent="0.15">
      <c r="C622753" s="29"/>
    </row>
    <row r="622754" spans="3:3" x14ac:dyDescent="0.15">
      <c r="C622754" s="29"/>
    </row>
    <row r="622755" spans="3:3" x14ac:dyDescent="0.15">
      <c r="C622755" s="29"/>
    </row>
    <row r="622756" spans="3:3" x14ac:dyDescent="0.15">
      <c r="C622756" s="29"/>
    </row>
    <row r="622757" spans="3:3" x14ac:dyDescent="0.15">
      <c r="C622757" s="29"/>
    </row>
    <row r="622758" spans="3:3" x14ac:dyDescent="0.15">
      <c r="C622758" s="29"/>
    </row>
    <row r="622759" spans="3:3" x14ac:dyDescent="0.15">
      <c r="C622759" s="29"/>
    </row>
    <row r="622760" spans="3:3" x14ac:dyDescent="0.15">
      <c r="C622760" s="29"/>
    </row>
    <row r="622761" spans="3:3" x14ac:dyDescent="0.15">
      <c r="C622761" s="29"/>
    </row>
    <row r="622762" spans="3:3" x14ac:dyDescent="0.15">
      <c r="C622762" s="31"/>
    </row>
    <row r="622763" spans="3:3" x14ac:dyDescent="0.15">
      <c r="C622763" s="31"/>
    </row>
    <row r="622764" spans="3:3" x14ac:dyDescent="0.15">
      <c r="C622764" s="31"/>
    </row>
    <row r="622765" spans="3:3" x14ac:dyDescent="0.15">
      <c r="C622765" s="31"/>
    </row>
    <row r="622766" spans="3:3" x14ac:dyDescent="0.15">
      <c r="C622766" s="31"/>
    </row>
    <row r="622767" spans="3:3" x14ac:dyDescent="0.15">
      <c r="C622767" s="31"/>
    </row>
    <row r="622768" spans="3:3" x14ac:dyDescent="0.15">
      <c r="C622768" s="31"/>
    </row>
    <row r="622769" spans="3:3" x14ac:dyDescent="0.15">
      <c r="C622769" s="31"/>
    </row>
    <row r="622770" spans="3:3" x14ac:dyDescent="0.15">
      <c r="C622770" s="31"/>
    </row>
    <row r="622771" spans="3:3" x14ac:dyDescent="0.15">
      <c r="C622771" s="31"/>
    </row>
    <row r="622772" spans="3:3" x14ac:dyDescent="0.15">
      <c r="C622772" s="29"/>
    </row>
    <row r="622773" spans="3:3" x14ac:dyDescent="0.15">
      <c r="C622773" s="29"/>
    </row>
    <row r="622774" spans="3:3" x14ac:dyDescent="0.15">
      <c r="C622774" s="29"/>
    </row>
    <row r="622775" spans="3:3" x14ac:dyDescent="0.15">
      <c r="C622775" s="29"/>
    </row>
    <row r="622776" spans="3:3" x14ac:dyDescent="0.15">
      <c r="C622776" s="29"/>
    </row>
    <row r="622777" spans="3:3" x14ac:dyDescent="0.15">
      <c r="C622777" s="29"/>
    </row>
    <row r="622778" spans="3:3" x14ac:dyDescent="0.15">
      <c r="C622778" s="29"/>
    </row>
    <row r="622779" spans="3:3" x14ac:dyDescent="0.15">
      <c r="C622779" s="29"/>
    </row>
    <row r="622780" spans="3:3" x14ac:dyDescent="0.15">
      <c r="C622780" s="29"/>
    </row>
    <row r="622781" spans="3:3" x14ac:dyDescent="0.15">
      <c r="C622781" s="29"/>
    </row>
    <row r="622782" spans="3:3" x14ac:dyDescent="0.15">
      <c r="C622782" s="29"/>
    </row>
    <row r="622783" spans="3:3" x14ac:dyDescent="0.15">
      <c r="C622783" s="29"/>
    </row>
    <row r="622784" spans="3:3" x14ac:dyDescent="0.15">
      <c r="C622784" s="29"/>
    </row>
    <row r="622785" spans="3:3" x14ac:dyDescent="0.15">
      <c r="C622785" s="29"/>
    </row>
    <row r="622786" spans="3:3" x14ac:dyDescent="0.15">
      <c r="C622786" s="29"/>
    </row>
    <row r="622787" spans="3:3" x14ac:dyDescent="0.15">
      <c r="C622787" s="29"/>
    </row>
    <row r="622788" spans="3:3" x14ac:dyDescent="0.15">
      <c r="C622788" s="29"/>
    </row>
    <row r="622789" spans="3:3" x14ac:dyDescent="0.15">
      <c r="C622789" s="29"/>
    </row>
    <row r="622790" spans="3:3" x14ac:dyDescent="0.15">
      <c r="C622790" s="29"/>
    </row>
    <row r="622791" spans="3:3" x14ac:dyDescent="0.15">
      <c r="C622791" s="29"/>
    </row>
    <row r="622792" spans="3:3" x14ac:dyDescent="0.15">
      <c r="C622792" s="29"/>
    </row>
    <row r="622793" spans="3:3" x14ac:dyDescent="0.15">
      <c r="C622793" s="29"/>
    </row>
    <row r="622794" spans="3:3" x14ac:dyDescent="0.15">
      <c r="C622794" s="29"/>
    </row>
    <row r="622795" spans="3:3" x14ac:dyDescent="0.15">
      <c r="C622795" s="29"/>
    </row>
    <row r="622796" spans="3:3" x14ac:dyDescent="0.15">
      <c r="C622796" s="29"/>
    </row>
    <row r="622797" spans="3:3" x14ac:dyDescent="0.15">
      <c r="C622797" s="29"/>
    </row>
    <row r="622798" spans="3:3" x14ac:dyDescent="0.15">
      <c r="C622798" s="40"/>
    </row>
    <row r="622799" spans="3:3" x14ac:dyDescent="0.15">
      <c r="C622799" s="40"/>
    </row>
    <row r="622800" spans="3:3" x14ac:dyDescent="0.15">
      <c r="C622800" s="40"/>
    </row>
    <row r="622801" spans="3:3" x14ac:dyDescent="0.15">
      <c r="C622801" s="40"/>
    </row>
    <row r="622802" spans="3:3" x14ac:dyDescent="0.15">
      <c r="C622802" s="40"/>
    </row>
    <row r="622803" spans="3:3" x14ac:dyDescent="0.15">
      <c r="C622803" s="40"/>
    </row>
    <row r="622804" spans="3:3" x14ac:dyDescent="0.15">
      <c r="C622804" s="40"/>
    </row>
    <row r="622805" spans="3:3" x14ac:dyDescent="0.15">
      <c r="C622805" s="40"/>
    </row>
    <row r="622806" spans="3:3" x14ac:dyDescent="0.15">
      <c r="C622806" s="40"/>
    </row>
    <row r="622807" spans="3:3" x14ac:dyDescent="0.15">
      <c r="C622807" s="40"/>
    </row>
    <row r="622808" spans="3:3" x14ac:dyDescent="0.15">
      <c r="C622808" s="40"/>
    </row>
    <row r="622809" spans="3:3" x14ac:dyDescent="0.15">
      <c r="C622809" s="40"/>
    </row>
    <row r="622810" spans="3:3" x14ac:dyDescent="0.15">
      <c r="C622810" s="40"/>
    </row>
    <row r="622811" spans="3:3" x14ac:dyDescent="0.15">
      <c r="C622811" s="40"/>
    </row>
    <row r="622812" spans="3:3" x14ac:dyDescent="0.15">
      <c r="C622812" s="41"/>
    </row>
    <row r="622813" spans="3:3" x14ac:dyDescent="0.15">
      <c r="C622813" s="41"/>
    </row>
    <row r="622814" spans="3:3" x14ac:dyDescent="0.15">
      <c r="C622814" s="41"/>
    </row>
    <row r="622815" spans="3:3" x14ac:dyDescent="0.15">
      <c r="C622815" s="41"/>
    </row>
    <row r="622816" spans="3:3" x14ac:dyDescent="0.15">
      <c r="C622816" s="41"/>
    </row>
    <row r="622817" spans="3:3" x14ac:dyDescent="0.15">
      <c r="C622817" s="34"/>
    </row>
    <row r="622818" spans="3:3" x14ac:dyDescent="0.15">
      <c r="C622818" s="34"/>
    </row>
    <row r="622819" spans="3:3" x14ac:dyDescent="0.15">
      <c r="C622819" s="34"/>
    </row>
    <row r="622820" spans="3:3" x14ac:dyDescent="0.15">
      <c r="C622820" s="34"/>
    </row>
    <row r="622821" spans="3:3" x14ac:dyDescent="0.15">
      <c r="C622821" s="34"/>
    </row>
    <row r="622822" spans="3:3" x14ac:dyDescent="0.15">
      <c r="C622822" s="34"/>
    </row>
    <row r="622823" spans="3:3" x14ac:dyDescent="0.15">
      <c r="C622823" s="34"/>
    </row>
    <row r="622824" spans="3:3" x14ac:dyDescent="0.15">
      <c r="C622824" s="34"/>
    </row>
    <row r="622825" spans="3:3" x14ac:dyDescent="0.15">
      <c r="C622825" s="34"/>
    </row>
    <row r="622826" spans="3:3" x14ac:dyDescent="0.15">
      <c r="C622826" s="34"/>
    </row>
    <row r="622827" spans="3:3" x14ac:dyDescent="0.15">
      <c r="C622827" s="42"/>
    </row>
    <row r="622828" spans="3:3" x14ac:dyDescent="0.15">
      <c r="C622828" s="42"/>
    </row>
    <row r="622829" spans="3:3" x14ac:dyDescent="0.15">
      <c r="C622829" s="42"/>
    </row>
    <row r="622830" spans="3:3" x14ac:dyDescent="0.15">
      <c r="C622830" s="42"/>
    </row>
    <row r="622831" spans="3:3" x14ac:dyDescent="0.15">
      <c r="C622831" s="42"/>
    </row>
    <row r="622832" spans="3:3" x14ac:dyDescent="0.15">
      <c r="C622832" s="42"/>
    </row>
    <row r="622833" spans="3:3" x14ac:dyDescent="0.15">
      <c r="C622833" s="42"/>
    </row>
    <row r="622834" spans="3:3" x14ac:dyDescent="0.15">
      <c r="C622834" s="42"/>
    </row>
    <row r="622835" spans="3:3" x14ac:dyDescent="0.15">
      <c r="C622835" s="42"/>
    </row>
    <row r="622836" spans="3:3" x14ac:dyDescent="0.15">
      <c r="C622836" s="42"/>
    </row>
    <row r="622837" spans="3:3" x14ac:dyDescent="0.15">
      <c r="C622837" s="31"/>
    </row>
    <row r="622838" spans="3:3" x14ac:dyDescent="0.15">
      <c r="C622838" s="31"/>
    </row>
    <row r="622839" spans="3:3" x14ac:dyDescent="0.15">
      <c r="C622839" s="29"/>
    </row>
    <row r="622840" spans="3:3" x14ac:dyDescent="0.15">
      <c r="C622840" s="29"/>
    </row>
    <row r="622841" spans="3:3" x14ac:dyDescent="0.15">
      <c r="C622841" s="29"/>
    </row>
    <row r="622842" spans="3:3" x14ac:dyDescent="0.15">
      <c r="C622842" s="29"/>
    </row>
    <row r="622843" spans="3:3" x14ac:dyDescent="0.15">
      <c r="C622843" s="29"/>
    </row>
    <row r="622844" spans="3:3" x14ac:dyDescent="0.15">
      <c r="C622844" s="29"/>
    </row>
    <row r="622845" spans="3:3" x14ac:dyDescent="0.15">
      <c r="C622845" s="29"/>
    </row>
    <row r="622846" spans="3:3" x14ac:dyDescent="0.15">
      <c r="C622846" s="29"/>
    </row>
    <row r="622847" spans="3:3" x14ac:dyDescent="0.15">
      <c r="C622847" s="31"/>
    </row>
    <row r="622848" spans="3:3" x14ac:dyDescent="0.15">
      <c r="C622848" s="29"/>
    </row>
    <row r="622849" spans="3:3" x14ac:dyDescent="0.15">
      <c r="C622849" s="29"/>
    </row>
    <row r="622850" spans="3:3" x14ac:dyDescent="0.15">
      <c r="C622850" s="29"/>
    </row>
    <row r="622851" spans="3:3" x14ac:dyDescent="0.15">
      <c r="C622851" s="29"/>
    </row>
    <row r="622852" spans="3:3" x14ac:dyDescent="0.15">
      <c r="C622852" s="29"/>
    </row>
    <row r="622853" spans="3:3" x14ac:dyDescent="0.15">
      <c r="C622853" s="29"/>
    </row>
    <row r="622854" spans="3:3" x14ac:dyDescent="0.15">
      <c r="C622854" s="29"/>
    </row>
    <row r="622855" spans="3:3" x14ac:dyDescent="0.15">
      <c r="C622855" s="37"/>
    </row>
    <row r="622856" spans="3:3" x14ac:dyDescent="0.15">
      <c r="C622856" s="37"/>
    </row>
    <row r="622857" spans="3:3" x14ac:dyDescent="0.15">
      <c r="C622857" s="37"/>
    </row>
    <row r="622858" spans="3:3" x14ac:dyDescent="0.15">
      <c r="C622858" s="37"/>
    </row>
    <row r="622859" spans="3:3" x14ac:dyDescent="0.15">
      <c r="C622859" s="29"/>
    </row>
    <row r="622860" spans="3:3" x14ac:dyDescent="0.15">
      <c r="C622860" s="43"/>
    </row>
    <row r="622861" spans="3:3" x14ac:dyDescent="0.15">
      <c r="C622861" s="43"/>
    </row>
    <row r="622862" spans="3:3" x14ac:dyDescent="0.15">
      <c r="C622862" s="43"/>
    </row>
    <row r="622863" spans="3:3" x14ac:dyDescent="0.15">
      <c r="C622863" s="43"/>
    </row>
    <row r="622864" spans="3:3" x14ac:dyDescent="0.15">
      <c r="C622864" s="43"/>
    </row>
    <row r="622865" spans="3:3" x14ac:dyDescent="0.15">
      <c r="C622865" s="43"/>
    </row>
    <row r="622866" spans="3:3" x14ac:dyDescent="0.15">
      <c r="C622866" s="43"/>
    </row>
    <row r="622867" spans="3:3" x14ac:dyDescent="0.15">
      <c r="C622867" s="44"/>
    </row>
    <row r="622868" spans="3:3" x14ac:dyDescent="0.15">
      <c r="C622868" s="44"/>
    </row>
    <row r="622869" spans="3:3" x14ac:dyDescent="0.15">
      <c r="C622869" s="44"/>
    </row>
    <row r="622870" spans="3:3" x14ac:dyDescent="0.15">
      <c r="C622870" s="43"/>
    </row>
    <row r="622871" spans="3:3" x14ac:dyDescent="0.15">
      <c r="C622871" s="43"/>
    </row>
    <row r="622872" spans="3:3" x14ac:dyDescent="0.15">
      <c r="C622872" s="43"/>
    </row>
    <row r="622873" spans="3:3" x14ac:dyDescent="0.15">
      <c r="C622873" s="43"/>
    </row>
    <row r="622874" spans="3:3" x14ac:dyDescent="0.15">
      <c r="C622874" s="43"/>
    </row>
    <row r="622875" spans="3:3" x14ac:dyDescent="0.15">
      <c r="C622875" s="43"/>
    </row>
    <row r="622876" spans="3:3" x14ac:dyDescent="0.15">
      <c r="C622876" s="43"/>
    </row>
    <row r="622877" spans="3:3" x14ac:dyDescent="0.15">
      <c r="C622877" s="45"/>
    </row>
    <row r="622878" spans="3:3" x14ac:dyDescent="0.15">
      <c r="C622878" s="45"/>
    </row>
    <row r="622879" spans="3:3" x14ac:dyDescent="0.15">
      <c r="C622879" s="45"/>
    </row>
    <row r="622880" spans="3:3" x14ac:dyDescent="0.15">
      <c r="C622880" s="46"/>
    </row>
    <row r="622881" spans="3:3" x14ac:dyDescent="0.15">
      <c r="C622881" s="46"/>
    </row>
    <row r="622882" spans="3:3" x14ac:dyDescent="0.15">
      <c r="C622882" s="46"/>
    </row>
    <row r="622883" spans="3:3" x14ac:dyDescent="0.15">
      <c r="C622883" s="46"/>
    </row>
    <row r="622884" spans="3:3" x14ac:dyDescent="0.15">
      <c r="C622884" s="46"/>
    </row>
    <row r="622885" spans="3:3" x14ac:dyDescent="0.15">
      <c r="C622885" s="46"/>
    </row>
    <row r="622886" spans="3:3" x14ac:dyDescent="0.15">
      <c r="C622886" s="46"/>
    </row>
    <row r="622887" spans="3:3" x14ac:dyDescent="0.15">
      <c r="C622887" s="47"/>
    </row>
    <row r="622888" spans="3:3" x14ac:dyDescent="0.15">
      <c r="C622888" s="47"/>
    </row>
    <row r="622889" spans="3:3" x14ac:dyDescent="0.15">
      <c r="C622889" s="47"/>
    </row>
    <row r="622890" spans="3:3" x14ac:dyDescent="0.15">
      <c r="C622890" s="43"/>
    </row>
    <row r="622891" spans="3:3" x14ac:dyDescent="0.15">
      <c r="C622891" s="36"/>
    </row>
    <row r="622892" spans="3:3" x14ac:dyDescent="0.15">
      <c r="C622892" s="43"/>
    </row>
    <row r="622893" spans="3:3" x14ac:dyDescent="0.15">
      <c r="C622893" s="43"/>
    </row>
    <row r="622894" spans="3:3" x14ac:dyDescent="0.15">
      <c r="C622894" s="43"/>
    </row>
    <row r="622895" spans="3:3" x14ac:dyDescent="0.15">
      <c r="C622895" s="43"/>
    </row>
    <row r="622896" spans="3:3" x14ac:dyDescent="0.15">
      <c r="C622896" s="43"/>
    </row>
    <row r="622897" spans="3:3" x14ac:dyDescent="0.15">
      <c r="C622897" s="43"/>
    </row>
    <row r="622898" spans="3:3" x14ac:dyDescent="0.15">
      <c r="C622898" s="43"/>
    </row>
    <row r="622899" spans="3:3" x14ac:dyDescent="0.15">
      <c r="C622899" s="43"/>
    </row>
    <row r="622900" spans="3:3" x14ac:dyDescent="0.15">
      <c r="C622900" s="44"/>
    </row>
    <row r="622901" spans="3:3" x14ac:dyDescent="0.15">
      <c r="C622901" s="44"/>
    </row>
    <row r="622902" spans="3:3" x14ac:dyDescent="0.15">
      <c r="C622902" s="44"/>
    </row>
    <row r="622903" spans="3:3" x14ac:dyDescent="0.15">
      <c r="C622903" s="43"/>
    </row>
    <row r="622904" spans="3:3" x14ac:dyDescent="0.15">
      <c r="C622904" s="43"/>
    </row>
    <row r="622905" spans="3:3" x14ac:dyDescent="0.15">
      <c r="C622905" s="43"/>
    </row>
    <row r="622906" spans="3:3" x14ac:dyDescent="0.15">
      <c r="C622906" s="48"/>
    </row>
    <row r="622907" spans="3:3" x14ac:dyDescent="0.15">
      <c r="C622907" s="43"/>
    </row>
    <row r="622908" spans="3:3" x14ac:dyDescent="0.15">
      <c r="C622908" s="48"/>
    </row>
    <row r="622909" spans="3:3" x14ac:dyDescent="0.15">
      <c r="C622909" s="48"/>
    </row>
    <row r="622910" spans="3:3" x14ac:dyDescent="0.15">
      <c r="C622910" s="48"/>
    </row>
    <row r="622911" spans="3:3" x14ac:dyDescent="0.15">
      <c r="C622911" s="43"/>
    </row>
    <row r="622912" spans="3:3" x14ac:dyDescent="0.15">
      <c r="C622912" s="49"/>
    </row>
    <row r="622913" spans="3:3" x14ac:dyDescent="0.15">
      <c r="C622913" s="48"/>
    </row>
    <row r="622914" spans="3:3" x14ac:dyDescent="0.15">
      <c r="C622914" s="48"/>
    </row>
    <row r="622915" spans="3:3" x14ac:dyDescent="0.15">
      <c r="C622915" s="48"/>
    </row>
    <row r="622916" spans="3:3" x14ac:dyDescent="0.15">
      <c r="C622916" s="48"/>
    </row>
    <row r="622917" spans="3:3" x14ac:dyDescent="0.15">
      <c r="C622917" s="48"/>
    </row>
    <row r="622918" spans="3:3" x14ac:dyDescent="0.15">
      <c r="C622918" s="48"/>
    </row>
    <row r="622919" spans="3:3" x14ac:dyDescent="0.15">
      <c r="C622919" s="48"/>
    </row>
    <row r="622920" spans="3:3" x14ac:dyDescent="0.15">
      <c r="C622920" s="43"/>
    </row>
    <row r="622921" spans="3:3" x14ac:dyDescent="0.15">
      <c r="C622921" s="46"/>
    </row>
    <row r="622922" spans="3:3" x14ac:dyDescent="0.15">
      <c r="C622922" s="43"/>
    </row>
    <row r="622923" spans="3:3" x14ac:dyDescent="0.15">
      <c r="C622923" s="50"/>
    </row>
    <row r="622925" spans="3:3" x14ac:dyDescent="0.15">
      <c r="C622925" s="52"/>
    </row>
    <row r="638977" spans="3:3" x14ac:dyDescent="0.15">
      <c r="C638977" s="29"/>
    </row>
    <row r="638978" spans="3:3" x14ac:dyDescent="0.15">
      <c r="C638978" s="31"/>
    </row>
    <row r="638979" spans="3:3" x14ac:dyDescent="0.15">
      <c r="C638979" s="31"/>
    </row>
    <row r="638980" spans="3:3" x14ac:dyDescent="0.15">
      <c r="C638980" s="32"/>
    </row>
    <row r="638981" spans="3:3" x14ac:dyDescent="0.15">
      <c r="C638981" s="32"/>
    </row>
    <row r="638982" spans="3:3" x14ac:dyDescent="0.15">
      <c r="C638982" s="31"/>
    </row>
    <row r="638983" spans="3:3" x14ac:dyDescent="0.15">
      <c r="C638983" s="31"/>
    </row>
    <row r="638984" spans="3:3" x14ac:dyDescent="0.15">
      <c r="C638984" s="31"/>
    </row>
    <row r="638985" spans="3:3" x14ac:dyDescent="0.15">
      <c r="C638985" s="31"/>
    </row>
    <row r="638986" spans="3:3" x14ac:dyDescent="0.15">
      <c r="C638986" s="31"/>
    </row>
    <row r="638987" spans="3:3" x14ac:dyDescent="0.15">
      <c r="C638987" s="31"/>
    </row>
    <row r="638988" spans="3:3" x14ac:dyDescent="0.15">
      <c r="C638988" s="31"/>
    </row>
    <row r="638989" spans="3:3" x14ac:dyDescent="0.15">
      <c r="C638989" s="31"/>
    </row>
    <row r="638990" spans="3:3" x14ac:dyDescent="0.15">
      <c r="C638990" s="31"/>
    </row>
    <row r="638991" spans="3:3" x14ac:dyDescent="0.15">
      <c r="C638991" s="31"/>
    </row>
    <row r="638992" spans="3:3" x14ac:dyDescent="0.15">
      <c r="C638992" s="31"/>
    </row>
    <row r="638993" spans="3:3" x14ac:dyDescent="0.15">
      <c r="C638993" s="31"/>
    </row>
    <row r="638994" spans="3:3" x14ac:dyDescent="0.15">
      <c r="C638994" s="31"/>
    </row>
    <row r="638995" spans="3:3" x14ac:dyDescent="0.15">
      <c r="C638995" s="31"/>
    </row>
    <row r="638996" spans="3:3" x14ac:dyDescent="0.15">
      <c r="C638996" s="29"/>
    </row>
    <row r="638997" spans="3:3" x14ac:dyDescent="0.15">
      <c r="C638997" s="29"/>
    </row>
    <row r="638998" spans="3:3" x14ac:dyDescent="0.15">
      <c r="C638998" s="29"/>
    </row>
    <row r="638999" spans="3:3" x14ac:dyDescent="0.15">
      <c r="C638999" s="29"/>
    </row>
    <row r="639000" spans="3:3" x14ac:dyDescent="0.15">
      <c r="C639000" s="29"/>
    </row>
    <row r="639001" spans="3:3" x14ac:dyDescent="0.15">
      <c r="C639001" s="29"/>
    </row>
    <row r="639002" spans="3:3" x14ac:dyDescent="0.15">
      <c r="C639002" s="33"/>
    </row>
    <row r="639003" spans="3:3" x14ac:dyDescent="0.15">
      <c r="C639003" s="29"/>
    </row>
    <row r="639004" spans="3:3" x14ac:dyDescent="0.15">
      <c r="C639004" s="33"/>
    </row>
    <row r="639005" spans="3:3" x14ac:dyDescent="0.15">
      <c r="C639005" s="29"/>
    </row>
    <row r="639006" spans="3:3" x14ac:dyDescent="0.15">
      <c r="C639006" s="29"/>
    </row>
    <row r="639007" spans="3:3" x14ac:dyDescent="0.15">
      <c r="C639007" s="34"/>
    </row>
    <row r="639008" spans="3:3" x14ac:dyDescent="0.15">
      <c r="C639008" s="34"/>
    </row>
    <row r="639009" spans="3:3" x14ac:dyDescent="0.15">
      <c r="C639009" s="34"/>
    </row>
    <row r="639010" spans="3:3" x14ac:dyDescent="0.15">
      <c r="C639010" s="34"/>
    </row>
    <row r="639011" spans="3:3" x14ac:dyDescent="0.15">
      <c r="C639011" s="29"/>
    </row>
    <row r="639012" spans="3:3" x14ac:dyDescent="0.15">
      <c r="C639012" s="29"/>
    </row>
    <row r="639013" spans="3:3" x14ac:dyDescent="0.15">
      <c r="C639013" s="29"/>
    </row>
    <row r="639014" spans="3:3" x14ac:dyDescent="0.15">
      <c r="C639014" s="29"/>
    </row>
    <row r="639015" spans="3:3" x14ac:dyDescent="0.15">
      <c r="C639015" s="29"/>
    </row>
    <row r="639016" spans="3:3" x14ac:dyDescent="0.15">
      <c r="C639016" s="29"/>
    </row>
    <row r="639017" spans="3:3" x14ac:dyDescent="0.15">
      <c r="C639017" s="34"/>
    </row>
    <row r="639018" spans="3:3" x14ac:dyDescent="0.15">
      <c r="C639018" s="34"/>
    </row>
    <row r="639019" spans="3:3" x14ac:dyDescent="0.15">
      <c r="C639019" s="29"/>
    </row>
    <row r="639020" spans="3:3" x14ac:dyDescent="0.15">
      <c r="C639020" s="29"/>
    </row>
    <row r="639021" spans="3:3" x14ac:dyDescent="0.15">
      <c r="C639021" s="29"/>
    </row>
    <row r="639022" spans="3:3" x14ac:dyDescent="0.15">
      <c r="C639022" s="29"/>
    </row>
    <row r="639023" spans="3:3" x14ac:dyDescent="0.15">
      <c r="C639023" s="29"/>
    </row>
    <row r="639024" spans="3:3" x14ac:dyDescent="0.15">
      <c r="C639024" s="29"/>
    </row>
    <row r="639025" spans="3:3" x14ac:dyDescent="0.15">
      <c r="C639025" s="29"/>
    </row>
    <row r="639026" spans="3:3" x14ac:dyDescent="0.15">
      <c r="C639026" s="29"/>
    </row>
    <row r="639027" spans="3:3" x14ac:dyDescent="0.15">
      <c r="C639027" s="29"/>
    </row>
    <row r="639028" spans="3:3" x14ac:dyDescent="0.15">
      <c r="C639028" s="29"/>
    </row>
    <row r="639029" spans="3:3" x14ac:dyDescent="0.15">
      <c r="C639029" s="29"/>
    </row>
    <row r="639030" spans="3:3" x14ac:dyDescent="0.15">
      <c r="C639030" s="29"/>
    </row>
    <row r="639031" spans="3:3" x14ac:dyDescent="0.15">
      <c r="C639031" s="29"/>
    </row>
    <row r="639032" spans="3:3" x14ac:dyDescent="0.15">
      <c r="C639032" s="29"/>
    </row>
    <row r="639033" spans="3:3" x14ac:dyDescent="0.15">
      <c r="C639033" s="29"/>
    </row>
    <row r="639034" spans="3:3" x14ac:dyDescent="0.15">
      <c r="C639034" s="29"/>
    </row>
    <row r="639035" spans="3:3" x14ac:dyDescent="0.15">
      <c r="C639035" s="34"/>
    </row>
    <row r="639036" spans="3:3" x14ac:dyDescent="0.15">
      <c r="C639036" s="35"/>
    </row>
    <row r="639037" spans="3:3" x14ac:dyDescent="0.15">
      <c r="C639037" s="35"/>
    </row>
    <row r="639038" spans="3:3" x14ac:dyDescent="0.15">
      <c r="C639038" s="35"/>
    </row>
    <row r="639039" spans="3:3" x14ac:dyDescent="0.15">
      <c r="C639039" s="35"/>
    </row>
    <row r="639040" spans="3:3" x14ac:dyDescent="0.15">
      <c r="C639040" s="35"/>
    </row>
    <row r="639041" spans="3:3" x14ac:dyDescent="0.15">
      <c r="C639041" s="35"/>
    </row>
    <row r="639042" spans="3:3" x14ac:dyDescent="0.15">
      <c r="C639042" s="35"/>
    </row>
    <row r="639043" spans="3:3" x14ac:dyDescent="0.15">
      <c r="C639043" s="33"/>
    </row>
    <row r="639044" spans="3:3" x14ac:dyDescent="0.15">
      <c r="C639044" s="35"/>
    </row>
    <row r="639045" spans="3:3" x14ac:dyDescent="0.15">
      <c r="C639045" s="33"/>
    </row>
    <row r="639046" spans="3:3" x14ac:dyDescent="0.15">
      <c r="C639046" s="33"/>
    </row>
    <row r="639047" spans="3:3" x14ac:dyDescent="0.15">
      <c r="C639047" s="33"/>
    </row>
    <row r="639048" spans="3:3" x14ac:dyDescent="0.15">
      <c r="C639048" s="33"/>
    </row>
    <row r="639049" spans="3:3" x14ac:dyDescent="0.15">
      <c r="C639049" s="33"/>
    </row>
    <row r="639050" spans="3:3" x14ac:dyDescent="0.15">
      <c r="C639050" s="33"/>
    </row>
    <row r="639051" spans="3:3" x14ac:dyDescent="0.15">
      <c r="C639051" s="33"/>
    </row>
    <row r="639052" spans="3:3" x14ac:dyDescent="0.15">
      <c r="C639052" s="33"/>
    </row>
    <row r="639053" spans="3:3" x14ac:dyDescent="0.15">
      <c r="C639053" s="33"/>
    </row>
    <row r="639054" spans="3:3" x14ac:dyDescent="0.15">
      <c r="C639054" s="36"/>
    </row>
    <row r="639055" spans="3:3" x14ac:dyDescent="0.15">
      <c r="C639055" s="33"/>
    </row>
    <row r="639056" spans="3:3" x14ac:dyDescent="0.15">
      <c r="C639056" s="36"/>
    </row>
    <row r="639057" spans="3:3" x14ac:dyDescent="0.15">
      <c r="C639057" s="33"/>
    </row>
    <row r="639058" spans="3:3" x14ac:dyDescent="0.15">
      <c r="C639058" s="33"/>
    </row>
    <row r="639059" spans="3:3" x14ac:dyDescent="0.15">
      <c r="C639059" s="33"/>
    </row>
    <row r="639060" spans="3:3" x14ac:dyDescent="0.15">
      <c r="C639060" s="33"/>
    </row>
    <row r="639061" spans="3:3" x14ac:dyDescent="0.15">
      <c r="C639061" s="36"/>
    </row>
    <row r="639062" spans="3:3" x14ac:dyDescent="0.15">
      <c r="C639062" s="37"/>
    </row>
    <row r="639063" spans="3:3" x14ac:dyDescent="0.15">
      <c r="C639063" s="37"/>
    </row>
    <row r="639064" spans="3:3" x14ac:dyDescent="0.15">
      <c r="C639064" s="15"/>
    </row>
    <row r="639065" spans="3:3" x14ac:dyDescent="0.15">
      <c r="C639065" s="36"/>
    </row>
    <row r="639066" spans="3:3" x14ac:dyDescent="0.15">
      <c r="C639066" s="37"/>
    </row>
    <row r="639067" spans="3:3" x14ac:dyDescent="0.15">
      <c r="C639067" s="37"/>
    </row>
    <row r="639068" spans="3:3" x14ac:dyDescent="0.15">
      <c r="C639068" s="15"/>
    </row>
    <row r="639069" spans="3:3" x14ac:dyDescent="0.15">
      <c r="C639069" s="38"/>
    </row>
    <row r="639070" spans="3:3" x14ac:dyDescent="0.15">
      <c r="C639070" s="36"/>
    </row>
    <row r="639071" spans="3:3" x14ac:dyDescent="0.15">
      <c r="C639071" s="37"/>
    </row>
    <row r="639072" spans="3:3" x14ac:dyDescent="0.15">
      <c r="C639072" s="37"/>
    </row>
    <row r="639073" spans="3:3" x14ac:dyDescent="0.15">
      <c r="C639073" s="17"/>
    </row>
    <row r="639074" spans="3:3" x14ac:dyDescent="0.15">
      <c r="C639074" s="17"/>
    </row>
    <row r="639075" spans="3:3" x14ac:dyDescent="0.15">
      <c r="C639075" s="33"/>
    </row>
    <row r="639076" spans="3:3" x14ac:dyDescent="0.15">
      <c r="C639076" s="33"/>
    </row>
    <row r="639077" spans="3:3" x14ac:dyDescent="0.15">
      <c r="C639077" s="33"/>
    </row>
    <row r="639078" spans="3:3" x14ac:dyDescent="0.15">
      <c r="C639078" s="33"/>
    </row>
    <row r="639079" spans="3:3" x14ac:dyDescent="0.15">
      <c r="C639079" s="33"/>
    </row>
    <row r="639080" spans="3:3" x14ac:dyDescent="0.15">
      <c r="C639080" s="33"/>
    </row>
    <row r="639081" spans="3:3" x14ac:dyDescent="0.15">
      <c r="C639081" s="33"/>
    </row>
    <row r="639082" spans="3:3" x14ac:dyDescent="0.15">
      <c r="C639082" s="33"/>
    </row>
    <row r="639083" spans="3:3" x14ac:dyDescent="0.15">
      <c r="C639083" s="33"/>
    </row>
    <row r="639084" spans="3:3" x14ac:dyDescent="0.15">
      <c r="C639084" s="33"/>
    </row>
    <row r="639085" spans="3:3" x14ac:dyDescent="0.15">
      <c r="C639085" s="39"/>
    </row>
    <row r="639086" spans="3:3" x14ac:dyDescent="0.15">
      <c r="C639086" s="39"/>
    </row>
    <row r="639087" spans="3:3" x14ac:dyDescent="0.15">
      <c r="C639087" s="39"/>
    </row>
    <row r="639088" spans="3:3" x14ac:dyDescent="0.15">
      <c r="C639088" s="39"/>
    </row>
    <row r="639089" spans="3:3" x14ac:dyDescent="0.15">
      <c r="C639089" s="39"/>
    </row>
    <row r="639090" spans="3:3" x14ac:dyDescent="0.15">
      <c r="C639090" s="31"/>
    </row>
    <row r="639091" spans="3:3" x14ac:dyDescent="0.15">
      <c r="C639091" s="31"/>
    </row>
    <row r="639092" spans="3:3" x14ac:dyDescent="0.15">
      <c r="C639092" s="31"/>
    </row>
    <row r="639093" spans="3:3" x14ac:dyDescent="0.15">
      <c r="C639093" s="31"/>
    </row>
    <row r="639094" spans="3:3" x14ac:dyDescent="0.15">
      <c r="C639094" s="31"/>
    </row>
    <row r="639095" spans="3:3" x14ac:dyDescent="0.15">
      <c r="C639095" s="31"/>
    </row>
    <row r="639096" spans="3:3" x14ac:dyDescent="0.15">
      <c r="C639096" s="31"/>
    </row>
    <row r="639097" spans="3:3" x14ac:dyDescent="0.15">
      <c r="C639097" s="31"/>
    </row>
    <row r="639098" spans="3:3" x14ac:dyDescent="0.15">
      <c r="C639098" s="31"/>
    </row>
    <row r="639099" spans="3:3" x14ac:dyDescent="0.15">
      <c r="C639099" s="31"/>
    </row>
    <row r="639100" spans="3:3" x14ac:dyDescent="0.15">
      <c r="C639100" s="31"/>
    </row>
    <row r="639101" spans="3:3" x14ac:dyDescent="0.15">
      <c r="C639101" s="31"/>
    </row>
    <row r="639102" spans="3:3" x14ac:dyDescent="0.15">
      <c r="C639102" s="31"/>
    </row>
    <row r="639103" spans="3:3" x14ac:dyDescent="0.15">
      <c r="C639103" s="31"/>
    </row>
    <row r="639104" spans="3:3" x14ac:dyDescent="0.15">
      <c r="C639104" s="31"/>
    </row>
    <row r="639105" spans="3:3" x14ac:dyDescent="0.15">
      <c r="C639105" s="31"/>
    </row>
    <row r="639106" spans="3:3" x14ac:dyDescent="0.15">
      <c r="C639106" s="31"/>
    </row>
    <row r="639107" spans="3:3" x14ac:dyDescent="0.15">
      <c r="C639107" s="31"/>
    </row>
    <row r="639108" spans="3:3" x14ac:dyDescent="0.15">
      <c r="C639108" s="31"/>
    </row>
    <row r="639109" spans="3:3" x14ac:dyDescent="0.15">
      <c r="C639109" s="31"/>
    </row>
    <row r="639110" spans="3:3" x14ac:dyDescent="0.15">
      <c r="C639110" s="29"/>
    </row>
    <row r="639111" spans="3:3" x14ac:dyDescent="0.15">
      <c r="C639111" s="29"/>
    </row>
    <row r="639112" spans="3:3" x14ac:dyDescent="0.15">
      <c r="C639112" s="29"/>
    </row>
    <row r="639113" spans="3:3" x14ac:dyDescent="0.15">
      <c r="C639113" s="29"/>
    </row>
    <row r="639114" spans="3:3" x14ac:dyDescent="0.15">
      <c r="C639114" s="29"/>
    </row>
    <row r="639115" spans="3:3" x14ac:dyDescent="0.15">
      <c r="C639115" s="29"/>
    </row>
    <row r="639116" spans="3:3" x14ac:dyDescent="0.15">
      <c r="C639116" s="29"/>
    </row>
    <row r="639117" spans="3:3" x14ac:dyDescent="0.15">
      <c r="C639117" s="29"/>
    </row>
    <row r="639118" spans="3:3" x14ac:dyDescent="0.15">
      <c r="C639118" s="29"/>
    </row>
    <row r="639119" spans="3:3" x14ac:dyDescent="0.15">
      <c r="C639119" s="29"/>
    </row>
    <row r="639120" spans="3:3" x14ac:dyDescent="0.15">
      <c r="C639120" s="29"/>
    </row>
    <row r="639121" spans="3:3" x14ac:dyDescent="0.15">
      <c r="C639121" s="29"/>
    </row>
    <row r="639122" spans="3:3" x14ac:dyDescent="0.15">
      <c r="C639122" s="29"/>
    </row>
    <row r="639123" spans="3:3" x14ac:dyDescent="0.15">
      <c r="C639123" s="29"/>
    </row>
    <row r="639124" spans="3:3" x14ac:dyDescent="0.15">
      <c r="C639124" s="29"/>
    </row>
    <row r="639125" spans="3:3" x14ac:dyDescent="0.15">
      <c r="C639125" s="29"/>
    </row>
    <row r="639126" spans="3:3" x14ac:dyDescent="0.15">
      <c r="C639126" s="29"/>
    </row>
    <row r="639127" spans="3:3" x14ac:dyDescent="0.15">
      <c r="C639127" s="29"/>
    </row>
    <row r="639128" spans="3:3" x14ac:dyDescent="0.15">
      <c r="C639128" s="29"/>
    </row>
    <row r="639129" spans="3:3" x14ac:dyDescent="0.15">
      <c r="C639129" s="29"/>
    </row>
    <row r="639130" spans="3:3" x14ac:dyDescent="0.15">
      <c r="C639130" s="29"/>
    </row>
    <row r="639131" spans="3:3" x14ac:dyDescent="0.15">
      <c r="C639131" s="29"/>
    </row>
    <row r="639132" spans="3:3" x14ac:dyDescent="0.15">
      <c r="C639132" s="29"/>
    </row>
    <row r="639133" spans="3:3" x14ac:dyDescent="0.15">
      <c r="C639133" s="29"/>
    </row>
    <row r="639134" spans="3:3" x14ac:dyDescent="0.15">
      <c r="C639134" s="29"/>
    </row>
    <row r="639135" spans="3:3" x14ac:dyDescent="0.15">
      <c r="C639135" s="29"/>
    </row>
    <row r="639136" spans="3:3" x14ac:dyDescent="0.15">
      <c r="C639136" s="29"/>
    </row>
    <row r="639137" spans="3:3" x14ac:dyDescent="0.15">
      <c r="C639137" s="29"/>
    </row>
    <row r="639138" spans="3:3" x14ac:dyDescent="0.15">
      <c r="C639138" s="29"/>
    </row>
    <row r="639139" spans="3:3" x14ac:dyDescent="0.15">
      <c r="C639139" s="29"/>
    </row>
    <row r="639140" spans="3:3" x14ac:dyDescent="0.15">
      <c r="C639140" s="29"/>
    </row>
    <row r="639141" spans="3:3" x14ac:dyDescent="0.15">
      <c r="C639141" s="29"/>
    </row>
    <row r="639142" spans="3:3" x14ac:dyDescent="0.15">
      <c r="C639142" s="29"/>
    </row>
    <row r="639143" spans="3:3" x14ac:dyDescent="0.15">
      <c r="C639143" s="29"/>
    </row>
    <row r="639144" spans="3:3" x14ac:dyDescent="0.15">
      <c r="C639144" s="29"/>
    </row>
    <row r="639145" spans="3:3" x14ac:dyDescent="0.15">
      <c r="C639145" s="29"/>
    </row>
    <row r="639146" spans="3:3" x14ac:dyDescent="0.15">
      <c r="C639146" s="31"/>
    </row>
    <row r="639147" spans="3:3" x14ac:dyDescent="0.15">
      <c r="C639147" s="31"/>
    </row>
    <row r="639148" spans="3:3" x14ac:dyDescent="0.15">
      <c r="C639148" s="31"/>
    </row>
    <row r="639149" spans="3:3" x14ac:dyDescent="0.15">
      <c r="C639149" s="31"/>
    </row>
    <row r="639150" spans="3:3" x14ac:dyDescent="0.15">
      <c r="C639150" s="31"/>
    </row>
    <row r="639151" spans="3:3" x14ac:dyDescent="0.15">
      <c r="C639151" s="31"/>
    </row>
    <row r="639152" spans="3:3" x14ac:dyDescent="0.15">
      <c r="C639152" s="31"/>
    </row>
    <row r="639153" spans="3:3" x14ac:dyDescent="0.15">
      <c r="C639153" s="31"/>
    </row>
    <row r="639154" spans="3:3" x14ac:dyDescent="0.15">
      <c r="C639154" s="31"/>
    </row>
    <row r="639155" spans="3:3" x14ac:dyDescent="0.15">
      <c r="C639155" s="31"/>
    </row>
    <row r="639156" spans="3:3" x14ac:dyDescent="0.15">
      <c r="C639156" s="29"/>
    </row>
    <row r="639157" spans="3:3" x14ac:dyDescent="0.15">
      <c r="C639157" s="29"/>
    </row>
    <row r="639158" spans="3:3" x14ac:dyDescent="0.15">
      <c r="C639158" s="29"/>
    </row>
    <row r="639159" spans="3:3" x14ac:dyDescent="0.15">
      <c r="C639159" s="29"/>
    </row>
    <row r="639160" spans="3:3" x14ac:dyDescent="0.15">
      <c r="C639160" s="29"/>
    </row>
    <row r="639161" spans="3:3" x14ac:dyDescent="0.15">
      <c r="C639161" s="29"/>
    </row>
    <row r="639162" spans="3:3" x14ac:dyDescent="0.15">
      <c r="C639162" s="29"/>
    </row>
    <row r="639163" spans="3:3" x14ac:dyDescent="0.15">
      <c r="C639163" s="29"/>
    </row>
    <row r="639164" spans="3:3" x14ac:dyDescent="0.15">
      <c r="C639164" s="29"/>
    </row>
    <row r="639165" spans="3:3" x14ac:dyDescent="0.15">
      <c r="C639165" s="29"/>
    </row>
    <row r="639166" spans="3:3" x14ac:dyDescent="0.15">
      <c r="C639166" s="29"/>
    </row>
    <row r="639167" spans="3:3" x14ac:dyDescent="0.15">
      <c r="C639167" s="29"/>
    </row>
    <row r="639168" spans="3:3" x14ac:dyDescent="0.15">
      <c r="C639168" s="29"/>
    </row>
    <row r="639169" spans="3:3" x14ac:dyDescent="0.15">
      <c r="C639169" s="29"/>
    </row>
    <row r="639170" spans="3:3" x14ac:dyDescent="0.15">
      <c r="C639170" s="29"/>
    </row>
    <row r="639171" spans="3:3" x14ac:dyDescent="0.15">
      <c r="C639171" s="29"/>
    </row>
    <row r="639172" spans="3:3" x14ac:dyDescent="0.15">
      <c r="C639172" s="29"/>
    </row>
    <row r="639173" spans="3:3" x14ac:dyDescent="0.15">
      <c r="C639173" s="29"/>
    </row>
    <row r="639174" spans="3:3" x14ac:dyDescent="0.15">
      <c r="C639174" s="29"/>
    </row>
    <row r="639175" spans="3:3" x14ac:dyDescent="0.15">
      <c r="C639175" s="29"/>
    </row>
    <row r="639176" spans="3:3" x14ac:dyDescent="0.15">
      <c r="C639176" s="29"/>
    </row>
    <row r="639177" spans="3:3" x14ac:dyDescent="0.15">
      <c r="C639177" s="29"/>
    </row>
    <row r="639178" spans="3:3" x14ac:dyDescent="0.15">
      <c r="C639178" s="29"/>
    </row>
    <row r="639179" spans="3:3" x14ac:dyDescent="0.15">
      <c r="C639179" s="29"/>
    </row>
    <row r="639180" spans="3:3" x14ac:dyDescent="0.15">
      <c r="C639180" s="29"/>
    </row>
    <row r="639181" spans="3:3" x14ac:dyDescent="0.15">
      <c r="C639181" s="29"/>
    </row>
    <row r="639182" spans="3:3" x14ac:dyDescent="0.15">
      <c r="C639182" s="40"/>
    </row>
    <row r="639183" spans="3:3" x14ac:dyDescent="0.15">
      <c r="C639183" s="40"/>
    </row>
    <row r="639184" spans="3:3" x14ac:dyDescent="0.15">
      <c r="C639184" s="40"/>
    </row>
    <row r="639185" spans="3:3" x14ac:dyDescent="0.15">
      <c r="C639185" s="40"/>
    </row>
    <row r="639186" spans="3:3" x14ac:dyDescent="0.15">
      <c r="C639186" s="40"/>
    </row>
    <row r="639187" spans="3:3" x14ac:dyDescent="0.15">
      <c r="C639187" s="40"/>
    </row>
    <row r="639188" spans="3:3" x14ac:dyDescent="0.15">
      <c r="C639188" s="40"/>
    </row>
    <row r="639189" spans="3:3" x14ac:dyDescent="0.15">
      <c r="C639189" s="40"/>
    </row>
    <row r="639190" spans="3:3" x14ac:dyDescent="0.15">
      <c r="C639190" s="40"/>
    </row>
    <row r="639191" spans="3:3" x14ac:dyDescent="0.15">
      <c r="C639191" s="40"/>
    </row>
    <row r="639192" spans="3:3" x14ac:dyDescent="0.15">
      <c r="C639192" s="40"/>
    </row>
    <row r="639193" spans="3:3" x14ac:dyDescent="0.15">
      <c r="C639193" s="40"/>
    </row>
    <row r="639194" spans="3:3" x14ac:dyDescent="0.15">
      <c r="C639194" s="40"/>
    </row>
    <row r="639195" spans="3:3" x14ac:dyDescent="0.15">
      <c r="C639195" s="40"/>
    </row>
    <row r="639196" spans="3:3" x14ac:dyDescent="0.15">
      <c r="C639196" s="41"/>
    </row>
    <row r="639197" spans="3:3" x14ac:dyDescent="0.15">
      <c r="C639197" s="41"/>
    </row>
    <row r="639198" spans="3:3" x14ac:dyDescent="0.15">
      <c r="C639198" s="41"/>
    </row>
    <row r="639199" spans="3:3" x14ac:dyDescent="0.15">
      <c r="C639199" s="41"/>
    </row>
    <row r="639200" spans="3:3" x14ac:dyDescent="0.15">
      <c r="C639200" s="41"/>
    </row>
    <row r="639201" spans="3:3" x14ac:dyDescent="0.15">
      <c r="C639201" s="34"/>
    </row>
    <row r="639202" spans="3:3" x14ac:dyDescent="0.15">
      <c r="C639202" s="34"/>
    </row>
    <row r="639203" spans="3:3" x14ac:dyDescent="0.15">
      <c r="C639203" s="34"/>
    </row>
    <row r="639204" spans="3:3" x14ac:dyDescent="0.15">
      <c r="C639204" s="34"/>
    </row>
    <row r="639205" spans="3:3" x14ac:dyDescent="0.15">
      <c r="C639205" s="34"/>
    </row>
    <row r="639206" spans="3:3" x14ac:dyDescent="0.15">
      <c r="C639206" s="34"/>
    </row>
    <row r="639207" spans="3:3" x14ac:dyDescent="0.15">
      <c r="C639207" s="34"/>
    </row>
    <row r="639208" spans="3:3" x14ac:dyDescent="0.15">
      <c r="C639208" s="34"/>
    </row>
    <row r="639209" spans="3:3" x14ac:dyDescent="0.15">
      <c r="C639209" s="34"/>
    </row>
    <row r="639210" spans="3:3" x14ac:dyDescent="0.15">
      <c r="C639210" s="34"/>
    </row>
    <row r="639211" spans="3:3" x14ac:dyDescent="0.15">
      <c r="C639211" s="42"/>
    </row>
    <row r="639212" spans="3:3" x14ac:dyDescent="0.15">
      <c r="C639212" s="42"/>
    </row>
    <row r="639213" spans="3:3" x14ac:dyDescent="0.15">
      <c r="C639213" s="42"/>
    </row>
    <row r="639214" spans="3:3" x14ac:dyDescent="0.15">
      <c r="C639214" s="42"/>
    </row>
    <row r="639215" spans="3:3" x14ac:dyDescent="0.15">
      <c r="C639215" s="42"/>
    </row>
    <row r="639216" spans="3:3" x14ac:dyDescent="0.15">
      <c r="C639216" s="42"/>
    </row>
    <row r="639217" spans="3:3" x14ac:dyDescent="0.15">
      <c r="C639217" s="42"/>
    </row>
    <row r="639218" spans="3:3" x14ac:dyDescent="0.15">
      <c r="C639218" s="42"/>
    </row>
    <row r="639219" spans="3:3" x14ac:dyDescent="0.15">
      <c r="C639219" s="42"/>
    </row>
    <row r="639220" spans="3:3" x14ac:dyDescent="0.15">
      <c r="C639220" s="42"/>
    </row>
    <row r="639221" spans="3:3" x14ac:dyDescent="0.15">
      <c r="C639221" s="31"/>
    </row>
    <row r="639222" spans="3:3" x14ac:dyDescent="0.15">
      <c r="C639222" s="31"/>
    </row>
    <row r="639223" spans="3:3" x14ac:dyDescent="0.15">
      <c r="C639223" s="29"/>
    </row>
    <row r="639224" spans="3:3" x14ac:dyDescent="0.15">
      <c r="C639224" s="29"/>
    </row>
    <row r="639225" spans="3:3" x14ac:dyDescent="0.15">
      <c r="C639225" s="29"/>
    </row>
    <row r="639226" spans="3:3" x14ac:dyDescent="0.15">
      <c r="C639226" s="29"/>
    </row>
    <row r="639227" spans="3:3" x14ac:dyDescent="0.15">
      <c r="C639227" s="29"/>
    </row>
    <row r="639228" spans="3:3" x14ac:dyDescent="0.15">
      <c r="C639228" s="29"/>
    </row>
    <row r="639229" spans="3:3" x14ac:dyDescent="0.15">
      <c r="C639229" s="29"/>
    </row>
    <row r="639230" spans="3:3" x14ac:dyDescent="0.15">
      <c r="C639230" s="29"/>
    </row>
    <row r="639231" spans="3:3" x14ac:dyDescent="0.15">
      <c r="C639231" s="31"/>
    </row>
    <row r="639232" spans="3:3" x14ac:dyDescent="0.15">
      <c r="C639232" s="29"/>
    </row>
    <row r="639233" spans="3:3" x14ac:dyDescent="0.15">
      <c r="C639233" s="29"/>
    </row>
    <row r="639234" spans="3:3" x14ac:dyDescent="0.15">
      <c r="C639234" s="29"/>
    </row>
    <row r="639235" spans="3:3" x14ac:dyDescent="0.15">
      <c r="C639235" s="29"/>
    </row>
    <row r="639236" spans="3:3" x14ac:dyDescent="0.15">
      <c r="C639236" s="29"/>
    </row>
    <row r="639237" spans="3:3" x14ac:dyDescent="0.15">
      <c r="C639237" s="29"/>
    </row>
    <row r="639238" spans="3:3" x14ac:dyDescent="0.15">
      <c r="C639238" s="29"/>
    </row>
    <row r="639239" spans="3:3" x14ac:dyDescent="0.15">
      <c r="C639239" s="37"/>
    </row>
    <row r="639240" spans="3:3" x14ac:dyDescent="0.15">
      <c r="C639240" s="37"/>
    </row>
    <row r="639241" spans="3:3" x14ac:dyDescent="0.15">
      <c r="C639241" s="37"/>
    </row>
    <row r="639242" spans="3:3" x14ac:dyDescent="0.15">
      <c r="C639242" s="37"/>
    </row>
    <row r="639243" spans="3:3" x14ac:dyDescent="0.15">
      <c r="C639243" s="29"/>
    </row>
    <row r="639244" spans="3:3" x14ac:dyDescent="0.15">
      <c r="C639244" s="43"/>
    </row>
    <row r="639245" spans="3:3" x14ac:dyDescent="0.15">
      <c r="C639245" s="43"/>
    </row>
    <row r="639246" spans="3:3" x14ac:dyDescent="0.15">
      <c r="C639246" s="43"/>
    </row>
    <row r="639247" spans="3:3" x14ac:dyDescent="0.15">
      <c r="C639247" s="43"/>
    </row>
    <row r="639248" spans="3:3" x14ac:dyDescent="0.15">
      <c r="C639248" s="43"/>
    </row>
    <row r="639249" spans="3:3" x14ac:dyDescent="0.15">
      <c r="C639249" s="43"/>
    </row>
    <row r="639250" spans="3:3" x14ac:dyDescent="0.15">
      <c r="C639250" s="43"/>
    </row>
    <row r="639251" spans="3:3" x14ac:dyDescent="0.15">
      <c r="C639251" s="44"/>
    </row>
    <row r="639252" spans="3:3" x14ac:dyDescent="0.15">
      <c r="C639252" s="44"/>
    </row>
    <row r="639253" spans="3:3" x14ac:dyDescent="0.15">
      <c r="C639253" s="44"/>
    </row>
    <row r="639254" spans="3:3" x14ac:dyDescent="0.15">
      <c r="C639254" s="43"/>
    </row>
    <row r="639255" spans="3:3" x14ac:dyDescent="0.15">
      <c r="C639255" s="43"/>
    </row>
    <row r="639256" spans="3:3" x14ac:dyDescent="0.15">
      <c r="C639256" s="43"/>
    </row>
    <row r="639257" spans="3:3" x14ac:dyDescent="0.15">
      <c r="C639257" s="43"/>
    </row>
    <row r="639258" spans="3:3" x14ac:dyDescent="0.15">
      <c r="C639258" s="43"/>
    </row>
    <row r="639259" spans="3:3" x14ac:dyDescent="0.15">
      <c r="C639259" s="43"/>
    </row>
    <row r="639260" spans="3:3" x14ac:dyDescent="0.15">
      <c r="C639260" s="43"/>
    </row>
    <row r="639261" spans="3:3" x14ac:dyDescent="0.15">
      <c r="C639261" s="45"/>
    </row>
    <row r="639262" spans="3:3" x14ac:dyDescent="0.15">
      <c r="C639262" s="45"/>
    </row>
    <row r="639263" spans="3:3" x14ac:dyDescent="0.15">
      <c r="C639263" s="45"/>
    </row>
    <row r="639264" spans="3:3" x14ac:dyDescent="0.15">
      <c r="C639264" s="46"/>
    </row>
    <row r="639265" spans="3:3" x14ac:dyDescent="0.15">
      <c r="C639265" s="46"/>
    </row>
    <row r="639266" spans="3:3" x14ac:dyDescent="0.15">
      <c r="C639266" s="46"/>
    </row>
    <row r="639267" spans="3:3" x14ac:dyDescent="0.15">
      <c r="C639267" s="46"/>
    </row>
    <row r="639268" spans="3:3" x14ac:dyDescent="0.15">
      <c r="C639268" s="46"/>
    </row>
    <row r="639269" spans="3:3" x14ac:dyDescent="0.15">
      <c r="C639269" s="46"/>
    </row>
    <row r="639270" spans="3:3" x14ac:dyDescent="0.15">
      <c r="C639270" s="46"/>
    </row>
    <row r="639271" spans="3:3" x14ac:dyDescent="0.15">
      <c r="C639271" s="47"/>
    </row>
    <row r="639272" spans="3:3" x14ac:dyDescent="0.15">
      <c r="C639272" s="47"/>
    </row>
    <row r="639273" spans="3:3" x14ac:dyDescent="0.15">
      <c r="C639273" s="47"/>
    </row>
    <row r="639274" spans="3:3" x14ac:dyDescent="0.15">
      <c r="C639274" s="43"/>
    </row>
    <row r="639275" spans="3:3" x14ac:dyDescent="0.15">
      <c r="C639275" s="36"/>
    </row>
    <row r="639276" spans="3:3" x14ac:dyDescent="0.15">
      <c r="C639276" s="43"/>
    </row>
    <row r="639277" spans="3:3" x14ac:dyDescent="0.15">
      <c r="C639277" s="43"/>
    </row>
    <row r="639278" spans="3:3" x14ac:dyDescent="0.15">
      <c r="C639278" s="43"/>
    </row>
    <row r="639279" spans="3:3" x14ac:dyDescent="0.15">
      <c r="C639279" s="43"/>
    </row>
    <row r="639280" spans="3:3" x14ac:dyDescent="0.15">
      <c r="C639280" s="43"/>
    </row>
    <row r="639281" spans="3:3" x14ac:dyDescent="0.15">
      <c r="C639281" s="43"/>
    </row>
    <row r="639282" spans="3:3" x14ac:dyDescent="0.15">
      <c r="C639282" s="43"/>
    </row>
    <row r="639283" spans="3:3" x14ac:dyDescent="0.15">
      <c r="C639283" s="43"/>
    </row>
    <row r="639284" spans="3:3" x14ac:dyDescent="0.15">
      <c r="C639284" s="44"/>
    </row>
    <row r="639285" spans="3:3" x14ac:dyDescent="0.15">
      <c r="C639285" s="44"/>
    </row>
    <row r="639286" spans="3:3" x14ac:dyDescent="0.15">
      <c r="C639286" s="44"/>
    </row>
    <row r="639287" spans="3:3" x14ac:dyDescent="0.15">
      <c r="C639287" s="43"/>
    </row>
    <row r="639288" spans="3:3" x14ac:dyDescent="0.15">
      <c r="C639288" s="43"/>
    </row>
    <row r="639289" spans="3:3" x14ac:dyDescent="0.15">
      <c r="C639289" s="43"/>
    </row>
    <row r="639290" spans="3:3" x14ac:dyDescent="0.15">
      <c r="C639290" s="48"/>
    </row>
    <row r="639291" spans="3:3" x14ac:dyDescent="0.15">
      <c r="C639291" s="43"/>
    </row>
    <row r="639292" spans="3:3" x14ac:dyDescent="0.15">
      <c r="C639292" s="48"/>
    </row>
    <row r="639293" spans="3:3" x14ac:dyDescent="0.15">
      <c r="C639293" s="48"/>
    </row>
    <row r="639294" spans="3:3" x14ac:dyDescent="0.15">
      <c r="C639294" s="48"/>
    </row>
    <row r="639295" spans="3:3" x14ac:dyDescent="0.15">
      <c r="C639295" s="43"/>
    </row>
    <row r="639296" spans="3:3" x14ac:dyDescent="0.15">
      <c r="C639296" s="49"/>
    </row>
    <row r="639297" spans="3:3" x14ac:dyDescent="0.15">
      <c r="C639297" s="48"/>
    </row>
    <row r="639298" spans="3:3" x14ac:dyDescent="0.15">
      <c r="C639298" s="48"/>
    </row>
    <row r="639299" spans="3:3" x14ac:dyDescent="0.15">
      <c r="C639299" s="48"/>
    </row>
    <row r="639300" spans="3:3" x14ac:dyDescent="0.15">
      <c r="C639300" s="48"/>
    </row>
    <row r="639301" spans="3:3" x14ac:dyDescent="0.15">
      <c r="C639301" s="48"/>
    </row>
    <row r="639302" spans="3:3" x14ac:dyDescent="0.15">
      <c r="C639302" s="48"/>
    </row>
    <row r="639303" spans="3:3" x14ac:dyDescent="0.15">
      <c r="C639303" s="48"/>
    </row>
    <row r="639304" spans="3:3" x14ac:dyDescent="0.15">
      <c r="C639304" s="43"/>
    </row>
    <row r="639305" spans="3:3" x14ac:dyDescent="0.15">
      <c r="C639305" s="46"/>
    </row>
    <row r="639306" spans="3:3" x14ac:dyDescent="0.15">
      <c r="C639306" s="43"/>
    </row>
    <row r="639307" spans="3:3" x14ac:dyDescent="0.15">
      <c r="C639307" s="50"/>
    </row>
    <row r="639309" spans="3:3" x14ac:dyDescent="0.15">
      <c r="C639309" s="52"/>
    </row>
    <row r="655361" spans="3:3" x14ac:dyDescent="0.15">
      <c r="C655361" s="29"/>
    </row>
    <row r="655362" spans="3:3" x14ac:dyDescent="0.15">
      <c r="C655362" s="31"/>
    </row>
    <row r="655363" spans="3:3" x14ac:dyDescent="0.15">
      <c r="C655363" s="31"/>
    </row>
    <row r="655364" spans="3:3" x14ac:dyDescent="0.15">
      <c r="C655364" s="32"/>
    </row>
    <row r="655365" spans="3:3" x14ac:dyDescent="0.15">
      <c r="C655365" s="32"/>
    </row>
    <row r="655366" spans="3:3" x14ac:dyDescent="0.15">
      <c r="C655366" s="31"/>
    </row>
    <row r="655367" spans="3:3" x14ac:dyDescent="0.15">
      <c r="C655367" s="31"/>
    </row>
    <row r="655368" spans="3:3" x14ac:dyDescent="0.15">
      <c r="C655368" s="31"/>
    </row>
    <row r="655369" spans="3:3" x14ac:dyDescent="0.15">
      <c r="C655369" s="31"/>
    </row>
    <row r="655370" spans="3:3" x14ac:dyDescent="0.15">
      <c r="C655370" s="31"/>
    </row>
    <row r="655371" spans="3:3" x14ac:dyDescent="0.15">
      <c r="C655371" s="31"/>
    </row>
    <row r="655372" spans="3:3" x14ac:dyDescent="0.15">
      <c r="C655372" s="31"/>
    </row>
    <row r="655373" spans="3:3" x14ac:dyDescent="0.15">
      <c r="C655373" s="31"/>
    </row>
    <row r="655374" spans="3:3" x14ac:dyDescent="0.15">
      <c r="C655374" s="31"/>
    </row>
    <row r="655375" spans="3:3" x14ac:dyDescent="0.15">
      <c r="C655375" s="31"/>
    </row>
    <row r="655376" spans="3:3" x14ac:dyDescent="0.15">
      <c r="C655376" s="31"/>
    </row>
    <row r="655377" spans="3:3" x14ac:dyDescent="0.15">
      <c r="C655377" s="31"/>
    </row>
    <row r="655378" spans="3:3" x14ac:dyDescent="0.15">
      <c r="C655378" s="31"/>
    </row>
    <row r="655379" spans="3:3" x14ac:dyDescent="0.15">
      <c r="C655379" s="31"/>
    </row>
    <row r="655380" spans="3:3" x14ac:dyDescent="0.15">
      <c r="C655380" s="29"/>
    </row>
    <row r="655381" spans="3:3" x14ac:dyDescent="0.15">
      <c r="C655381" s="29"/>
    </row>
    <row r="655382" spans="3:3" x14ac:dyDescent="0.15">
      <c r="C655382" s="29"/>
    </row>
    <row r="655383" spans="3:3" x14ac:dyDescent="0.15">
      <c r="C655383" s="29"/>
    </row>
    <row r="655384" spans="3:3" x14ac:dyDescent="0.15">
      <c r="C655384" s="29"/>
    </row>
    <row r="655385" spans="3:3" x14ac:dyDescent="0.15">
      <c r="C655385" s="29"/>
    </row>
    <row r="655386" spans="3:3" x14ac:dyDescent="0.15">
      <c r="C655386" s="33"/>
    </row>
    <row r="655387" spans="3:3" x14ac:dyDescent="0.15">
      <c r="C655387" s="29"/>
    </row>
    <row r="655388" spans="3:3" x14ac:dyDescent="0.15">
      <c r="C655388" s="33"/>
    </row>
    <row r="655389" spans="3:3" x14ac:dyDescent="0.15">
      <c r="C655389" s="29"/>
    </row>
    <row r="655390" spans="3:3" x14ac:dyDescent="0.15">
      <c r="C655390" s="29"/>
    </row>
    <row r="655391" spans="3:3" x14ac:dyDescent="0.15">
      <c r="C655391" s="34"/>
    </row>
    <row r="655392" spans="3:3" x14ac:dyDescent="0.15">
      <c r="C655392" s="34"/>
    </row>
    <row r="655393" spans="3:3" x14ac:dyDescent="0.15">
      <c r="C655393" s="34"/>
    </row>
    <row r="655394" spans="3:3" x14ac:dyDescent="0.15">
      <c r="C655394" s="34"/>
    </row>
    <row r="655395" spans="3:3" x14ac:dyDescent="0.15">
      <c r="C655395" s="29"/>
    </row>
    <row r="655396" spans="3:3" x14ac:dyDescent="0.15">
      <c r="C655396" s="29"/>
    </row>
    <row r="655397" spans="3:3" x14ac:dyDescent="0.15">
      <c r="C655397" s="29"/>
    </row>
    <row r="655398" spans="3:3" x14ac:dyDescent="0.15">
      <c r="C655398" s="29"/>
    </row>
    <row r="655399" spans="3:3" x14ac:dyDescent="0.15">
      <c r="C655399" s="29"/>
    </row>
    <row r="655400" spans="3:3" x14ac:dyDescent="0.15">
      <c r="C655400" s="29"/>
    </row>
    <row r="655401" spans="3:3" x14ac:dyDescent="0.15">
      <c r="C655401" s="34"/>
    </row>
    <row r="655402" spans="3:3" x14ac:dyDescent="0.15">
      <c r="C655402" s="34"/>
    </row>
    <row r="655403" spans="3:3" x14ac:dyDescent="0.15">
      <c r="C655403" s="29"/>
    </row>
    <row r="655404" spans="3:3" x14ac:dyDescent="0.15">
      <c r="C655404" s="29"/>
    </row>
    <row r="655405" spans="3:3" x14ac:dyDescent="0.15">
      <c r="C655405" s="29"/>
    </row>
    <row r="655406" spans="3:3" x14ac:dyDescent="0.15">
      <c r="C655406" s="29"/>
    </row>
    <row r="655407" spans="3:3" x14ac:dyDescent="0.15">
      <c r="C655407" s="29"/>
    </row>
    <row r="655408" spans="3:3" x14ac:dyDescent="0.15">
      <c r="C655408" s="29"/>
    </row>
    <row r="655409" spans="3:3" x14ac:dyDescent="0.15">
      <c r="C655409" s="29"/>
    </row>
    <row r="655410" spans="3:3" x14ac:dyDescent="0.15">
      <c r="C655410" s="29"/>
    </row>
    <row r="655411" spans="3:3" x14ac:dyDescent="0.15">
      <c r="C655411" s="29"/>
    </row>
    <row r="655412" spans="3:3" x14ac:dyDescent="0.15">
      <c r="C655412" s="29"/>
    </row>
    <row r="655413" spans="3:3" x14ac:dyDescent="0.15">
      <c r="C655413" s="29"/>
    </row>
    <row r="655414" spans="3:3" x14ac:dyDescent="0.15">
      <c r="C655414" s="29"/>
    </row>
    <row r="655415" spans="3:3" x14ac:dyDescent="0.15">
      <c r="C655415" s="29"/>
    </row>
    <row r="655416" spans="3:3" x14ac:dyDescent="0.15">
      <c r="C655416" s="29"/>
    </row>
    <row r="655417" spans="3:3" x14ac:dyDescent="0.15">
      <c r="C655417" s="29"/>
    </row>
    <row r="655418" spans="3:3" x14ac:dyDescent="0.15">
      <c r="C655418" s="29"/>
    </row>
    <row r="655419" spans="3:3" x14ac:dyDescent="0.15">
      <c r="C655419" s="34"/>
    </row>
    <row r="655420" spans="3:3" x14ac:dyDescent="0.15">
      <c r="C655420" s="35"/>
    </row>
    <row r="655421" spans="3:3" x14ac:dyDescent="0.15">
      <c r="C655421" s="35"/>
    </row>
    <row r="655422" spans="3:3" x14ac:dyDescent="0.15">
      <c r="C655422" s="35"/>
    </row>
    <row r="655423" spans="3:3" x14ac:dyDescent="0.15">
      <c r="C655423" s="35"/>
    </row>
    <row r="655424" spans="3:3" x14ac:dyDescent="0.15">
      <c r="C655424" s="35"/>
    </row>
    <row r="655425" spans="3:3" x14ac:dyDescent="0.15">
      <c r="C655425" s="35"/>
    </row>
    <row r="655426" spans="3:3" x14ac:dyDescent="0.15">
      <c r="C655426" s="35"/>
    </row>
    <row r="655427" spans="3:3" x14ac:dyDescent="0.15">
      <c r="C655427" s="33"/>
    </row>
    <row r="655428" spans="3:3" x14ac:dyDescent="0.15">
      <c r="C655428" s="35"/>
    </row>
    <row r="655429" spans="3:3" x14ac:dyDescent="0.15">
      <c r="C655429" s="33"/>
    </row>
    <row r="655430" spans="3:3" x14ac:dyDescent="0.15">
      <c r="C655430" s="33"/>
    </row>
    <row r="655431" spans="3:3" x14ac:dyDescent="0.15">
      <c r="C655431" s="33"/>
    </row>
    <row r="655432" spans="3:3" x14ac:dyDescent="0.15">
      <c r="C655432" s="33"/>
    </row>
    <row r="655433" spans="3:3" x14ac:dyDescent="0.15">
      <c r="C655433" s="33"/>
    </row>
    <row r="655434" spans="3:3" x14ac:dyDescent="0.15">
      <c r="C655434" s="33"/>
    </row>
    <row r="655435" spans="3:3" x14ac:dyDescent="0.15">
      <c r="C655435" s="33"/>
    </row>
    <row r="655436" spans="3:3" x14ac:dyDescent="0.15">
      <c r="C655436" s="33"/>
    </row>
    <row r="655437" spans="3:3" x14ac:dyDescent="0.15">
      <c r="C655437" s="33"/>
    </row>
    <row r="655438" spans="3:3" x14ac:dyDescent="0.15">
      <c r="C655438" s="36"/>
    </row>
    <row r="655439" spans="3:3" x14ac:dyDescent="0.15">
      <c r="C655439" s="33"/>
    </row>
    <row r="655440" spans="3:3" x14ac:dyDescent="0.15">
      <c r="C655440" s="36"/>
    </row>
    <row r="655441" spans="3:3" x14ac:dyDescent="0.15">
      <c r="C655441" s="33"/>
    </row>
    <row r="655442" spans="3:3" x14ac:dyDescent="0.15">
      <c r="C655442" s="33"/>
    </row>
    <row r="655443" spans="3:3" x14ac:dyDescent="0.15">
      <c r="C655443" s="33"/>
    </row>
    <row r="655444" spans="3:3" x14ac:dyDescent="0.15">
      <c r="C655444" s="33"/>
    </row>
    <row r="655445" spans="3:3" x14ac:dyDescent="0.15">
      <c r="C655445" s="36"/>
    </row>
    <row r="655446" spans="3:3" x14ac:dyDescent="0.15">
      <c r="C655446" s="37"/>
    </row>
    <row r="655447" spans="3:3" x14ac:dyDescent="0.15">
      <c r="C655447" s="37"/>
    </row>
    <row r="655448" spans="3:3" x14ac:dyDescent="0.15">
      <c r="C655448" s="15"/>
    </row>
    <row r="655449" spans="3:3" x14ac:dyDescent="0.15">
      <c r="C655449" s="36"/>
    </row>
    <row r="655450" spans="3:3" x14ac:dyDescent="0.15">
      <c r="C655450" s="37"/>
    </row>
    <row r="655451" spans="3:3" x14ac:dyDescent="0.15">
      <c r="C655451" s="37"/>
    </row>
    <row r="655452" spans="3:3" x14ac:dyDescent="0.15">
      <c r="C655452" s="15"/>
    </row>
    <row r="655453" spans="3:3" x14ac:dyDescent="0.15">
      <c r="C655453" s="38"/>
    </row>
    <row r="655454" spans="3:3" x14ac:dyDescent="0.15">
      <c r="C655454" s="36"/>
    </row>
    <row r="655455" spans="3:3" x14ac:dyDescent="0.15">
      <c r="C655455" s="37"/>
    </row>
    <row r="655456" spans="3:3" x14ac:dyDescent="0.15">
      <c r="C655456" s="37"/>
    </row>
    <row r="655457" spans="3:3" x14ac:dyDescent="0.15">
      <c r="C655457" s="17"/>
    </row>
    <row r="655458" spans="3:3" x14ac:dyDescent="0.15">
      <c r="C655458" s="17"/>
    </row>
    <row r="655459" spans="3:3" x14ac:dyDescent="0.15">
      <c r="C655459" s="33"/>
    </row>
    <row r="655460" spans="3:3" x14ac:dyDescent="0.15">
      <c r="C655460" s="33"/>
    </row>
    <row r="655461" spans="3:3" x14ac:dyDescent="0.15">
      <c r="C655461" s="33"/>
    </row>
    <row r="655462" spans="3:3" x14ac:dyDescent="0.15">
      <c r="C655462" s="33"/>
    </row>
    <row r="655463" spans="3:3" x14ac:dyDescent="0.15">
      <c r="C655463" s="33"/>
    </row>
    <row r="655464" spans="3:3" x14ac:dyDescent="0.15">
      <c r="C655464" s="33"/>
    </row>
    <row r="655465" spans="3:3" x14ac:dyDescent="0.15">
      <c r="C655465" s="33"/>
    </row>
    <row r="655466" spans="3:3" x14ac:dyDescent="0.15">
      <c r="C655466" s="33"/>
    </row>
    <row r="655467" spans="3:3" x14ac:dyDescent="0.15">
      <c r="C655467" s="33"/>
    </row>
    <row r="655468" spans="3:3" x14ac:dyDescent="0.15">
      <c r="C655468" s="33"/>
    </row>
    <row r="655469" spans="3:3" x14ac:dyDescent="0.15">
      <c r="C655469" s="39"/>
    </row>
    <row r="655470" spans="3:3" x14ac:dyDescent="0.15">
      <c r="C655470" s="39"/>
    </row>
    <row r="655471" spans="3:3" x14ac:dyDescent="0.15">
      <c r="C655471" s="39"/>
    </row>
    <row r="655472" spans="3:3" x14ac:dyDescent="0.15">
      <c r="C655472" s="39"/>
    </row>
    <row r="655473" spans="3:3" x14ac:dyDescent="0.15">
      <c r="C655473" s="39"/>
    </row>
    <row r="655474" spans="3:3" x14ac:dyDescent="0.15">
      <c r="C655474" s="31"/>
    </row>
    <row r="655475" spans="3:3" x14ac:dyDescent="0.15">
      <c r="C655475" s="31"/>
    </row>
    <row r="655476" spans="3:3" x14ac:dyDescent="0.15">
      <c r="C655476" s="31"/>
    </row>
    <row r="655477" spans="3:3" x14ac:dyDescent="0.15">
      <c r="C655477" s="31"/>
    </row>
    <row r="655478" spans="3:3" x14ac:dyDescent="0.15">
      <c r="C655478" s="31"/>
    </row>
    <row r="655479" spans="3:3" x14ac:dyDescent="0.15">
      <c r="C655479" s="31"/>
    </row>
    <row r="655480" spans="3:3" x14ac:dyDescent="0.15">
      <c r="C655480" s="31"/>
    </row>
    <row r="655481" spans="3:3" x14ac:dyDescent="0.15">
      <c r="C655481" s="31"/>
    </row>
    <row r="655482" spans="3:3" x14ac:dyDescent="0.15">
      <c r="C655482" s="31"/>
    </row>
    <row r="655483" spans="3:3" x14ac:dyDescent="0.15">
      <c r="C655483" s="31"/>
    </row>
    <row r="655484" spans="3:3" x14ac:dyDescent="0.15">
      <c r="C655484" s="31"/>
    </row>
    <row r="655485" spans="3:3" x14ac:dyDescent="0.15">
      <c r="C655485" s="31"/>
    </row>
    <row r="655486" spans="3:3" x14ac:dyDescent="0.15">
      <c r="C655486" s="31"/>
    </row>
    <row r="655487" spans="3:3" x14ac:dyDescent="0.15">
      <c r="C655487" s="31"/>
    </row>
    <row r="655488" spans="3:3" x14ac:dyDescent="0.15">
      <c r="C655488" s="31"/>
    </row>
    <row r="655489" spans="3:3" x14ac:dyDescent="0.15">
      <c r="C655489" s="31"/>
    </row>
    <row r="655490" spans="3:3" x14ac:dyDescent="0.15">
      <c r="C655490" s="31"/>
    </row>
    <row r="655491" spans="3:3" x14ac:dyDescent="0.15">
      <c r="C655491" s="31"/>
    </row>
    <row r="655492" spans="3:3" x14ac:dyDescent="0.15">
      <c r="C655492" s="31"/>
    </row>
    <row r="655493" spans="3:3" x14ac:dyDescent="0.15">
      <c r="C655493" s="31"/>
    </row>
    <row r="655494" spans="3:3" x14ac:dyDescent="0.15">
      <c r="C655494" s="29"/>
    </row>
    <row r="655495" spans="3:3" x14ac:dyDescent="0.15">
      <c r="C655495" s="29"/>
    </row>
    <row r="655496" spans="3:3" x14ac:dyDescent="0.15">
      <c r="C655496" s="29"/>
    </row>
    <row r="655497" spans="3:3" x14ac:dyDescent="0.15">
      <c r="C655497" s="29"/>
    </row>
    <row r="655498" spans="3:3" x14ac:dyDescent="0.15">
      <c r="C655498" s="29"/>
    </row>
    <row r="655499" spans="3:3" x14ac:dyDescent="0.15">
      <c r="C655499" s="29"/>
    </row>
    <row r="655500" spans="3:3" x14ac:dyDescent="0.15">
      <c r="C655500" s="29"/>
    </row>
    <row r="655501" spans="3:3" x14ac:dyDescent="0.15">
      <c r="C655501" s="29"/>
    </row>
    <row r="655502" spans="3:3" x14ac:dyDescent="0.15">
      <c r="C655502" s="29"/>
    </row>
    <row r="655503" spans="3:3" x14ac:dyDescent="0.15">
      <c r="C655503" s="29"/>
    </row>
    <row r="655504" spans="3:3" x14ac:dyDescent="0.15">
      <c r="C655504" s="29"/>
    </row>
    <row r="655505" spans="3:3" x14ac:dyDescent="0.15">
      <c r="C655505" s="29"/>
    </row>
    <row r="655506" spans="3:3" x14ac:dyDescent="0.15">
      <c r="C655506" s="29"/>
    </row>
    <row r="655507" spans="3:3" x14ac:dyDescent="0.15">
      <c r="C655507" s="29"/>
    </row>
    <row r="655508" spans="3:3" x14ac:dyDescent="0.15">
      <c r="C655508" s="29"/>
    </row>
    <row r="655509" spans="3:3" x14ac:dyDescent="0.15">
      <c r="C655509" s="29"/>
    </row>
    <row r="655510" spans="3:3" x14ac:dyDescent="0.15">
      <c r="C655510" s="29"/>
    </row>
    <row r="655511" spans="3:3" x14ac:dyDescent="0.15">
      <c r="C655511" s="29"/>
    </row>
    <row r="655512" spans="3:3" x14ac:dyDescent="0.15">
      <c r="C655512" s="29"/>
    </row>
    <row r="655513" spans="3:3" x14ac:dyDescent="0.15">
      <c r="C655513" s="29"/>
    </row>
    <row r="655514" spans="3:3" x14ac:dyDescent="0.15">
      <c r="C655514" s="29"/>
    </row>
    <row r="655515" spans="3:3" x14ac:dyDescent="0.15">
      <c r="C655515" s="29"/>
    </row>
    <row r="655516" spans="3:3" x14ac:dyDescent="0.15">
      <c r="C655516" s="29"/>
    </row>
    <row r="655517" spans="3:3" x14ac:dyDescent="0.15">
      <c r="C655517" s="29"/>
    </row>
    <row r="655518" spans="3:3" x14ac:dyDescent="0.15">
      <c r="C655518" s="29"/>
    </row>
    <row r="655519" spans="3:3" x14ac:dyDescent="0.15">
      <c r="C655519" s="29"/>
    </row>
    <row r="655520" spans="3:3" x14ac:dyDescent="0.15">
      <c r="C655520" s="29"/>
    </row>
    <row r="655521" spans="3:3" x14ac:dyDescent="0.15">
      <c r="C655521" s="29"/>
    </row>
    <row r="655522" spans="3:3" x14ac:dyDescent="0.15">
      <c r="C655522" s="29"/>
    </row>
    <row r="655523" spans="3:3" x14ac:dyDescent="0.15">
      <c r="C655523" s="29"/>
    </row>
    <row r="655524" spans="3:3" x14ac:dyDescent="0.15">
      <c r="C655524" s="29"/>
    </row>
    <row r="655525" spans="3:3" x14ac:dyDescent="0.15">
      <c r="C655525" s="29"/>
    </row>
    <row r="655526" spans="3:3" x14ac:dyDescent="0.15">
      <c r="C655526" s="29"/>
    </row>
    <row r="655527" spans="3:3" x14ac:dyDescent="0.15">
      <c r="C655527" s="29"/>
    </row>
    <row r="655528" spans="3:3" x14ac:dyDescent="0.15">
      <c r="C655528" s="29"/>
    </row>
    <row r="655529" spans="3:3" x14ac:dyDescent="0.15">
      <c r="C655529" s="29"/>
    </row>
    <row r="655530" spans="3:3" x14ac:dyDescent="0.15">
      <c r="C655530" s="31"/>
    </row>
    <row r="655531" spans="3:3" x14ac:dyDescent="0.15">
      <c r="C655531" s="31"/>
    </row>
    <row r="655532" spans="3:3" x14ac:dyDescent="0.15">
      <c r="C655532" s="31"/>
    </row>
    <row r="655533" spans="3:3" x14ac:dyDescent="0.15">
      <c r="C655533" s="31"/>
    </row>
    <row r="655534" spans="3:3" x14ac:dyDescent="0.15">
      <c r="C655534" s="31"/>
    </row>
    <row r="655535" spans="3:3" x14ac:dyDescent="0.15">
      <c r="C655535" s="31"/>
    </row>
    <row r="655536" spans="3:3" x14ac:dyDescent="0.15">
      <c r="C655536" s="31"/>
    </row>
    <row r="655537" spans="3:3" x14ac:dyDescent="0.15">
      <c r="C655537" s="31"/>
    </row>
    <row r="655538" spans="3:3" x14ac:dyDescent="0.15">
      <c r="C655538" s="31"/>
    </row>
    <row r="655539" spans="3:3" x14ac:dyDescent="0.15">
      <c r="C655539" s="31"/>
    </row>
    <row r="655540" spans="3:3" x14ac:dyDescent="0.15">
      <c r="C655540" s="29"/>
    </row>
    <row r="655541" spans="3:3" x14ac:dyDescent="0.15">
      <c r="C655541" s="29"/>
    </row>
    <row r="655542" spans="3:3" x14ac:dyDescent="0.15">
      <c r="C655542" s="29"/>
    </row>
    <row r="655543" spans="3:3" x14ac:dyDescent="0.15">
      <c r="C655543" s="29"/>
    </row>
    <row r="655544" spans="3:3" x14ac:dyDescent="0.15">
      <c r="C655544" s="29"/>
    </row>
    <row r="655545" spans="3:3" x14ac:dyDescent="0.15">
      <c r="C655545" s="29"/>
    </row>
    <row r="655546" spans="3:3" x14ac:dyDescent="0.15">
      <c r="C655546" s="29"/>
    </row>
    <row r="655547" spans="3:3" x14ac:dyDescent="0.15">
      <c r="C655547" s="29"/>
    </row>
    <row r="655548" spans="3:3" x14ac:dyDescent="0.15">
      <c r="C655548" s="29"/>
    </row>
    <row r="655549" spans="3:3" x14ac:dyDescent="0.15">
      <c r="C655549" s="29"/>
    </row>
    <row r="655550" spans="3:3" x14ac:dyDescent="0.15">
      <c r="C655550" s="29"/>
    </row>
    <row r="655551" spans="3:3" x14ac:dyDescent="0.15">
      <c r="C655551" s="29"/>
    </row>
    <row r="655552" spans="3:3" x14ac:dyDescent="0.15">
      <c r="C655552" s="29"/>
    </row>
    <row r="655553" spans="3:3" x14ac:dyDescent="0.15">
      <c r="C655553" s="29"/>
    </row>
    <row r="655554" spans="3:3" x14ac:dyDescent="0.15">
      <c r="C655554" s="29"/>
    </row>
    <row r="655555" spans="3:3" x14ac:dyDescent="0.15">
      <c r="C655555" s="29"/>
    </row>
    <row r="655556" spans="3:3" x14ac:dyDescent="0.15">
      <c r="C655556" s="29"/>
    </row>
    <row r="655557" spans="3:3" x14ac:dyDescent="0.15">
      <c r="C655557" s="29"/>
    </row>
    <row r="655558" spans="3:3" x14ac:dyDescent="0.15">
      <c r="C655558" s="29"/>
    </row>
    <row r="655559" spans="3:3" x14ac:dyDescent="0.15">
      <c r="C655559" s="29"/>
    </row>
    <row r="655560" spans="3:3" x14ac:dyDescent="0.15">
      <c r="C655560" s="29"/>
    </row>
    <row r="655561" spans="3:3" x14ac:dyDescent="0.15">
      <c r="C655561" s="29"/>
    </row>
    <row r="655562" spans="3:3" x14ac:dyDescent="0.15">
      <c r="C655562" s="29"/>
    </row>
    <row r="655563" spans="3:3" x14ac:dyDescent="0.15">
      <c r="C655563" s="29"/>
    </row>
    <row r="655564" spans="3:3" x14ac:dyDescent="0.15">
      <c r="C655564" s="29"/>
    </row>
    <row r="655565" spans="3:3" x14ac:dyDescent="0.15">
      <c r="C655565" s="29"/>
    </row>
    <row r="655566" spans="3:3" x14ac:dyDescent="0.15">
      <c r="C655566" s="40"/>
    </row>
    <row r="655567" spans="3:3" x14ac:dyDescent="0.15">
      <c r="C655567" s="40"/>
    </row>
    <row r="655568" spans="3:3" x14ac:dyDescent="0.15">
      <c r="C655568" s="40"/>
    </row>
    <row r="655569" spans="3:3" x14ac:dyDescent="0.15">
      <c r="C655569" s="40"/>
    </row>
    <row r="655570" spans="3:3" x14ac:dyDescent="0.15">
      <c r="C655570" s="40"/>
    </row>
    <row r="655571" spans="3:3" x14ac:dyDescent="0.15">
      <c r="C655571" s="40"/>
    </row>
    <row r="655572" spans="3:3" x14ac:dyDescent="0.15">
      <c r="C655572" s="40"/>
    </row>
    <row r="655573" spans="3:3" x14ac:dyDescent="0.15">
      <c r="C655573" s="40"/>
    </row>
    <row r="655574" spans="3:3" x14ac:dyDescent="0.15">
      <c r="C655574" s="40"/>
    </row>
    <row r="655575" spans="3:3" x14ac:dyDescent="0.15">
      <c r="C655575" s="40"/>
    </row>
    <row r="655576" spans="3:3" x14ac:dyDescent="0.15">
      <c r="C655576" s="40"/>
    </row>
    <row r="655577" spans="3:3" x14ac:dyDescent="0.15">
      <c r="C655577" s="40"/>
    </row>
    <row r="655578" spans="3:3" x14ac:dyDescent="0.15">
      <c r="C655578" s="40"/>
    </row>
    <row r="655579" spans="3:3" x14ac:dyDescent="0.15">
      <c r="C655579" s="40"/>
    </row>
    <row r="655580" spans="3:3" x14ac:dyDescent="0.15">
      <c r="C655580" s="41"/>
    </row>
    <row r="655581" spans="3:3" x14ac:dyDescent="0.15">
      <c r="C655581" s="41"/>
    </row>
    <row r="655582" spans="3:3" x14ac:dyDescent="0.15">
      <c r="C655582" s="41"/>
    </row>
    <row r="655583" spans="3:3" x14ac:dyDescent="0.15">
      <c r="C655583" s="41"/>
    </row>
    <row r="655584" spans="3:3" x14ac:dyDescent="0.15">
      <c r="C655584" s="41"/>
    </row>
    <row r="655585" spans="3:3" x14ac:dyDescent="0.15">
      <c r="C655585" s="34"/>
    </row>
    <row r="655586" spans="3:3" x14ac:dyDescent="0.15">
      <c r="C655586" s="34"/>
    </row>
    <row r="655587" spans="3:3" x14ac:dyDescent="0.15">
      <c r="C655587" s="34"/>
    </row>
    <row r="655588" spans="3:3" x14ac:dyDescent="0.15">
      <c r="C655588" s="34"/>
    </row>
    <row r="655589" spans="3:3" x14ac:dyDescent="0.15">
      <c r="C655589" s="34"/>
    </row>
    <row r="655590" spans="3:3" x14ac:dyDescent="0.15">
      <c r="C655590" s="34"/>
    </row>
    <row r="655591" spans="3:3" x14ac:dyDescent="0.15">
      <c r="C655591" s="34"/>
    </row>
    <row r="655592" spans="3:3" x14ac:dyDescent="0.15">
      <c r="C655592" s="34"/>
    </row>
    <row r="655593" spans="3:3" x14ac:dyDescent="0.15">
      <c r="C655593" s="34"/>
    </row>
    <row r="655594" spans="3:3" x14ac:dyDescent="0.15">
      <c r="C655594" s="34"/>
    </row>
    <row r="655595" spans="3:3" x14ac:dyDescent="0.15">
      <c r="C655595" s="42"/>
    </row>
    <row r="655596" spans="3:3" x14ac:dyDescent="0.15">
      <c r="C655596" s="42"/>
    </row>
    <row r="655597" spans="3:3" x14ac:dyDescent="0.15">
      <c r="C655597" s="42"/>
    </row>
    <row r="655598" spans="3:3" x14ac:dyDescent="0.15">
      <c r="C655598" s="42"/>
    </row>
    <row r="655599" spans="3:3" x14ac:dyDescent="0.15">
      <c r="C655599" s="42"/>
    </row>
    <row r="655600" spans="3:3" x14ac:dyDescent="0.15">
      <c r="C655600" s="42"/>
    </row>
    <row r="655601" spans="3:3" x14ac:dyDescent="0.15">
      <c r="C655601" s="42"/>
    </row>
    <row r="655602" spans="3:3" x14ac:dyDescent="0.15">
      <c r="C655602" s="42"/>
    </row>
    <row r="655603" spans="3:3" x14ac:dyDescent="0.15">
      <c r="C655603" s="42"/>
    </row>
    <row r="655604" spans="3:3" x14ac:dyDescent="0.15">
      <c r="C655604" s="42"/>
    </row>
    <row r="655605" spans="3:3" x14ac:dyDescent="0.15">
      <c r="C655605" s="31"/>
    </row>
    <row r="655606" spans="3:3" x14ac:dyDescent="0.15">
      <c r="C655606" s="31"/>
    </row>
    <row r="655607" spans="3:3" x14ac:dyDescent="0.15">
      <c r="C655607" s="29"/>
    </row>
    <row r="655608" spans="3:3" x14ac:dyDescent="0.15">
      <c r="C655608" s="29"/>
    </row>
    <row r="655609" spans="3:3" x14ac:dyDescent="0.15">
      <c r="C655609" s="29"/>
    </row>
    <row r="655610" spans="3:3" x14ac:dyDescent="0.15">
      <c r="C655610" s="29"/>
    </row>
    <row r="655611" spans="3:3" x14ac:dyDescent="0.15">
      <c r="C655611" s="29"/>
    </row>
    <row r="655612" spans="3:3" x14ac:dyDescent="0.15">
      <c r="C655612" s="29"/>
    </row>
    <row r="655613" spans="3:3" x14ac:dyDescent="0.15">
      <c r="C655613" s="29"/>
    </row>
    <row r="655614" spans="3:3" x14ac:dyDescent="0.15">
      <c r="C655614" s="29"/>
    </row>
    <row r="655615" spans="3:3" x14ac:dyDescent="0.15">
      <c r="C655615" s="31"/>
    </row>
    <row r="655616" spans="3:3" x14ac:dyDescent="0.15">
      <c r="C655616" s="29"/>
    </row>
    <row r="655617" spans="3:3" x14ac:dyDescent="0.15">
      <c r="C655617" s="29"/>
    </row>
    <row r="655618" spans="3:3" x14ac:dyDescent="0.15">
      <c r="C655618" s="29"/>
    </row>
    <row r="655619" spans="3:3" x14ac:dyDescent="0.15">
      <c r="C655619" s="29"/>
    </row>
    <row r="655620" spans="3:3" x14ac:dyDescent="0.15">
      <c r="C655620" s="29"/>
    </row>
    <row r="655621" spans="3:3" x14ac:dyDescent="0.15">
      <c r="C655621" s="29"/>
    </row>
    <row r="655622" spans="3:3" x14ac:dyDescent="0.15">
      <c r="C655622" s="29"/>
    </row>
    <row r="655623" spans="3:3" x14ac:dyDescent="0.15">
      <c r="C655623" s="37"/>
    </row>
    <row r="655624" spans="3:3" x14ac:dyDescent="0.15">
      <c r="C655624" s="37"/>
    </row>
    <row r="655625" spans="3:3" x14ac:dyDescent="0.15">
      <c r="C655625" s="37"/>
    </row>
    <row r="655626" spans="3:3" x14ac:dyDescent="0.15">
      <c r="C655626" s="37"/>
    </row>
    <row r="655627" spans="3:3" x14ac:dyDescent="0.15">
      <c r="C655627" s="29"/>
    </row>
    <row r="655628" spans="3:3" x14ac:dyDescent="0.15">
      <c r="C655628" s="43"/>
    </row>
    <row r="655629" spans="3:3" x14ac:dyDescent="0.15">
      <c r="C655629" s="43"/>
    </row>
    <row r="655630" spans="3:3" x14ac:dyDescent="0.15">
      <c r="C655630" s="43"/>
    </row>
    <row r="655631" spans="3:3" x14ac:dyDescent="0.15">
      <c r="C655631" s="43"/>
    </row>
    <row r="655632" spans="3:3" x14ac:dyDescent="0.15">
      <c r="C655632" s="43"/>
    </row>
    <row r="655633" spans="3:3" x14ac:dyDescent="0.15">
      <c r="C655633" s="43"/>
    </row>
    <row r="655634" spans="3:3" x14ac:dyDescent="0.15">
      <c r="C655634" s="43"/>
    </row>
    <row r="655635" spans="3:3" x14ac:dyDescent="0.15">
      <c r="C655635" s="44"/>
    </row>
    <row r="655636" spans="3:3" x14ac:dyDescent="0.15">
      <c r="C655636" s="44"/>
    </row>
    <row r="655637" spans="3:3" x14ac:dyDescent="0.15">
      <c r="C655637" s="44"/>
    </row>
    <row r="655638" spans="3:3" x14ac:dyDescent="0.15">
      <c r="C655638" s="43"/>
    </row>
    <row r="655639" spans="3:3" x14ac:dyDescent="0.15">
      <c r="C655639" s="43"/>
    </row>
    <row r="655640" spans="3:3" x14ac:dyDescent="0.15">
      <c r="C655640" s="43"/>
    </row>
    <row r="655641" spans="3:3" x14ac:dyDescent="0.15">
      <c r="C655641" s="43"/>
    </row>
    <row r="655642" spans="3:3" x14ac:dyDescent="0.15">
      <c r="C655642" s="43"/>
    </row>
    <row r="655643" spans="3:3" x14ac:dyDescent="0.15">
      <c r="C655643" s="43"/>
    </row>
    <row r="655644" spans="3:3" x14ac:dyDescent="0.15">
      <c r="C655644" s="43"/>
    </row>
    <row r="655645" spans="3:3" x14ac:dyDescent="0.15">
      <c r="C655645" s="45"/>
    </row>
    <row r="655646" spans="3:3" x14ac:dyDescent="0.15">
      <c r="C655646" s="45"/>
    </row>
    <row r="655647" spans="3:3" x14ac:dyDescent="0.15">
      <c r="C655647" s="45"/>
    </row>
    <row r="655648" spans="3:3" x14ac:dyDescent="0.15">
      <c r="C655648" s="46"/>
    </row>
    <row r="655649" spans="3:3" x14ac:dyDescent="0.15">
      <c r="C655649" s="46"/>
    </row>
    <row r="655650" spans="3:3" x14ac:dyDescent="0.15">
      <c r="C655650" s="46"/>
    </row>
    <row r="655651" spans="3:3" x14ac:dyDescent="0.15">
      <c r="C655651" s="46"/>
    </row>
    <row r="655652" spans="3:3" x14ac:dyDescent="0.15">
      <c r="C655652" s="46"/>
    </row>
    <row r="655653" spans="3:3" x14ac:dyDescent="0.15">
      <c r="C655653" s="46"/>
    </row>
    <row r="655654" spans="3:3" x14ac:dyDescent="0.15">
      <c r="C655654" s="46"/>
    </row>
    <row r="655655" spans="3:3" x14ac:dyDescent="0.15">
      <c r="C655655" s="47"/>
    </row>
    <row r="655656" spans="3:3" x14ac:dyDescent="0.15">
      <c r="C655656" s="47"/>
    </row>
    <row r="655657" spans="3:3" x14ac:dyDescent="0.15">
      <c r="C655657" s="47"/>
    </row>
    <row r="655658" spans="3:3" x14ac:dyDescent="0.15">
      <c r="C655658" s="43"/>
    </row>
    <row r="655659" spans="3:3" x14ac:dyDescent="0.15">
      <c r="C655659" s="36"/>
    </row>
    <row r="655660" spans="3:3" x14ac:dyDescent="0.15">
      <c r="C655660" s="43"/>
    </row>
    <row r="655661" spans="3:3" x14ac:dyDescent="0.15">
      <c r="C655661" s="43"/>
    </row>
    <row r="655662" spans="3:3" x14ac:dyDescent="0.15">
      <c r="C655662" s="43"/>
    </row>
    <row r="655663" spans="3:3" x14ac:dyDescent="0.15">
      <c r="C655663" s="43"/>
    </row>
    <row r="655664" spans="3:3" x14ac:dyDescent="0.15">
      <c r="C655664" s="43"/>
    </row>
    <row r="655665" spans="3:3" x14ac:dyDescent="0.15">
      <c r="C655665" s="43"/>
    </row>
    <row r="655666" spans="3:3" x14ac:dyDescent="0.15">
      <c r="C655666" s="43"/>
    </row>
    <row r="655667" spans="3:3" x14ac:dyDescent="0.15">
      <c r="C655667" s="43"/>
    </row>
    <row r="655668" spans="3:3" x14ac:dyDescent="0.15">
      <c r="C655668" s="44"/>
    </row>
    <row r="655669" spans="3:3" x14ac:dyDescent="0.15">
      <c r="C655669" s="44"/>
    </row>
    <row r="655670" spans="3:3" x14ac:dyDescent="0.15">
      <c r="C655670" s="44"/>
    </row>
    <row r="655671" spans="3:3" x14ac:dyDescent="0.15">
      <c r="C655671" s="43"/>
    </row>
    <row r="655672" spans="3:3" x14ac:dyDescent="0.15">
      <c r="C655672" s="43"/>
    </row>
    <row r="655673" spans="3:3" x14ac:dyDescent="0.15">
      <c r="C655673" s="43"/>
    </row>
    <row r="655674" spans="3:3" x14ac:dyDescent="0.15">
      <c r="C655674" s="48"/>
    </row>
    <row r="655675" spans="3:3" x14ac:dyDescent="0.15">
      <c r="C655675" s="43"/>
    </row>
    <row r="655676" spans="3:3" x14ac:dyDescent="0.15">
      <c r="C655676" s="48"/>
    </row>
    <row r="655677" spans="3:3" x14ac:dyDescent="0.15">
      <c r="C655677" s="48"/>
    </row>
    <row r="655678" spans="3:3" x14ac:dyDescent="0.15">
      <c r="C655678" s="48"/>
    </row>
    <row r="655679" spans="3:3" x14ac:dyDescent="0.15">
      <c r="C655679" s="43"/>
    </row>
    <row r="655680" spans="3:3" x14ac:dyDescent="0.15">
      <c r="C655680" s="49"/>
    </row>
    <row r="655681" spans="3:3" x14ac:dyDescent="0.15">
      <c r="C655681" s="48"/>
    </row>
    <row r="655682" spans="3:3" x14ac:dyDescent="0.15">
      <c r="C655682" s="48"/>
    </row>
    <row r="655683" spans="3:3" x14ac:dyDescent="0.15">
      <c r="C655683" s="48"/>
    </row>
    <row r="655684" spans="3:3" x14ac:dyDescent="0.15">
      <c r="C655684" s="48"/>
    </row>
    <row r="655685" spans="3:3" x14ac:dyDescent="0.15">
      <c r="C655685" s="48"/>
    </row>
    <row r="655686" spans="3:3" x14ac:dyDescent="0.15">
      <c r="C655686" s="48"/>
    </row>
    <row r="655687" spans="3:3" x14ac:dyDescent="0.15">
      <c r="C655687" s="48"/>
    </row>
    <row r="655688" spans="3:3" x14ac:dyDescent="0.15">
      <c r="C655688" s="43"/>
    </row>
    <row r="655689" spans="3:3" x14ac:dyDescent="0.15">
      <c r="C655689" s="46"/>
    </row>
    <row r="655690" spans="3:3" x14ac:dyDescent="0.15">
      <c r="C655690" s="43"/>
    </row>
    <row r="655691" spans="3:3" x14ac:dyDescent="0.15">
      <c r="C655691" s="50"/>
    </row>
    <row r="655693" spans="3:3" x14ac:dyDescent="0.15">
      <c r="C655693" s="52"/>
    </row>
    <row r="671745" spans="3:3" x14ac:dyDescent="0.15">
      <c r="C671745" s="29"/>
    </row>
    <row r="671746" spans="3:3" x14ac:dyDescent="0.15">
      <c r="C671746" s="31"/>
    </row>
    <row r="671747" spans="3:3" x14ac:dyDescent="0.15">
      <c r="C671747" s="31"/>
    </row>
    <row r="671748" spans="3:3" x14ac:dyDescent="0.15">
      <c r="C671748" s="32"/>
    </row>
    <row r="671749" spans="3:3" x14ac:dyDescent="0.15">
      <c r="C671749" s="32"/>
    </row>
    <row r="671750" spans="3:3" x14ac:dyDescent="0.15">
      <c r="C671750" s="31"/>
    </row>
    <row r="671751" spans="3:3" x14ac:dyDescent="0.15">
      <c r="C671751" s="31"/>
    </row>
    <row r="671752" spans="3:3" x14ac:dyDescent="0.15">
      <c r="C671752" s="31"/>
    </row>
    <row r="671753" spans="3:3" x14ac:dyDescent="0.15">
      <c r="C671753" s="31"/>
    </row>
    <row r="671754" spans="3:3" x14ac:dyDescent="0.15">
      <c r="C671754" s="31"/>
    </row>
    <row r="671755" spans="3:3" x14ac:dyDescent="0.15">
      <c r="C671755" s="31"/>
    </row>
    <row r="671756" spans="3:3" x14ac:dyDescent="0.15">
      <c r="C671756" s="31"/>
    </row>
    <row r="671757" spans="3:3" x14ac:dyDescent="0.15">
      <c r="C671757" s="31"/>
    </row>
    <row r="671758" spans="3:3" x14ac:dyDescent="0.15">
      <c r="C671758" s="31"/>
    </row>
    <row r="671759" spans="3:3" x14ac:dyDescent="0.15">
      <c r="C671759" s="31"/>
    </row>
    <row r="671760" spans="3:3" x14ac:dyDescent="0.15">
      <c r="C671760" s="31"/>
    </row>
    <row r="671761" spans="3:3" x14ac:dyDescent="0.15">
      <c r="C671761" s="31"/>
    </row>
    <row r="671762" spans="3:3" x14ac:dyDescent="0.15">
      <c r="C671762" s="31"/>
    </row>
    <row r="671763" spans="3:3" x14ac:dyDescent="0.15">
      <c r="C671763" s="31"/>
    </row>
    <row r="671764" spans="3:3" x14ac:dyDescent="0.15">
      <c r="C671764" s="29"/>
    </row>
    <row r="671765" spans="3:3" x14ac:dyDescent="0.15">
      <c r="C671765" s="29"/>
    </row>
    <row r="671766" spans="3:3" x14ac:dyDescent="0.15">
      <c r="C671766" s="29"/>
    </row>
    <row r="671767" spans="3:3" x14ac:dyDescent="0.15">
      <c r="C671767" s="29"/>
    </row>
    <row r="671768" spans="3:3" x14ac:dyDescent="0.15">
      <c r="C671768" s="29"/>
    </row>
    <row r="671769" spans="3:3" x14ac:dyDescent="0.15">
      <c r="C671769" s="29"/>
    </row>
    <row r="671770" spans="3:3" x14ac:dyDescent="0.15">
      <c r="C671770" s="33"/>
    </row>
    <row r="671771" spans="3:3" x14ac:dyDescent="0.15">
      <c r="C671771" s="29"/>
    </row>
    <row r="671772" spans="3:3" x14ac:dyDescent="0.15">
      <c r="C671772" s="33"/>
    </row>
    <row r="671773" spans="3:3" x14ac:dyDescent="0.15">
      <c r="C671773" s="29"/>
    </row>
    <row r="671774" spans="3:3" x14ac:dyDescent="0.15">
      <c r="C671774" s="29"/>
    </row>
    <row r="671775" spans="3:3" x14ac:dyDescent="0.15">
      <c r="C671775" s="34"/>
    </row>
    <row r="671776" spans="3:3" x14ac:dyDescent="0.15">
      <c r="C671776" s="34"/>
    </row>
    <row r="671777" spans="3:3" x14ac:dyDescent="0.15">
      <c r="C671777" s="34"/>
    </row>
    <row r="671778" spans="3:3" x14ac:dyDescent="0.15">
      <c r="C671778" s="34"/>
    </row>
    <row r="671779" spans="3:3" x14ac:dyDescent="0.15">
      <c r="C671779" s="29"/>
    </row>
    <row r="671780" spans="3:3" x14ac:dyDescent="0.15">
      <c r="C671780" s="29"/>
    </row>
    <row r="671781" spans="3:3" x14ac:dyDescent="0.15">
      <c r="C671781" s="29"/>
    </row>
    <row r="671782" spans="3:3" x14ac:dyDescent="0.15">
      <c r="C671782" s="29"/>
    </row>
    <row r="671783" spans="3:3" x14ac:dyDescent="0.15">
      <c r="C671783" s="29"/>
    </row>
    <row r="671784" spans="3:3" x14ac:dyDescent="0.15">
      <c r="C671784" s="29"/>
    </row>
    <row r="671785" spans="3:3" x14ac:dyDescent="0.15">
      <c r="C671785" s="34"/>
    </row>
    <row r="671786" spans="3:3" x14ac:dyDescent="0.15">
      <c r="C671786" s="34"/>
    </row>
    <row r="671787" spans="3:3" x14ac:dyDescent="0.15">
      <c r="C671787" s="29"/>
    </row>
    <row r="671788" spans="3:3" x14ac:dyDescent="0.15">
      <c r="C671788" s="29"/>
    </row>
    <row r="671789" spans="3:3" x14ac:dyDescent="0.15">
      <c r="C671789" s="29"/>
    </row>
    <row r="671790" spans="3:3" x14ac:dyDescent="0.15">
      <c r="C671790" s="29"/>
    </row>
    <row r="671791" spans="3:3" x14ac:dyDescent="0.15">
      <c r="C671791" s="29"/>
    </row>
    <row r="671792" spans="3:3" x14ac:dyDescent="0.15">
      <c r="C671792" s="29"/>
    </row>
    <row r="671793" spans="3:3" x14ac:dyDescent="0.15">
      <c r="C671793" s="29"/>
    </row>
    <row r="671794" spans="3:3" x14ac:dyDescent="0.15">
      <c r="C671794" s="29"/>
    </row>
    <row r="671795" spans="3:3" x14ac:dyDescent="0.15">
      <c r="C671795" s="29"/>
    </row>
    <row r="671796" spans="3:3" x14ac:dyDescent="0.15">
      <c r="C671796" s="29"/>
    </row>
    <row r="671797" spans="3:3" x14ac:dyDescent="0.15">
      <c r="C671797" s="29"/>
    </row>
    <row r="671798" spans="3:3" x14ac:dyDescent="0.15">
      <c r="C671798" s="29"/>
    </row>
    <row r="671799" spans="3:3" x14ac:dyDescent="0.15">
      <c r="C671799" s="29"/>
    </row>
    <row r="671800" spans="3:3" x14ac:dyDescent="0.15">
      <c r="C671800" s="29"/>
    </row>
    <row r="671801" spans="3:3" x14ac:dyDescent="0.15">
      <c r="C671801" s="29"/>
    </row>
    <row r="671802" spans="3:3" x14ac:dyDescent="0.15">
      <c r="C671802" s="29"/>
    </row>
    <row r="671803" spans="3:3" x14ac:dyDescent="0.15">
      <c r="C671803" s="34"/>
    </row>
    <row r="671804" spans="3:3" x14ac:dyDescent="0.15">
      <c r="C671804" s="35"/>
    </row>
    <row r="671805" spans="3:3" x14ac:dyDescent="0.15">
      <c r="C671805" s="35"/>
    </row>
    <row r="671806" spans="3:3" x14ac:dyDescent="0.15">
      <c r="C671806" s="35"/>
    </row>
    <row r="671807" spans="3:3" x14ac:dyDescent="0.15">
      <c r="C671807" s="35"/>
    </row>
    <row r="671808" spans="3:3" x14ac:dyDescent="0.15">
      <c r="C671808" s="35"/>
    </row>
    <row r="671809" spans="3:3" x14ac:dyDescent="0.15">
      <c r="C671809" s="35"/>
    </row>
    <row r="671810" spans="3:3" x14ac:dyDescent="0.15">
      <c r="C671810" s="35"/>
    </row>
    <row r="671811" spans="3:3" x14ac:dyDescent="0.15">
      <c r="C671811" s="33"/>
    </row>
    <row r="671812" spans="3:3" x14ac:dyDescent="0.15">
      <c r="C671812" s="35"/>
    </row>
    <row r="671813" spans="3:3" x14ac:dyDescent="0.15">
      <c r="C671813" s="33"/>
    </row>
    <row r="671814" spans="3:3" x14ac:dyDescent="0.15">
      <c r="C671814" s="33"/>
    </row>
    <row r="671815" spans="3:3" x14ac:dyDescent="0.15">
      <c r="C671815" s="33"/>
    </row>
    <row r="671816" spans="3:3" x14ac:dyDescent="0.15">
      <c r="C671816" s="33"/>
    </row>
    <row r="671817" spans="3:3" x14ac:dyDescent="0.15">
      <c r="C671817" s="33"/>
    </row>
    <row r="671818" spans="3:3" x14ac:dyDescent="0.15">
      <c r="C671818" s="33"/>
    </row>
    <row r="671819" spans="3:3" x14ac:dyDescent="0.15">
      <c r="C671819" s="33"/>
    </row>
    <row r="671820" spans="3:3" x14ac:dyDescent="0.15">
      <c r="C671820" s="33"/>
    </row>
    <row r="671821" spans="3:3" x14ac:dyDescent="0.15">
      <c r="C671821" s="33"/>
    </row>
    <row r="671822" spans="3:3" x14ac:dyDescent="0.15">
      <c r="C671822" s="36"/>
    </row>
    <row r="671823" spans="3:3" x14ac:dyDescent="0.15">
      <c r="C671823" s="33"/>
    </row>
    <row r="671824" spans="3:3" x14ac:dyDescent="0.15">
      <c r="C671824" s="36"/>
    </row>
    <row r="671825" spans="3:3" x14ac:dyDescent="0.15">
      <c r="C671825" s="33"/>
    </row>
    <row r="671826" spans="3:3" x14ac:dyDescent="0.15">
      <c r="C671826" s="33"/>
    </row>
    <row r="671827" spans="3:3" x14ac:dyDescent="0.15">
      <c r="C671827" s="33"/>
    </row>
    <row r="671828" spans="3:3" x14ac:dyDescent="0.15">
      <c r="C671828" s="33"/>
    </row>
    <row r="671829" spans="3:3" x14ac:dyDescent="0.15">
      <c r="C671829" s="36"/>
    </row>
    <row r="671830" spans="3:3" x14ac:dyDescent="0.15">
      <c r="C671830" s="37"/>
    </row>
    <row r="671831" spans="3:3" x14ac:dyDescent="0.15">
      <c r="C671831" s="37"/>
    </row>
    <row r="671832" spans="3:3" x14ac:dyDescent="0.15">
      <c r="C671832" s="15"/>
    </row>
    <row r="671833" spans="3:3" x14ac:dyDescent="0.15">
      <c r="C671833" s="36"/>
    </row>
    <row r="671834" spans="3:3" x14ac:dyDescent="0.15">
      <c r="C671834" s="37"/>
    </row>
    <row r="671835" spans="3:3" x14ac:dyDescent="0.15">
      <c r="C671835" s="37"/>
    </row>
    <row r="671836" spans="3:3" x14ac:dyDescent="0.15">
      <c r="C671836" s="15"/>
    </row>
    <row r="671837" spans="3:3" x14ac:dyDescent="0.15">
      <c r="C671837" s="38"/>
    </row>
    <row r="671838" spans="3:3" x14ac:dyDescent="0.15">
      <c r="C671838" s="36"/>
    </row>
    <row r="671839" spans="3:3" x14ac:dyDescent="0.15">
      <c r="C671839" s="37"/>
    </row>
    <row r="671840" spans="3:3" x14ac:dyDescent="0.15">
      <c r="C671840" s="37"/>
    </row>
    <row r="671841" spans="3:3" x14ac:dyDescent="0.15">
      <c r="C671841" s="17"/>
    </row>
    <row r="671842" spans="3:3" x14ac:dyDescent="0.15">
      <c r="C671842" s="17"/>
    </row>
    <row r="671843" spans="3:3" x14ac:dyDescent="0.15">
      <c r="C671843" s="33"/>
    </row>
    <row r="671844" spans="3:3" x14ac:dyDescent="0.15">
      <c r="C671844" s="33"/>
    </row>
    <row r="671845" spans="3:3" x14ac:dyDescent="0.15">
      <c r="C671845" s="33"/>
    </row>
    <row r="671846" spans="3:3" x14ac:dyDescent="0.15">
      <c r="C671846" s="33"/>
    </row>
    <row r="671847" spans="3:3" x14ac:dyDescent="0.15">
      <c r="C671847" s="33"/>
    </row>
    <row r="671848" spans="3:3" x14ac:dyDescent="0.15">
      <c r="C671848" s="33"/>
    </row>
    <row r="671849" spans="3:3" x14ac:dyDescent="0.15">
      <c r="C671849" s="33"/>
    </row>
    <row r="671850" spans="3:3" x14ac:dyDescent="0.15">
      <c r="C671850" s="33"/>
    </row>
    <row r="671851" spans="3:3" x14ac:dyDescent="0.15">
      <c r="C671851" s="33"/>
    </row>
    <row r="671852" spans="3:3" x14ac:dyDescent="0.15">
      <c r="C671852" s="33"/>
    </row>
    <row r="671853" spans="3:3" x14ac:dyDescent="0.15">
      <c r="C671853" s="39"/>
    </row>
    <row r="671854" spans="3:3" x14ac:dyDescent="0.15">
      <c r="C671854" s="39"/>
    </row>
    <row r="671855" spans="3:3" x14ac:dyDescent="0.15">
      <c r="C671855" s="39"/>
    </row>
    <row r="671856" spans="3:3" x14ac:dyDescent="0.15">
      <c r="C671856" s="39"/>
    </row>
    <row r="671857" spans="3:3" x14ac:dyDescent="0.15">
      <c r="C671857" s="39"/>
    </row>
    <row r="671858" spans="3:3" x14ac:dyDescent="0.15">
      <c r="C671858" s="31"/>
    </row>
    <row r="671859" spans="3:3" x14ac:dyDescent="0.15">
      <c r="C671859" s="31"/>
    </row>
    <row r="671860" spans="3:3" x14ac:dyDescent="0.15">
      <c r="C671860" s="31"/>
    </row>
    <row r="671861" spans="3:3" x14ac:dyDescent="0.15">
      <c r="C671861" s="31"/>
    </row>
    <row r="671862" spans="3:3" x14ac:dyDescent="0.15">
      <c r="C671862" s="31"/>
    </row>
    <row r="671863" spans="3:3" x14ac:dyDescent="0.15">
      <c r="C671863" s="31"/>
    </row>
    <row r="671864" spans="3:3" x14ac:dyDescent="0.15">
      <c r="C671864" s="31"/>
    </row>
    <row r="671865" spans="3:3" x14ac:dyDescent="0.15">
      <c r="C671865" s="31"/>
    </row>
    <row r="671866" spans="3:3" x14ac:dyDescent="0.15">
      <c r="C671866" s="31"/>
    </row>
    <row r="671867" spans="3:3" x14ac:dyDescent="0.15">
      <c r="C671867" s="31"/>
    </row>
    <row r="671868" spans="3:3" x14ac:dyDescent="0.15">
      <c r="C671868" s="31"/>
    </row>
    <row r="671869" spans="3:3" x14ac:dyDescent="0.15">
      <c r="C671869" s="31"/>
    </row>
    <row r="671870" spans="3:3" x14ac:dyDescent="0.15">
      <c r="C671870" s="31"/>
    </row>
    <row r="671871" spans="3:3" x14ac:dyDescent="0.15">
      <c r="C671871" s="31"/>
    </row>
    <row r="671872" spans="3:3" x14ac:dyDescent="0.15">
      <c r="C671872" s="31"/>
    </row>
    <row r="671873" spans="3:3" x14ac:dyDescent="0.15">
      <c r="C671873" s="31"/>
    </row>
    <row r="671874" spans="3:3" x14ac:dyDescent="0.15">
      <c r="C671874" s="31"/>
    </row>
    <row r="671875" spans="3:3" x14ac:dyDescent="0.15">
      <c r="C671875" s="31"/>
    </row>
    <row r="671876" spans="3:3" x14ac:dyDescent="0.15">
      <c r="C671876" s="31"/>
    </row>
    <row r="671877" spans="3:3" x14ac:dyDescent="0.15">
      <c r="C671877" s="31"/>
    </row>
    <row r="671878" spans="3:3" x14ac:dyDescent="0.15">
      <c r="C671878" s="29"/>
    </row>
    <row r="671879" spans="3:3" x14ac:dyDescent="0.15">
      <c r="C671879" s="29"/>
    </row>
    <row r="671880" spans="3:3" x14ac:dyDescent="0.15">
      <c r="C671880" s="29"/>
    </row>
    <row r="671881" spans="3:3" x14ac:dyDescent="0.15">
      <c r="C671881" s="29"/>
    </row>
    <row r="671882" spans="3:3" x14ac:dyDescent="0.15">
      <c r="C671882" s="29"/>
    </row>
    <row r="671883" spans="3:3" x14ac:dyDescent="0.15">
      <c r="C671883" s="29"/>
    </row>
    <row r="671884" spans="3:3" x14ac:dyDescent="0.15">
      <c r="C671884" s="29"/>
    </row>
    <row r="671885" spans="3:3" x14ac:dyDescent="0.15">
      <c r="C671885" s="29"/>
    </row>
    <row r="671886" spans="3:3" x14ac:dyDescent="0.15">
      <c r="C671886" s="29"/>
    </row>
    <row r="671887" spans="3:3" x14ac:dyDescent="0.15">
      <c r="C671887" s="29"/>
    </row>
    <row r="671888" spans="3:3" x14ac:dyDescent="0.15">
      <c r="C671888" s="29"/>
    </row>
    <row r="671889" spans="3:3" x14ac:dyDescent="0.15">
      <c r="C671889" s="29"/>
    </row>
    <row r="671890" spans="3:3" x14ac:dyDescent="0.15">
      <c r="C671890" s="29"/>
    </row>
    <row r="671891" spans="3:3" x14ac:dyDescent="0.15">
      <c r="C671891" s="29"/>
    </row>
    <row r="671892" spans="3:3" x14ac:dyDescent="0.15">
      <c r="C671892" s="29"/>
    </row>
    <row r="671893" spans="3:3" x14ac:dyDescent="0.15">
      <c r="C671893" s="29"/>
    </row>
    <row r="671894" spans="3:3" x14ac:dyDescent="0.15">
      <c r="C671894" s="29"/>
    </row>
    <row r="671895" spans="3:3" x14ac:dyDescent="0.15">
      <c r="C671895" s="29"/>
    </row>
    <row r="671896" spans="3:3" x14ac:dyDescent="0.15">
      <c r="C671896" s="29"/>
    </row>
    <row r="671897" spans="3:3" x14ac:dyDescent="0.15">
      <c r="C671897" s="29"/>
    </row>
    <row r="671898" spans="3:3" x14ac:dyDescent="0.15">
      <c r="C671898" s="29"/>
    </row>
    <row r="671899" spans="3:3" x14ac:dyDescent="0.15">
      <c r="C671899" s="29"/>
    </row>
    <row r="671900" spans="3:3" x14ac:dyDescent="0.15">
      <c r="C671900" s="29"/>
    </row>
    <row r="671901" spans="3:3" x14ac:dyDescent="0.15">
      <c r="C671901" s="29"/>
    </row>
    <row r="671902" spans="3:3" x14ac:dyDescent="0.15">
      <c r="C671902" s="29"/>
    </row>
    <row r="671903" spans="3:3" x14ac:dyDescent="0.15">
      <c r="C671903" s="29"/>
    </row>
    <row r="671904" spans="3:3" x14ac:dyDescent="0.15">
      <c r="C671904" s="29"/>
    </row>
    <row r="671905" spans="3:3" x14ac:dyDescent="0.15">
      <c r="C671905" s="29"/>
    </row>
    <row r="671906" spans="3:3" x14ac:dyDescent="0.15">
      <c r="C671906" s="29"/>
    </row>
    <row r="671907" spans="3:3" x14ac:dyDescent="0.15">
      <c r="C671907" s="29"/>
    </row>
    <row r="671908" spans="3:3" x14ac:dyDescent="0.15">
      <c r="C671908" s="29"/>
    </row>
    <row r="671909" spans="3:3" x14ac:dyDescent="0.15">
      <c r="C671909" s="29"/>
    </row>
    <row r="671910" spans="3:3" x14ac:dyDescent="0.15">
      <c r="C671910" s="29"/>
    </row>
    <row r="671911" spans="3:3" x14ac:dyDescent="0.15">
      <c r="C671911" s="29"/>
    </row>
    <row r="671912" spans="3:3" x14ac:dyDescent="0.15">
      <c r="C671912" s="29"/>
    </row>
    <row r="671913" spans="3:3" x14ac:dyDescent="0.15">
      <c r="C671913" s="29"/>
    </row>
    <row r="671914" spans="3:3" x14ac:dyDescent="0.15">
      <c r="C671914" s="31"/>
    </row>
    <row r="671915" spans="3:3" x14ac:dyDescent="0.15">
      <c r="C671915" s="31"/>
    </row>
    <row r="671916" spans="3:3" x14ac:dyDescent="0.15">
      <c r="C671916" s="31"/>
    </row>
    <row r="671917" spans="3:3" x14ac:dyDescent="0.15">
      <c r="C671917" s="31"/>
    </row>
    <row r="671918" spans="3:3" x14ac:dyDescent="0.15">
      <c r="C671918" s="31"/>
    </row>
    <row r="671919" spans="3:3" x14ac:dyDescent="0.15">
      <c r="C671919" s="31"/>
    </row>
    <row r="671920" spans="3:3" x14ac:dyDescent="0.15">
      <c r="C671920" s="31"/>
    </row>
    <row r="671921" spans="3:3" x14ac:dyDescent="0.15">
      <c r="C671921" s="31"/>
    </row>
    <row r="671922" spans="3:3" x14ac:dyDescent="0.15">
      <c r="C671922" s="31"/>
    </row>
    <row r="671923" spans="3:3" x14ac:dyDescent="0.15">
      <c r="C671923" s="31"/>
    </row>
    <row r="671924" spans="3:3" x14ac:dyDescent="0.15">
      <c r="C671924" s="29"/>
    </row>
    <row r="671925" spans="3:3" x14ac:dyDescent="0.15">
      <c r="C671925" s="29"/>
    </row>
    <row r="671926" spans="3:3" x14ac:dyDescent="0.15">
      <c r="C671926" s="29"/>
    </row>
    <row r="671927" spans="3:3" x14ac:dyDescent="0.15">
      <c r="C671927" s="29"/>
    </row>
    <row r="671928" spans="3:3" x14ac:dyDescent="0.15">
      <c r="C671928" s="29"/>
    </row>
    <row r="671929" spans="3:3" x14ac:dyDescent="0.15">
      <c r="C671929" s="29"/>
    </row>
    <row r="671930" spans="3:3" x14ac:dyDescent="0.15">
      <c r="C671930" s="29"/>
    </row>
    <row r="671931" spans="3:3" x14ac:dyDescent="0.15">
      <c r="C671931" s="29"/>
    </row>
    <row r="671932" spans="3:3" x14ac:dyDescent="0.15">
      <c r="C671932" s="29"/>
    </row>
    <row r="671933" spans="3:3" x14ac:dyDescent="0.15">
      <c r="C671933" s="29"/>
    </row>
    <row r="671934" spans="3:3" x14ac:dyDescent="0.15">
      <c r="C671934" s="29"/>
    </row>
    <row r="671935" spans="3:3" x14ac:dyDescent="0.15">
      <c r="C671935" s="29"/>
    </row>
    <row r="671936" spans="3:3" x14ac:dyDescent="0.15">
      <c r="C671936" s="29"/>
    </row>
    <row r="671937" spans="3:3" x14ac:dyDescent="0.15">
      <c r="C671937" s="29"/>
    </row>
    <row r="671938" spans="3:3" x14ac:dyDescent="0.15">
      <c r="C671938" s="29"/>
    </row>
    <row r="671939" spans="3:3" x14ac:dyDescent="0.15">
      <c r="C671939" s="29"/>
    </row>
    <row r="671940" spans="3:3" x14ac:dyDescent="0.15">
      <c r="C671940" s="29"/>
    </row>
    <row r="671941" spans="3:3" x14ac:dyDescent="0.15">
      <c r="C671941" s="29"/>
    </row>
    <row r="671942" spans="3:3" x14ac:dyDescent="0.15">
      <c r="C671942" s="29"/>
    </row>
    <row r="671943" spans="3:3" x14ac:dyDescent="0.15">
      <c r="C671943" s="29"/>
    </row>
    <row r="671944" spans="3:3" x14ac:dyDescent="0.15">
      <c r="C671944" s="29"/>
    </row>
    <row r="671945" spans="3:3" x14ac:dyDescent="0.15">
      <c r="C671945" s="29"/>
    </row>
    <row r="671946" spans="3:3" x14ac:dyDescent="0.15">
      <c r="C671946" s="29"/>
    </row>
    <row r="671947" spans="3:3" x14ac:dyDescent="0.15">
      <c r="C671947" s="29"/>
    </row>
    <row r="671948" spans="3:3" x14ac:dyDescent="0.15">
      <c r="C671948" s="29"/>
    </row>
    <row r="671949" spans="3:3" x14ac:dyDescent="0.15">
      <c r="C671949" s="29"/>
    </row>
    <row r="671950" spans="3:3" x14ac:dyDescent="0.15">
      <c r="C671950" s="40"/>
    </row>
    <row r="671951" spans="3:3" x14ac:dyDescent="0.15">
      <c r="C671951" s="40"/>
    </row>
    <row r="671952" spans="3:3" x14ac:dyDescent="0.15">
      <c r="C671952" s="40"/>
    </row>
    <row r="671953" spans="3:3" x14ac:dyDescent="0.15">
      <c r="C671953" s="40"/>
    </row>
    <row r="671954" spans="3:3" x14ac:dyDescent="0.15">
      <c r="C671954" s="40"/>
    </row>
    <row r="671955" spans="3:3" x14ac:dyDescent="0.15">
      <c r="C671955" s="40"/>
    </row>
    <row r="671956" spans="3:3" x14ac:dyDescent="0.15">
      <c r="C671956" s="40"/>
    </row>
    <row r="671957" spans="3:3" x14ac:dyDescent="0.15">
      <c r="C671957" s="40"/>
    </row>
    <row r="671958" spans="3:3" x14ac:dyDescent="0.15">
      <c r="C671958" s="40"/>
    </row>
    <row r="671959" spans="3:3" x14ac:dyDescent="0.15">
      <c r="C671959" s="40"/>
    </row>
    <row r="671960" spans="3:3" x14ac:dyDescent="0.15">
      <c r="C671960" s="40"/>
    </row>
    <row r="671961" spans="3:3" x14ac:dyDescent="0.15">
      <c r="C671961" s="40"/>
    </row>
    <row r="671962" spans="3:3" x14ac:dyDescent="0.15">
      <c r="C671962" s="40"/>
    </row>
    <row r="671963" spans="3:3" x14ac:dyDescent="0.15">
      <c r="C671963" s="40"/>
    </row>
    <row r="671964" spans="3:3" x14ac:dyDescent="0.15">
      <c r="C671964" s="41"/>
    </row>
    <row r="671965" spans="3:3" x14ac:dyDescent="0.15">
      <c r="C671965" s="41"/>
    </row>
    <row r="671966" spans="3:3" x14ac:dyDescent="0.15">
      <c r="C671966" s="41"/>
    </row>
    <row r="671967" spans="3:3" x14ac:dyDescent="0.15">
      <c r="C671967" s="41"/>
    </row>
    <row r="671968" spans="3:3" x14ac:dyDescent="0.15">
      <c r="C671968" s="41"/>
    </row>
    <row r="671969" spans="3:3" x14ac:dyDescent="0.15">
      <c r="C671969" s="34"/>
    </row>
    <row r="671970" spans="3:3" x14ac:dyDescent="0.15">
      <c r="C671970" s="34"/>
    </row>
    <row r="671971" spans="3:3" x14ac:dyDescent="0.15">
      <c r="C671971" s="34"/>
    </row>
    <row r="671972" spans="3:3" x14ac:dyDescent="0.15">
      <c r="C671972" s="34"/>
    </row>
    <row r="671973" spans="3:3" x14ac:dyDescent="0.15">
      <c r="C671973" s="34"/>
    </row>
    <row r="671974" spans="3:3" x14ac:dyDescent="0.15">
      <c r="C671974" s="34"/>
    </row>
    <row r="671975" spans="3:3" x14ac:dyDescent="0.15">
      <c r="C671975" s="34"/>
    </row>
    <row r="671976" spans="3:3" x14ac:dyDescent="0.15">
      <c r="C671976" s="34"/>
    </row>
    <row r="671977" spans="3:3" x14ac:dyDescent="0.15">
      <c r="C671977" s="34"/>
    </row>
    <row r="671978" spans="3:3" x14ac:dyDescent="0.15">
      <c r="C671978" s="34"/>
    </row>
    <row r="671979" spans="3:3" x14ac:dyDescent="0.15">
      <c r="C671979" s="42"/>
    </row>
    <row r="671980" spans="3:3" x14ac:dyDescent="0.15">
      <c r="C671980" s="42"/>
    </row>
    <row r="671981" spans="3:3" x14ac:dyDescent="0.15">
      <c r="C671981" s="42"/>
    </row>
    <row r="671982" spans="3:3" x14ac:dyDescent="0.15">
      <c r="C671982" s="42"/>
    </row>
    <row r="671983" spans="3:3" x14ac:dyDescent="0.15">
      <c r="C671983" s="42"/>
    </row>
    <row r="671984" spans="3:3" x14ac:dyDescent="0.15">
      <c r="C671984" s="42"/>
    </row>
    <row r="671985" spans="3:3" x14ac:dyDescent="0.15">
      <c r="C671985" s="42"/>
    </row>
    <row r="671986" spans="3:3" x14ac:dyDescent="0.15">
      <c r="C671986" s="42"/>
    </row>
    <row r="671987" spans="3:3" x14ac:dyDescent="0.15">
      <c r="C671987" s="42"/>
    </row>
    <row r="671988" spans="3:3" x14ac:dyDescent="0.15">
      <c r="C671988" s="42"/>
    </row>
    <row r="671989" spans="3:3" x14ac:dyDescent="0.15">
      <c r="C671989" s="31"/>
    </row>
    <row r="671990" spans="3:3" x14ac:dyDescent="0.15">
      <c r="C671990" s="31"/>
    </row>
    <row r="671991" spans="3:3" x14ac:dyDescent="0.15">
      <c r="C671991" s="29"/>
    </row>
    <row r="671992" spans="3:3" x14ac:dyDescent="0.15">
      <c r="C671992" s="29"/>
    </row>
    <row r="671993" spans="3:3" x14ac:dyDescent="0.15">
      <c r="C671993" s="29"/>
    </row>
    <row r="671994" spans="3:3" x14ac:dyDescent="0.15">
      <c r="C671994" s="29"/>
    </row>
    <row r="671995" spans="3:3" x14ac:dyDescent="0.15">
      <c r="C671995" s="29"/>
    </row>
    <row r="671996" spans="3:3" x14ac:dyDescent="0.15">
      <c r="C671996" s="29"/>
    </row>
    <row r="671997" spans="3:3" x14ac:dyDescent="0.15">
      <c r="C671997" s="29"/>
    </row>
    <row r="671998" spans="3:3" x14ac:dyDescent="0.15">
      <c r="C671998" s="29"/>
    </row>
    <row r="671999" spans="3:3" x14ac:dyDescent="0.15">
      <c r="C671999" s="31"/>
    </row>
    <row r="672000" spans="3:3" x14ac:dyDescent="0.15">
      <c r="C672000" s="29"/>
    </row>
    <row r="672001" spans="3:3" x14ac:dyDescent="0.15">
      <c r="C672001" s="29"/>
    </row>
    <row r="672002" spans="3:3" x14ac:dyDescent="0.15">
      <c r="C672002" s="29"/>
    </row>
    <row r="672003" spans="3:3" x14ac:dyDescent="0.15">
      <c r="C672003" s="29"/>
    </row>
    <row r="672004" spans="3:3" x14ac:dyDescent="0.15">
      <c r="C672004" s="29"/>
    </row>
    <row r="672005" spans="3:3" x14ac:dyDescent="0.15">
      <c r="C672005" s="29"/>
    </row>
    <row r="672006" spans="3:3" x14ac:dyDescent="0.15">
      <c r="C672006" s="29"/>
    </row>
    <row r="672007" spans="3:3" x14ac:dyDescent="0.15">
      <c r="C672007" s="37"/>
    </row>
    <row r="672008" spans="3:3" x14ac:dyDescent="0.15">
      <c r="C672008" s="37"/>
    </row>
    <row r="672009" spans="3:3" x14ac:dyDescent="0.15">
      <c r="C672009" s="37"/>
    </row>
    <row r="672010" spans="3:3" x14ac:dyDescent="0.15">
      <c r="C672010" s="37"/>
    </row>
    <row r="672011" spans="3:3" x14ac:dyDescent="0.15">
      <c r="C672011" s="29"/>
    </row>
    <row r="672012" spans="3:3" x14ac:dyDescent="0.15">
      <c r="C672012" s="43"/>
    </row>
    <row r="672013" spans="3:3" x14ac:dyDescent="0.15">
      <c r="C672013" s="43"/>
    </row>
    <row r="672014" spans="3:3" x14ac:dyDescent="0.15">
      <c r="C672014" s="43"/>
    </row>
    <row r="672015" spans="3:3" x14ac:dyDescent="0.15">
      <c r="C672015" s="43"/>
    </row>
    <row r="672016" spans="3:3" x14ac:dyDescent="0.15">
      <c r="C672016" s="43"/>
    </row>
    <row r="672017" spans="3:3" x14ac:dyDescent="0.15">
      <c r="C672017" s="43"/>
    </row>
    <row r="672018" spans="3:3" x14ac:dyDescent="0.15">
      <c r="C672018" s="43"/>
    </row>
    <row r="672019" spans="3:3" x14ac:dyDescent="0.15">
      <c r="C672019" s="44"/>
    </row>
    <row r="672020" spans="3:3" x14ac:dyDescent="0.15">
      <c r="C672020" s="44"/>
    </row>
    <row r="672021" spans="3:3" x14ac:dyDescent="0.15">
      <c r="C672021" s="44"/>
    </row>
    <row r="672022" spans="3:3" x14ac:dyDescent="0.15">
      <c r="C672022" s="43"/>
    </row>
    <row r="672023" spans="3:3" x14ac:dyDescent="0.15">
      <c r="C672023" s="43"/>
    </row>
    <row r="672024" spans="3:3" x14ac:dyDescent="0.15">
      <c r="C672024" s="43"/>
    </row>
    <row r="672025" spans="3:3" x14ac:dyDescent="0.15">
      <c r="C672025" s="43"/>
    </row>
    <row r="672026" spans="3:3" x14ac:dyDescent="0.15">
      <c r="C672026" s="43"/>
    </row>
    <row r="672027" spans="3:3" x14ac:dyDescent="0.15">
      <c r="C672027" s="43"/>
    </row>
    <row r="672028" spans="3:3" x14ac:dyDescent="0.15">
      <c r="C672028" s="43"/>
    </row>
    <row r="672029" spans="3:3" x14ac:dyDescent="0.15">
      <c r="C672029" s="45"/>
    </row>
    <row r="672030" spans="3:3" x14ac:dyDescent="0.15">
      <c r="C672030" s="45"/>
    </row>
    <row r="672031" spans="3:3" x14ac:dyDescent="0.15">
      <c r="C672031" s="45"/>
    </row>
    <row r="672032" spans="3:3" x14ac:dyDescent="0.15">
      <c r="C672032" s="46"/>
    </row>
    <row r="672033" spans="3:3" x14ac:dyDescent="0.15">
      <c r="C672033" s="46"/>
    </row>
    <row r="672034" spans="3:3" x14ac:dyDescent="0.15">
      <c r="C672034" s="46"/>
    </row>
    <row r="672035" spans="3:3" x14ac:dyDescent="0.15">
      <c r="C672035" s="46"/>
    </row>
    <row r="672036" spans="3:3" x14ac:dyDescent="0.15">
      <c r="C672036" s="46"/>
    </row>
    <row r="672037" spans="3:3" x14ac:dyDescent="0.15">
      <c r="C672037" s="46"/>
    </row>
    <row r="672038" spans="3:3" x14ac:dyDescent="0.15">
      <c r="C672038" s="46"/>
    </row>
    <row r="672039" spans="3:3" x14ac:dyDescent="0.15">
      <c r="C672039" s="47"/>
    </row>
    <row r="672040" spans="3:3" x14ac:dyDescent="0.15">
      <c r="C672040" s="47"/>
    </row>
    <row r="672041" spans="3:3" x14ac:dyDescent="0.15">
      <c r="C672041" s="47"/>
    </row>
    <row r="672042" spans="3:3" x14ac:dyDescent="0.15">
      <c r="C672042" s="43"/>
    </row>
    <row r="672043" spans="3:3" x14ac:dyDescent="0.15">
      <c r="C672043" s="36"/>
    </row>
    <row r="672044" spans="3:3" x14ac:dyDescent="0.15">
      <c r="C672044" s="43"/>
    </row>
    <row r="672045" spans="3:3" x14ac:dyDescent="0.15">
      <c r="C672045" s="43"/>
    </row>
    <row r="672046" spans="3:3" x14ac:dyDescent="0.15">
      <c r="C672046" s="43"/>
    </row>
    <row r="672047" spans="3:3" x14ac:dyDescent="0.15">
      <c r="C672047" s="43"/>
    </row>
    <row r="672048" spans="3:3" x14ac:dyDescent="0.15">
      <c r="C672048" s="43"/>
    </row>
    <row r="672049" spans="3:3" x14ac:dyDescent="0.15">
      <c r="C672049" s="43"/>
    </row>
    <row r="672050" spans="3:3" x14ac:dyDescent="0.15">
      <c r="C672050" s="43"/>
    </row>
    <row r="672051" spans="3:3" x14ac:dyDescent="0.15">
      <c r="C672051" s="43"/>
    </row>
    <row r="672052" spans="3:3" x14ac:dyDescent="0.15">
      <c r="C672052" s="44"/>
    </row>
    <row r="672053" spans="3:3" x14ac:dyDescent="0.15">
      <c r="C672053" s="44"/>
    </row>
    <row r="672054" spans="3:3" x14ac:dyDescent="0.15">
      <c r="C672054" s="44"/>
    </row>
    <row r="672055" spans="3:3" x14ac:dyDescent="0.15">
      <c r="C672055" s="43"/>
    </row>
    <row r="672056" spans="3:3" x14ac:dyDescent="0.15">
      <c r="C672056" s="43"/>
    </row>
    <row r="672057" spans="3:3" x14ac:dyDescent="0.15">
      <c r="C672057" s="43"/>
    </row>
    <row r="672058" spans="3:3" x14ac:dyDescent="0.15">
      <c r="C672058" s="48"/>
    </row>
    <row r="672059" spans="3:3" x14ac:dyDescent="0.15">
      <c r="C672059" s="43"/>
    </row>
    <row r="672060" spans="3:3" x14ac:dyDescent="0.15">
      <c r="C672060" s="48"/>
    </row>
    <row r="672061" spans="3:3" x14ac:dyDescent="0.15">
      <c r="C672061" s="48"/>
    </row>
    <row r="672062" spans="3:3" x14ac:dyDescent="0.15">
      <c r="C672062" s="48"/>
    </row>
    <row r="672063" spans="3:3" x14ac:dyDescent="0.15">
      <c r="C672063" s="43"/>
    </row>
    <row r="672064" spans="3:3" x14ac:dyDescent="0.15">
      <c r="C672064" s="49"/>
    </row>
    <row r="672065" spans="3:3" x14ac:dyDescent="0.15">
      <c r="C672065" s="48"/>
    </row>
    <row r="672066" spans="3:3" x14ac:dyDescent="0.15">
      <c r="C672066" s="48"/>
    </row>
    <row r="672067" spans="3:3" x14ac:dyDescent="0.15">
      <c r="C672067" s="48"/>
    </row>
    <row r="672068" spans="3:3" x14ac:dyDescent="0.15">
      <c r="C672068" s="48"/>
    </row>
    <row r="672069" spans="3:3" x14ac:dyDescent="0.15">
      <c r="C672069" s="48"/>
    </row>
    <row r="672070" spans="3:3" x14ac:dyDescent="0.15">
      <c r="C672070" s="48"/>
    </row>
    <row r="672071" spans="3:3" x14ac:dyDescent="0.15">
      <c r="C672071" s="48"/>
    </row>
    <row r="672072" spans="3:3" x14ac:dyDescent="0.15">
      <c r="C672072" s="43"/>
    </row>
    <row r="672073" spans="3:3" x14ac:dyDescent="0.15">
      <c r="C672073" s="46"/>
    </row>
    <row r="672074" spans="3:3" x14ac:dyDescent="0.15">
      <c r="C672074" s="43"/>
    </row>
    <row r="672075" spans="3:3" x14ac:dyDescent="0.15">
      <c r="C672075" s="50"/>
    </row>
    <row r="672077" spans="3:3" x14ac:dyDescent="0.15">
      <c r="C672077" s="52"/>
    </row>
    <row r="688129" spans="3:3" x14ac:dyDescent="0.15">
      <c r="C688129" s="29"/>
    </row>
    <row r="688130" spans="3:3" x14ac:dyDescent="0.15">
      <c r="C688130" s="31"/>
    </row>
    <row r="688131" spans="3:3" x14ac:dyDescent="0.15">
      <c r="C688131" s="31"/>
    </row>
    <row r="688132" spans="3:3" x14ac:dyDescent="0.15">
      <c r="C688132" s="32"/>
    </row>
    <row r="688133" spans="3:3" x14ac:dyDescent="0.15">
      <c r="C688133" s="32"/>
    </row>
    <row r="688134" spans="3:3" x14ac:dyDescent="0.15">
      <c r="C688134" s="31"/>
    </row>
    <row r="688135" spans="3:3" x14ac:dyDescent="0.15">
      <c r="C688135" s="31"/>
    </row>
    <row r="688136" spans="3:3" x14ac:dyDescent="0.15">
      <c r="C688136" s="31"/>
    </row>
    <row r="688137" spans="3:3" x14ac:dyDescent="0.15">
      <c r="C688137" s="31"/>
    </row>
    <row r="688138" spans="3:3" x14ac:dyDescent="0.15">
      <c r="C688138" s="31"/>
    </row>
    <row r="688139" spans="3:3" x14ac:dyDescent="0.15">
      <c r="C688139" s="31"/>
    </row>
    <row r="688140" spans="3:3" x14ac:dyDescent="0.15">
      <c r="C688140" s="31"/>
    </row>
    <row r="688141" spans="3:3" x14ac:dyDescent="0.15">
      <c r="C688141" s="31"/>
    </row>
    <row r="688142" spans="3:3" x14ac:dyDescent="0.15">
      <c r="C688142" s="31"/>
    </row>
    <row r="688143" spans="3:3" x14ac:dyDescent="0.15">
      <c r="C688143" s="31"/>
    </row>
    <row r="688144" spans="3:3" x14ac:dyDescent="0.15">
      <c r="C688144" s="31"/>
    </row>
    <row r="688145" spans="3:3" x14ac:dyDescent="0.15">
      <c r="C688145" s="31"/>
    </row>
    <row r="688146" spans="3:3" x14ac:dyDescent="0.15">
      <c r="C688146" s="31"/>
    </row>
    <row r="688147" spans="3:3" x14ac:dyDescent="0.15">
      <c r="C688147" s="31"/>
    </row>
    <row r="688148" spans="3:3" x14ac:dyDescent="0.15">
      <c r="C688148" s="29"/>
    </row>
    <row r="688149" spans="3:3" x14ac:dyDescent="0.15">
      <c r="C688149" s="29"/>
    </row>
    <row r="688150" spans="3:3" x14ac:dyDescent="0.15">
      <c r="C688150" s="29"/>
    </row>
    <row r="688151" spans="3:3" x14ac:dyDescent="0.15">
      <c r="C688151" s="29"/>
    </row>
    <row r="688152" spans="3:3" x14ac:dyDescent="0.15">
      <c r="C688152" s="29"/>
    </row>
    <row r="688153" spans="3:3" x14ac:dyDescent="0.15">
      <c r="C688153" s="29"/>
    </row>
    <row r="688154" spans="3:3" x14ac:dyDescent="0.15">
      <c r="C688154" s="33"/>
    </row>
    <row r="688155" spans="3:3" x14ac:dyDescent="0.15">
      <c r="C688155" s="29"/>
    </row>
    <row r="688156" spans="3:3" x14ac:dyDescent="0.15">
      <c r="C688156" s="33"/>
    </row>
    <row r="688157" spans="3:3" x14ac:dyDescent="0.15">
      <c r="C688157" s="29"/>
    </row>
    <row r="688158" spans="3:3" x14ac:dyDescent="0.15">
      <c r="C688158" s="29"/>
    </row>
    <row r="688159" spans="3:3" x14ac:dyDescent="0.15">
      <c r="C688159" s="34"/>
    </row>
    <row r="688160" spans="3:3" x14ac:dyDescent="0.15">
      <c r="C688160" s="34"/>
    </row>
    <row r="688161" spans="3:3" x14ac:dyDescent="0.15">
      <c r="C688161" s="34"/>
    </row>
    <row r="688162" spans="3:3" x14ac:dyDescent="0.15">
      <c r="C688162" s="34"/>
    </row>
    <row r="688163" spans="3:3" x14ac:dyDescent="0.15">
      <c r="C688163" s="29"/>
    </row>
    <row r="688164" spans="3:3" x14ac:dyDescent="0.15">
      <c r="C688164" s="29"/>
    </row>
    <row r="688165" spans="3:3" x14ac:dyDescent="0.15">
      <c r="C688165" s="29"/>
    </row>
    <row r="688166" spans="3:3" x14ac:dyDescent="0.15">
      <c r="C688166" s="29"/>
    </row>
    <row r="688167" spans="3:3" x14ac:dyDescent="0.15">
      <c r="C688167" s="29"/>
    </row>
    <row r="688168" spans="3:3" x14ac:dyDescent="0.15">
      <c r="C688168" s="29"/>
    </row>
    <row r="688169" spans="3:3" x14ac:dyDescent="0.15">
      <c r="C688169" s="34"/>
    </row>
    <row r="688170" spans="3:3" x14ac:dyDescent="0.15">
      <c r="C688170" s="34"/>
    </row>
    <row r="688171" spans="3:3" x14ac:dyDescent="0.15">
      <c r="C688171" s="29"/>
    </row>
    <row r="688172" spans="3:3" x14ac:dyDescent="0.15">
      <c r="C688172" s="29"/>
    </row>
    <row r="688173" spans="3:3" x14ac:dyDescent="0.15">
      <c r="C688173" s="29"/>
    </row>
    <row r="688174" spans="3:3" x14ac:dyDescent="0.15">
      <c r="C688174" s="29"/>
    </row>
    <row r="688175" spans="3:3" x14ac:dyDescent="0.15">
      <c r="C688175" s="29"/>
    </row>
    <row r="688176" spans="3:3" x14ac:dyDescent="0.15">
      <c r="C688176" s="29"/>
    </row>
    <row r="688177" spans="3:3" x14ac:dyDescent="0.15">
      <c r="C688177" s="29"/>
    </row>
    <row r="688178" spans="3:3" x14ac:dyDescent="0.15">
      <c r="C688178" s="29"/>
    </row>
    <row r="688179" spans="3:3" x14ac:dyDescent="0.15">
      <c r="C688179" s="29"/>
    </row>
    <row r="688180" spans="3:3" x14ac:dyDescent="0.15">
      <c r="C688180" s="29"/>
    </row>
    <row r="688181" spans="3:3" x14ac:dyDescent="0.15">
      <c r="C688181" s="29"/>
    </row>
    <row r="688182" spans="3:3" x14ac:dyDescent="0.15">
      <c r="C688182" s="29"/>
    </row>
    <row r="688183" spans="3:3" x14ac:dyDescent="0.15">
      <c r="C688183" s="29"/>
    </row>
    <row r="688184" spans="3:3" x14ac:dyDescent="0.15">
      <c r="C688184" s="29"/>
    </row>
    <row r="688185" spans="3:3" x14ac:dyDescent="0.15">
      <c r="C688185" s="29"/>
    </row>
    <row r="688186" spans="3:3" x14ac:dyDescent="0.15">
      <c r="C688186" s="29"/>
    </row>
    <row r="688187" spans="3:3" x14ac:dyDescent="0.15">
      <c r="C688187" s="34"/>
    </row>
    <row r="688188" spans="3:3" x14ac:dyDescent="0.15">
      <c r="C688188" s="35"/>
    </row>
    <row r="688189" spans="3:3" x14ac:dyDescent="0.15">
      <c r="C688189" s="35"/>
    </row>
    <row r="688190" spans="3:3" x14ac:dyDescent="0.15">
      <c r="C688190" s="35"/>
    </row>
    <row r="688191" spans="3:3" x14ac:dyDescent="0.15">
      <c r="C688191" s="35"/>
    </row>
    <row r="688192" spans="3:3" x14ac:dyDescent="0.15">
      <c r="C688192" s="35"/>
    </row>
    <row r="688193" spans="3:3" x14ac:dyDescent="0.15">
      <c r="C688193" s="35"/>
    </row>
    <row r="688194" spans="3:3" x14ac:dyDescent="0.15">
      <c r="C688194" s="35"/>
    </row>
    <row r="688195" spans="3:3" x14ac:dyDescent="0.15">
      <c r="C688195" s="33"/>
    </row>
    <row r="688196" spans="3:3" x14ac:dyDescent="0.15">
      <c r="C688196" s="35"/>
    </row>
    <row r="688197" spans="3:3" x14ac:dyDescent="0.15">
      <c r="C688197" s="33"/>
    </row>
    <row r="688198" spans="3:3" x14ac:dyDescent="0.15">
      <c r="C688198" s="33"/>
    </row>
    <row r="688199" spans="3:3" x14ac:dyDescent="0.15">
      <c r="C688199" s="33"/>
    </row>
    <row r="688200" spans="3:3" x14ac:dyDescent="0.15">
      <c r="C688200" s="33"/>
    </row>
    <row r="688201" spans="3:3" x14ac:dyDescent="0.15">
      <c r="C688201" s="33"/>
    </row>
    <row r="688202" spans="3:3" x14ac:dyDescent="0.15">
      <c r="C688202" s="33"/>
    </row>
    <row r="688203" spans="3:3" x14ac:dyDescent="0.15">
      <c r="C688203" s="33"/>
    </row>
    <row r="688204" spans="3:3" x14ac:dyDescent="0.15">
      <c r="C688204" s="33"/>
    </row>
    <row r="688205" spans="3:3" x14ac:dyDescent="0.15">
      <c r="C688205" s="33"/>
    </row>
    <row r="688206" spans="3:3" x14ac:dyDescent="0.15">
      <c r="C688206" s="36"/>
    </row>
    <row r="688207" spans="3:3" x14ac:dyDescent="0.15">
      <c r="C688207" s="33"/>
    </row>
    <row r="688208" spans="3:3" x14ac:dyDescent="0.15">
      <c r="C688208" s="36"/>
    </row>
    <row r="688209" spans="3:3" x14ac:dyDescent="0.15">
      <c r="C688209" s="33"/>
    </row>
    <row r="688210" spans="3:3" x14ac:dyDescent="0.15">
      <c r="C688210" s="33"/>
    </row>
    <row r="688211" spans="3:3" x14ac:dyDescent="0.15">
      <c r="C688211" s="33"/>
    </row>
    <row r="688212" spans="3:3" x14ac:dyDescent="0.15">
      <c r="C688212" s="33"/>
    </row>
    <row r="688213" spans="3:3" x14ac:dyDescent="0.15">
      <c r="C688213" s="36"/>
    </row>
    <row r="688214" spans="3:3" x14ac:dyDescent="0.15">
      <c r="C688214" s="37"/>
    </row>
    <row r="688215" spans="3:3" x14ac:dyDescent="0.15">
      <c r="C688215" s="37"/>
    </row>
    <row r="688216" spans="3:3" x14ac:dyDescent="0.15">
      <c r="C688216" s="15"/>
    </row>
    <row r="688217" spans="3:3" x14ac:dyDescent="0.15">
      <c r="C688217" s="36"/>
    </row>
    <row r="688218" spans="3:3" x14ac:dyDescent="0.15">
      <c r="C688218" s="37"/>
    </row>
    <row r="688219" spans="3:3" x14ac:dyDescent="0.15">
      <c r="C688219" s="37"/>
    </row>
    <row r="688220" spans="3:3" x14ac:dyDescent="0.15">
      <c r="C688220" s="15"/>
    </row>
    <row r="688221" spans="3:3" x14ac:dyDescent="0.15">
      <c r="C688221" s="38"/>
    </row>
    <row r="688222" spans="3:3" x14ac:dyDescent="0.15">
      <c r="C688222" s="36"/>
    </row>
    <row r="688223" spans="3:3" x14ac:dyDescent="0.15">
      <c r="C688223" s="37"/>
    </row>
    <row r="688224" spans="3:3" x14ac:dyDescent="0.15">
      <c r="C688224" s="37"/>
    </row>
    <row r="688225" spans="3:3" x14ac:dyDescent="0.15">
      <c r="C688225" s="17"/>
    </row>
    <row r="688226" spans="3:3" x14ac:dyDescent="0.15">
      <c r="C688226" s="17"/>
    </row>
    <row r="688227" spans="3:3" x14ac:dyDescent="0.15">
      <c r="C688227" s="33"/>
    </row>
    <row r="688228" spans="3:3" x14ac:dyDescent="0.15">
      <c r="C688228" s="33"/>
    </row>
    <row r="688229" spans="3:3" x14ac:dyDescent="0.15">
      <c r="C688229" s="33"/>
    </row>
    <row r="688230" spans="3:3" x14ac:dyDescent="0.15">
      <c r="C688230" s="33"/>
    </row>
    <row r="688231" spans="3:3" x14ac:dyDescent="0.15">
      <c r="C688231" s="33"/>
    </row>
    <row r="688232" spans="3:3" x14ac:dyDescent="0.15">
      <c r="C688232" s="33"/>
    </row>
    <row r="688233" spans="3:3" x14ac:dyDescent="0.15">
      <c r="C688233" s="33"/>
    </row>
    <row r="688234" spans="3:3" x14ac:dyDescent="0.15">
      <c r="C688234" s="33"/>
    </row>
    <row r="688235" spans="3:3" x14ac:dyDescent="0.15">
      <c r="C688235" s="33"/>
    </row>
    <row r="688236" spans="3:3" x14ac:dyDescent="0.15">
      <c r="C688236" s="33"/>
    </row>
    <row r="688237" spans="3:3" x14ac:dyDescent="0.15">
      <c r="C688237" s="39"/>
    </row>
    <row r="688238" spans="3:3" x14ac:dyDescent="0.15">
      <c r="C688238" s="39"/>
    </row>
    <row r="688239" spans="3:3" x14ac:dyDescent="0.15">
      <c r="C688239" s="39"/>
    </row>
    <row r="688240" spans="3:3" x14ac:dyDescent="0.15">
      <c r="C688240" s="39"/>
    </row>
    <row r="688241" spans="3:3" x14ac:dyDescent="0.15">
      <c r="C688241" s="39"/>
    </row>
    <row r="688242" spans="3:3" x14ac:dyDescent="0.15">
      <c r="C688242" s="31"/>
    </row>
    <row r="688243" spans="3:3" x14ac:dyDescent="0.15">
      <c r="C688243" s="31"/>
    </row>
    <row r="688244" spans="3:3" x14ac:dyDescent="0.15">
      <c r="C688244" s="31"/>
    </row>
    <row r="688245" spans="3:3" x14ac:dyDescent="0.15">
      <c r="C688245" s="31"/>
    </row>
    <row r="688246" spans="3:3" x14ac:dyDescent="0.15">
      <c r="C688246" s="31"/>
    </row>
    <row r="688247" spans="3:3" x14ac:dyDescent="0.15">
      <c r="C688247" s="31"/>
    </row>
    <row r="688248" spans="3:3" x14ac:dyDescent="0.15">
      <c r="C688248" s="31"/>
    </row>
    <row r="688249" spans="3:3" x14ac:dyDescent="0.15">
      <c r="C688249" s="31"/>
    </row>
    <row r="688250" spans="3:3" x14ac:dyDescent="0.15">
      <c r="C688250" s="31"/>
    </row>
    <row r="688251" spans="3:3" x14ac:dyDescent="0.15">
      <c r="C688251" s="31"/>
    </row>
    <row r="688252" spans="3:3" x14ac:dyDescent="0.15">
      <c r="C688252" s="31"/>
    </row>
    <row r="688253" spans="3:3" x14ac:dyDescent="0.15">
      <c r="C688253" s="31"/>
    </row>
    <row r="688254" spans="3:3" x14ac:dyDescent="0.15">
      <c r="C688254" s="31"/>
    </row>
    <row r="688255" spans="3:3" x14ac:dyDescent="0.15">
      <c r="C688255" s="31"/>
    </row>
    <row r="688256" spans="3:3" x14ac:dyDescent="0.15">
      <c r="C688256" s="31"/>
    </row>
    <row r="688257" spans="3:3" x14ac:dyDescent="0.15">
      <c r="C688257" s="31"/>
    </row>
    <row r="688258" spans="3:3" x14ac:dyDescent="0.15">
      <c r="C688258" s="31"/>
    </row>
    <row r="688259" spans="3:3" x14ac:dyDescent="0.15">
      <c r="C688259" s="31"/>
    </row>
    <row r="688260" spans="3:3" x14ac:dyDescent="0.15">
      <c r="C688260" s="31"/>
    </row>
    <row r="688261" spans="3:3" x14ac:dyDescent="0.15">
      <c r="C688261" s="31"/>
    </row>
    <row r="688262" spans="3:3" x14ac:dyDescent="0.15">
      <c r="C688262" s="29"/>
    </row>
    <row r="688263" spans="3:3" x14ac:dyDescent="0.15">
      <c r="C688263" s="29"/>
    </row>
    <row r="688264" spans="3:3" x14ac:dyDescent="0.15">
      <c r="C688264" s="29"/>
    </row>
    <row r="688265" spans="3:3" x14ac:dyDescent="0.15">
      <c r="C688265" s="29"/>
    </row>
    <row r="688266" spans="3:3" x14ac:dyDescent="0.15">
      <c r="C688266" s="29"/>
    </row>
    <row r="688267" spans="3:3" x14ac:dyDescent="0.15">
      <c r="C688267" s="29"/>
    </row>
    <row r="688268" spans="3:3" x14ac:dyDescent="0.15">
      <c r="C688268" s="29"/>
    </row>
    <row r="688269" spans="3:3" x14ac:dyDescent="0.15">
      <c r="C688269" s="29"/>
    </row>
    <row r="688270" spans="3:3" x14ac:dyDescent="0.15">
      <c r="C688270" s="29"/>
    </row>
    <row r="688271" spans="3:3" x14ac:dyDescent="0.15">
      <c r="C688271" s="29"/>
    </row>
    <row r="688272" spans="3:3" x14ac:dyDescent="0.15">
      <c r="C688272" s="29"/>
    </row>
    <row r="688273" spans="3:3" x14ac:dyDescent="0.15">
      <c r="C688273" s="29"/>
    </row>
    <row r="688274" spans="3:3" x14ac:dyDescent="0.15">
      <c r="C688274" s="29"/>
    </row>
    <row r="688275" spans="3:3" x14ac:dyDescent="0.15">
      <c r="C688275" s="29"/>
    </row>
    <row r="688276" spans="3:3" x14ac:dyDescent="0.15">
      <c r="C688276" s="29"/>
    </row>
    <row r="688277" spans="3:3" x14ac:dyDescent="0.15">
      <c r="C688277" s="29"/>
    </row>
    <row r="688278" spans="3:3" x14ac:dyDescent="0.15">
      <c r="C688278" s="29"/>
    </row>
    <row r="688279" spans="3:3" x14ac:dyDescent="0.15">
      <c r="C688279" s="29"/>
    </row>
    <row r="688280" spans="3:3" x14ac:dyDescent="0.15">
      <c r="C688280" s="29"/>
    </row>
    <row r="688281" spans="3:3" x14ac:dyDescent="0.15">
      <c r="C688281" s="29"/>
    </row>
    <row r="688282" spans="3:3" x14ac:dyDescent="0.15">
      <c r="C688282" s="29"/>
    </row>
    <row r="688283" spans="3:3" x14ac:dyDescent="0.15">
      <c r="C688283" s="29"/>
    </row>
    <row r="688284" spans="3:3" x14ac:dyDescent="0.15">
      <c r="C688284" s="29"/>
    </row>
    <row r="688285" spans="3:3" x14ac:dyDescent="0.15">
      <c r="C688285" s="29"/>
    </row>
    <row r="688286" spans="3:3" x14ac:dyDescent="0.15">
      <c r="C688286" s="29"/>
    </row>
    <row r="688287" spans="3:3" x14ac:dyDescent="0.15">
      <c r="C688287" s="29"/>
    </row>
    <row r="688288" spans="3:3" x14ac:dyDescent="0.15">
      <c r="C688288" s="29"/>
    </row>
    <row r="688289" spans="3:3" x14ac:dyDescent="0.15">
      <c r="C688289" s="29"/>
    </row>
    <row r="688290" spans="3:3" x14ac:dyDescent="0.15">
      <c r="C688290" s="29"/>
    </row>
    <row r="688291" spans="3:3" x14ac:dyDescent="0.15">
      <c r="C688291" s="29"/>
    </row>
    <row r="688292" spans="3:3" x14ac:dyDescent="0.15">
      <c r="C688292" s="29"/>
    </row>
    <row r="688293" spans="3:3" x14ac:dyDescent="0.15">
      <c r="C688293" s="29"/>
    </row>
    <row r="688294" spans="3:3" x14ac:dyDescent="0.15">
      <c r="C688294" s="29"/>
    </row>
    <row r="688295" spans="3:3" x14ac:dyDescent="0.15">
      <c r="C688295" s="29"/>
    </row>
    <row r="688296" spans="3:3" x14ac:dyDescent="0.15">
      <c r="C688296" s="29"/>
    </row>
    <row r="688297" spans="3:3" x14ac:dyDescent="0.15">
      <c r="C688297" s="29"/>
    </row>
    <row r="688298" spans="3:3" x14ac:dyDescent="0.15">
      <c r="C688298" s="31"/>
    </row>
    <row r="688299" spans="3:3" x14ac:dyDescent="0.15">
      <c r="C688299" s="31"/>
    </row>
    <row r="688300" spans="3:3" x14ac:dyDescent="0.15">
      <c r="C688300" s="31"/>
    </row>
    <row r="688301" spans="3:3" x14ac:dyDescent="0.15">
      <c r="C688301" s="31"/>
    </row>
    <row r="688302" spans="3:3" x14ac:dyDescent="0.15">
      <c r="C688302" s="31"/>
    </row>
    <row r="688303" spans="3:3" x14ac:dyDescent="0.15">
      <c r="C688303" s="31"/>
    </row>
    <row r="688304" spans="3:3" x14ac:dyDescent="0.15">
      <c r="C688304" s="31"/>
    </row>
    <row r="688305" spans="3:3" x14ac:dyDescent="0.15">
      <c r="C688305" s="31"/>
    </row>
    <row r="688306" spans="3:3" x14ac:dyDescent="0.15">
      <c r="C688306" s="31"/>
    </row>
    <row r="688307" spans="3:3" x14ac:dyDescent="0.15">
      <c r="C688307" s="31"/>
    </row>
    <row r="688308" spans="3:3" x14ac:dyDescent="0.15">
      <c r="C688308" s="29"/>
    </row>
    <row r="688309" spans="3:3" x14ac:dyDescent="0.15">
      <c r="C688309" s="29"/>
    </row>
    <row r="688310" spans="3:3" x14ac:dyDescent="0.15">
      <c r="C688310" s="29"/>
    </row>
    <row r="688311" spans="3:3" x14ac:dyDescent="0.15">
      <c r="C688311" s="29"/>
    </row>
    <row r="688312" spans="3:3" x14ac:dyDescent="0.15">
      <c r="C688312" s="29"/>
    </row>
    <row r="688313" spans="3:3" x14ac:dyDescent="0.15">
      <c r="C688313" s="29"/>
    </row>
    <row r="688314" spans="3:3" x14ac:dyDescent="0.15">
      <c r="C688314" s="29"/>
    </row>
    <row r="688315" spans="3:3" x14ac:dyDescent="0.15">
      <c r="C688315" s="29"/>
    </row>
    <row r="688316" spans="3:3" x14ac:dyDescent="0.15">
      <c r="C688316" s="29"/>
    </row>
    <row r="688317" spans="3:3" x14ac:dyDescent="0.15">
      <c r="C688317" s="29"/>
    </row>
    <row r="688318" spans="3:3" x14ac:dyDescent="0.15">
      <c r="C688318" s="29"/>
    </row>
    <row r="688319" spans="3:3" x14ac:dyDescent="0.15">
      <c r="C688319" s="29"/>
    </row>
    <row r="688320" spans="3:3" x14ac:dyDescent="0.15">
      <c r="C688320" s="29"/>
    </row>
    <row r="688321" spans="3:3" x14ac:dyDescent="0.15">
      <c r="C688321" s="29"/>
    </row>
    <row r="688322" spans="3:3" x14ac:dyDescent="0.15">
      <c r="C688322" s="29"/>
    </row>
    <row r="688323" spans="3:3" x14ac:dyDescent="0.15">
      <c r="C688323" s="29"/>
    </row>
    <row r="688324" spans="3:3" x14ac:dyDescent="0.15">
      <c r="C688324" s="29"/>
    </row>
    <row r="688325" spans="3:3" x14ac:dyDescent="0.15">
      <c r="C688325" s="29"/>
    </row>
    <row r="688326" spans="3:3" x14ac:dyDescent="0.15">
      <c r="C688326" s="29"/>
    </row>
    <row r="688327" spans="3:3" x14ac:dyDescent="0.15">
      <c r="C688327" s="29"/>
    </row>
    <row r="688328" spans="3:3" x14ac:dyDescent="0.15">
      <c r="C688328" s="29"/>
    </row>
    <row r="688329" spans="3:3" x14ac:dyDescent="0.15">
      <c r="C688329" s="29"/>
    </row>
    <row r="688330" spans="3:3" x14ac:dyDescent="0.15">
      <c r="C688330" s="29"/>
    </row>
    <row r="688331" spans="3:3" x14ac:dyDescent="0.15">
      <c r="C688331" s="29"/>
    </row>
    <row r="688332" spans="3:3" x14ac:dyDescent="0.15">
      <c r="C688332" s="29"/>
    </row>
    <row r="688333" spans="3:3" x14ac:dyDescent="0.15">
      <c r="C688333" s="29"/>
    </row>
    <row r="688334" spans="3:3" x14ac:dyDescent="0.15">
      <c r="C688334" s="40"/>
    </row>
    <row r="688335" spans="3:3" x14ac:dyDescent="0.15">
      <c r="C688335" s="40"/>
    </row>
    <row r="688336" spans="3:3" x14ac:dyDescent="0.15">
      <c r="C688336" s="40"/>
    </row>
    <row r="688337" spans="3:3" x14ac:dyDescent="0.15">
      <c r="C688337" s="40"/>
    </row>
    <row r="688338" spans="3:3" x14ac:dyDescent="0.15">
      <c r="C688338" s="40"/>
    </row>
    <row r="688339" spans="3:3" x14ac:dyDescent="0.15">
      <c r="C688339" s="40"/>
    </row>
    <row r="688340" spans="3:3" x14ac:dyDescent="0.15">
      <c r="C688340" s="40"/>
    </row>
    <row r="688341" spans="3:3" x14ac:dyDescent="0.15">
      <c r="C688341" s="40"/>
    </row>
    <row r="688342" spans="3:3" x14ac:dyDescent="0.15">
      <c r="C688342" s="40"/>
    </row>
    <row r="688343" spans="3:3" x14ac:dyDescent="0.15">
      <c r="C688343" s="40"/>
    </row>
    <row r="688344" spans="3:3" x14ac:dyDescent="0.15">
      <c r="C688344" s="40"/>
    </row>
    <row r="688345" spans="3:3" x14ac:dyDescent="0.15">
      <c r="C688345" s="40"/>
    </row>
    <row r="688346" spans="3:3" x14ac:dyDescent="0.15">
      <c r="C688346" s="40"/>
    </row>
    <row r="688347" spans="3:3" x14ac:dyDescent="0.15">
      <c r="C688347" s="40"/>
    </row>
    <row r="688348" spans="3:3" x14ac:dyDescent="0.15">
      <c r="C688348" s="41"/>
    </row>
    <row r="688349" spans="3:3" x14ac:dyDescent="0.15">
      <c r="C688349" s="41"/>
    </row>
    <row r="688350" spans="3:3" x14ac:dyDescent="0.15">
      <c r="C688350" s="41"/>
    </row>
    <row r="688351" spans="3:3" x14ac:dyDescent="0.15">
      <c r="C688351" s="41"/>
    </row>
    <row r="688352" spans="3:3" x14ac:dyDescent="0.15">
      <c r="C688352" s="41"/>
    </row>
    <row r="688353" spans="3:3" x14ac:dyDescent="0.15">
      <c r="C688353" s="34"/>
    </row>
    <row r="688354" spans="3:3" x14ac:dyDescent="0.15">
      <c r="C688354" s="34"/>
    </row>
    <row r="688355" spans="3:3" x14ac:dyDescent="0.15">
      <c r="C688355" s="34"/>
    </row>
    <row r="688356" spans="3:3" x14ac:dyDescent="0.15">
      <c r="C688356" s="34"/>
    </row>
    <row r="688357" spans="3:3" x14ac:dyDescent="0.15">
      <c r="C688357" s="34"/>
    </row>
    <row r="688358" spans="3:3" x14ac:dyDescent="0.15">
      <c r="C688358" s="34"/>
    </row>
    <row r="688359" spans="3:3" x14ac:dyDescent="0.15">
      <c r="C688359" s="34"/>
    </row>
    <row r="688360" spans="3:3" x14ac:dyDescent="0.15">
      <c r="C688360" s="34"/>
    </row>
    <row r="688361" spans="3:3" x14ac:dyDescent="0.15">
      <c r="C688361" s="34"/>
    </row>
    <row r="688362" spans="3:3" x14ac:dyDescent="0.15">
      <c r="C688362" s="34"/>
    </row>
    <row r="688363" spans="3:3" x14ac:dyDescent="0.15">
      <c r="C688363" s="42"/>
    </row>
    <row r="688364" spans="3:3" x14ac:dyDescent="0.15">
      <c r="C688364" s="42"/>
    </row>
    <row r="688365" spans="3:3" x14ac:dyDescent="0.15">
      <c r="C688365" s="42"/>
    </row>
    <row r="688366" spans="3:3" x14ac:dyDescent="0.15">
      <c r="C688366" s="42"/>
    </row>
    <row r="688367" spans="3:3" x14ac:dyDescent="0.15">
      <c r="C688367" s="42"/>
    </row>
    <row r="688368" spans="3:3" x14ac:dyDescent="0.15">
      <c r="C688368" s="42"/>
    </row>
    <row r="688369" spans="3:3" x14ac:dyDescent="0.15">
      <c r="C688369" s="42"/>
    </row>
    <row r="688370" spans="3:3" x14ac:dyDescent="0.15">
      <c r="C688370" s="42"/>
    </row>
    <row r="688371" spans="3:3" x14ac:dyDescent="0.15">
      <c r="C688371" s="42"/>
    </row>
    <row r="688372" spans="3:3" x14ac:dyDescent="0.15">
      <c r="C688372" s="42"/>
    </row>
    <row r="688373" spans="3:3" x14ac:dyDescent="0.15">
      <c r="C688373" s="31"/>
    </row>
    <row r="688374" spans="3:3" x14ac:dyDescent="0.15">
      <c r="C688374" s="31"/>
    </row>
    <row r="688375" spans="3:3" x14ac:dyDescent="0.15">
      <c r="C688375" s="29"/>
    </row>
    <row r="688376" spans="3:3" x14ac:dyDescent="0.15">
      <c r="C688376" s="29"/>
    </row>
    <row r="688377" spans="3:3" x14ac:dyDescent="0.15">
      <c r="C688377" s="29"/>
    </row>
    <row r="688378" spans="3:3" x14ac:dyDescent="0.15">
      <c r="C688378" s="29"/>
    </row>
    <row r="688379" spans="3:3" x14ac:dyDescent="0.15">
      <c r="C688379" s="29"/>
    </row>
    <row r="688380" spans="3:3" x14ac:dyDescent="0.15">
      <c r="C688380" s="29"/>
    </row>
    <row r="688381" spans="3:3" x14ac:dyDescent="0.15">
      <c r="C688381" s="29"/>
    </row>
    <row r="688382" spans="3:3" x14ac:dyDescent="0.15">
      <c r="C688382" s="29"/>
    </row>
    <row r="688383" spans="3:3" x14ac:dyDescent="0.15">
      <c r="C688383" s="31"/>
    </row>
    <row r="688384" spans="3:3" x14ac:dyDescent="0.15">
      <c r="C688384" s="29"/>
    </row>
    <row r="688385" spans="3:3" x14ac:dyDescent="0.15">
      <c r="C688385" s="29"/>
    </row>
    <row r="688386" spans="3:3" x14ac:dyDescent="0.15">
      <c r="C688386" s="29"/>
    </row>
    <row r="688387" spans="3:3" x14ac:dyDescent="0.15">
      <c r="C688387" s="29"/>
    </row>
    <row r="688388" spans="3:3" x14ac:dyDescent="0.15">
      <c r="C688388" s="29"/>
    </row>
    <row r="688389" spans="3:3" x14ac:dyDescent="0.15">
      <c r="C688389" s="29"/>
    </row>
    <row r="688390" spans="3:3" x14ac:dyDescent="0.15">
      <c r="C688390" s="29"/>
    </row>
    <row r="688391" spans="3:3" x14ac:dyDescent="0.15">
      <c r="C688391" s="37"/>
    </row>
    <row r="688392" spans="3:3" x14ac:dyDescent="0.15">
      <c r="C688392" s="37"/>
    </row>
    <row r="688393" spans="3:3" x14ac:dyDescent="0.15">
      <c r="C688393" s="37"/>
    </row>
    <row r="688394" spans="3:3" x14ac:dyDescent="0.15">
      <c r="C688394" s="37"/>
    </row>
    <row r="688395" spans="3:3" x14ac:dyDescent="0.15">
      <c r="C688395" s="29"/>
    </row>
    <row r="688396" spans="3:3" x14ac:dyDescent="0.15">
      <c r="C688396" s="43"/>
    </row>
    <row r="688397" spans="3:3" x14ac:dyDescent="0.15">
      <c r="C688397" s="43"/>
    </row>
    <row r="688398" spans="3:3" x14ac:dyDescent="0.15">
      <c r="C688398" s="43"/>
    </row>
    <row r="688399" spans="3:3" x14ac:dyDescent="0.15">
      <c r="C688399" s="43"/>
    </row>
    <row r="688400" spans="3:3" x14ac:dyDescent="0.15">
      <c r="C688400" s="43"/>
    </row>
    <row r="688401" spans="3:3" x14ac:dyDescent="0.15">
      <c r="C688401" s="43"/>
    </row>
    <row r="688402" spans="3:3" x14ac:dyDescent="0.15">
      <c r="C688402" s="43"/>
    </row>
    <row r="688403" spans="3:3" x14ac:dyDescent="0.15">
      <c r="C688403" s="44"/>
    </row>
    <row r="688404" spans="3:3" x14ac:dyDescent="0.15">
      <c r="C688404" s="44"/>
    </row>
    <row r="688405" spans="3:3" x14ac:dyDescent="0.15">
      <c r="C688405" s="44"/>
    </row>
    <row r="688406" spans="3:3" x14ac:dyDescent="0.15">
      <c r="C688406" s="43"/>
    </row>
    <row r="688407" spans="3:3" x14ac:dyDescent="0.15">
      <c r="C688407" s="43"/>
    </row>
    <row r="688408" spans="3:3" x14ac:dyDescent="0.15">
      <c r="C688408" s="43"/>
    </row>
    <row r="688409" spans="3:3" x14ac:dyDescent="0.15">
      <c r="C688409" s="43"/>
    </row>
    <row r="688410" spans="3:3" x14ac:dyDescent="0.15">
      <c r="C688410" s="43"/>
    </row>
    <row r="688411" spans="3:3" x14ac:dyDescent="0.15">
      <c r="C688411" s="43"/>
    </row>
    <row r="688412" spans="3:3" x14ac:dyDescent="0.15">
      <c r="C688412" s="43"/>
    </row>
    <row r="688413" spans="3:3" x14ac:dyDescent="0.15">
      <c r="C688413" s="45"/>
    </row>
    <row r="688414" spans="3:3" x14ac:dyDescent="0.15">
      <c r="C688414" s="45"/>
    </row>
    <row r="688415" spans="3:3" x14ac:dyDescent="0.15">
      <c r="C688415" s="45"/>
    </row>
    <row r="688416" spans="3:3" x14ac:dyDescent="0.15">
      <c r="C688416" s="46"/>
    </row>
    <row r="688417" spans="3:3" x14ac:dyDescent="0.15">
      <c r="C688417" s="46"/>
    </row>
    <row r="688418" spans="3:3" x14ac:dyDescent="0.15">
      <c r="C688418" s="46"/>
    </row>
    <row r="688419" spans="3:3" x14ac:dyDescent="0.15">
      <c r="C688419" s="46"/>
    </row>
    <row r="688420" spans="3:3" x14ac:dyDescent="0.15">
      <c r="C688420" s="46"/>
    </row>
    <row r="688421" spans="3:3" x14ac:dyDescent="0.15">
      <c r="C688421" s="46"/>
    </row>
    <row r="688422" spans="3:3" x14ac:dyDescent="0.15">
      <c r="C688422" s="46"/>
    </row>
    <row r="688423" spans="3:3" x14ac:dyDescent="0.15">
      <c r="C688423" s="47"/>
    </row>
    <row r="688424" spans="3:3" x14ac:dyDescent="0.15">
      <c r="C688424" s="47"/>
    </row>
    <row r="688425" spans="3:3" x14ac:dyDescent="0.15">
      <c r="C688425" s="47"/>
    </row>
    <row r="688426" spans="3:3" x14ac:dyDescent="0.15">
      <c r="C688426" s="43"/>
    </row>
    <row r="688427" spans="3:3" x14ac:dyDescent="0.15">
      <c r="C688427" s="36"/>
    </row>
    <row r="688428" spans="3:3" x14ac:dyDescent="0.15">
      <c r="C688428" s="43"/>
    </row>
    <row r="688429" spans="3:3" x14ac:dyDescent="0.15">
      <c r="C688429" s="43"/>
    </row>
    <row r="688430" spans="3:3" x14ac:dyDescent="0.15">
      <c r="C688430" s="43"/>
    </row>
    <row r="688431" spans="3:3" x14ac:dyDescent="0.15">
      <c r="C688431" s="43"/>
    </row>
    <row r="688432" spans="3:3" x14ac:dyDescent="0.15">
      <c r="C688432" s="43"/>
    </row>
    <row r="688433" spans="3:3" x14ac:dyDescent="0.15">
      <c r="C688433" s="43"/>
    </row>
    <row r="688434" spans="3:3" x14ac:dyDescent="0.15">
      <c r="C688434" s="43"/>
    </row>
    <row r="688435" spans="3:3" x14ac:dyDescent="0.15">
      <c r="C688435" s="43"/>
    </row>
    <row r="688436" spans="3:3" x14ac:dyDescent="0.15">
      <c r="C688436" s="44"/>
    </row>
    <row r="688437" spans="3:3" x14ac:dyDescent="0.15">
      <c r="C688437" s="44"/>
    </row>
    <row r="688438" spans="3:3" x14ac:dyDescent="0.15">
      <c r="C688438" s="44"/>
    </row>
    <row r="688439" spans="3:3" x14ac:dyDescent="0.15">
      <c r="C688439" s="43"/>
    </row>
    <row r="688440" spans="3:3" x14ac:dyDescent="0.15">
      <c r="C688440" s="43"/>
    </row>
    <row r="688441" spans="3:3" x14ac:dyDescent="0.15">
      <c r="C688441" s="43"/>
    </row>
    <row r="688442" spans="3:3" x14ac:dyDescent="0.15">
      <c r="C688442" s="48"/>
    </row>
    <row r="688443" spans="3:3" x14ac:dyDescent="0.15">
      <c r="C688443" s="43"/>
    </row>
    <row r="688444" spans="3:3" x14ac:dyDescent="0.15">
      <c r="C688444" s="48"/>
    </row>
    <row r="688445" spans="3:3" x14ac:dyDescent="0.15">
      <c r="C688445" s="48"/>
    </row>
    <row r="688446" spans="3:3" x14ac:dyDescent="0.15">
      <c r="C688446" s="48"/>
    </row>
    <row r="688447" spans="3:3" x14ac:dyDescent="0.15">
      <c r="C688447" s="43"/>
    </row>
    <row r="688448" spans="3:3" x14ac:dyDescent="0.15">
      <c r="C688448" s="49"/>
    </row>
    <row r="688449" spans="3:3" x14ac:dyDescent="0.15">
      <c r="C688449" s="48"/>
    </row>
    <row r="688450" spans="3:3" x14ac:dyDescent="0.15">
      <c r="C688450" s="48"/>
    </row>
    <row r="688451" spans="3:3" x14ac:dyDescent="0.15">
      <c r="C688451" s="48"/>
    </row>
    <row r="688452" spans="3:3" x14ac:dyDescent="0.15">
      <c r="C688452" s="48"/>
    </row>
    <row r="688453" spans="3:3" x14ac:dyDescent="0.15">
      <c r="C688453" s="48"/>
    </row>
    <row r="688454" spans="3:3" x14ac:dyDescent="0.15">
      <c r="C688454" s="48"/>
    </row>
    <row r="688455" spans="3:3" x14ac:dyDescent="0.15">
      <c r="C688455" s="48"/>
    </row>
    <row r="688456" spans="3:3" x14ac:dyDescent="0.15">
      <c r="C688456" s="43"/>
    </row>
    <row r="688457" spans="3:3" x14ac:dyDescent="0.15">
      <c r="C688457" s="46"/>
    </row>
    <row r="688458" spans="3:3" x14ac:dyDescent="0.15">
      <c r="C688458" s="43"/>
    </row>
    <row r="688459" spans="3:3" x14ac:dyDescent="0.15">
      <c r="C688459" s="50"/>
    </row>
    <row r="688461" spans="3:3" x14ac:dyDescent="0.15">
      <c r="C688461" s="52"/>
    </row>
    <row r="704513" spans="3:3" x14ac:dyDescent="0.15">
      <c r="C704513" s="29"/>
    </row>
    <row r="704514" spans="3:3" x14ac:dyDescent="0.15">
      <c r="C704514" s="31"/>
    </row>
    <row r="704515" spans="3:3" x14ac:dyDescent="0.15">
      <c r="C704515" s="31"/>
    </row>
    <row r="704516" spans="3:3" x14ac:dyDescent="0.15">
      <c r="C704516" s="32"/>
    </row>
    <row r="704517" spans="3:3" x14ac:dyDescent="0.15">
      <c r="C704517" s="32"/>
    </row>
    <row r="704518" spans="3:3" x14ac:dyDescent="0.15">
      <c r="C704518" s="31"/>
    </row>
    <row r="704519" spans="3:3" x14ac:dyDescent="0.15">
      <c r="C704519" s="31"/>
    </row>
    <row r="704520" spans="3:3" x14ac:dyDescent="0.15">
      <c r="C704520" s="31"/>
    </row>
    <row r="704521" spans="3:3" x14ac:dyDescent="0.15">
      <c r="C704521" s="31"/>
    </row>
    <row r="704522" spans="3:3" x14ac:dyDescent="0.15">
      <c r="C704522" s="31"/>
    </row>
    <row r="704523" spans="3:3" x14ac:dyDescent="0.15">
      <c r="C704523" s="31"/>
    </row>
    <row r="704524" spans="3:3" x14ac:dyDescent="0.15">
      <c r="C704524" s="31"/>
    </row>
    <row r="704525" spans="3:3" x14ac:dyDescent="0.15">
      <c r="C704525" s="31"/>
    </row>
    <row r="704526" spans="3:3" x14ac:dyDescent="0.15">
      <c r="C704526" s="31"/>
    </row>
    <row r="704527" spans="3:3" x14ac:dyDescent="0.15">
      <c r="C704527" s="31"/>
    </row>
    <row r="704528" spans="3:3" x14ac:dyDescent="0.15">
      <c r="C704528" s="31"/>
    </row>
    <row r="704529" spans="3:3" x14ac:dyDescent="0.15">
      <c r="C704529" s="31"/>
    </row>
    <row r="704530" spans="3:3" x14ac:dyDescent="0.15">
      <c r="C704530" s="31"/>
    </row>
    <row r="704531" spans="3:3" x14ac:dyDescent="0.15">
      <c r="C704531" s="31"/>
    </row>
    <row r="704532" spans="3:3" x14ac:dyDescent="0.15">
      <c r="C704532" s="29"/>
    </row>
    <row r="704533" spans="3:3" x14ac:dyDescent="0.15">
      <c r="C704533" s="29"/>
    </row>
    <row r="704534" spans="3:3" x14ac:dyDescent="0.15">
      <c r="C704534" s="29"/>
    </row>
    <row r="704535" spans="3:3" x14ac:dyDescent="0.15">
      <c r="C704535" s="29"/>
    </row>
    <row r="704536" spans="3:3" x14ac:dyDescent="0.15">
      <c r="C704536" s="29"/>
    </row>
    <row r="704537" spans="3:3" x14ac:dyDescent="0.15">
      <c r="C704537" s="29"/>
    </row>
    <row r="704538" spans="3:3" x14ac:dyDescent="0.15">
      <c r="C704538" s="33"/>
    </row>
    <row r="704539" spans="3:3" x14ac:dyDescent="0.15">
      <c r="C704539" s="29"/>
    </row>
    <row r="704540" spans="3:3" x14ac:dyDescent="0.15">
      <c r="C704540" s="33"/>
    </row>
    <row r="704541" spans="3:3" x14ac:dyDescent="0.15">
      <c r="C704541" s="29"/>
    </row>
    <row r="704542" spans="3:3" x14ac:dyDescent="0.15">
      <c r="C704542" s="29"/>
    </row>
    <row r="704543" spans="3:3" x14ac:dyDescent="0.15">
      <c r="C704543" s="34"/>
    </row>
    <row r="704544" spans="3:3" x14ac:dyDescent="0.15">
      <c r="C704544" s="34"/>
    </row>
    <row r="704545" spans="3:3" x14ac:dyDescent="0.15">
      <c r="C704545" s="34"/>
    </row>
    <row r="704546" spans="3:3" x14ac:dyDescent="0.15">
      <c r="C704546" s="34"/>
    </row>
    <row r="704547" spans="3:3" x14ac:dyDescent="0.15">
      <c r="C704547" s="29"/>
    </row>
    <row r="704548" spans="3:3" x14ac:dyDescent="0.15">
      <c r="C704548" s="29"/>
    </row>
    <row r="704549" spans="3:3" x14ac:dyDescent="0.15">
      <c r="C704549" s="29"/>
    </row>
    <row r="704550" spans="3:3" x14ac:dyDescent="0.15">
      <c r="C704550" s="29"/>
    </row>
    <row r="704551" spans="3:3" x14ac:dyDescent="0.15">
      <c r="C704551" s="29"/>
    </row>
    <row r="704552" spans="3:3" x14ac:dyDescent="0.15">
      <c r="C704552" s="29"/>
    </row>
    <row r="704553" spans="3:3" x14ac:dyDescent="0.15">
      <c r="C704553" s="34"/>
    </row>
    <row r="704554" spans="3:3" x14ac:dyDescent="0.15">
      <c r="C704554" s="34"/>
    </row>
    <row r="704555" spans="3:3" x14ac:dyDescent="0.15">
      <c r="C704555" s="29"/>
    </row>
    <row r="704556" spans="3:3" x14ac:dyDescent="0.15">
      <c r="C704556" s="29"/>
    </row>
    <row r="704557" spans="3:3" x14ac:dyDescent="0.15">
      <c r="C704557" s="29"/>
    </row>
    <row r="704558" spans="3:3" x14ac:dyDescent="0.15">
      <c r="C704558" s="29"/>
    </row>
    <row r="704559" spans="3:3" x14ac:dyDescent="0.15">
      <c r="C704559" s="29"/>
    </row>
    <row r="704560" spans="3:3" x14ac:dyDescent="0.15">
      <c r="C704560" s="29"/>
    </row>
    <row r="704561" spans="3:3" x14ac:dyDescent="0.15">
      <c r="C704561" s="29"/>
    </row>
    <row r="704562" spans="3:3" x14ac:dyDescent="0.15">
      <c r="C704562" s="29"/>
    </row>
    <row r="704563" spans="3:3" x14ac:dyDescent="0.15">
      <c r="C704563" s="29"/>
    </row>
    <row r="704564" spans="3:3" x14ac:dyDescent="0.15">
      <c r="C704564" s="29"/>
    </row>
    <row r="704565" spans="3:3" x14ac:dyDescent="0.15">
      <c r="C704565" s="29"/>
    </row>
    <row r="704566" spans="3:3" x14ac:dyDescent="0.15">
      <c r="C704566" s="29"/>
    </row>
    <row r="704567" spans="3:3" x14ac:dyDescent="0.15">
      <c r="C704567" s="29"/>
    </row>
    <row r="704568" spans="3:3" x14ac:dyDescent="0.15">
      <c r="C704568" s="29"/>
    </row>
    <row r="704569" spans="3:3" x14ac:dyDescent="0.15">
      <c r="C704569" s="29"/>
    </row>
    <row r="704570" spans="3:3" x14ac:dyDescent="0.15">
      <c r="C704570" s="29"/>
    </row>
    <row r="704571" spans="3:3" x14ac:dyDescent="0.15">
      <c r="C704571" s="34"/>
    </row>
    <row r="704572" spans="3:3" x14ac:dyDescent="0.15">
      <c r="C704572" s="35"/>
    </row>
    <row r="704573" spans="3:3" x14ac:dyDescent="0.15">
      <c r="C704573" s="35"/>
    </row>
    <row r="704574" spans="3:3" x14ac:dyDescent="0.15">
      <c r="C704574" s="35"/>
    </row>
    <row r="704575" spans="3:3" x14ac:dyDescent="0.15">
      <c r="C704575" s="35"/>
    </row>
    <row r="704576" spans="3:3" x14ac:dyDescent="0.15">
      <c r="C704576" s="35"/>
    </row>
    <row r="704577" spans="3:3" x14ac:dyDescent="0.15">
      <c r="C704577" s="35"/>
    </row>
    <row r="704578" spans="3:3" x14ac:dyDescent="0.15">
      <c r="C704578" s="35"/>
    </row>
    <row r="704579" spans="3:3" x14ac:dyDescent="0.15">
      <c r="C704579" s="33"/>
    </row>
    <row r="704580" spans="3:3" x14ac:dyDescent="0.15">
      <c r="C704580" s="35"/>
    </row>
    <row r="704581" spans="3:3" x14ac:dyDescent="0.15">
      <c r="C704581" s="33"/>
    </row>
    <row r="704582" spans="3:3" x14ac:dyDescent="0.15">
      <c r="C704582" s="33"/>
    </row>
    <row r="704583" spans="3:3" x14ac:dyDescent="0.15">
      <c r="C704583" s="33"/>
    </row>
    <row r="704584" spans="3:3" x14ac:dyDescent="0.15">
      <c r="C704584" s="33"/>
    </row>
    <row r="704585" spans="3:3" x14ac:dyDescent="0.15">
      <c r="C704585" s="33"/>
    </row>
    <row r="704586" spans="3:3" x14ac:dyDescent="0.15">
      <c r="C704586" s="33"/>
    </row>
    <row r="704587" spans="3:3" x14ac:dyDescent="0.15">
      <c r="C704587" s="33"/>
    </row>
    <row r="704588" spans="3:3" x14ac:dyDescent="0.15">
      <c r="C704588" s="33"/>
    </row>
    <row r="704589" spans="3:3" x14ac:dyDescent="0.15">
      <c r="C704589" s="33"/>
    </row>
    <row r="704590" spans="3:3" x14ac:dyDescent="0.15">
      <c r="C704590" s="36"/>
    </row>
    <row r="704591" spans="3:3" x14ac:dyDescent="0.15">
      <c r="C704591" s="33"/>
    </row>
    <row r="704592" spans="3:3" x14ac:dyDescent="0.15">
      <c r="C704592" s="36"/>
    </row>
    <row r="704593" spans="3:3" x14ac:dyDescent="0.15">
      <c r="C704593" s="33"/>
    </row>
    <row r="704594" spans="3:3" x14ac:dyDescent="0.15">
      <c r="C704594" s="33"/>
    </row>
    <row r="704595" spans="3:3" x14ac:dyDescent="0.15">
      <c r="C704595" s="33"/>
    </row>
    <row r="704596" spans="3:3" x14ac:dyDescent="0.15">
      <c r="C704596" s="33"/>
    </row>
    <row r="704597" spans="3:3" x14ac:dyDescent="0.15">
      <c r="C704597" s="36"/>
    </row>
    <row r="704598" spans="3:3" x14ac:dyDescent="0.15">
      <c r="C704598" s="37"/>
    </row>
    <row r="704599" spans="3:3" x14ac:dyDescent="0.15">
      <c r="C704599" s="37"/>
    </row>
    <row r="704600" spans="3:3" x14ac:dyDescent="0.15">
      <c r="C704600" s="15"/>
    </row>
    <row r="704601" spans="3:3" x14ac:dyDescent="0.15">
      <c r="C704601" s="36"/>
    </row>
    <row r="704602" spans="3:3" x14ac:dyDescent="0.15">
      <c r="C704602" s="37"/>
    </row>
    <row r="704603" spans="3:3" x14ac:dyDescent="0.15">
      <c r="C704603" s="37"/>
    </row>
    <row r="704604" spans="3:3" x14ac:dyDescent="0.15">
      <c r="C704604" s="15"/>
    </row>
    <row r="704605" spans="3:3" x14ac:dyDescent="0.15">
      <c r="C704605" s="38"/>
    </row>
    <row r="704606" spans="3:3" x14ac:dyDescent="0.15">
      <c r="C704606" s="36"/>
    </row>
    <row r="704607" spans="3:3" x14ac:dyDescent="0.15">
      <c r="C704607" s="37"/>
    </row>
    <row r="704608" spans="3:3" x14ac:dyDescent="0.15">
      <c r="C704608" s="37"/>
    </row>
    <row r="704609" spans="3:3" x14ac:dyDescent="0.15">
      <c r="C704609" s="17"/>
    </row>
    <row r="704610" spans="3:3" x14ac:dyDescent="0.15">
      <c r="C704610" s="17"/>
    </row>
    <row r="704611" spans="3:3" x14ac:dyDescent="0.15">
      <c r="C704611" s="33"/>
    </row>
    <row r="704612" spans="3:3" x14ac:dyDescent="0.15">
      <c r="C704612" s="33"/>
    </row>
    <row r="704613" spans="3:3" x14ac:dyDescent="0.15">
      <c r="C704613" s="33"/>
    </row>
    <row r="704614" spans="3:3" x14ac:dyDescent="0.15">
      <c r="C704614" s="33"/>
    </row>
    <row r="704615" spans="3:3" x14ac:dyDescent="0.15">
      <c r="C704615" s="33"/>
    </row>
    <row r="704616" spans="3:3" x14ac:dyDescent="0.15">
      <c r="C704616" s="33"/>
    </row>
    <row r="704617" spans="3:3" x14ac:dyDescent="0.15">
      <c r="C704617" s="33"/>
    </row>
    <row r="704618" spans="3:3" x14ac:dyDescent="0.15">
      <c r="C704618" s="33"/>
    </row>
    <row r="704619" spans="3:3" x14ac:dyDescent="0.15">
      <c r="C704619" s="33"/>
    </row>
    <row r="704620" spans="3:3" x14ac:dyDescent="0.15">
      <c r="C704620" s="33"/>
    </row>
    <row r="704621" spans="3:3" x14ac:dyDescent="0.15">
      <c r="C704621" s="39"/>
    </row>
    <row r="704622" spans="3:3" x14ac:dyDescent="0.15">
      <c r="C704622" s="39"/>
    </row>
    <row r="704623" spans="3:3" x14ac:dyDescent="0.15">
      <c r="C704623" s="39"/>
    </row>
    <row r="704624" spans="3:3" x14ac:dyDescent="0.15">
      <c r="C704624" s="39"/>
    </row>
    <row r="704625" spans="3:3" x14ac:dyDescent="0.15">
      <c r="C704625" s="39"/>
    </row>
    <row r="704626" spans="3:3" x14ac:dyDescent="0.15">
      <c r="C704626" s="31"/>
    </row>
    <row r="704627" spans="3:3" x14ac:dyDescent="0.15">
      <c r="C704627" s="31"/>
    </row>
    <row r="704628" spans="3:3" x14ac:dyDescent="0.15">
      <c r="C704628" s="31"/>
    </row>
    <row r="704629" spans="3:3" x14ac:dyDescent="0.15">
      <c r="C704629" s="31"/>
    </row>
    <row r="704630" spans="3:3" x14ac:dyDescent="0.15">
      <c r="C704630" s="31"/>
    </row>
    <row r="704631" spans="3:3" x14ac:dyDescent="0.15">
      <c r="C704631" s="31"/>
    </row>
    <row r="704632" spans="3:3" x14ac:dyDescent="0.15">
      <c r="C704632" s="31"/>
    </row>
    <row r="704633" spans="3:3" x14ac:dyDescent="0.15">
      <c r="C704633" s="31"/>
    </row>
    <row r="704634" spans="3:3" x14ac:dyDescent="0.15">
      <c r="C704634" s="31"/>
    </row>
    <row r="704635" spans="3:3" x14ac:dyDescent="0.15">
      <c r="C704635" s="31"/>
    </row>
    <row r="704636" spans="3:3" x14ac:dyDescent="0.15">
      <c r="C704636" s="31"/>
    </row>
    <row r="704637" spans="3:3" x14ac:dyDescent="0.15">
      <c r="C704637" s="31"/>
    </row>
    <row r="704638" spans="3:3" x14ac:dyDescent="0.15">
      <c r="C704638" s="31"/>
    </row>
    <row r="704639" spans="3:3" x14ac:dyDescent="0.15">
      <c r="C704639" s="31"/>
    </row>
    <row r="704640" spans="3:3" x14ac:dyDescent="0.15">
      <c r="C704640" s="31"/>
    </row>
    <row r="704641" spans="3:3" x14ac:dyDescent="0.15">
      <c r="C704641" s="31"/>
    </row>
    <row r="704642" spans="3:3" x14ac:dyDescent="0.15">
      <c r="C704642" s="31"/>
    </row>
    <row r="704643" spans="3:3" x14ac:dyDescent="0.15">
      <c r="C704643" s="31"/>
    </row>
    <row r="704644" spans="3:3" x14ac:dyDescent="0.15">
      <c r="C704644" s="31"/>
    </row>
    <row r="704645" spans="3:3" x14ac:dyDescent="0.15">
      <c r="C704645" s="31"/>
    </row>
    <row r="704646" spans="3:3" x14ac:dyDescent="0.15">
      <c r="C704646" s="29"/>
    </row>
    <row r="704647" spans="3:3" x14ac:dyDescent="0.15">
      <c r="C704647" s="29"/>
    </row>
    <row r="704648" spans="3:3" x14ac:dyDescent="0.15">
      <c r="C704648" s="29"/>
    </row>
    <row r="704649" spans="3:3" x14ac:dyDescent="0.15">
      <c r="C704649" s="29"/>
    </row>
    <row r="704650" spans="3:3" x14ac:dyDescent="0.15">
      <c r="C704650" s="29"/>
    </row>
    <row r="704651" spans="3:3" x14ac:dyDescent="0.15">
      <c r="C704651" s="29"/>
    </row>
    <row r="704652" spans="3:3" x14ac:dyDescent="0.15">
      <c r="C704652" s="29"/>
    </row>
    <row r="704653" spans="3:3" x14ac:dyDescent="0.15">
      <c r="C704653" s="29"/>
    </row>
    <row r="704654" spans="3:3" x14ac:dyDescent="0.15">
      <c r="C704654" s="29"/>
    </row>
    <row r="704655" spans="3:3" x14ac:dyDescent="0.15">
      <c r="C704655" s="29"/>
    </row>
    <row r="704656" spans="3:3" x14ac:dyDescent="0.15">
      <c r="C704656" s="29"/>
    </row>
    <row r="704657" spans="3:3" x14ac:dyDescent="0.15">
      <c r="C704657" s="29"/>
    </row>
    <row r="704658" spans="3:3" x14ac:dyDescent="0.15">
      <c r="C704658" s="29"/>
    </row>
    <row r="704659" spans="3:3" x14ac:dyDescent="0.15">
      <c r="C704659" s="29"/>
    </row>
    <row r="704660" spans="3:3" x14ac:dyDescent="0.15">
      <c r="C704660" s="29"/>
    </row>
    <row r="704661" spans="3:3" x14ac:dyDescent="0.15">
      <c r="C704661" s="29"/>
    </row>
    <row r="704662" spans="3:3" x14ac:dyDescent="0.15">
      <c r="C704662" s="29"/>
    </row>
    <row r="704663" spans="3:3" x14ac:dyDescent="0.15">
      <c r="C704663" s="29"/>
    </row>
    <row r="704664" spans="3:3" x14ac:dyDescent="0.15">
      <c r="C704664" s="29"/>
    </row>
    <row r="704665" spans="3:3" x14ac:dyDescent="0.15">
      <c r="C704665" s="29"/>
    </row>
    <row r="704666" spans="3:3" x14ac:dyDescent="0.15">
      <c r="C704666" s="29"/>
    </row>
    <row r="704667" spans="3:3" x14ac:dyDescent="0.15">
      <c r="C704667" s="29"/>
    </row>
    <row r="704668" spans="3:3" x14ac:dyDescent="0.15">
      <c r="C704668" s="29"/>
    </row>
    <row r="704669" spans="3:3" x14ac:dyDescent="0.15">
      <c r="C704669" s="29"/>
    </row>
    <row r="704670" spans="3:3" x14ac:dyDescent="0.15">
      <c r="C704670" s="29"/>
    </row>
    <row r="704671" spans="3:3" x14ac:dyDescent="0.15">
      <c r="C704671" s="29"/>
    </row>
    <row r="704672" spans="3:3" x14ac:dyDescent="0.15">
      <c r="C704672" s="29"/>
    </row>
    <row r="704673" spans="3:3" x14ac:dyDescent="0.15">
      <c r="C704673" s="29"/>
    </row>
    <row r="704674" spans="3:3" x14ac:dyDescent="0.15">
      <c r="C704674" s="29"/>
    </row>
    <row r="704675" spans="3:3" x14ac:dyDescent="0.15">
      <c r="C704675" s="29"/>
    </row>
    <row r="704676" spans="3:3" x14ac:dyDescent="0.15">
      <c r="C704676" s="29"/>
    </row>
    <row r="704677" spans="3:3" x14ac:dyDescent="0.15">
      <c r="C704677" s="29"/>
    </row>
    <row r="704678" spans="3:3" x14ac:dyDescent="0.15">
      <c r="C704678" s="29"/>
    </row>
    <row r="704679" spans="3:3" x14ac:dyDescent="0.15">
      <c r="C704679" s="29"/>
    </row>
    <row r="704680" spans="3:3" x14ac:dyDescent="0.15">
      <c r="C704680" s="29"/>
    </row>
    <row r="704681" spans="3:3" x14ac:dyDescent="0.15">
      <c r="C704681" s="29"/>
    </row>
    <row r="704682" spans="3:3" x14ac:dyDescent="0.15">
      <c r="C704682" s="31"/>
    </row>
    <row r="704683" spans="3:3" x14ac:dyDescent="0.15">
      <c r="C704683" s="31"/>
    </row>
    <row r="704684" spans="3:3" x14ac:dyDescent="0.15">
      <c r="C704684" s="31"/>
    </row>
    <row r="704685" spans="3:3" x14ac:dyDescent="0.15">
      <c r="C704685" s="31"/>
    </row>
    <row r="704686" spans="3:3" x14ac:dyDescent="0.15">
      <c r="C704686" s="31"/>
    </row>
    <row r="704687" spans="3:3" x14ac:dyDescent="0.15">
      <c r="C704687" s="31"/>
    </row>
    <row r="704688" spans="3:3" x14ac:dyDescent="0.15">
      <c r="C704688" s="31"/>
    </row>
    <row r="704689" spans="3:3" x14ac:dyDescent="0.15">
      <c r="C704689" s="31"/>
    </row>
    <row r="704690" spans="3:3" x14ac:dyDescent="0.15">
      <c r="C704690" s="31"/>
    </row>
    <row r="704691" spans="3:3" x14ac:dyDescent="0.15">
      <c r="C704691" s="31"/>
    </row>
    <row r="704692" spans="3:3" x14ac:dyDescent="0.15">
      <c r="C704692" s="29"/>
    </row>
    <row r="704693" spans="3:3" x14ac:dyDescent="0.15">
      <c r="C704693" s="29"/>
    </row>
    <row r="704694" spans="3:3" x14ac:dyDescent="0.15">
      <c r="C704694" s="29"/>
    </row>
    <row r="704695" spans="3:3" x14ac:dyDescent="0.15">
      <c r="C704695" s="29"/>
    </row>
    <row r="704696" spans="3:3" x14ac:dyDescent="0.15">
      <c r="C704696" s="29"/>
    </row>
    <row r="704697" spans="3:3" x14ac:dyDescent="0.15">
      <c r="C704697" s="29"/>
    </row>
    <row r="704698" spans="3:3" x14ac:dyDescent="0.15">
      <c r="C704698" s="29"/>
    </row>
    <row r="704699" spans="3:3" x14ac:dyDescent="0.15">
      <c r="C704699" s="29"/>
    </row>
    <row r="704700" spans="3:3" x14ac:dyDescent="0.15">
      <c r="C704700" s="29"/>
    </row>
    <row r="704701" spans="3:3" x14ac:dyDescent="0.15">
      <c r="C704701" s="29"/>
    </row>
    <row r="704702" spans="3:3" x14ac:dyDescent="0.15">
      <c r="C704702" s="29"/>
    </row>
    <row r="704703" spans="3:3" x14ac:dyDescent="0.15">
      <c r="C704703" s="29"/>
    </row>
    <row r="704704" spans="3:3" x14ac:dyDescent="0.15">
      <c r="C704704" s="29"/>
    </row>
    <row r="704705" spans="3:3" x14ac:dyDescent="0.15">
      <c r="C704705" s="29"/>
    </row>
    <row r="704706" spans="3:3" x14ac:dyDescent="0.15">
      <c r="C704706" s="29"/>
    </row>
    <row r="704707" spans="3:3" x14ac:dyDescent="0.15">
      <c r="C704707" s="29"/>
    </row>
    <row r="704708" spans="3:3" x14ac:dyDescent="0.15">
      <c r="C704708" s="29"/>
    </row>
    <row r="704709" spans="3:3" x14ac:dyDescent="0.15">
      <c r="C704709" s="29"/>
    </row>
    <row r="704710" spans="3:3" x14ac:dyDescent="0.15">
      <c r="C704710" s="29"/>
    </row>
    <row r="704711" spans="3:3" x14ac:dyDescent="0.15">
      <c r="C704711" s="29"/>
    </row>
    <row r="704712" spans="3:3" x14ac:dyDescent="0.15">
      <c r="C704712" s="29"/>
    </row>
    <row r="704713" spans="3:3" x14ac:dyDescent="0.15">
      <c r="C704713" s="29"/>
    </row>
    <row r="704714" spans="3:3" x14ac:dyDescent="0.15">
      <c r="C704714" s="29"/>
    </row>
    <row r="704715" spans="3:3" x14ac:dyDescent="0.15">
      <c r="C704715" s="29"/>
    </row>
    <row r="704716" spans="3:3" x14ac:dyDescent="0.15">
      <c r="C704716" s="29"/>
    </row>
    <row r="704717" spans="3:3" x14ac:dyDescent="0.15">
      <c r="C704717" s="29"/>
    </row>
    <row r="704718" spans="3:3" x14ac:dyDescent="0.15">
      <c r="C704718" s="40"/>
    </row>
    <row r="704719" spans="3:3" x14ac:dyDescent="0.15">
      <c r="C704719" s="40"/>
    </row>
    <row r="704720" spans="3:3" x14ac:dyDescent="0.15">
      <c r="C704720" s="40"/>
    </row>
    <row r="704721" spans="3:3" x14ac:dyDescent="0.15">
      <c r="C704721" s="40"/>
    </row>
    <row r="704722" spans="3:3" x14ac:dyDescent="0.15">
      <c r="C704722" s="40"/>
    </row>
    <row r="704723" spans="3:3" x14ac:dyDescent="0.15">
      <c r="C704723" s="40"/>
    </row>
    <row r="704724" spans="3:3" x14ac:dyDescent="0.15">
      <c r="C704724" s="40"/>
    </row>
    <row r="704725" spans="3:3" x14ac:dyDescent="0.15">
      <c r="C704725" s="40"/>
    </row>
    <row r="704726" spans="3:3" x14ac:dyDescent="0.15">
      <c r="C704726" s="40"/>
    </row>
    <row r="704727" spans="3:3" x14ac:dyDescent="0.15">
      <c r="C704727" s="40"/>
    </row>
    <row r="704728" spans="3:3" x14ac:dyDescent="0.15">
      <c r="C704728" s="40"/>
    </row>
    <row r="704729" spans="3:3" x14ac:dyDescent="0.15">
      <c r="C704729" s="40"/>
    </row>
    <row r="704730" spans="3:3" x14ac:dyDescent="0.15">
      <c r="C704730" s="40"/>
    </row>
    <row r="704731" spans="3:3" x14ac:dyDescent="0.15">
      <c r="C704731" s="40"/>
    </row>
    <row r="704732" spans="3:3" x14ac:dyDescent="0.15">
      <c r="C704732" s="41"/>
    </row>
    <row r="704733" spans="3:3" x14ac:dyDescent="0.15">
      <c r="C704733" s="41"/>
    </row>
    <row r="704734" spans="3:3" x14ac:dyDescent="0.15">
      <c r="C704734" s="41"/>
    </row>
    <row r="704735" spans="3:3" x14ac:dyDescent="0.15">
      <c r="C704735" s="41"/>
    </row>
    <row r="704736" spans="3:3" x14ac:dyDescent="0.15">
      <c r="C704736" s="41"/>
    </row>
    <row r="704737" spans="3:3" x14ac:dyDescent="0.15">
      <c r="C704737" s="34"/>
    </row>
    <row r="704738" spans="3:3" x14ac:dyDescent="0.15">
      <c r="C704738" s="34"/>
    </row>
    <row r="704739" spans="3:3" x14ac:dyDescent="0.15">
      <c r="C704739" s="34"/>
    </row>
    <row r="704740" spans="3:3" x14ac:dyDescent="0.15">
      <c r="C704740" s="34"/>
    </row>
    <row r="704741" spans="3:3" x14ac:dyDescent="0.15">
      <c r="C704741" s="34"/>
    </row>
    <row r="704742" spans="3:3" x14ac:dyDescent="0.15">
      <c r="C704742" s="34"/>
    </row>
    <row r="704743" spans="3:3" x14ac:dyDescent="0.15">
      <c r="C704743" s="34"/>
    </row>
    <row r="704744" spans="3:3" x14ac:dyDescent="0.15">
      <c r="C704744" s="34"/>
    </row>
    <row r="704745" spans="3:3" x14ac:dyDescent="0.15">
      <c r="C704745" s="34"/>
    </row>
    <row r="704746" spans="3:3" x14ac:dyDescent="0.15">
      <c r="C704746" s="34"/>
    </row>
    <row r="704747" spans="3:3" x14ac:dyDescent="0.15">
      <c r="C704747" s="42"/>
    </row>
    <row r="704748" spans="3:3" x14ac:dyDescent="0.15">
      <c r="C704748" s="42"/>
    </row>
    <row r="704749" spans="3:3" x14ac:dyDescent="0.15">
      <c r="C704749" s="42"/>
    </row>
    <row r="704750" spans="3:3" x14ac:dyDescent="0.15">
      <c r="C704750" s="42"/>
    </row>
    <row r="704751" spans="3:3" x14ac:dyDescent="0.15">
      <c r="C704751" s="42"/>
    </row>
    <row r="704752" spans="3:3" x14ac:dyDescent="0.15">
      <c r="C704752" s="42"/>
    </row>
    <row r="704753" spans="3:3" x14ac:dyDescent="0.15">
      <c r="C704753" s="42"/>
    </row>
    <row r="704754" spans="3:3" x14ac:dyDescent="0.15">
      <c r="C704754" s="42"/>
    </row>
    <row r="704755" spans="3:3" x14ac:dyDescent="0.15">
      <c r="C704755" s="42"/>
    </row>
    <row r="704756" spans="3:3" x14ac:dyDescent="0.15">
      <c r="C704756" s="42"/>
    </row>
    <row r="704757" spans="3:3" x14ac:dyDescent="0.15">
      <c r="C704757" s="31"/>
    </row>
    <row r="704758" spans="3:3" x14ac:dyDescent="0.15">
      <c r="C704758" s="31"/>
    </row>
    <row r="704759" spans="3:3" x14ac:dyDescent="0.15">
      <c r="C704759" s="29"/>
    </row>
    <row r="704760" spans="3:3" x14ac:dyDescent="0.15">
      <c r="C704760" s="29"/>
    </row>
    <row r="704761" spans="3:3" x14ac:dyDescent="0.15">
      <c r="C704761" s="29"/>
    </row>
    <row r="704762" spans="3:3" x14ac:dyDescent="0.15">
      <c r="C704762" s="29"/>
    </row>
    <row r="704763" spans="3:3" x14ac:dyDescent="0.15">
      <c r="C704763" s="29"/>
    </row>
    <row r="704764" spans="3:3" x14ac:dyDescent="0.15">
      <c r="C704764" s="29"/>
    </row>
    <row r="704765" spans="3:3" x14ac:dyDescent="0.15">
      <c r="C704765" s="29"/>
    </row>
    <row r="704766" spans="3:3" x14ac:dyDescent="0.15">
      <c r="C704766" s="29"/>
    </row>
    <row r="704767" spans="3:3" x14ac:dyDescent="0.15">
      <c r="C704767" s="31"/>
    </row>
    <row r="704768" spans="3:3" x14ac:dyDescent="0.15">
      <c r="C704768" s="29"/>
    </row>
    <row r="704769" spans="3:3" x14ac:dyDescent="0.15">
      <c r="C704769" s="29"/>
    </row>
    <row r="704770" spans="3:3" x14ac:dyDescent="0.15">
      <c r="C704770" s="29"/>
    </row>
    <row r="704771" spans="3:3" x14ac:dyDescent="0.15">
      <c r="C704771" s="29"/>
    </row>
    <row r="704772" spans="3:3" x14ac:dyDescent="0.15">
      <c r="C704772" s="29"/>
    </row>
    <row r="704773" spans="3:3" x14ac:dyDescent="0.15">
      <c r="C704773" s="29"/>
    </row>
    <row r="704774" spans="3:3" x14ac:dyDescent="0.15">
      <c r="C704774" s="29"/>
    </row>
    <row r="704775" spans="3:3" x14ac:dyDescent="0.15">
      <c r="C704775" s="37"/>
    </row>
    <row r="704776" spans="3:3" x14ac:dyDescent="0.15">
      <c r="C704776" s="37"/>
    </row>
    <row r="704777" spans="3:3" x14ac:dyDescent="0.15">
      <c r="C704777" s="37"/>
    </row>
    <row r="704778" spans="3:3" x14ac:dyDescent="0.15">
      <c r="C704778" s="37"/>
    </row>
    <row r="704779" spans="3:3" x14ac:dyDescent="0.15">
      <c r="C704779" s="29"/>
    </row>
    <row r="704780" spans="3:3" x14ac:dyDescent="0.15">
      <c r="C704780" s="43"/>
    </row>
    <row r="704781" spans="3:3" x14ac:dyDescent="0.15">
      <c r="C704781" s="43"/>
    </row>
    <row r="704782" spans="3:3" x14ac:dyDescent="0.15">
      <c r="C704782" s="43"/>
    </row>
    <row r="704783" spans="3:3" x14ac:dyDescent="0.15">
      <c r="C704783" s="43"/>
    </row>
    <row r="704784" spans="3:3" x14ac:dyDescent="0.15">
      <c r="C704784" s="43"/>
    </row>
    <row r="704785" spans="3:3" x14ac:dyDescent="0.15">
      <c r="C704785" s="43"/>
    </row>
    <row r="704786" spans="3:3" x14ac:dyDescent="0.15">
      <c r="C704786" s="43"/>
    </row>
    <row r="704787" spans="3:3" x14ac:dyDescent="0.15">
      <c r="C704787" s="44"/>
    </row>
    <row r="704788" spans="3:3" x14ac:dyDescent="0.15">
      <c r="C704788" s="44"/>
    </row>
    <row r="704789" spans="3:3" x14ac:dyDescent="0.15">
      <c r="C704789" s="44"/>
    </row>
    <row r="704790" spans="3:3" x14ac:dyDescent="0.15">
      <c r="C704790" s="43"/>
    </row>
    <row r="704791" spans="3:3" x14ac:dyDescent="0.15">
      <c r="C704791" s="43"/>
    </row>
    <row r="704792" spans="3:3" x14ac:dyDescent="0.15">
      <c r="C704792" s="43"/>
    </row>
    <row r="704793" spans="3:3" x14ac:dyDescent="0.15">
      <c r="C704793" s="43"/>
    </row>
    <row r="704794" spans="3:3" x14ac:dyDescent="0.15">
      <c r="C704794" s="43"/>
    </row>
    <row r="704795" spans="3:3" x14ac:dyDescent="0.15">
      <c r="C704795" s="43"/>
    </row>
    <row r="704796" spans="3:3" x14ac:dyDescent="0.15">
      <c r="C704796" s="43"/>
    </row>
    <row r="704797" spans="3:3" x14ac:dyDescent="0.15">
      <c r="C704797" s="45"/>
    </row>
    <row r="704798" spans="3:3" x14ac:dyDescent="0.15">
      <c r="C704798" s="45"/>
    </row>
    <row r="704799" spans="3:3" x14ac:dyDescent="0.15">
      <c r="C704799" s="45"/>
    </row>
    <row r="704800" spans="3:3" x14ac:dyDescent="0.15">
      <c r="C704800" s="46"/>
    </row>
    <row r="704801" spans="3:3" x14ac:dyDescent="0.15">
      <c r="C704801" s="46"/>
    </row>
    <row r="704802" spans="3:3" x14ac:dyDescent="0.15">
      <c r="C704802" s="46"/>
    </row>
    <row r="704803" spans="3:3" x14ac:dyDescent="0.15">
      <c r="C704803" s="46"/>
    </row>
    <row r="704804" spans="3:3" x14ac:dyDescent="0.15">
      <c r="C704804" s="46"/>
    </row>
    <row r="704805" spans="3:3" x14ac:dyDescent="0.15">
      <c r="C704805" s="46"/>
    </row>
    <row r="704806" spans="3:3" x14ac:dyDescent="0.15">
      <c r="C704806" s="46"/>
    </row>
    <row r="704807" spans="3:3" x14ac:dyDescent="0.15">
      <c r="C704807" s="47"/>
    </row>
    <row r="704808" spans="3:3" x14ac:dyDescent="0.15">
      <c r="C704808" s="47"/>
    </row>
    <row r="704809" spans="3:3" x14ac:dyDescent="0.15">
      <c r="C704809" s="47"/>
    </row>
    <row r="704810" spans="3:3" x14ac:dyDescent="0.15">
      <c r="C704810" s="43"/>
    </row>
    <row r="704811" spans="3:3" x14ac:dyDescent="0.15">
      <c r="C704811" s="36"/>
    </row>
    <row r="704812" spans="3:3" x14ac:dyDescent="0.15">
      <c r="C704812" s="43"/>
    </row>
    <row r="704813" spans="3:3" x14ac:dyDescent="0.15">
      <c r="C704813" s="43"/>
    </row>
    <row r="704814" spans="3:3" x14ac:dyDescent="0.15">
      <c r="C704814" s="43"/>
    </row>
    <row r="704815" spans="3:3" x14ac:dyDescent="0.15">
      <c r="C704815" s="43"/>
    </row>
    <row r="704816" spans="3:3" x14ac:dyDescent="0.15">
      <c r="C704816" s="43"/>
    </row>
    <row r="704817" spans="3:3" x14ac:dyDescent="0.15">
      <c r="C704817" s="43"/>
    </row>
    <row r="704818" spans="3:3" x14ac:dyDescent="0.15">
      <c r="C704818" s="43"/>
    </row>
    <row r="704819" spans="3:3" x14ac:dyDescent="0.15">
      <c r="C704819" s="43"/>
    </row>
    <row r="704820" spans="3:3" x14ac:dyDescent="0.15">
      <c r="C704820" s="44"/>
    </row>
    <row r="704821" spans="3:3" x14ac:dyDescent="0.15">
      <c r="C704821" s="44"/>
    </row>
    <row r="704822" spans="3:3" x14ac:dyDescent="0.15">
      <c r="C704822" s="44"/>
    </row>
    <row r="704823" spans="3:3" x14ac:dyDescent="0.15">
      <c r="C704823" s="43"/>
    </row>
    <row r="704824" spans="3:3" x14ac:dyDescent="0.15">
      <c r="C704824" s="43"/>
    </row>
    <row r="704825" spans="3:3" x14ac:dyDescent="0.15">
      <c r="C704825" s="43"/>
    </row>
    <row r="704826" spans="3:3" x14ac:dyDescent="0.15">
      <c r="C704826" s="48"/>
    </row>
    <row r="704827" spans="3:3" x14ac:dyDescent="0.15">
      <c r="C704827" s="43"/>
    </row>
    <row r="704828" spans="3:3" x14ac:dyDescent="0.15">
      <c r="C704828" s="48"/>
    </row>
    <row r="704829" spans="3:3" x14ac:dyDescent="0.15">
      <c r="C704829" s="48"/>
    </row>
    <row r="704830" spans="3:3" x14ac:dyDescent="0.15">
      <c r="C704830" s="48"/>
    </row>
    <row r="704831" spans="3:3" x14ac:dyDescent="0.15">
      <c r="C704831" s="43"/>
    </row>
    <row r="704832" spans="3:3" x14ac:dyDescent="0.15">
      <c r="C704832" s="49"/>
    </row>
    <row r="704833" spans="3:3" x14ac:dyDescent="0.15">
      <c r="C704833" s="48"/>
    </row>
    <row r="704834" spans="3:3" x14ac:dyDescent="0.15">
      <c r="C704834" s="48"/>
    </row>
    <row r="704835" spans="3:3" x14ac:dyDescent="0.15">
      <c r="C704835" s="48"/>
    </row>
    <row r="704836" spans="3:3" x14ac:dyDescent="0.15">
      <c r="C704836" s="48"/>
    </row>
    <row r="704837" spans="3:3" x14ac:dyDescent="0.15">
      <c r="C704837" s="48"/>
    </row>
    <row r="704838" spans="3:3" x14ac:dyDescent="0.15">
      <c r="C704838" s="48"/>
    </row>
    <row r="704839" spans="3:3" x14ac:dyDescent="0.15">
      <c r="C704839" s="48"/>
    </row>
    <row r="704840" spans="3:3" x14ac:dyDescent="0.15">
      <c r="C704840" s="43"/>
    </row>
    <row r="704841" spans="3:3" x14ac:dyDescent="0.15">
      <c r="C704841" s="46"/>
    </row>
    <row r="704842" spans="3:3" x14ac:dyDescent="0.15">
      <c r="C704842" s="43"/>
    </row>
    <row r="704843" spans="3:3" x14ac:dyDescent="0.15">
      <c r="C704843" s="50"/>
    </row>
    <row r="704845" spans="3:3" x14ac:dyDescent="0.15">
      <c r="C704845" s="52"/>
    </row>
    <row r="720897" spans="3:3" x14ac:dyDescent="0.15">
      <c r="C720897" s="29"/>
    </row>
    <row r="720898" spans="3:3" x14ac:dyDescent="0.15">
      <c r="C720898" s="31"/>
    </row>
    <row r="720899" spans="3:3" x14ac:dyDescent="0.15">
      <c r="C720899" s="31"/>
    </row>
    <row r="720900" spans="3:3" x14ac:dyDescent="0.15">
      <c r="C720900" s="32"/>
    </row>
    <row r="720901" spans="3:3" x14ac:dyDescent="0.15">
      <c r="C720901" s="32"/>
    </row>
    <row r="720902" spans="3:3" x14ac:dyDescent="0.15">
      <c r="C720902" s="31"/>
    </row>
    <row r="720903" spans="3:3" x14ac:dyDescent="0.15">
      <c r="C720903" s="31"/>
    </row>
    <row r="720904" spans="3:3" x14ac:dyDescent="0.15">
      <c r="C720904" s="31"/>
    </row>
    <row r="720905" spans="3:3" x14ac:dyDescent="0.15">
      <c r="C720905" s="31"/>
    </row>
    <row r="720906" spans="3:3" x14ac:dyDescent="0.15">
      <c r="C720906" s="31"/>
    </row>
    <row r="720907" spans="3:3" x14ac:dyDescent="0.15">
      <c r="C720907" s="31"/>
    </row>
    <row r="720908" spans="3:3" x14ac:dyDescent="0.15">
      <c r="C720908" s="31"/>
    </row>
    <row r="720909" spans="3:3" x14ac:dyDescent="0.15">
      <c r="C720909" s="31"/>
    </row>
    <row r="720910" spans="3:3" x14ac:dyDescent="0.15">
      <c r="C720910" s="31"/>
    </row>
    <row r="720911" spans="3:3" x14ac:dyDescent="0.15">
      <c r="C720911" s="31"/>
    </row>
    <row r="720912" spans="3:3" x14ac:dyDescent="0.15">
      <c r="C720912" s="31"/>
    </row>
    <row r="720913" spans="3:3" x14ac:dyDescent="0.15">
      <c r="C720913" s="31"/>
    </row>
    <row r="720914" spans="3:3" x14ac:dyDescent="0.15">
      <c r="C720914" s="31"/>
    </row>
    <row r="720915" spans="3:3" x14ac:dyDescent="0.15">
      <c r="C720915" s="31"/>
    </row>
    <row r="720916" spans="3:3" x14ac:dyDescent="0.15">
      <c r="C720916" s="29"/>
    </row>
    <row r="720917" spans="3:3" x14ac:dyDescent="0.15">
      <c r="C720917" s="29"/>
    </row>
    <row r="720918" spans="3:3" x14ac:dyDescent="0.15">
      <c r="C720918" s="29"/>
    </row>
    <row r="720919" spans="3:3" x14ac:dyDescent="0.15">
      <c r="C720919" s="29"/>
    </row>
    <row r="720920" spans="3:3" x14ac:dyDescent="0.15">
      <c r="C720920" s="29"/>
    </row>
    <row r="720921" spans="3:3" x14ac:dyDescent="0.15">
      <c r="C720921" s="29"/>
    </row>
    <row r="720922" spans="3:3" x14ac:dyDescent="0.15">
      <c r="C720922" s="33"/>
    </row>
    <row r="720923" spans="3:3" x14ac:dyDescent="0.15">
      <c r="C720923" s="29"/>
    </row>
    <row r="720924" spans="3:3" x14ac:dyDescent="0.15">
      <c r="C720924" s="33"/>
    </row>
    <row r="720925" spans="3:3" x14ac:dyDescent="0.15">
      <c r="C720925" s="29"/>
    </row>
    <row r="720926" spans="3:3" x14ac:dyDescent="0.15">
      <c r="C720926" s="29"/>
    </row>
    <row r="720927" spans="3:3" x14ac:dyDescent="0.15">
      <c r="C720927" s="34"/>
    </row>
    <row r="720928" spans="3:3" x14ac:dyDescent="0.15">
      <c r="C720928" s="34"/>
    </row>
    <row r="720929" spans="3:3" x14ac:dyDescent="0.15">
      <c r="C720929" s="34"/>
    </row>
    <row r="720930" spans="3:3" x14ac:dyDescent="0.15">
      <c r="C720930" s="34"/>
    </row>
    <row r="720931" spans="3:3" x14ac:dyDescent="0.15">
      <c r="C720931" s="29"/>
    </row>
    <row r="720932" spans="3:3" x14ac:dyDescent="0.15">
      <c r="C720932" s="29"/>
    </row>
    <row r="720933" spans="3:3" x14ac:dyDescent="0.15">
      <c r="C720933" s="29"/>
    </row>
    <row r="720934" spans="3:3" x14ac:dyDescent="0.15">
      <c r="C720934" s="29"/>
    </row>
    <row r="720935" spans="3:3" x14ac:dyDescent="0.15">
      <c r="C720935" s="29"/>
    </row>
    <row r="720936" spans="3:3" x14ac:dyDescent="0.15">
      <c r="C720936" s="29"/>
    </row>
    <row r="720937" spans="3:3" x14ac:dyDescent="0.15">
      <c r="C720937" s="34"/>
    </row>
    <row r="720938" spans="3:3" x14ac:dyDescent="0.15">
      <c r="C720938" s="34"/>
    </row>
    <row r="720939" spans="3:3" x14ac:dyDescent="0.15">
      <c r="C720939" s="29"/>
    </row>
    <row r="720940" spans="3:3" x14ac:dyDescent="0.15">
      <c r="C720940" s="29"/>
    </row>
    <row r="720941" spans="3:3" x14ac:dyDescent="0.15">
      <c r="C720941" s="29"/>
    </row>
    <row r="720942" spans="3:3" x14ac:dyDescent="0.15">
      <c r="C720942" s="29"/>
    </row>
    <row r="720943" spans="3:3" x14ac:dyDescent="0.15">
      <c r="C720943" s="29"/>
    </row>
    <row r="720944" spans="3:3" x14ac:dyDescent="0.15">
      <c r="C720944" s="29"/>
    </row>
    <row r="720945" spans="3:3" x14ac:dyDescent="0.15">
      <c r="C720945" s="29"/>
    </row>
    <row r="720946" spans="3:3" x14ac:dyDescent="0.15">
      <c r="C720946" s="29"/>
    </row>
    <row r="720947" spans="3:3" x14ac:dyDescent="0.15">
      <c r="C720947" s="29"/>
    </row>
    <row r="720948" spans="3:3" x14ac:dyDescent="0.15">
      <c r="C720948" s="29"/>
    </row>
    <row r="720949" spans="3:3" x14ac:dyDescent="0.15">
      <c r="C720949" s="29"/>
    </row>
    <row r="720950" spans="3:3" x14ac:dyDescent="0.15">
      <c r="C720950" s="29"/>
    </row>
    <row r="720951" spans="3:3" x14ac:dyDescent="0.15">
      <c r="C720951" s="29"/>
    </row>
    <row r="720952" spans="3:3" x14ac:dyDescent="0.15">
      <c r="C720952" s="29"/>
    </row>
    <row r="720953" spans="3:3" x14ac:dyDescent="0.15">
      <c r="C720953" s="29"/>
    </row>
    <row r="720954" spans="3:3" x14ac:dyDescent="0.15">
      <c r="C720954" s="29"/>
    </row>
    <row r="720955" spans="3:3" x14ac:dyDescent="0.15">
      <c r="C720955" s="34"/>
    </row>
    <row r="720956" spans="3:3" x14ac:dyDescent="0.15">
      <c r="C720956" s="35"/>
    </row>
    <row r="720957" spans="3:3" x14ac:dyDescent="0.15">
      <c r="C720957" s="35"/>
    </row>
    <row r="720958" spans="3:3" x14ac:dyDescent="0.15">
      <c r="C720958" s="35"/>
    </row>
    <row r="720959" spans="3:3" x14ac:dyDescent="0.15">
      <c r="C720959" s="35"/>
    </row>
    <row r="720960" spans="3:3" x14ac:dyDescent="0.15">
      <c r="C720960" s="35"/>
    </row>
    <row r="720961" spans="3:3" x14ac:dyDescent="0.15">
      <c r="C720961" s="35"/>
    </row>
    <row r="720962" spans="3:3" x14ac:dyDescent="0.15">
      <c r="C720962" s="35"/>
    </row>
    <row r="720963" spans="3:3" x14ac:dyDescent="0.15">
      <c r="C720963" s="33"/>
    </row>
    <row r="720964" spans="3:3" x14ac:dyDescent="0.15">
      <c r="C720964" s="35"/>
    </row>
    <row r="720965" spans="3:3" x14ac:dyDescent="0.15">
      <c r="C720965" s="33"/>
    </row>
    <row r="720966" spans="3:3" x14ac:dyDescent="0.15">
      <c r="C720966" s="33"/>
    </row>
    <row r="720967" spans="3:3" x14ac:dyDescent="0.15">
      <c r="C720967" s="33"/>
    </row>
    <row r="720968" spans="3:3" x14ac:dyDescent="0.15">
      <c r="C720968" s="33"/>
    </row>
    <row r="720969" spans="3:3" x14ac:dyDescent="0.15">
      <c r="C720969" s="33"/>
    </row>
    <row r="720970" spans="3:3" x14ac:dyDescent="0.15">
      <c r="C720970" s="33"/>
    </row>
    <row r="720971" spans="3:3" x14ac:dyDescent="0.15">
      <c r="C720971" s="33"/>
    </row>
    <row r="720972" spans="3:3" x14ac:dyDescent="0.15">
      <c r="C720972" s="33"/>
    </row>
    <row r="720973" spans="3:3" x14ac:dyDescent="0.15">
      <c r="C720973" s="33"/>
    </row>
    <row r="720974" spans="3:3" x14ac:dyDescent="0.15">
      <c r="C720974" s="36"/>
    </row>
    <row r="720975" spans="3:3" x14ac:dyDescent="0.15">
      <c r="C720975" s="33"/>
    </row>
    <row r="720976" spans="3:3" x14ac:dyDescent="0.15">
      <c r="C720976" s="36"/>
    </row>
    <row r="720977" spans="3:3" x14ac:dyDescent="0.15">
      <c r="C720977" s="33"/>
    </row>
    <row r="720978" spans="3:3" x14ac:dyDescent="0.15">
      <c r="C720978" s="33"/>
    </row>
    <row r="720979" spans="3:3" x14ac:dyDescent="0.15">
      <c r="C720979" s="33"/>
    </row>
    <row r="720980" spans="3:3" x14ac:dyDescent="0.15">
      <c r="C720980" s="33"/>
    </row>
    <row r="720981" spans="3:3" x14ac:dyDescent="0.15">
      <c r="C720981" s="36"/>
    </row>
    <row r="720982" spans="3:3" x14ac:dyDescent="0.15">
      <c r="C720982" s="37"/>
    </row>
    <row r="720983" spans="3:3" x14ac:dyDescent="0.15">
      <c r="C720983" s="37"/>
    </row>
    <row r="720984" spans="3:3" x14ac:dyDescent="0.15">
      <c r="C720984" s="15"/>
    </row>
    <row r="720985" spans="3:3" x14ac:dyDescent="0.15">
      <c r="C720985" s="36"/>
    </row>
    <row r="720986" spans="3:3" x14ac:dyDescent="0.15">
      <c r="C720986" s="37"/>
    </row>
    <row r="720987" spans="3:3" x14ac:dyDescent="0.15">
      <c r="C720987" s="37"/>
    </row>
    <row r="720988" spans="3:3" x14ac:dyDescent="0.15">
      <c r="C720988" s="15"/>
    </row>
    <row r="720989" spans="3:3" x14ac:dyDescent="0.15">
      <c r="C720989" s="38"/>
    </row>
    <row r="720990" spans="3:3" x14ac:dyDescent="0.15">
      <c r="C720990" s="36"/>
    </row>
    <row r="720991" spans="3:3" x14ac:dyDescent="0.15">
      <c r="C720991" s="37"/>
    </row>
    <row r="720992" spans="3:3" x14ac:dyDescent="0.15">
      <c r="C720992" s="37"/>
    </row>
    <row r="720993" spans="3:3" x14ac:dyDescent="0.15">
      <c r="C720993" s="17"/>
    </row>
    <row r="720994" spans="3:3" x14ac:dyDescent="0.15">
      <c r="C720994" s="17"/>
    </row>
    <row r="720995" spans="3:3" x14ac:dyDescent="0.15">
      <c r="C720995" s="33"/>
    </row>
    <row r="720996" spans="3:3" x14ac:dyDescent="0.15">
      <c r="C720996" s="33"/>
    </row>
    <row r="720997" spans="3:3" x14ac:dyDescent="0.15">
      <c r="C720997" s="33"/>
    </row>
    <row r="720998" spans="3:3" x14ac:dyDescent="0.15">
      <c r="C720998" s="33"/>
    </row>
    <row r="720999" spans="3:3" x14ac:dyDescent="0.15">
      <c r="C720999" s="33"/>
    </row>
    <row r="721000" spans="3:3" x14ac:dyDescent="0.15">
      <c r="C721000" s="33"/>
    </row>
    <row r="721001" spans="3:3" x14ac:dyDescent="0.15">
      <c r="C721001" s="33"/>
    </row>
    <row r="721002" spans="3:3" x14ac:dyDescent="0.15">
      <c r="C721002" s="33"/>
    </row>
    <row r="721003" spans="3:3" x14ac:dyDescent="0.15">
      <c r="C721003" s="33"/>
    </row>
    <row r="721004" spans="3:3" x14ac:dyDescent="0.15">
      <c r="C721004" s="33"/>
    </row>
    <row r="721005" spans="3:3" x14ac:dyDescent="0.15">
      <c r="C721005" s="39"/>
    </row>
    <row r="721006" spans="3:3" x14ac:dyDescent="0.15">
      <c r="C721006" s="39"/>
    </row>
    <row r="721007" spans="3:3" x14ac:dyDescent="0.15">
      <c r="C721007" s="39"/>
    </row>
    <row r="721008" spans="3:3" x14ac:dyDescent="0.15">
      <c r="C721008" s="39"/>
    </row>
    <row r="721009" spans="3:3" x14ac:dyDescent="0.15">
      <c r="C721009" s="39"/>
    </row>
    <row r="721010" spans="3:3" x14ac:dyDescent="0.15">
      <c r="C721010" s="31"/>
    </row>
    <row r="721011" spans="3:3" x14ac:dyDescent="0.15">
      <c r="C721011" s="31"/>
    </row>
    <row r="721012" spans="3:3" x14ac:dyDescent="0.15">
      <c r="C721012" s="31"/>
    </row>
    <row r="721013" spans="3:3" x14ac:dyDescent="0.15">
      <c r="C721013" s="31"/>
    </row>
    <row r="721014" spans="3:3" x14ac:dyDescent="0.15">
      <c r="C721014" s="31"/>
    </row>
    <row r="721015" spans="3:3" x14ac:dyDescent="0.15">
      <c r="C721015" s="31"/>
    </row>
    <row r="721016" spans="3:3" x14ac:dyDescent="0.15">
      <c r="C721016" s="31"/>
    </row>
    <row r="721017" spans="3:3" x14ac:dyDescent="0.15">
      <c r="C721017" s="31"/>
    </row>
    <row r="721018" spans="3:3" x14ac:dyDescent="0.15">
      <c r="C721018" s="31"/>
    </row>
    <row r="721019" spans="3:3" x14ac:dyDescent="0.15">
      <c r="C721019" s="31"/>
    </row>
    <row r="721020" spans="3:3" x14ac:dyDescent="0.15">
      <c r="C721020" s="31"/>
    </row>
    <row r="721021" spans="3:3" x14ac:dyDescent="0.15">
      <c r="C721021" s="31"/>
    </row>
    <row r="721022" spans="3:3" x14ac:dyDescent="0.15">
      <c r="C721022" s="31"/>
    </row>
    <row r="721023" spans="3:3" x14ac:dyDescent="0.15">
      <c r="C721023" s="31"/>
    </row>
    <row r="721024" spans="3:3" x14ac:dyDescent="0.15">
      <c r="C721024" s="31"/>
    </row>
    <row r="721025" spans="3:3" x14ac:dyDescent="0.15">
      <c r="C721025" s="31"/>
    </row>
    <row r="721026" spans="3:3" x14ac:dyDescent="0.15">
      <c r="C721026" s="31"/>
    </row>
    <row r="721027" spans="3:3" x14ac:dyDescent="0.15">
      <c r="C721027" s="31"/>
    </row>
    <row r="721028" spans="3:3" x14ac:dyDescent="0.15">
      <c r="C721028" s="31"/>
    </row>
    <row r="721029" spans="3:3" x14ac:dyDescent="0.15">
      <c r="C721029" s="31"/>
    </row>
    <row r="721030" spans="3:3" x14ac:dyDescent="0.15">
      <c r="C721030" s="29"/>
    </row>
    <row r="721031" spans="3:3" x14ac:dyDescent="0.15">
      <c r="C721031" s="29"/>
    </row>
    <row r="721032" spans="3:3" x14ac:dyDescent="0.15">
      <c r="C721032" s="29"/>
    </row>
    <row r="721033" spans="3:3" x14ac:dyDescent="0.15">
      <c r="C721033" s="29"/>
    </row>
    <row r="721034" spans="3:3" x14ac:dyDescent="0.15">
      <c r="C721034" s="29"/>
    </row>
    <row r="721035" spans="3:3" x14ac:dyDescent="0.15">
      <c r="C721035" s="29"/>
    </row>
    <row r="721036" spans="3:3" x14ac:dyDescent="0.15">
      <c r="C721036" s="29"/>
    </row>
    <row r="721037" spans="3:3" x14ac:dyDescent="0.15">
      <c r="C721037" s="29"/>
    </row>
    <row r="721038" spans="3:3" x14ac:dyDescent="0.15">
      <c r="C721038" s="29"/>
    </row>
    <row r="721039" spans="3:3" x14ac:dyDescent="0.15">
      <c r="C721039" s="29"/>
    </row>
    <row r="721040" spans="3:3" x14ac:dyDescent="0.15">
      <c r="C721040" s="29"/>
    </row>
    <row r="721041" spans="3:3" x14ac:dyDescent="0.15">
      <c r="C721041" s="29"/>
    </row>
    <row r="721042" spans="3:3" x14ac:dyDescent="0.15">
      <c r="C721042" s="29"/>
    </row>
    <row r="721043" spans="3:3" x14ac:dyDescent="0.15">
      <c r="C721043" s="29"/>
    </row>
    <row r="721044" spans="3:3" x14ac:dyDescent="0.15">
      <c r="C721044" s="29"/>
    </row>
    <row r="721045" spans="3:3" x14ac:dyDescent="0.15">
      <c r="C721045" s="29"/>
    </row>
    <row r="721046" spans="3:3" x14ac:dyDescent="0.15">
      <c r="C721046" s="29"/>
    </row>
    <row r="721047" spans="3:3" x14ac:dyDescent="0.15">
      <c r="C721047" s="29"/>
    </row>
    <row r="721048" spans="3:3" x14ac:dyDescent="0.15">
      <c r="C721048" s="29"/>
    </row>
    <row r="721049" spans="3:3" x14ac:dyDescent="0.15">
      <c r="C721049" s="29"/>
    </row>
    <row r="721050" spans="3:3" x14ac:dyDescent="0.15">
      <c r="C721050" s="29"/>
    </row>
    <row r="721051" spans="3:3" x14ac:dyDescent="0.15">
      <c r="C721051" s="29"/>
    </row>
    <row r="721052" spans="3:3" x14ac:dyDescent="0.15">
      <c r="C721052" s="29"/>
    </row>
    <row r="721053" spans="3:3" x14ac:dyDescent="0.15">
      <c r="C721053" s="29"/>
    </row>
    <row r="721054" spans="3:3" x14ac:dyDescent="0.15">
      <c r="C721054" s="29"/>
    </row>
    <row r="721055" spans="3:3" x14ac:dyDescent="0.15">
      <c r="C721055" s="29"/>
    </row>
    <row r="721056" spans="3:3" x14ac:dyDescent="0.15">
      <c r="C721056" s="29"/>
    </row>
    <row r="721057" spans="3:3" x14ac:dyDescent="0.15">
      <c r="C721057" s="29"/>
    </row>
    <row r="721058" spans="3:3" x14ac:dyDescent="0.15">
      <c r="C721058" s="29"/>
    </row>
    <row r="721059" spans="3:3" x14ac:dyDescent="0.15">
      <c r="C721059" s="29"/>
    </row>
    <row r="721060" spans="3:3" x14ac:dyDescent="0.15">
      <c r="C721060" s="29"/>
    </row>
    <row r="721061" spans="3:3" x14ac:dyDescent="0.15">
      <c r="C721061" s="29"/>
    </row>
    <row r="721062" spans="3:3" x14ac:dyDescent="0.15">
      <c r="C721062" s="29"/>
    </row>
    <row r="721063" spans="3:3" x14ac:dyDescent="0.15">
      <c r="C721063" s="29"/>
    </row>
    <row r="721064" spans="3:3" x14ac:dyDescent="0.15">
      <c r="C721064" s="29"/>
    </row>
    <row r="721065" spans="3:3" x14ac:dyDescent="0.15">
      <c r="C721065" s="29"/>
    </row>
    <row r="721066" spans="3:3" x14ac:dyDescent="0.15">
      <c r="C721066" s="31"/>
    </row>
    <row r="721067" spans="3:3" x14ac:dyDescent="0.15">
      <c r="C721067" s="31"/>
    </row>
    <row r="721068" spans="3:3" x14ac:dyDescent="0.15">
      <c r="C721068" s="31"/>
    </row>
    <row r="721069" spans="3:3" x14ac:dyDescent="0.15">
      <c r="C721069" s="31"/>
    </row>
    <row r="721070" spans="3:3" x14ac:dyDescent="0.15">
      <c r="C721070" s="31"/>
    </row>
    <row r="721071" spans="3:3" x14ac:dyDescent="0.15">
      <c r="C721071" s="31"/>
    </row>
    <row r="721072" spans="3:3" x14ac:dyDescent="0.15">
      <c r="C721072" s="31"/>
    </row>
    <row r="721073" spans="3:3" x14ac:dyDescent="0.15">
      <c r="C721073" s="31"/>
    </row>
    <row r="721074" spans="3:3" x14ac:dyDescent="0.15">
      <c r="C721074" s="31"/>
    </row>
    <row r="721075" spans="3:3" x14ac:dyDescent="0.15">
      <c r="C721075" s="31"/>
    </row>
    <row r="721076" spans="3:3" x14ac:dyDescent="0.15">
      <c r="C721076" s="29"/>
    </row>
    <row r="721077" spans="3:3" x14ac:dyDescent="0.15">
      <c r="C721077" s="29"/>
    </row>
    <row r="721078" spans="3:3" x14ac:dyDescent="0.15">
      <c r="C721078" s="29"/>
    </row>
    <row r="721079" spans="3:3" x14ac:dyDescent="0.15">
      <c r="C721079" s="29"/>
    </row>
    <row r="721080" spans="3:3" x14ac:dyDescent="0.15">
      <c r="C721080" s="29"/>
    </row>
    <row r="721081" spans="3:3" x14ac:dyDescent="0.15">
      <c r="C721081" s="29"/>
    </row>
    <row r="721082" spans="3:3" x14ac:dyDescent="0.15">
      <c r="C721082" s="29"/>
    </row>
    <row r="721083" spans="3:3" x14ac:dyDescent="0.15">
      <c r="C721083" s="29"/>
    </row>
    <row r="721084" spans="3:3" x14ac:dyDescent="0.15">
      <c r="C721084" s="29"/>
    </row>
    <row r="721085" spans="3:3" x14ac:dyDescent="0.15">
      <c r="C721085" s="29"/>
    </row>
    <row r="721086" spans="3:3" x14ac:dyDescent="0.15">
      <c r="C721086" s="29"/>
    </row>
    <row r="721087" spans="3:3" x14ac:dyDescent="0.15">
      <c r="C721087" s="29"/>
    </row>
    <row r="721088" spans="3:3" x14ac:dyDescent="0.15">
      <c r="C721088" s="29"/>
    </row>
    <row r="721089" spans="3:3" x14ac:dyDescent="0.15">
      <c r="C721089" s="29"/>
    </row>
    <row r="721090" spans="3:3" x14ac:dyDescent="0.15">
      <c r="C721090" s="29"/>
    </row>
    <row r="721091" spans="3:3" x14ac:dyDescent="0.15">
      <c r="C721091" s="29"/>
    </row>
    <row r="721092" spans="3:3" x14ac:dyDescent="0.15">
      <c r="C721092" s="29"/>
    </row>
    <row r="721093" spans="3:3" x14ac:dyDescent="0.15">
      <c r="C721093" s="29"/>
    </row>
    <row r="721094" spans="3:3" x14ac:dyDescent="0.15">
      <c r="C721094" s="29"/>
    </row>
    <row r="721095" spans="3:3" x14ac:dyDescent="0.15">
      <c r="C721095" s="29"/>
    </row>
    <row r="721096" spans="3:3" x14ac:dyDescent="0.15">
      <c r="C721096" s="29"/>
    </row>
    <row r="721097" spans="3:3" x14ac:dyDescent="0.15">
      <c r="C721097" s="29"/>
    </row>
    <row r="721098" spans="3:3" x14ac:dyDescent="0.15">
      <c r="C721098" s="29"/>
    </row>
    <row r="721099" spans="3:3" x14ac:dyDescent="0.15">
      <c r="C721099" s="29"/>
    </row>
    <row r="721100" spans="3:3" x14ac:dyDescent="0.15">
      <c r="C721100" s="29"/>
    </row>
    <row r="721101" spans="3:3" x14ac:dyDescent="0.15">
      <c r="C721101" s="29"/>
    </row>
    <row r="721102" spans="3:3" x14ac:dyDescent="0.15">
      <c r="C721102" s="40"/>
    </row>
    <row r="721103" spans="3:3" x14ac:dyDescent="0.15">
      <c r="C721103" s="40"/>
    </row>
    <row r="721104" spans="3:3" x14ac:dyDescent="0.15">
      <c r="C721104" s="40"/>
    </row>
    <row r="721105" spans="3:3" x14ac:dyDescent="0.15">
      <c r="C721105" s="40"/>
    </row>
    <row r="721106" spans="3:3" x14ac:dyDescent="0.15">
      <c r="C721106" s="40"/>
    </row>
    <row r="721107" spans="3:3" x14ac:dyDescent="0.15">
      <c r="C721107" s="40"/>
    </row>
    <row r="721108" spans="3:3" x14ac:dyDescent="0.15">
      <c r="C721108" s="40"/>
    </row>
    <row r="721109" spans="3:3" x14ac:dyDescent="0.15">
      <c r="C721109" s="40"/>
    </row>
    <row r="721110" spans="3:3" x14ac:dyDescent="0.15">
      <c r="C721110" s="40"/>
    </row>
    <row r="721111" spans="3:3" x14ac:dyDescent="0.15">
      <c r="C721111" s="40"/>
    </row>
    <row r="721112" spans="3:3" x14ac:dyDescent="0.15">
      <c r="C721112" s="40"/>
    </row>
    <row r="721113" spans="3:3" x14ac:dyDescent="0.15">
      <c r="C721113" s="40"/>
    </row>
    <row r="721114" spans="3:3" x14ac:dyDescent="0.15">
      <c r="C721114" s="40"/>
    </row>
    <row r="721115" spans="3:3" x14ac:dyDescent="0.15">
      <c r="C721115" s="40"/>
    </row>
    <row r="721116" spans="3:3" x14ac:dyDescent="0.15">
      <c r="C721116" s="41"/>
    </row>
    <row r="721117" spans="3:3" x14ac:dyDescent="0.15">
      <c r="C721117" s="41"/>
    </row>
    <row r="721118" spans="3:3" x14ac:dyDescent="0.15">
      <c r="C721118" s="41"/>
    </row>
    <row r="721119" spans="3:3" x14ac:dyDescent="0.15">
      <c r="C721119" s="41"/>
    </row>
    <row r="721120" spans="3:3" x14ac:dyDescent="0.15">
      <c r="C721120" s="41"/>
    </row>
    <row r="721121" spans="3:3" x14ac:dyDescent="0.15">
      <c r="C721121" s="34"/>
    </row>
    <row r="721122" spans="3:3" x14ac:dyDescent="0.15">
      <c r="C721122" s="34"/>
    </row>
    <row r="721123" spans="3:3" x14ac:dyDescent="0.15">
      <c r="C721123" s="34"/>
    </row>
    <row r="721124" spans="3:3" x14ac:dyDescent="0.15">
      <c r="C721124" s="34"/>
    </row>
    <row r="721125" spans="3:3" x14ac:dyDescent="0.15">
      <c r="C721125" s="34"/>
    </row>
    <row r="721126" spans="3:3" x14ac:dyDescent="0.15">
      <c r="C721126" s="34"/>
    </row>
    <row r="721127" spans="3:3" x14ac:dyDescent="0.15">
      <c r="C721127" s="34"/>
    </row>
    <row r="721128" spans="3:3" x14ac:dyDescent="0.15">
      <c r="C721128" s="34"/>
    </row>
    <row r="721129" spans="3:3" x14ac:dyDescent="0.15">
      <c r="C721129" s="34"/>
    </row>
    <row r="721130" spans="3:3" x14ac:dyDescent="0.15">
      <c r="C721130" s="34"/>
    </row>
    <row r="721131" spans="3:3" x14ac:dyDescent="0.15">
      <c r="C721131" s="42"/>
    </row>
    <row r="721132" spans="3:3" x14ac:dyDescent="0.15">
      <c r="C721132" s="42"/>
    </row>
    <row r="721133" spans="3:3" x14ac:dyDescent="0.15">
      <c r="C721133" s="42"/>
    </row>
    <row r="721134" spans="3:3" x14ac:dyDescent="0.15">
      <c r="C721134" s="42"/>
    </row>
    <row r="721135" spans="3:3" x14ac:dyDescent="0.15">
      <c r="C721135" s="42"/>
    </row>
    <row r="721136" spans="3:3" x14ac:dyDescent="0.15">
      <c r="C721136" s="42"/>
    </row>
    <row r="721137" spans="3:3" x14ac:dyDescent="0.15">
      <c r="C721137" s="42"/>
    </row>
    <row r="721138" spans="3:3" x14ac:dyDescent="0.15">
      <c r="C721138" s="42"/>
    </row>
    <row r="721139" spans="3:3" x14ac:dyDescent="0.15">
      <c r="C721139" s="42"/>
    </row>
    <row r="721140" spans="3:3" x14ac:dyDescent="0.15">
      <c r="C721140" s="42"/>
    </row>
    <row r="721141" spans="3:3" x14ac:dyDescent="0.15">
      <c r="C721141" s="31"/>
    </row>
    <row r="721142" spans="3:3" x14ac:dyDescent="0.15">
      <c r="C721142" s="31"/>
    </row>
    <row r="721143" spans="3:3" x14ac:dyDescent="0.15">
      <c r="C721143" s="29"/>
    </row>
    <row r="721144" spans="3:3" x14ac:dyDescent="0.15">
      <c r="C721144" s="29"/>
    </row>
    <row r="721145" spans="3:3" x14ac:dyDescent="0.15">
      <c r="C721145" s="29"/>
    </row>
    <row r="721146" spans="3:3" x14ac:dyDescent="0.15">
      <c r="C721146" s="29"/>
    </row>
    <row r="721147" spans="3:3" x14ac:dyDescent="0.15">
      <c r="C721147" s="29"/>
    </row>
    <row r="721148" spans="3:3" x14ac:dyDescent="0.15">
      <c r="C721148" s="29"/>
    </row>
    <row r="721149" spans="3:3" x14ac:dyDescent="0.15">
      <c r="C721149" s="29"/>
    </row>
    <row r="721150" spans="3:3" x14ac:dyDescent="0.15">
      <c r="C721150" s="29"/>
    </row>
    <row r="721151" spans="3:3" x14ac:dyDescent="0.15">
      <c r="C721151" s="31"/>
    </row>
    <row r="721152" spans="3:3" x14ac:dyDescent="0.15">
      <c r="C721152" s="29"/>
    </row>
    <row r="721153" spans="3:3" x14ac:dyDescent="0.15">
      <c r="C721153" s="29"/>
    </row>
    <row r="721154" spans="3:3" x14ac:dyDescent="0.15">
      <c r="C721154" s="29"/>
    </row>
    <row r="721155" spans="3:3" x14ac:dyDescent="0.15">
      <c r="C721155" s="29"/>
    </row>
    <row r="721156" spans="3:3" x14ac:dyDescent="0.15">
      <c r="C721156" s="29"/>
    </row>
    <row r="721157" spans="3:3" x14ac:dyDescent="0.15">
      <c r="C721157" s="29"/>
    </row>
    <row r="721158" spans="3:3" x14ac:dyDescent="0.15">
      <c r="C721158" s="29"/>
    </row>
    <row r="721159" spans="3:3" x14ac:dyDescent="0.15">
      <c r="C721159" s="37"/>
    </row>
    <row r="721160" spans="3:3" x14ac:dyDescent="0.15">
      <c r="C721160" s="37"/>
    </row>
    <row r="721161" spans="3:3" x14ac:dyDescent="0.15">
      <c r="C721161" s="37"/>
    </row>
    <row r="721162" spans="3:3" x14ac:dyDescent="0.15">
      <c r="C721162" s="37"/>
    </row>
    <row r="721163" spans="3:3" x14ac:dyDescent="0.15">
      <c r="C721163" s="29"/>
    </row>
    <row r="721164" spans="3:3" x14ac:dyDescent="0.15">
      <c r="C721164" s="43"/>
    </row>
    <row r="721165" spans="3:3" x14ac:dyDescent="0.15">
      <c r="C721165" s="43"/>
    </row>
    <row r="721166" spans="3:3" x14ac:dyDescent="0.15">
      <c r="C721166" s="43"/>
    </row>
    <row r="721167" spans="3:3" x14ac:dyDescent="0.15">
      <c r="C721167" s="43"/>
    </row>
    <row r="721168" spans="3:3" x14ac:dyDescent="0.15">
      <c r="C721168" s="43"/>
    </row>
    <row r="721169" spans="3:3" x14ac:dyDescent="0.15">
      <c r="C721169" s="43"/>
    </row>
    <row r="721170" spans="3:3" x14ac:dyDescent="0.15">
      <c r="C721170" s="43"/>
    </row>
    <row r="721171" spans="3:3" x14ac:dyDescent="0.15">
      <c r="C721171" s="44"/>
    </row>
    <row r="721172" spans="3:3" x14ac:dyDescent="0.15">
      <c r="C721172" s="44"/>
    </row>
    <row r="721173" spans="3:3" x14ac:dyDescent="0.15">
      <c r="C721173" s="44"/>
    </row>
    <row r="721174" spans="3:3" x14ac:dyDescent="0.15">
      <c r="C721174" s="43"/>
    </row>
    <row r="721175" spans="3:3" x14ac:dyDescent="0.15">
      <c r="C721175" s="43"/>
    </row>
    <row r="721176" spans="3:3" x14ac:dyDescent="0.15">
      <c r="C721176" s="43"/>
    </row>
    <row r="721177" spans="3:3" x14ac:dyDescent="0.15">
      <c r="C721177" s="43"/>
    </row>
    <row r="721178" spans="3:3" x14ac:dyDescent="0.15">
      <c r="C721178" s="43"/>
    </row>
    <row r="721179" spans="3:3" x14ac:dyDescent="0.15">
      <c r="C721179" s="43"/>
    </row>
    <row r="721180" spans="3:3" x14ac:dyDescent="0.15">
      <c r="C721180" s="43"/>
    </row>
    <row r="721181" spans="3:3" x14ac:dyDescent="0.15">
      <c r="C721181" s="45"/>
    </row>
    <row r="721182" spans="3:3" x14ac:dyDescent="0.15">
      <c r="C721182" s="45"/>
    </row>
    <row r="721183" spans="3:3" x14ac:dyDescent="0.15">
      <c r="C721183" s="45"/>
    </row>
    <row r="721184" spans="3:3" x14ac:dyDescent="0.15">
      <c r="C721184" s="46"/>
    </row>
    <row r="721185" spans="3:3" x14ac:dyDescent="0.15">
      <c r="C721185" s="46"/>
    </row>
    <row r="721186" spans="3:3" x14ac:dyDescent="0.15">
      <c r="C721186" s="46"/>
    </row>
    <row r="721187" spans="3:3" x14ac:dyDescent="0.15">
      <c r="C721187" s="46"/>
    </row>
    <row r="721188" spans="3:3" x14ac:dyDescent="0.15">
      <c r="C721188" s="46"/>
    </row>
    <row r="721189" spans="3:3" x14ac:dyDescent="0.15">
      <c r="C721189" s="46"/>
    </row>
    <row r="721190" spans="3:3" x14ac:dyDescent="0.15">
      <c r="C721190" s="46"/>
    </row>
    <row r="721191" spans="3:3" x14ac:dyDescent="0.15">
      <c r="C721191" s="47"/>
    </row>
    <row r="721192" spans="3:3" x14ac:dyDescent="0.15">
      <c r="C721192" s="47"/>
    </row>
    <row r="721193" spans="3:3" x14ac:dyDescent="0.15">
      <c r="C721193" s="47"/>
    </row>
    <row r="721194" spans="3:3" x14ac:dyDescent="0.15">
      <c r="C721194" s="43"/>
    </row>
    <row r="721195" spans="3:3" x14ac:dyDescent="0.15">
      <c r="C721195" s="36"/>
    </row>
    <row r="721196" spans="3:3" x14ac:dyDescent="0.15">
      <c r="C721196" s="43"/>
    </row>
    <row r="721197" spans="3:3" x14ac:dyDescent="0.15">
      <c r="C721197" s="43"/>
    </row>
    <row r="721198" spans="3:3" x14ac:dyDescent="0.15">
      <c r="C721198" s="43"/>
    </row>
    <row r="721199" spans="3:3" x14ac:dyDescent="0.15">
      <c r="C721199" s="43"/>
    </row>
    <row r="721200" spans="3:3" x14ac:dyDescent="0.15">
      <c r="C721200" s="43"/>
    </row>
    <row r="721201" spans="3:3" x14ac:dyDescent="0.15">
      <c r="C721201" s="43"/>
    </row>
    <row r="721202" spans="3:3" x14ac:dyDescent="0.15">
      <c r="C721202" s="43"/>
    </row>
    <row r="721203" spans="3:3" x14ac:dyDescent="0.15">
      <c r="C721203" s="43"/>
    </row>
    <row r="721204" spans="3:3" x14ac:dyDescent="0.15">
      <c r="C721204" s="44"/>
    </row>
    <row r="721205" spans="3:3" x14ac:dyDescent="0.15">
      <c r="C721205" s="44"/>
    </row>
    <row r="721206" spans="3:3" x14ac:dyDescent="0.15">
      <c r="C721206" s="44"/>
    </row>
    <row r="721207" spans="3:3" x14ac:dyDescent="0.15">
      <c r="C721207" s="43"/>
    </row>
    <row r="721208" spans="3:3" x14ac:dyDescent="0.15">
      <c r="C721208" s="43"/>
    </row>
    <row r="721209" spans="3:3" x14ac:dyDescent="0.15">
      <c r="C721209" s="43"/>
    </row>
    <row r="721210" spans="3:3" x14ac:dyDescent="0.15">
      <c r="C721210" s="48"/>
    </row>
    <row r="721211" spans="3:3" x14ac:dyDescent="0.15">
      <c r="C721211" s="43"/>
    </row>
    <row r="721212" spans="3:3" x14ac:dyDescent="0.15">
      <c r="C721212" s="48"/>
    </row>
    <row r="721213" spans="3:3" x14ac:dyDescent="0.15">
      <c r="C721213" s="48"/>
    </row>
    <row r="721214" spans="3:3" x14ac:dyDescent="0.15">
      <c r="C721214" s="48"/>
    </row>
    <row r="721215" spans="3:3" x14ac:dyDescent="0.15">
      <c r="C721215" s="43"/>
    </row>
    <row r="721216" spans="3:3" x14ac:dyDescent="0.15">
      <c r="C721216" s="49"/>
    </row>
    <row r="721217" spans="3:3" x14ac:dyDescent="0.15">
      <c r="C721217" s="48"/>
    </row>
    <row r="721218" spans="3:3" x14ac:dyDescent="0.15">
      <c r="C721218" s="48"/>
    </row>
    <row r="721219" spans="3:3" x14ac:dyDescent="0.15">
      <c r="C721219" s="48"/>
    </row>
    <row r="721220" spans="3:3" x14ac:dyDescent="0.15">
      <c r="C721220" s="48"/>
    </row>
    <row r="721221" spans="3:3" x14ac:dyDescent="0.15">
      <c r="C721221" s="48"/>
    </row>
    <row r="721222" spans="3:3" x14ac:dyDescent="0.15">
      <c r="C721222" s="48"/>
    </row>
    <row r="721223" spans="3:3" x14ac:dyDescent="0.15">
      <c r="C721223" s="48"/>
    </row>
    <row r="721224" spans="3:3" x14ac:dyDescent="0.15">
      <c r="C721224" s="43"/>
    </row>
    <row r="721225" spans="3:3" x14ac:dyDescent="0.15">
      <c r="C721225" s="46"/>
    </row>
    <row r="721226" spans="3:3" x14ac:dyDescent="0.15">
      <c r="C721226" s="43"/>
    </row>
    <row r="721227" spans="3:3" x14ac:dyDescent="0.15">
      <c r="C721227" s="50"/>
    </row>
    <row r="721229" spans="3:3" x14ac:dyDescent="0.15">
      <c r="C721229" s="52"/>
    </row>
    <row r="737281" spans="3:3" x14ac:dyDescent="0.15">
      <c r="C737281" s="29"/>
    </row>
    <row r="737282" spans="3:3" x14ac:dyDescent="0.15">
      <c r="C737282" s="31"/>
    </row>
    <row r="737283" spans="3:3" x14ac:dyDescent="0.15">
      <c r="C737283" s="31"/>
    </row>
    <row r="737284" spans="3:3" x14ac:dyDescent="0.15">
      <c r="C737284" s="32"/>
    </row>
    <row r="737285" spans="3:3" x14ac:dyDescent="0.15">
      <c r="C737285" s="32"/>
    </row>
    <row r="737286" spans="3:3" x14ac:dyDescent="0.15">
      <c r="C737286" s="31"/>
    </row>
    <row r="737287" spans="3:3" x14ac:dyDescent="0.15">
      <c r="C737287" s="31"/>
    </row>
    <row r="737288" spans="3:3" x14ac:dyDescent="0.15">
      <c r="C737288" s="31"/>
    </row>
    <row r="737289" spans="3:3" x14ac:dyDescent="0.15">
      <c r="C737289" s="31"/>
    </row>
    <row r="737290" spans="3:3" x14ac:dyDescent="0.15">
      <c r="C737290" s="31"/>
    </row>
    <row r="737291" spans="3:3" x14ac:dyDescent="0.15">
      <c r="C737291" s="31"/>
    </row>
    <row r="737292" spans="3:3" x14ac:dyDescent="0.15">
      <c r="C737292" s="31"/>
    </row>
    <row r="737293" spans="3:3" x14ac:dyDescent="0.15">
      <c r="C737293" s="31"/>
    </row>
    <row r="737294" spans="3:3" x14ac:dyDescent="0.15">
      <c r="C737294" s="31"/>
    </row>
    <row r="737295" spans="3:3" x14ac:dyDescent="0.15">
      <c r="C737295" s="31"/>
    </row>
    <row r="737296" spans="3:3" x14ac:dyDescent="0.15">
      <c r="C737296" s="31"/>
    </row>
    <row r="737297" spans="3:3" x14ac:dyDescent="0.15">
      <c r="C737297" s="31"/>
    </row>
    <row r="737298" spans="3:3" x14ac:dyDescent="0.15">
      <c r="C737298" s="31"/>
    </row>
    <row r="737299" spans="3:3" x14ac:dyDescent="0.15">
      <c r="C737299" s="31"/>
    </row>
    <row r="737300" spans="3:3" x14ac:dyDescent="0.15">
      <c r="C737300" s="29"/>
    </row>
    <row r="737301" spans="3:3" x14ac:dyDescent="0.15">
      <c r="C737301" s="29"/>
    </row>
    <row r="737302" spans="3:3" x14ac:dyDescent="0.15">
      <c r="C737302" s="29"/>
    </row>
    <row r="737303" spans="3:3" x14ac:dyDescent="0.15">
      <c r="C737303" s="29"/>
    </row>
    <row r="737304" spans="3:3" x14ac:dyDescent="0.15">
      <c r="C737304" s="29"/>
    </row>
    <row r="737305" spans="3:3" x14ac:dyDescent="0.15">
      <c r="C737305" s="29"/>
    </row>
    <row r="737306" spans="3:3" x14ac:dyDescent="0.15">
      <c r="C737306" s="33"/>
    </row>
    <row r="737307" spans="3:3" x14ac:dyDescent="0.15">
      <c r="C737307" s="29"/>
    </row>
    <row r="737308" spans="3:3" x14ac:dyDescent="0.15">
      <c r="C737308" s="33"/>
    </row>
    <row r="737309" spans="3:3" x14ac:dyDescent="0.15">
      <c r="C737309" s="29"/>
    </row>
    <row r="737310" spans="3:3" x14ac:dyDescent="0.15">
      <c r="C737310" s="29"/>
    </row>
    <row r="737311" spans="3:3" x14ac:dyDescent="0.15">
      <c r="C737311" s="34"/>
    </row>
    <row r="737312" spans="3:3" x14ac:dyDescent="0.15">
      <c r="C737312" s="34"/>
    </row>
    <row r="737313" spans="3:3" x14ac:dyDescent="0.15">
      <c r="C737313" s="34"/>
    </row>
    <row r="737314" spans="3:3" x14ac:dyDescent="0.15">
      <c r="C737314" s="34"/>
    </row>
    <row r="737315" spans="3:3" x14ac:dyDescent="0.15">
      <c r="C737315" s="29"/>
    </row>
    <row r="737316" spans="3:3" x14ac:dyDescent="0.15">
      <c r="C737316" s="29"/>
    </row>
    <row r="737317" spans="3:3" x14ac:dyDescent="0.15">
      <c r="C737317" s="29"/>
    </row>
    <row r="737318" spans="3:3" x14ac:dyDescent="0.15">
      <c r="C737318" s="29"/>
    </row>
    <row r="737319" spans="3:3" x14ac:dyDescent="0.15">
      <c r="C737319" s="29"/>
    </row>
    <row r="737320" spans="3:3" x14ac:dyDescent="0.15">
      <c r="C737320" s="29"/>
    </row>
    <row r="737321" spans="3:3" x14ac:dyDescent="0.15">
      <c r="C737321" s="34"/>
    </row>
    <row r="737322" spans="3:3" x14ac:dyDescent="0.15">
      <c r="C737322" s="34"/>
    </row>
    <row r="737323" spans="3:3" x14ac:dyDescent="0.15">
      <c r="C737323" s="29"/>
    </row>
    <row r="737324" spans="3:3" x14ac:dyDescent="0.15">
      <c r="C737324" s="29"/>
    </row>
    <row r="737325" spans="3:3" x14ac:dyDescent="0.15">
      <c r="C737325" s="29"/>
    </row>
    <row r="737326" spans="3:3" x14ac:dyDescent="0.15">
      <c r="C737326" s="29"/>
    </row>
    <row r="737327" spans="3:3" x14ac:dyDescent="0.15">
      <c r="C737327" s="29"/>
    </row>
    <row r="737328" spans="3:3" x14ac:dyDescent="0.15">
      <c r="C737328" s="29"/>
    </row>
    <row r="737329" spans="3:3" x14ac:dyDescent="0.15">
      <c r="C737329" s="29"/>
    </row>
    <row r="737330" spans="3:3" x14ac:dyDescent="0.15">
      <c r="C737330" s="29"/>
    </row>
    <row r="737331" spans="3:3" x14ac:dyDescent="0.15">
      <c r="C737331" s="29"/>
    </row>
    <row r="737332" spans="3:3" x14ac:dyDescent="0.15">
      <c r="C737332" s="29"/>
    </row>
    <row r="737333" spans="3:3" x14ac:dyDescent="0.15">
      <c r="C737333" s="29"/>
    </row>
    <row r="737334" spans="3:3" x14ac:dyDescent="0.15">
      <c r="C737334" s="29"/>
    </row>
    <row r="737335" spans="3:3" x14ac:dyDescent="0.15">
      <c r="C737335" s="29"/>
    </row>
    <row r="737336" spans="3:3" x14ac:dyDescent="0.15">
      <c r="C737336" s="29"/>
    </row>
    <row r="737337" spans="3:3" x14ac:dyDescent="0.15">
      <c r="C737337" s="29"/>
    </row>
    <row r="737338" spans="3:3" x14ac:dyDescent="0.15">
      <c r="C737338" s="29"/>
    </row>
    <row r="737339" spans="3:3" x14ac:dyDescent="0.15">
      <c r="C737339" s="34"/>
    </row>
    <row r="737340" spans="3:3" x14ac:dyDescent="0.15">
      <c r="C737340" s="35"/>
    </row>
    <row r="737341" spans="3:3" x14ac:dyDescent="0.15">
      <c r="C737341" s="35"/>
    </row>
    <row r="737342" spans="3:3" x14ac:dyDescent="0.15">
      <c r="C737342" s="35"/>
    </row>
    <row r="737343" spans="3:3" x14ac:dyDescent="0.15">
      <c r="C737343" s="35"/>
    </row>
    <row r="737344" spans="3:3" x14ac:dyDescent="0.15">
      <c r="C737344" s="35"/>
    </row>
    <row r="737345" spans="3:3" x14ac:dyDescent="0.15">
      <c r="C737345" s="35"/>
    </row>
    <row r="737346" spans="3:3" x14ac:dyDescent="0.15">
      <c r="C737346" s="35"/>
    </row>
    <row r="737347" spans="3:3" x14ac:dyDescent="0.15">
      <c r="C737347" s="33"/>
    </row>
    <row r="737348" spans="3:3" x14ac:dyDescent="0.15">
      <c r="C737348" s="35"/>
    </row>
    <row r="737349" spans="3:3" x14ac:dyDescent="0.15">
      <c r="C737349" s="33"/>
    </row>
    <row r="737350" spans="3:3" x14ac:dyDescent="0.15">
      <c r="C737350" s="33"/>
    </row>
    <row r="737351" spans="3:3" x14ac:dyDescent="0.15">
      <c r="C737351" s="33"/>
    </row>
    <row r="737352" spans="3:3" x14ac:dyDescent="0.15">
      <c r="C737352" s="33"/>
    </row>
    <row r="737353" spans="3:3" x14ac:dyDescent="0.15">
      <c r="C737353" s="33"/>
    </row>
    <row r="737354" spans="3:3" x14ac:dyDescent="0.15">
      <c r="C737354" s="33"/>
    </row>
    <row r="737355" spans="3:3" x14ac:dyDescent="0.15">
      <c r="C737355" s="33"/>
    </row>
    <row r="737356" spans="3:3" x14ac:dyDescent="0.15">
      <c r="C737356" s="33"/>
    </row>
    <row r="737357" spans="3:3" x14ac:dyDescent="0.15">
      <c r="C737357" s="33"/>
    </row>
    <row r="737358" spans="3:3" x14ac:dyDescent="0.15">
      <c r="C737358" s="36"/>
    </row>
    <row r="737359" spans="3:3" x14ac:dyDescent="0.15">
      <c r="C737359" s="33"/>
    </row>
    <row r="737360" spans="3:3" x14ac:dyDescent="0.15">
      <c r="C737360" s="36"/>
    </row>
    <row r="737361" spans="3:3" x14ac:dyDescent="0.15">
      <c r="C737361" s="33"/>
    </row>
    <row r="737362" spans="3:3" x14ac:dyDescent="0.15">
      <c r="C737362" s="33"/>
    </row>
    <row r="737363" spans="3:3" x14ac:dyDescent="0.15">
      <c r="C737363" s="33"/>
    </row>
    <row r="737364" spans="3:3" x14ac:dyDescent="0.15">
      <c r="C737364" s="33"/>
    </row>
    <row r="737365" spans="3:3" x14ac:dyDescent="0.15">
      <c r="C737365" s="36"/>
    </row>
    <row r="737366" spans="3:3" x14ac:dyDescent="0.15">
      <c r="C737366" s="37"/>
    </row>
    <row r="737367" spans="3:3" x14ac:dyDescent="0.15">
      <c r="C737367" s="37"/>
    </row>
    <row r="737368" spans="3:3" x14ac:dyDescent="0.15">
      <c r="C737368" s="15"/>
    </row>
    <row r="737369" spans="3:3" x14ac:dyDescent="0.15">
      <c r="C737369" s="36"/>
    </row>
    <row r="737370" spans="3:3" x14ac:dyDescent="0.15">
      <c r="C737370" s="37"/>
    </row>
    <row r="737371" spans="3:3" x14ac:dyDescent="0.15">
      <c r="C737371" s="37"/>
    </row>
    <row r="737372" spans="3:3" x14ac:dyDescent="0.15">
      <c r="C737372" s="15"/>
    </row>
    <row r="737373" spans="3:3" x14ac:dyDescent="0.15">
      <c r="C737373" s="38"/>
    </row>
    <row r="737374" spans="3:3" x14ac:dyDescent="0.15">
      <c r="C737374" s="36"/>
    </row>
    <row r="737375" spans="3:3" x14ac:dyDescent="0.15">
      <c r="C737375" s="37"/>
    </row>
    <row r="737376" spans="3:3" x14ac:dyDescent="0.15">
      <c r="C737376" s="37"/>
    </row>
    <row r="737377" spans="3:3" x14ac:dyDescent="0.15">
      <c r="C737377" s="17"/>
    </row>
    <row r="737378" spans="3:3" x14ac:dyDescent="0.15">
      <c r="C737378" s="17"/>
    </row>
    <row r="737379" spans="3:3" x14ac:dyDescent="0.15">
      <c r="C737379" s="33"/>
    </row>
    <row r="737380" spans="3:3" x14ac:dyDescent="0.15">
      <c r="C737380" s="33"/>
    </row>
    <row r="737381" spans="3:3" x14ac:dyDescent="0.15">
      <c r="C737381" s="33"/>
    </row>
    <row r="737382" spans="3:3" x14ac:dyDescent="0.15">
      <c r="C737382" s="33"/>
    </row>
    <row r="737383" spans="3:3" x14ac:dyDescent="0.15">
      <c r="C737383" s="33"/>
    </row>
    <row r="737384" spans="3:3" x14ac:dyDescent="0.15">
      <c r="C737384" s="33"/>
    </row>
    <row r="737385" spans="3:3" x14ac:dyDescent="0.15">
      <c r="C737385" s="33"/>
    </row>
    <row r="737386" spans="3:3" x14ac:dyDescent="0.15">
      <c r="C737386" s="33"/>
    </row>
    <row r="737387" spans="3:3" x14ac:dyDescent="0.15">
      <c r="C737387" s="33"/>
    </row>
    <row r="737388" spans="3:3" x14ac:dyDescent="0.15">
      <c r="C737388" s="33"/>
    </row>
    <row r="737389" spans="3:3" x14ac:dyDescent="0.15">
      <c r="C737389" s="39"/>
    </row>
    <row r="737390" spans="3:3" x14ac:dyDescent="0.15">
      <c r="C737390" s="39"/>
    </row>
    <row r="737391" spans="3:3" x14ac:dyDescent="0.15">
      <c r="C737391" s="39"/>
    </row>
    <row r="737392" spans="3:3" x14ac:dyDescent="0.15">
      <c r="C737392" s="39"/>
    </row>
    <row r="737393" spans="3:3" x14ac:dyDescent="0.15">
      <c r="C737393" s="39"/>
    </row>
    <row r="737394" spans="3:3" x14ac:dyDescent="0.15">
      <c r="C737394" s="31"/>
    </row>
    <row r="737395" spans="3:3" x14ac:dyDescent="0.15">
      <c r="C737395" s="31"/>
    </row>
    <row r="737396" spans="3:3" x14ac:dyDescent="0.15">
      <c r="C737396" s="31"/>
    </row>
    <row r="737397" spans="3:3" x14ac:dyDescent="0.15">
      <c r="C737397" s="31"/>
    </row>
    <row r="737398" spans="3:3" x14ac:dyDescent="0.15">
      <c r="C737398" s="31"/>
    </row>
    <row r="737399" spans="3:3" x14ac:dyDescent="0.15">
      <c r="C737399" s="31"/>
    </row>
    <row r="737400" spans="3:3" x14ac:dyDescent="0.15">
      <c r="C737400" s="31"/>
    </row>
    <row r="737401" spans="3:3" x14ac:dyDescent="0.15">
      <c r="C737401" s="31"/>
    </row>
    <row r="737402" spans="3:3" x14ac:dyDescent="0.15">
      <c r="C737402" s="31"/>
    </row>
    <row r="737403" spans="3:3" x14ac:dyDescent="0.15">
      <c r="C737403" s="31"/>
    </row>
    <row r="737404" spans="3:3" x14ac:dyDescent="0.15">
      <c r="C737404" s="31"/>
    </row>
    <row r="737405" spans="3:3" x14ac:dyDescent="0.15">
      <c r="C737405" s="31"/>
    </row>
    <row r="737406" spans="3:3" x14ac:dyDescent="0.15">
      <c r="C737406" s="31"/>
    </row>
    <row r="737407" spans="3:3" x14ac:dyDescent="0.15">
      <c r="C737407" s="31"/>
    </row>
    <row r="737408" spans="3:3" x14ac:dyDescent="0.15">
      <c r="C737408" s="31"/>
    </row>
    <row r="737409" spans="3:3" x14ac:dyDescent="0.15">
      <c r="C737409" s="31"/>
    </row>
    <row r="737410" spans="3:3" x14ac:dyDescent="0.15">
      <c r="C737410" s="31"/>
    </row>
    <row r="737411" spans="3:3" x14ac:dyDescent="0.15">
      <c r="C737411" s="31"/>
    </row>
    <row r="737412" spans="3:3" x14ac:dyDescent="0.15">
      <c r="C737412" s="31"/>
    </row>
    <row r="737413" spans="3:3" x14ac:dyDescent="0.15">
      <c r="C737413" s="31"/>
    </row>
    <row r="737414" spans="3:3" x14ac:dyDescent="0.15">
      <c r="C737414" s="29"/>
    </row>
    <row r="737415" spans="3:3" x14ac:dyDescent="0.15">
      <c r="C737415" s="29"/>
    </row>
    <row r="737416" spans="3:3" x14ac:dyDescent="0.15">
      <c r="C737416" s="29"/>
    </row>
    <row r="737417" spans="3:3" x14ac:dyDescent="0.15">
      <c r="C737417" s="29"/>
    </row>
    <row r="737418" spans="3:3" x14ac:dyDescent="0.15">
      <c r="C737418" s="29"/>
    </row>
    <row r="737419" spans="3:3" x14ac:dyDescent="0.15">
      <c r="C737419" s="29"/>
    </row>
    <row r="737420" spans="3:3" x14ac:dyDescent="0.15">
      <c r="C737420" s="29"/>
    </row>
    <row r="737421" spans="3:3" x14ac:dyDescent="0.15">
      <c r="C737421" s="29"/>
    </row>
    <row r="737422" spans="3:3" x14ac:dyDescent="0.15">
      <c r="C737422" s="29"/>
    </row>
    <row r="737423" spans="3:3" x14ac:dyDescent="0.15">
      <c r="C737423" s="29"/>
    </row>
    <row r="737424" spans="3:3" x14ac:dyDescent="0.15">
      <c r="C737424" s="29"/>
    </row>
    <row r="737425" spans="3:3" x14ac:dyDescent="0.15">
      <c r="C737425" s="29"/>
    </row>
    <row r="737426" spans="3:3" x14ac:dyDescent="0.15">
      <c r="C737426" s="29"/>
    </row>
    <row r="737427" spans="3:3" x14ac:dyDescent="0.15">
      <c r="C737427" s="29"/>
    </row>
    <row r="737428" spans="3:3" x14ac:dyDescent="0.15">
      <c r="C737428" s="29"/>
    </row>
    <row r="737429" spans="3:3" x14ac:dyDescent="0.15">
      <c r="C737429" s="29"/>
    </row>
    <row r="737430" spans="3:3" x14ac:dyDescent="0.15">
      <c r="C737430" s="29"/>
    </row>
    <row r="737431" spans="3:3" x14ac:dyDescent="0.15">
      <c r="C737431" s="29"/>
    </row>
    <row r="737432" spans="3:3" x14ac:dyDescent="0.15">
      <c r="C737432" s="29"/>
    </row>
    <row r="737433" spans="3:3" x14ac:dyDescent="0.15">
      <c r="C737433" s="29"/>
    </row>
    <row r="737434" spans="3:3" x14ac:dyDescent="0.15">
      <c r="C737434" s="29"/>
    </row>
    <row r="737435" spans="3:3" x14ac:dyDescent="0.15">
      <c r="C737435" s="29"/>
    </row>
    <row r="737436" spans="3:3" x14ac:dyDescent="0.15">
      <c r="C737436" s="29"/>
    </row>
    <row r="737437" spans="3:3" x14ac:dyDescent="0.15">
      <c r="C737437" s="29"/>
    </row>
    <row r="737438" spans="3:3" x14ac:dyDescent="0.15">
      <c r="C737438" s="29"/>
    </row>
    <row r="737439" spans="3:3" x14ac:dyDescent="0.15">
      <c r="C737439" s="29"/>
    </row>
    <row r="737440" spans="3:3" x14ac:dyDescent="0.15">
      <c r="C737440" s="29"/>
    </row>
    <row r="737441" spans="3:3" x14ac:dyDescent="0.15">
      <c r="C737441" s="29"/>
    </row>
    <row r="737442" spans="3:3" x14ac:dyDescent="0.15">
      <c r="C737442" s="29"/>
    </row>
    <row r="737443" spans="3:3" x14ac:dyDescent="0.15">
      <c r="C737443" s="29"/>
    </row>
    <row r="737444" spans="3:3" x14ac:dyDescent="0.15">
      <c r="C737444" s="29"/>
    </row>
    <row r="737445" spans="3:3" x14ac:dyDescent="0.15">
      <c r="C737445" s="29"/>
    </row>
    <row r="737446" spans="3:3" x14ac:dyDescent="0.15">
      <c r="C737446" s="29"/>
    </row>
    <row r="737447" spans="3:3" x14ac:dyDescent="0.15">
      <c r="C737447" s="29"/>
    </row>
    <row r="737448" spans="3:3" x14ac:dyDescent="0.15">
      <c r="C737448" s="29"/>
    </row>
    <row r="737449" spans="3:3" x14ac:dyDescent="0.15">
      <c r="C737449" s="29"/>
    </row>
    <row r="737450" spans="3:3" x14ac:dyDescent="0.15">
      <c r="C737450" s="31"/>
    </row>
    <row r="737451" spans="3:3" x14ac:dyDescent="0.15">
      <c r="C737451" s="31"/>
    </row>
    <row r="737452" spans="3:3" x14ac:dyDescent="0.15">
      <c r="C737452" s="31"/>
    </row>
    <row r="737453" spans="3:3" x14ac:dyDescent="0.15">
      <c r="C737453" s="31"/>
    </row>
    <row r="737454" spans="3:3" x14ac:dyDescent="0.15">
      <c r="C737454" s="31"/>
    </row>
    <row r="737455" spans="3:3" x14ac:dyDescent="0.15">
      <c r="C737455" s="31"/>
    </row>
    <row r="737456" spans="3:3" x14ac:dyDescent="0.15">
      <c r="C737456" s="31"/>
    </row>
    <row r="737457" spans="3:3" x14ac:dyDescent="0.15">
      <c r="C737457" s="31"/>
    </row>
    <row r="737458" spans="3:3" x14ac:dyDescent="0.15">
      <c r="C737458" s="31"/>
    </row>
    <row r="737459" spans="3:3" x14ac:dyDescent="0.15">
      <c r="C737459" s="31"/>
    </row>
    <row r="737460" spans="3:3" x14ac:dyDescent="0.15">
      <c r="C737460" s="29"/>
    </row>
    <row r="737461" spans="3:3" x14ac:dyDescent="0.15">
      <c r="C737461" s="29"/>
    </row>
    <row r="737462" spans="3:3" x14ac:dyDescent="0.15">
      <c r="C737462" s="29"/>
    </row>
    <row r="737463" spans="3:3" x14ac:dyDescent="0.15">
      <c r="C737463" s="29"/>
    </row>
    <row r="737464" spans="3:3" x14ac:dyDescent="0.15">
      <c r="C737464" s="29"/>
    </row>
    <row r="737465" spans="3:3" x14ac:dyDescent="0.15">
      <c r="C737465" s="29"/>
    </row>
    <row r="737466" spans="3:3" x14ac:dyDescent="0.15">
      <c r="C737466" s="29"/>
    </row>
    <row r="737467" spans="3:3" x14ac:dyDescent="0.15">
      <c r="C737467" s="29"/>
    </row>
    <row r="737468" spans="3:3" x14ac:dyDescent="0.15">
      <c r="C737468" s="29"/>
    </row>
    <row r="737469" spans="3:3" x14ac:dyDescent="0.15">
      <c r="C737469" s="29"/>
    </row>
    <row r="737470" spans="3:3" x14ac:dyDescent="0.15">
      <c r="C737470" s="29"/>
    </row>
    <row r="737471" spans="3:3" x14ac:dyDescent="0.15">
      <c r="C737471" s="29"/>
    </row>
    <row r="737472" spans="3:3" x14ac:dyDescent="0.15">
      <c r="C737472" s="29"/>
    </row>
    <row r="737473" spans="3:3" x14ac:dyDescent="0.15">
      <c r="C737473" s="29"/>
    </row>
    <row r="737474" spans="3:3" x14ac:dyDescent="0.15">
      <c r="C737474" s="29"/>
    </row>
    <row r="737475" spans="3:3" x14ac:dyDescent="0.15">
      <c r="C737475" s="29"/>
    </row>
    <row r="737476" spans="3:3" x14ac:dyDescent="0.15">
      <c r="C737476" s="29"/>
    </row>
    <row r="737477" spans="3:3" x14ac:dyDescent="0.15">
      <c r="C737477" s="29"/>
    </row>
    <row r="737478" spans="3:3" x14ac:dyDescent="0.15">
      <c r="C737478" s="29"/>
    </row>
    <row r="737479" spans="3:3" x14ac:dyDescent="0.15">
      <c r="C737479" s="29"/>
    </row>
    <row r="737480" spans="3:3" x14ac:dyDescent="0.15">
      <c r="C737480" s="29"/>
    </row>
    <row r="737481" spans="3:3" x14ac:dyDescent="0.15">
      <c r="C737481" s="29"/>
    </row>
    <row r="737482" spans="3:3" x14ac:dyDescent="0.15">
      <c r="C737482" s="29"/>
    </row>
    <row r="737483" spans="3:3" x14ac:dyDescent="0.15">
      <c r="C737483" s="29"/>
    </row>
    <row r="737484" spans="3:3" x14ac:dyDescent="0.15">
      <c r="C737484" s="29"/>
    </row>
    <row r="737485" spans="3:3" x14ac:dyDescent="0.15">
      <c r="C737485" s="29"/>
    </row>
    <row r="737486" spans="3:3" x14ac:dyDescent="0.15">
      <c r="C737486" s="40"/>
    </row>
    <row r="737487" spans="3:3" x14ac:dyDescent="0.15">
      <c r="C737487" s="40"/>
    </row>
    <row r="737488" spans="3:3" x14ac:dyDescent="0.15">
      <c r="C737488" s="40"/>
    </row>
    <row r="737489" spans="3:3" x14ac:dyDescent="0.15">
      <c r="C737489" s="40"/>
    </row>
    <row r="737490" spans="3:3" x14ac:dyDescent="0.15">
      <c r="C737490" s="40"/>
    </row>
    <row r="737491" spans="3:3" x14ac:dyDescent="0.15">
      <c r="C737491" s="40"/>
    </row>
    <row r="737492" spans="3:3" x14ac:dyDescent="0.15">
      <c r="C737492" s="40"/>
    </row>
    <row r="737493" spans="3:3" x14ac:dyDescent="0.15">
      <c r="C737493" s="40"/>
    </row>
    <row r="737494" spans="3:3" x14ac:dyDescent="0.15">
      <c r="C737494" s="40"/>
    </row>
    <row r="737495" spans="3:3" x14ac:dyDescent="0.15">
      <c r="C737495" s="40"/>
    </row>
    <row r="737496" spans="3:3" x14ac:dyDescent="0.15">
      <c r="C737496" s="40"/>
    </row>
    <row r="737497" spans="3:3" x14ac:dyDescent="0.15">
      <c r="C737497" s="40"/>
    </row>
    <row r="737498" spans="3:3" x14ac:dyDescent="0.15">
      <c r="C737498" s="40"/>
    </row>
    <row r="737499" spans="3:3" x14ac:dyDescent="0.15">
      <c r="C737499" s="40"/>
    </row>
    <row r="737500" spans="3:3" x14ac:dyDescent="0.15">
      <c r="C737500" s="41"/>
    </row>
    <row r="737501" spans="3:3" x14ac:dyDescent="0.15">
      <c r="C737501" s="41"/>
    </row>
    <row r="737502" spans="3:3" x14ac:dyDescent="0.15">
      <c r="C737502" s="41"/>
    </row>
    <row r="737503" spans="3:3" x14ac:dyDescent="0.15">
      <c r="C737503" s="41"/>
    </row>
    <row r="737504" spans="3:3" x14ac:dyDescent="0.15">
      <c r="C737504" s="41"/>
    </row>
    <row r="737505" spans="3:3" x14ac:dyDescent="0.15">
      <c r="C737505" s="34"/>
    </row>
    <row r="737506" spans="3:3" x14ac:dyDescent="0.15">
      <c r="C737506" s="34"/>
    </row>
    <row r="737507" spans="3:3" x14ac:dyDescent="0.15">
      <c r="C737507" s="34"/>
    </row>
    <row r="737508" spans="3:3" x14ac:dyDescent="0.15">
      <c r="C737508" s="34"/>
    </row>
    <row r="737509" spans="3:3" x14ac:dyDescent="0.15">
      <c r="C737509" s="34"/>
    </row>
    <row r="737510" spans="3:3" x14ac:dyDescent="0.15">
      <c r="C737510" s="34"/>
    </row>
    <row r="737511" spans="3:3" x14ac:dyDescent="0.15">
      <c r="C737511" s="34"/>
    </row>
    <row r="737512" spans="3:3" x14ac:dyDescent="0.15">
      <c r="C737512" s="34"/>
    </row>
    <row r="737513" spans="3:3" x14ac:dyDescent="0.15">
      <c r="C737513" s="34"/>
    </row>
    <row r="737514" spans="3:3" x14ac:dyDescent="0.15">
      <c r="C737514" s="34"/>
    </row>
    <row r="737515" spans="3:3" x14ac:dyDescent="0.15">
      <c r="C737515" s="42"/>
    </row>
    <row r="737516" spans="3:3" x14ac:dyDescent="0.15">
      <c r="C737516" s="42"/>
    </row>
    <row r="737517" spans="3:3" x14ac:dyDescent="0.15">
      <c r="C737517" s="42"/>
    </row>
    <row r="737518" spans="3:3" x14ac:dyDescent="0.15">
      <c r="C737518" s="42"/>
    </row>
    <row r="737519" spans="3:3" x14ac:dyDescent="0.15">
      <c r="C737519" s="42"/>
    </row>
    <row r="737520" spans="3:3" x14ac:dyDescent="0.15">
      <c r="C737520" s="42"/>
    </row>
    <row r="737521" spans="3:3" x14ac:dyDescent="0.15">
      <c r="C737521" s="42"/>
    </row>
    <row r="737522" spans="3:3" x14ac:dyDescent="0.15">
      <c r="C737522" s="42"/>
    </row>
    <row r="737523" spans="3:3" x14ac:dyDescent="0.15">
      <c r="C737523" s="42"/>
    </row>
    <row r="737524" spans="3:3" x14ac:dyDescent="0.15">
      <c r="C737524" s="42"/>
    </row>
    <row r="737525" spans="3:3" x14ac:dyDescent="0.15">
      <c r="C737525" s="31"/>
    </row>
    <row r="737526" spans="3:3" x14ac:dyDescent="0.15">
      <c r="C737526" s="31"/>
    </row>
    <row r="737527" spans="3:3" x14ac:dyDescent="0.15">
      <c r="C737527" s="29"/>
    </row>
    <row r="737528" spans="3:3" x14ac:dyDescent="0.15">
      <c r="C737528" s="29"/>
    </row>
    <row r="737529" spans="3:3" x14ac:dyDescent="0.15">
      <c r="C737529" s="29"/>
    </row>
    <row r="737530" spans="3:3" x14ac:dyDescent="0.15">
      <c r="C737530" s="29"/>
    </row>
    <row r="737531" spans="3:3" x14ac:dyDescent="0.15">
      <c r="C737531" s="29"/>
    </row>
    <row r="737532" spans="3:3" x14ac:dyDescent="0.15">
      <c r="C737532" s="29"/>
    </row>
    <row r="737533" spans="3:3" x14ac:dyDescent="0.15">
      <c r="C737533" s="29"/>
    </row>
    <row r="737534" spans="3:3" x14ac:dyDescent="0.15">
      <c r="C737534" s="29"/>
    </row>
    <row r="737535" spans="3:3" x14ac:dyDescent="0.15">
      <c r="C737535" s="31"/>
    </row>
    <row r="737536" spans="3:3" x14ac:dyDescent="0.15">
      <c r="C737536" s="29"/>
    </row>
    <row r="737537" spans="3:3" x14ac:dyDescent="0.15">
      <c r="C737537" s="29"/>
    </row>
    <row r="737538" spans="3:3" x14ac:dyDescent="0.15">
      <c r="C737538" s="29"/>
    </row>
    <row r="737539" spans="3:3" x14ac:dyDescent="0.15">
      <c r="C737539" s="29"/>
    </row>
    <row r="737540" spans="3:3" x14ac:dyDescent="0.15">
      <c r="C737540" s="29"/>
    </row>
    <row r="737541" spans="3:3" x14ac:dyDescent="0.15">
      <c r="C737541" s="29"/>
    </row>
    <row r="737542" spans="3:3" x14ac:dyDescent="0.15">
      <c r="C737542" s="29"/>
    </row>
    <row r="737543" spans="3:3" x14ac:dyDescent="0.15">
      <c r="C737543" s="37"/>
    </row>
    <row r="737544" spans="3:3" x14ac:dyDescent="0.15">
      <c r="C737544" s="37"/>
    </row>
    <row r="737545" spans="3:3" x14ac:dyDescent="0.15">
      <c r="C737545" s="37"/>
    </row>
    <row r="737546" spans="3:3" x14ac:dyDescent="0.15">
      <c r="C737546" s="37"/>
    </row>
    <row r="737547" spans="3:3" x14ac:dyDescent="0.15">
      <c r="C737547" s="29"/>
    </row>
    <row r="737548" spans="3:3" x14ac:dyDescent="0.15">
      <c r="C737548" s="43"/>
    </row>
    <row r="737549" spans="3:3" x14ac:dyDescent="0.15">
      <c r="C737549" s="43"/>
    </row>
    <row r="737550" spans="3:3" x14ac:dyDescent="0.15">
      <c r="C737550" s="43"/>
    </row>
    <row r="737551" spans="3:3" x14ac:dyDescent="0.15">
      <c r="C737551" s="43"/>
    </row>
    <row r="737552" spans="3:3" x14ac:dyDescent="0.15">
      <c r="C737552" s="43"/>
    </row>
    <row r="737553" spans="3:3" x14ac:dyDescent="0.15">
      <c r="C737553" s="43"/>
    </row>
    <row r="737554" spans="3:3" x14ac:dyDescent="0.15">
      <c r="C737554" s="43"/>
    </row>
    <row r="737555" spans="3:3" x14ac:dyDescent="0.15">
      <c r="C737555" s="44"/>
    </row>
    <row r="737556" spans="3:3" x14ac:dyDescent="0.15">
      <c r="C737556" s="44"/>
    </row>
    <row r="737557" spans="3:3" x14ac:dyDescent="0.15">
      <c r="C737557" s="44"/>
    </row>
    <row r="737558" spans="3:3" x14ac:dyDescent="0.15">
      <c r="C737558" s="43"/>
    </row>
    <row r="737559" spans="3:3" x14ac:dyDescent="0.15">
      <c r="C737559" s="43"/>
    </row>
    <row r="737560" spans="3:3" x14ac:dyDescent="0.15">
      <c r="C737560" s="43"/>
    </row>
    <row r="737561" spans="3:3" x14ac:dyDescent="0.15">
      <c r="C737561" s="43"/>
    </row>
    <row r="737562" spans="3:3" x14ac:dyDescent="0.15">
      <c r="C737562" s="43"/>
    </row>
    <row r="737563" spans="3:3" x14ac:dyDescent="0.15">
      <c r="C737563" s="43"/>
    </row>
    <row r="737564" spans="3:3" x14ac:dyDescent="0.15">
      <c r="C737564" s="43"/>
    </row>
    <row r="737565" spans="3:3" x14ac:dyDescent="0.15">
      <c r="C737565" s="45"/>
    </row>
    <row r="737566" spans="3:3" x14ac:dyDescent="0.15">
      <c r="C737566" s="45"/>
    </row>
    <row r="737567" spans="3:3" x14ac:dyDescent="0.15">
      <c r="C737567" s="45"/>
    </row>
    <row r="737568" spans="3:3" x14ac:dyDescent="0.15">
      <c r="C737568" s="46"/>
    </row>
    <row r="737569" spans="3:3" x14ac:dyDescent="0.15">
      <c r="C737569" s="46"/>
    </row>
    <row r="737570" spans="3:3" x14ac:dyDescent="0.15">
      <c r="C737570" s="46"/>
    </row>
    <row r="737571" spans="3:3" x14ac:dyDescent="0.15">
      <c r="C737571" s="46"/>
    </row>
    <row r="737572" spans="3:3" x14ac:dyDescent="0.15">
      <c r="C737572" s="46"/>
    </row>
    <row r="737573" spans="3:3" x14ac:dyDescent="0.15">
      <c r="C737573" s="46"/>
    </row>
    <row r="737574" spans="3:3" x14ac:dyDescent="0.15">
      <c r="C737574" s="46"/>
    </row>
    <row r="737575" spans="3:3" x14ac:dyDescent="0.15">
      <c r="C737575" s="47"/>
    </row>
    <row r="737576" spans="3:3" x14ac:dyDescent="0.15">
      <c r="C737576" s="47"/>
    </row>
    <row r="737577" spans="3:3" x14ac:dyDescent="0.15">
      <c r="C737577" s="47"/>
    </row>
    <row r="737578" spans="3:3" x14ac:dyDescent="0.15">
      <c r="C737578" s="43"/>
    </row>
    <row r="737579" spans="3:3" x14ac:dyDescent="0.15">
      <c r="C737579" s="36"/>
    </row>
    <row r="737580" spans="3:3" x14ac:dyDescent="0.15">
      <c r="C737580" s="43"/>
    </row>
    <row r="737581" spans="3:3" x14ac:dyDescent="0.15">
      <c r="C737581" s="43"/>
    </row>
    <row r="737582" spans="3:3" x14ac:dyDescent="0.15">
      <c r="C737582" s="43"/>
    </row>
    <row r="737583" spans="3:3" x14ac:dyDescent="0.15">
      <c r="C737583" s="43"/>
    </row>
    <row r="737584" spans="3:3" x14ac:dyDescent="0.15">
      <c r="C737584" s="43"/>
    </row>
    <row r="737585" spans="3:3" x14ac:dyDescent="0.15">
      <c r="C737585" s="43"/>
    </row>
    <row r="737586" spans="3:3" x14ac:dyDescent="0.15">
      <c r="C737586" s="43"/>
    </row>
    <row r="737587" spans="3:3" x14ac:dyDescent="0.15">
      <c r="C737587" s="43"/>
    </row>
    <row r="737588" spans="3:3" x14ac:dyDescent="0.15">
      <c r="C737588" s="44"/>
    </row>
    <row r="737589" spans="3:3" x14ac:dyDescent="0.15">
      <c r="C737589" s="44"/>
    </row>
    <row r="737590" spans="3:3" x14ac:dyDescent="0.15">
      <c r="C737590" s="44"/>
    </row>
    <row r="737591" spans="3:3" x14ac:dyDescent="0.15">
      <c r="C737591" s="43"/>
    </row>
    <row r="737592" spans="3:3" x14ac:dyDescent="0.15">
      <c r="C737592" s="43"/>
    </row>
    <row r="737593" spans="3:3" x14ac:dyDescent="0.15">
      <c r="C737593" s="43"/>
    </row>
    <row r="737594" spans="3:3" x14ac:dyDescent="0.15">
      <c r="C737594" s="48"/>
    </row>
    <row r="737595" spans="3:3" x14ac:dyDescent="0.15">
      <c r="C737595" s="43"/>
    </row>
    <row r="737596" spans="3:3" x14ac:dyDescent="0.15">
      <c r="C737596" s="48"/>
    </row>
    <row r="737597" spans="3:3" x14ac:dyDescent="0.15">
      <c r="C737597" s="48"/>
    </row>
    <row r="737598" spans="3:3" x14ac:dyDescent="0.15">
      <c r="C737598" s="48"/>
    </row>
    <row r="737599" spans="3:3" x14ac:dyDescent="0.15">
      <c r="C737599" s="43"/>
    </row>
    <row r="737600" spans="3:3" x14ac:dyDescent="0.15">
      <c r="C737600" s="49"/>
    </row>
    <row r="737601" spans="3:3" x14ac:dyDescent="0.15">
      <c r="C737601" s="48"/>
    </row>
    <row r="737602" spans="3:3" x14ac:dyDescent="0.15">
      <c r="C737602" s="48"/>
    </row>
    <row r="737603" spans="3:3" x14ac:dyDescent="0.15">
      <c r="C737603" s="48"/>
    </row>
    <row r="737604" spans="3:3" x14ac:dyDescent="0.15">
      <c r="C737604" s="48"/>
    </row>
    <row r="737605" spans="3:3" x14ac:dyDescent="0.15">
      <c r="C737605" s="48"/>
    </row>
    <row r="737606" spans="3:3" x14ac:dyDescent="0.15">
      <c r="C737606" s="48"/>
    </row>
    <row r="737607" spans="3:3" x14ac:dyDescent="0.15">
      <c r="C737607" s="48"/>
    </row>
    <row r="737608" spans="3:3" x14ac:dyDescent="0.15">
      <c r="C737608" s="43"/>
    </row>
    <row r="737609" spans="3:3" x14ac:dyDescent="0.15">
      <c r="C737609" s="46"/>
    </row>
    <row r="737610" spans="3:3" x14ac:dyDescent="0.15">
      <c r="C737610" s="43"/>
    </row>
    <row r="737611" spans="3:3" x14ac:dyDescent="0.15">
      <c r="C737611" s="50"/>
    </row>
    <row r="737613" spans="3:3" x14ac:dyDescent="0.15">
      <c r="C737613" s="52"/>
    </row>
    <row r="753665" spans="3:3" x14ac:dyDescent="0.15">
      <c r="C753665" s="29"/>
    </row>
    <row r="753666" spans="3:3" x14ac:dyDescent="0.15">
      <c r="C753666" s="31"/>
    </row>
    <row r="753667" spans="3:3" x14ac:dyDescent="0.15">
      <c r="C753667" s="31"/>
    </row>
    <row r="753668" spans="3:3" x14ac:dyDescent="0.15">
      <c r="C753668" s="32"/>
    </row>
    <row r="753669" spans="3:3" x14ac:dyDescent="0.15">
      <c r="C753669" s="32"/>
    </row>
    <row r="753670" spans="3:3" x14ac:dyDescent="0.15">
      <c r="C753670" s="31"/>
    </row>
    <row r="753671" spans="3:3" x14ac:dyDescent="0.15">
      <c r="C753671" s="31"/>
    </row>
    <row r="753672" spans="3:3" x14ac:dyDescent="0.15">
      <c r="C753672" s="31"/>
    </row>
    <row r="753673" spans="3:3" x14ac:dyDescent="0.15">
      <c r="C753673" s="31"/>
    </row>
    <row r="753674" spans="3:3" x14ac:dyDescent="0.15">
      <c r="C753674" s="31"/>
    </row>
    <row r="753675" spans="3:3" x14ac:dyDescent="0.15">
      <c r="C753675" s="31"/>
    </row>
    <row r="753676" spans="3:3" x14ac:dyDescent="0.15">
      <c r="C753676" s="31"/>
    </row>
    <row r="753677" spans="3:3" x14ac:dyDescent="0.15">
      <c r="C753677" s="31"/>
    </row>
    <row r="753678" spans="3:3" x14ac:dyDescent="0.15">
      <c r="C753678" s="31"/>
    </row>
    <row r="753679" spans="3:3" x14ac:dyDescent="0.15">
      <c r="C753679" s="31"/>
    </row>
    <row r="753680" spans="3:3" x14ac:dyDescent="0.15">
      <c r="C753680" s="31"/>
    </row>
    <row r="753681" spans="3:3" x14ac:dyDescent="0.15">
      <c r="C753681" s="31"/>
    </row>
    <row r="753682" spans="3:3" x14ac:dyDescent="0.15">
      <c r="C753682" s="31"/>
    </row>
    <row r="753683" spans="3:3" x14ac:dyDescent="0.15">
      <c r="C753683" s="31"/>
    </row>
    <row r="753684" spans="3:3" x14ac:dyDescent="0.15">
      <c r="C753684" s="29"/>
    </row>
    <row r="753685" spans="3:3" x14ac:dyDescent="0.15">
      <c r="C753685" s="29"/>
    </row>
    <row r="753686" spans="3:3" x14ac:dyDescent="0.15">
      <c r="C753686" s="29"/>
    </row>
    <row r="753687" spans="3:3" x14ac:dyDescent="0.15">
      <c r="C753687" s="29"/>
    </row>
    <row r="753688" spans="3:3" x14ac:dyDescent="0.15">
      <c r="C753688" s="29"/>
    </row>
    <row r="753689" spans="3:3" x14ac:dyDescent="0.15">
      <c r="C753689" s="29"/>
    </row>
    <row r="753690" spans="3:3" x14ac:dyDescent="0.15">
      <c r="C753690" s="33"/>
    </row>
    <row r="753691" spans="3:3" x14ac:dyDescent="0.15">
      <c r="C753691" s="29"/>
    </row>
    <row r="753692" spans="3:3" x14ac:dyDescent="0.15">
      <c r="C753692" s="33"/>
    </row>
    <row r="753693" spans="3:3" x14ac:dyDescent="0.15">
      <c r="C753693" s="29"/>
    </row>
    <row r="753694" spans="3:3" x14ac:dyDescent="0.15">
      <c r="C753694" s="29"/>
    </row>
    <row r="753695" spans="3:3" x14ac:dyDescent="0.15">
      <c r="C753695" s="34"/>
    </row>
    <row r="753696" spans="3:3" x14ac:dyDescent="0.15">
      <c r="C753696" s="34"/>
    </row>
    <row r="753697" spans="3:3" x14ac:dyDescent="0.15">
      <c r="C753697" s="34"/>
    </row>
    <row r="753698" spans="3:3" x14ac:dyDescent="0.15">
      <c r="C753698" s="34"/>
    </row>
    <row r="753699" spans="3:3" x14ac:dyDescent="0.15">
      <c r="C753699" s="29"/>
    </row>
    <row r="753700" spans="3:3" x14ac:dyDescent="0.15">
      <c r="C753700" s="29"/>
    </row>
    <row r="753701" spans="3:3" x14ac:dyDescent="0.15">
      <c r="C753701" s="29"/>
    </row>
    <row r="753702" spans="3:3" x14ac:dyDescent="0.15">
      <c r="C753702" s="29"/>
    </row>
    <row r="753703" spans="3:3" x14ac:dyDescent="0.15">
      <c r="C753703" s="29"/>
    </row>
    <row r="753704" spans="3:3" x14ac:dyDescent="0.15">
      <c r="C753704" s="29"/>
    </row>
    <row r="753705" spans="3:3" x14ac:dyDescent="0.15">
      <c r="C753705" s="34"/>
    </row>
    <row r="753706" spans="3:3" x14ac:dyDescent="0.15">
      <c r="C753706" s="34"/>
    </row>
    <row r="753707" spans="3:3" x14ac:dyDescent="0.15">
      <c r="C753707" s="29"/>
    </row>
    <row r="753708" spans="3:3" x14ac:dyDescent="0.15">
      <c r="C753708" s="29"/>
    </row>
    <row r="753709" spans="3:3" x14ac:dyDescent="0.15">
      <c r="C753709" s="29"/>
    </row>
    <row r="753710" spans="3:3" x14ac:dyDescent="0.15">
      <c r="C753710" s="29"/>
    </row>
    <row r="753711" spans="3:3" x14ac:dyDescent="0.15">
      <c r="C753711" s="29"/>
    </row>
    <row r="753712" spans="3:3" x14ac:dyDescent="0.15">
      <c r="C753712" s="29"/>
    </row>
    <row r="753713" spans="3:3" x14ac:dyDescent="0.15">
      <c r="C753713" s="29"/>
    </row>
    <row r="753714" spans="3:3" x14ac:dyDescent="0.15">
      <c r="C753714" s="29"/>
    </row>
    <row r="753715" spans="3:3" x14ac:dyDescent="0.15">
      <c r="C753715" s="29"/>
    </row>
    <row r="753716" spans="3:3" x14ac:dyDescent="0.15">
      <c r="C753716" s="29"/>
    </row>
    <row r="753717" spans="3:3" x14ac:dyDescent="0.15">
      <c r="C753717" s="29"/>
    </row>
    <row r="753718" spans="3:3" x14ac:dyDescent="0.15">
      <c r="C753718" s="29"/>
    </row>
    <row r="753719" spans="3:3" x14ac:dyDescent="0.15">
      <c r="C753719" s="29"/>
    </row>
    <row r="753720" spans="3:3" x14ac:dyDescent="0.15">
      <c r="C753720" s="29"/>
    </row>
    <row r="753721" spans="3:3" x14ac:dyDescent="0.15">
      <c r="C753721" s="29"/>
    </row>
    <row r="753722" spans="3:3" x14ac:dyDescent="0.15">
      <c r="C753722" s="29"/>
    </row>
    <row r="753723" spans="3:3" x14ac:dyDescent="0.15">
      <c r="C753723" s="34"/>
    </row>
    <row r="753724" spans="3:3" x14ac:dyDescent="0.15">
      <c r="C753724" s="35"/>
    </row>
    <row r="753725" spans="3:3" x14ac:dyDescent="0.15">
      <c r="C753725" s="35"/>
    </row>
    <row r="753726" spans="3:3" x14ac:dyDescent="0.15">
      <c r="C753726" s="35"/>
    </row>
    <row r="753727" spans="3:3" x14ac:dyDescent="0.15">
      <c r="C753727" s="35"/>
    </row>
    <row r="753728" spans="3:3" x14ac:dyDescent="0.15">
      <c r="C753728" s="35"/>
    </row>
    <row r="753729" spans="3:3" x14ac:dyDescent="0.15">
      <c r="C753729" s="35"/>
    </row>
    <row r="753730" spans="3:3" x14ac:dyDescent="0.15">
      <c r="C753730" s="35"/>
    </row>
    <row r="753731" spans="3:3" x14ac:dyDescent="0.15">
      <c r="C753731" s="33"/>
    </row>
    <row r="753732" spans="3:3" x14ac:dyDescent="0.15">
      <c r="C753732" s="35"/>
    </row>
    <row r="753733" spans="3:3" x14ac:dyDescent="0.15">
      <c r="C753733" s="33"/>
    </row>
    <row r="753734" spans="3:3" x14ac:dyDescent="0.15">
      <c r="C753734" s="33"/>
    </row>
    <row r="753735" spans="3:3" x14ac:dyDescent="0.15">
      <c r="C753735" s="33"/>
    </row>
    <row r="753736" spans="3:3" x14ac:dyDescent="0.15">
      <c r="C753736" s="33"/>
    </row>
    <row r="753737" spans="3:3" x14ac:dyDescent="0.15">
      <c r="C753737" s="33"/>
    </row>
    <row r="753738" spans="3:3" x14ac:dyDescent="0.15">
      <c r="C753738" s="33"/>
    </row>
    <row r="753739" spans="3:3" x14ac:dyDescent="0.15">
      <c r="C753739" s="33"/>
    </row>
    <row r="753740" spans="3:3" x14ac:dyDescent="0.15">
      <c r="C753740" s="33"/>
    </row>
    <row r="753741" spans="3:3" x14ac:dyDescent="0.15">
      <c r="C753741" s="33"/>
    </row>
    <row r="753742" spans="3:3" x14ac:dyDescent="0.15">
      <c r="C753742" s="36"/>
    </row>
    <row r="753743" spans="3:3" x14ac:dyDescent="0.15">
      <c r="C753743" s="33"/>
    </row>
    <row r="753744" spans="3:3" x14ac:dyDescent="0.15">
      <c r="C753744" s="36"/>
    </row>
    <row r="753745" spans="3:3" x14ac:dyDescent="0.15">
      <c r="C753745" s="33"/>
    </row>
    <row r="753746" spans="3:3" x14ac:dyDescent="0.15">
      <c r="C753746" s="33"/>
    </row>
    <row r="753747" spans="3:3" x14ac:dyDescent="0.15">
      <c r="C753747" s="33"/>
    </row>
    <row r="753748" spans="3:3" x14ac:dyDescent="0.15">
      <c r="C753748" s="33"/>
    </row>
    <row r="753749" spans="3:3" x14ac:dyDescent="0.15">
      <c r="C753749" s="36"/>
    </row>
    <row r="753750" spans="3:3" x14ac:dyDescent="0.15">
      <c r="C753750" s="37"/>
    </row>
    <row r="753751" spans="3:3" x14ac:dyDescent="0.15">
      <c r="C753751" s="37"/>
    </row>
    <row r="753752" spans="3:3" x14ac:dyDescent="0.15">
      <c r="C753752" s="15"/>
    </row>
    <row r="753753" spans="3:3" x14ac:dyDescent="0.15">
      <c r="C753753" s="36"/>
    </row>
    <row r="753754" spans="3:3" x14ac:dyDescent="0.15">
      <c r="C753754" s="37"/>
    </row>
    <row r="753755" spans="3:3" x14ac:dyDescent="0.15">
      <c r="C753755" s="37"/>
    </row>
    <row r="753756" spans="3:3" x14ac:dyDescent="0.15">
      <c r="C753756" s="15"/>
    </row>
    <row r="753757" spans="3:3" x14ac:dyDescent="0.15">
      <c r="C753757" s="38"/>
    </row>
    <row r="753758" spans="3:3" x14ac:dyDescent="0.15">
      <c r="C753758" s="36"/>
    </row>
    <row r="753759" spans="3:3" x14ac:dyDescent="0.15">
      <c r="C753759" s="37"/>
    </row>
    <row r="753760" spans="3:3" x14ac:dyDescent="0.15">
      <c r="C753760" s="37"/>
    </row>
    <row r="753761" spans="3:3" x14ac:dyDescent="0.15">
      <c r="C753761" s="17"/>
    </row>
    <row r="753762" spans="3:3" x14ac:dyDescent="0.15">
      <c r="C753762" s="17"/>
    </row>
    <row r="753763" spans="3:3" x14ac:dyDescent="0.15">
      <c r="C753763" s="33"/>
    </row>
    <row r="753764" spans="3:3" x14ac:dyDescent="0.15">
      <c r="C753764" s="33"/>
    </row>
    <row r="753765" spans="3:3" x14ac:dyDescent="0.15">
      <c r="C753765" s="33"/>
    </row>
    <row r="753766" spans="3:3" x14ac:dyDescent="0.15">
      <c r="C753766" s="33"/>
    </row>
    <row r="753767" spans="3:3" x14ac:dyDescent="0.15">
      <c r="C753767" s="33"/>
    </row>
    <row r="753768" spans="3:3" x14ac:dyDescent="0.15">
      <c r="C753768" s="33"/>
    </row>
    <row r="753769" spans="3:3" x14ac:dyDescent="0.15">
      <c r="C753769" s="33"/>
    </row>
    <row r="753770" spans="3:3" x14ac:dyDescent="0.15">
      <c r="C753770" s="33"/>
    </row>
    <row r="753771" spans="3:3" x14ac:dyDescent="0.15">
      <c r="C753771" s="33"/>
    </row>
    <row r="753772" spans="3:3" x14ac:dyDescent="0.15">
      <c r="C753772" s="33"/>
    </row>
    <row r="753773" spans="3:3" x14ac:dyDescent="0.15">
      <c r="C753773" s="39"/>
    </row>
    <row r="753774" spans="3:3" x14ac:dyDescent="0.15">
      <c r="C753774" s="39"/>
    </row>
    <row r="753775" spans="3:3" x14ac:dyDescent="0.15">
      <c r="C753775" s="39"/>
    </row>
    <row r="753776" spans="3:3" x14ac:dyDescent="0.15">
      <c r="C753776" s="39"/>
    </row>
    <row r="753777" spans="3:3" x14ac:dyDescent="0.15">
      <c r="C753777" s="39"/>
    </row>
    <row r="753778" spans="3:3" x14ac:dyDescent="0.15">
      <c r="C753778" s="31"/>
    </row>
    <row r="753779" spans="3:3" x14ac:dyDescent="0.15">
      <c r="C753779" s="31"/>
    </row>
    <row r="753780" spans="3:3" x14ac:dyDescent="0.15">
      <c r="C753780" s="31"/>
    </row>
    <row r="753781" spans="3:3" x14ac:dyDescent="0.15">
      <c r="C753781" s="31"/>
    </row>
    <row r="753782" spans="3:3" x14ac:dyDescent="0.15">
      <c r="C753782" s="31"/>
    </row>
    <row r="753783" spans="3:3" x14ac:dyDescent="0.15">
      <c r="C753783" s="31"/>
    </row>
    <row r="753784" spans="3:3" x14ac:dyDescent="0.15">
      <c r="C753784" s="31"/>
    </row>
    <row r="753785" spans="3:3" x14ac:dyDescent="0.15">
      <c r="C753785" s="31"/>
    </row>
    <row r="753786" spans="3:3" x14ac:dyDescent="0.15">
      <c r="C753786" s="31"/>
    </row>
    <row r="753787" spans="3:3" x14ac:dyDescent="0.15">
      <c r="C753787" s="31"/>
    </row>
    <row r="753788" spans="3:3" x14ac:dyDescent="0.15">
      <c r="C753788" s="31"/>
    </row>
    <row r="753789" spans="3:3" x14ac:dyDescent="0.15">
      <c r="C753789" s="31"/>
    </row>
    <row r="753790" spans="3:3" x14ac:dyDescent="0.15">
      <c r="C753790" s="31"/>
    </row>
    <row r="753791" spans="3:3" x14ac:dyDescent="0.15">
      <c r="C753791" s="31"/>
    </row>
    <row r="753792" spans="3:3" x14ac:dyDescent="0.15">
      <c r="C753792" s="31"/>
    </row>
    <row r="753793" spans="3:3" x14ac:dyDescent="0.15">
      <c r="C753793" s="31"/>
    </row>
    <row r="753794" spans="3:3" x14ac:dyDescent="0.15">
      <c r="C753794" s="31"/>
    </row>
    <row r="753795" spans="3:3" x14ac:dyDescent="0.15">
      <c r="C753795" s="31"/>
    </row>
    <row r="753796" spans="3:3" x14ac:dyDescent="0.15">
      <c r="C753796" s="31"/>
    </row>
    <row r="753797" spans="3:3" x14ac:dyDescent="0.15">
      <c r="C753797" s="31"/>
    </row>
    <row r="753798" spans="3:3" x14ac:dyDescent="0.15">
      <c r="C753798" s="29"/>
    </row>
    <row r="753799" spans="3:3" x14ac:dyDescent="0.15">
      <c r="C753799" s="29"/>
    </row>
    <row r="753800" spans="3:3" x14ac:dyDescent="0.15">
      <c r="C753800" s="29"/>
    </row>
    <row r="753801" spans="3:3" x14ac:dyDescent="0.15">
      <c r="C753801" s="29"/>
    </row>
    <row r="753802" spans="3:3" x14ac:dyDescent="0.15">
      <c r="C753802" s="29"/>
    </row>
    <row r="753803" spans="3:3" x14ac:dyDescent="0.15">
      <c r="C753803" s="29"/>
    </row>
    <row r="753804" spans="3:3" x14ac:dyDescent="0.15">
      <c r="C753804" s="29"/>
    </row>
    <row r="753805" spans="3:3" x14ac:dyDescent="0.15">
      <c r="C753805" s="29"/>
    </row>
    <row r="753806" spans="3:3" x14ac:dyDescent="0.15">
      <c r="C753806" s="29"/>
    </row>
    <row r="753807" spans="3:3" x14ac:dyDescent="0.15">
      <c r="C753807" s="29"/>
    </row>
    <row r="753808" spans="3:3" x14ac:dyDescent="0.15">
      <c r="C753808" s="29"/>
    </row>
    <row r="753809" spans="3:3" x14ac:dyDescent="0.15">
      <c r="C753809" s="29"/>
    </row>
    <row r="753810" spans="3:3" x14ac:dyDescent="0.15">
      <c r="C753810" s="29"/>
    </row>
    <row r="753811" spans="3:3" x14ac:dyDescent="0.15">
      <c r="C753811" s="29"/>
    </row>
    <row r="753812" spans="3:3" x14ac:dyDescent="0.15">
      <c r="C753812" s="29"/>
    </row>
    <row r="753813" spans="3:3" x14ac:dyDescent="0.15">
      <c r="C753813" s="29"/>
    </row>
    <row r="753814" spans="3:3" x14ac:dyDescent="0.15">
      <c r="C753814" s="29"/>
    </row>
    <row r="753815" spans="3:3" x14ac:dyDescent="0.15">
      <c r="C753815" s="29"/>
    </row>
    <row r="753816" spans="3:3" x14ac:dyDescent="0.15">
      <c r="C753816" s="29"/>
    </row>
    <row r="753817" spans="3:3" x14ac:dyDescent="0.15">
      <c r="C753817" s="29"/>
    </row>
    <row r="753818" spans="3:3" x14ac:dyDescent="0.15">
      <c r="C753818" s="29"/>
    </row>
    <row r="753819" spans="3:3" x14ac:dyDescent="0.15">
      <c r="C753819" s="29"/>
    </row>
    <row r="753820" spans="3:3" x14ac:dyDescent="0.15">
      <c r="C753820" s="29"/>
    </row>
    <row r="753821" spans="3:3" x14ac:dyDescent="0.15">
      <c r="C753821" s="29"/>
    </row>
    <row r="753822" spans="3:3" x14ac:dyDescent="0.15">
      <c r="C753822" s="29"/>
    </row>
    <row r="753823" spans="3:3" x14ac:dyDescent="0.15">
      <c r="C753823" s="29"/>
    </row>
    <row r="753824" spans="3:3" x14ac:dyDescent="0.15">
      <c r="C753824" s="29"/>
    </row>
    <row r="753825" spans="3:3" x14ac:dyDescent="0.15">
      <c r="C753825" s="29"/>
    </row>
    <row r="753826" spans="3:3" x14ac:dyDescent="0.15">
      <c r="C753826" s="29"/>
    </row>
    <row r="753827" spans="3:3" x14ac:dyDescent="0.15">
      <c r="C753827" s="29"/>
    </row>
    <row r="753828" spans="3:3" x14ac:dyDescent="0.15">
      <c r="C753828" s="29"/>
    </row>
    <row r="753829" spans="3:3" x14ac:dyDescent="0.15">
      <c r="C753829" s="29"/>
    </row>
    <row r="753830" spans="3:3" x14ac:dyDescent="0.15">
      <c r="C753830" s="29"/>
    </row>
    <row r="753831" spans="3:3" x14ac:dyDescent="0.15">
      <c r="C753831" s="29"/>
    </row>
    <row r="753832" spans="3:3" x14ac:dyDescent="0.15">
      <c r="C753832" s="29"/>
    </row>
    <row r="753833" spans="3:3" x14ac:dyDescent="0.15">
      <c r="C753833" s="29"/>
    </row>
    <row r="753834" spans="3:3" x14ac:dyDescent="0.15">
      <c r="C753834" s="31"/>
    </row>
    <row r="753835" spans="3:3" x14ac:dyDescent="0.15">
      <c r="C753835" s="31"/>
    </row>
    <row r="753836" spans="3:3" x14ac:dyDescent="0.15">
      <c r="C753836" s="31"/>
    </row>
    <row r="753837" spans="3:3" x14ac:dyDescent="0.15">
      <c r="C753837" s="31"/>
    </row>
    <row r="753838" spans="3:3" x14ac:dyDescent="0.15">
      <c r="C753838" s="31"/>
    </row>
    <row r="753839" spans="3:3" x14ac:dyDescent="0.15">
      <c r="C753839" s="31"/>
    </row>
    <row r="753840" spans="3:3" x14ac:dyDescent="0.15">
      <c r="C753840" s="31"/>
    </row>
    <row r="753841" spans="3:3" x14ac:dyDescent="0.15">
      <c r="C753841" s="31"/>
    </row>
    <row r="753842" spans="3:3" x14ac:dyDescent="0.15">
      <c r="C753842" s="31"/>
    </row>
    <row r="753843" spans="3:3" x14ac:dyDescent="0.15">
      <c r="C753843" s="31"/>
    </row>
    <row r="753844" spans="3:3" x14ac:dyDescent="0.15">
      <c r="C753844" s="29"/>
    </row>
    <row r="753845" spans="3:3" x14ac:dyDescent="0.15">
      <c r="C753845" s="29"/>
    </row>
    <row r="753846" spans="3:3" x14ac:dyDescent="0.15">
      <c r="C753846" s="29"/>
    </row>
    <row r="753847" spans="3:3" x14ac:dyDescent="0.15">
      <c r="C753847" s="29"/>
    </row>
    <row r="753848" spans="3:3" x14ac:dyDescent="0.15">
      <c r="C753848" s="29"/>
    </row>
    <row r="753849" spans="3:3" x14ac:dyDescent="0.15">
      <c r="C753849" s="29"/>
    </row>
    <row r="753850" spans="3:3" x14ac:dyDescent="0.15">
      <c r="C753850" s="29"/>
    </row>
    <row r="753851" spans="3:3" x14ac:dyDescent="0.15">
      <c r="C753851" s="29"/>
    </row>
    <row r="753852" spans="3:3" x14ac:dyDescent="0.15">
      <c r="C753852" s="29"/>
    </row>
    <row r="753853" spans="3:3" x14ac:dyDescent="0.15">
      <c r="C753853" s="29"/>
    </row>
    <row r="753854" spans="3:3" x14ac:dyDescent="0.15">
      <c r="C753854" s="29"/>
    </row>
    <row r="753855" spans="3:3" x14ac:dyDescent="0.15">
      <c r="C753855" s="29"/>
    </row>
    <row r="753856" spans="3:3" x14ac:dyDescent="0.15">
      <c r="C753856" s="29"/>
    </row>
    <row r="753857" spans="3:3" x14ac:dyDescent="0.15">
      <c r="C753857" s="29"/>
    </row>
    <row r="753858" spans="3:3" x14ac:dyDescent="0.15">
      <c r="C753858" s="29"/>
    </row>
    <row r="753859" spans="3:3" x14ac:dyDescent="0.15">
      <c r="C753859" s="29"/>
    </row>
    <row r="753860" spans="3:3" x14ac:dyDescent="0.15">
      <c r="C753860" s="29"/>
    </row>
    <row r="753861" spans="3:3" x14ac:dyDescent="0.15">
      <c r="C753861" s="29"/>
    </row>
    <row r="753862" spans="3:3" x14ac:dyDescent="0.15">
      <c r="C753862" s="29"/>
    </row>
    <row r="753863" spans="3:3" x14ac:dyDescent="0.15">
      <c r="C753863" s="29"/>
    </row>
    <row r="753864" spans="3:3" x14ac:dyDescent="0.15">
      <c r="C753864" s="29"/>
    </row>
    <row r="753865" spans="3:3" x14ac:dyDescent="0.15">
      <c r="C753865" s="29"/>
    </row>
    <row r="753866" spans="3:3" x14ac:dyDescent="0.15">
      <c r="C753866" s="29"/>
    </row>
    <row r="753867" spans="3:3" x14ac:dyDescent="0.15">
      <c r="C753867" s="29"/>
    </row>
    <row r="753868" spans="3:3" x14ac:dyDescent="0.15">
      <c r="C753868" s="29"/>
    </row>
    <row r="753869" spans="3:3" x14ac:dyDescent="0.15">
      <c r="C753869" s="29"/>
    </row>
    <row r="753870" spans="3:3" x14ac:dyDescent="0.15">
      <c r="C753870" s="40"/>
    </row>
    <row r="753871" spans="3:3" x14ac:dyDescent="0.15">
      <c r="C753871" s="40"/>
    </row>
    <row r="753872" spans="3:3" x14ac:dyDescent="0.15">
      <c r="C753872" s="40"/>
    </row>
    <row r="753873" spans="3:3" x14ac:dyDescent="0.15">
      <c r="C753873" s="40"/>
    </row>
    <row r="753874" spans="3:3" x14ac:dyDescent="0.15">
      <c r="C753874" s="40"/>
    </row>
    <row r="753875" spans="3:3" x14ac:dyDescent="0.15">
      <c r="C753875" s="40"/>
    </row>
    <row r="753876" spans="3:3" x14ac:dyDescent="0.15">
      <c r="C753876" s="40"/>
    </row>
    <row r="753877" spans="3:3" x14ac:dyDescent="0.15">
      <c r="C753877" s="40"/>
    </row>
    <row r="753878" spans="3:3" x14ac:dyDescent="0.15">
      <c r="C753878" s="40"/>
    </row>
    <row r="753879" spans="3:3" x14ac:dyDescent="0.15">
      <c r="C753879" s="40"/>
    </row>
    <row r="753880" spans="3:3" x14ac:dyDescent="0.15">
      <c r="C753880" s="40"/>
    </row>
    <row r="753881" spans="3:3" x14ac:dyDescent="0.15">
      <c r="C753881" s="40"/>
    </row>
    <row r="753882" spans="3:3" x14ac:dyDescent="0.15">
      <c r="C753882" s="40"/>
    </row>
    <row r="753883" spans="3:3" x14ac:dyDescent="0.15">
      <c r="C753883" s="40"/>
    </row>
    <row r="753884" spans="3:3" x14ac:dyDescent="0.15">
      <c r="C753884" s="41"/>
    </row>
    <row r="753885" spans="3:3" x14ac:dyDescent="0.15">
      <c r="C753885" s="41"/>
    </row>
    <row r="753886" spans="3:3" x14ac:dyDescent="0.15">
      <c r="C753886" s="41"/>
    </row>
    <row r="753887" spans="3:3" x14ac:dyDescent="0.15">
      <c r="C753887" s="41"/>
    </row>
    <row r="753888" spans="3:3" x14ac:dyDescent="0.15">
      <c r="C753888" s="41"/>
    </row>
    <row r="753889" spans="3:3" x14ac:dyDescent="0.15">
      <c r="C753889" s="34"/>
    </row>
    <row r="753890" spans="3:3" x14ac:dyDescent="0.15">
      <c r="C753890" s="34"/>
    </row>
    <row r="753891" spans="3:3" x14ac:dyDescent="0.15">
      <c r="C753891" s="34"/>
    </row>
    <row r="753892" spans="3:3" x14ac:dyDescent="0.15">
      <c r="C753892" s="34"/>
    </row>
    <row r="753893" spans="3:3" x14ac:dyDescent="0.15">
      <c r="C753893" s="34"/>
    </row>
    <row r="753894" spans="3:3" x14ac:dyDescent="0.15">
      <c r="C753894" s="34"/>
    </row>
    <row r="753895" spans="3:3" x14ac:dyDescent="0.15">
      <c r="C753895" s="34"/>
    </row>
    <row r="753896" spans="3:3" x14ac:dyDescent="0.15">
      <c r="C753896" s="34"/>
    </row>
    <row r="753897" spans="3:3" x14ac:dyDescent="0.15">
      <c r="C753897" s="34"/>
    </row>
    <row r="753898" spans="3:3" x14ac:dyDescent="0.15">
      <c r="C753898" s="34"/>
    </row>
    <row r="753899" spans="3:3" x14ac:dyDescent="0.15">
      <c r="C753899" s="42"/>
    </row>
    <row r="753900" spans="3:3" x14ac:dyDescent="0.15">
      <c r="C753900" s="42"/>
    </row>
    <row r="753901" spans="3:3" x14ac:dyDescent="0.15">
      <c r="C753901" s="42"/>
    </row>
    <row r="753902" spans="3:3" x14ac:dyDescent="0.15">
      <c r="C753902" s="42"/>
    </row>
    <row r="753903" spans="3:3" x14ac:dyDescent="0.15">
      <c r="C753903" s="42"/>
    </row>
    <row r="753904" spans="3:3" x14ac:dyDescent="0.15">
      <c r="C753904" s="42"/>
    </row>
    <row r="753905" spans="3:3" x14ac:dyDescent="0.15">
      <c r="C753905" s="42"/>
    </row>
    <row r="753906" spans="3:3" x14ac:dyDescent="0.15">
      <c r="C753906" s="42"/>
    </row>
    <row r="753907" spans="3:3" x14ac:dyDescent="0.15">
      <c r="C753907" s="42"/>
    </row>
    <row r="753908" spans="3:3" x14ac:dyDescent="0.15">
      <c r="C753908" s="42"/>
    </row>
    <row r="753909" spans="3:3" x14ac:dyDescent="0.15">
      <c r="C753909" s="31"/>
    </row>
    <row r="753910" spans="3:3" x14ac:dyDescent="0.15">
      <c r="C753910" s="31"/>
    </row>
    <row r="753911" spans="3:3" x14ac:dyDescent="0.15">
      <c r="C753911" s="29"/>
    </row>
    <row r="753912" spans="3:3" x14ac:dyDescent="0.15">
      <c r="C753912" s="29"/>
    </row>
    <row r="753913" spans="3:3" x14ac:dyDescent="0.15">
      <c r="C753913" s="29"/>
    </row>
    <row r="753914" spans="3:3" x14ac:dyDescent="0.15">
      <c r="C753914" s="29"/>
    </row>
    <row r="753915" spans="3:3" x14ac:dyDescent="0.15">
      <c r="C753915" s="29"/>
    </row>
    <row r="753916" spans="3:3" x14ac:dyDescent="0.15">
      <c r="C753916" s="29"/>
    </row>
    <row r="753917" spans="3:3" x14ac:dyDescent="0.15">
      <c r="C753917" s="29"/>
    </row>
    <row r="753918" spans="3:3" x14ac:dyDescent="0.15">
      <c r="C753918" s="29"/>
    </row>
    <row r="753919" spans="3:3" x14ac:dyDescent="0.15">
      <c r="C753919" s="31"/>
    </row>
    <row r="753920" spans="3:3" x14ac:dyDescent="0.15">
      <c r="C753920" s="29"/>
    </row>
    <row r="753921" spans="3:3" x14ac:dyDescent="0.15">
      <c r="C753921" s="29"/>
    </row>
    <row r="753922" spans="3:3" x14ac:dyDescent="0.15">
      <c r="C753922" s="29"/>
    </row>
    <row r="753923" spans="3:3" x14ac:dyDescent="0.15">
      <c r="C753923" s="29"/>
    </row>
    <row r="753924" spans="3:3" x14ac:dyDescent="0.15">
      <c r="C753924" s="29"/>
    </row>
    <row r="753925" spans="3:3" x14ac:dyDescent="0.15">
      <c r="C753925" s="29"/>
    </row>
    <row r="753926" spans="3:3" x14ac:dyDescent="0.15">
      <c r="C753926" s="29"/>
    </row>
    <row r="753927" spans="3:3" x14ac:dyDescent="0.15">
      <c r="C753927" s="37"/>
    </row>
    <row r="753928" spans="3:3" x14ac:dyDescent="0.15">
      <c r="C753928" s="37"/>
    </row>
    <row r="753929" spans="3:3" x14ac:dyDescent="0.15">
      <c r="C753929" s="37"/>
    </row>
    <row r="753930" spans="3:3" x14ac:dyDescent="0.15">
      <c r="C753930" s="37"/>
    </row>
    <row r="753931" spans="3:3" x14ac:dyDescent="0.15">
      <c r="C753931" s="29"/>
    </row>
    <row r="753932" spans="3:3" x14ac:dyDescent="0.15">
      <c r="C753932" s="43"/>
    </row>
    <row r="753933" spans="3:3" x14ac:dyDescent="0.15">
      <c r="C753933" s="43"/>
    </row>
    <row r="753934" spans="3:3" x14ac:dyDescent="0.15">
      <c r="C753934" s="43"/>
    </row>
    <row r="753935" spans="3:3" x14ac:dyDescent="0.15">
      <c r="C753935" s="43"/>
    </row>
    <row r="753936" spans="3:3" x14ac:dyDescent="0.15">
      <c r="C753936" s="43"/>
    </row>
    <row r="753937" spans="3:3" x14ac:dyDescent="0.15">
      <c r="C753937" s="43"/>
    </row>
    <row r="753938" spans="3:3" x14ac:dyDescent="0.15">
      <c r="C753938" s="43"/>
    </row>
    <row r="753939" spans="3:3" x14ac:dyDescent="0.15">
      <c r="C753939" s="44"/>
    </row>
    <row r="753940" spans="3:3" x14ac:dyDescent="0.15">
      <c r="C753940" s="44"/>
    </row>
    <row r="753941" spans="3:3" x14ac:dyDescent="0.15">
      <c r="C753941" s="44"/>
    </row>
    <row r="753942" spans="3:3" x14ac:dyDescent="0.15">
      <c r="C753942" s="43"/>
    </row>
    <row r="753943" spans="3:3" x14ac:dyDescent="0.15">
      <c r="C753943" s="43"/>
    </row>
    <row r="753944" spans="3:3" x14ac:dyDescent="0.15">
      <c r="C753944" s="43"/>
    </row>
    <row r="753945" spans="3:3" x14ac:dyDescent="0.15">
      <c r="C753945" s="43"/>
    </row>
    <row r="753946" spans="3:3" x14ac:dyDescent="0.15">
      <c r="C753946" s="43"/>
    </row>
    <row r="753947" spans="3:3" x14ac:dyDescent="0.15">
      <c r="C753947" s="43"/>
    </row>
    <row r="753948" spans="3:3" x14ac:dyDescent="0.15">
      <c r="C753948" s="43"/>
    </row>
    <row r="753949" spans="3:3" x14ac:dyDescent="0.15">
      <c r="C753949" s="45"/>
    </row>
    <row r="753950" spans="3:3" x14ac:dyDescent="0.15">
      <c r="C753950" s="45"/>
    </row>
    <row r="753951" spans="3:3" x14ac:dyDescent="0.15">
      <c r="C753951" s="45"/>
    </row>
    <row r="753952" spans="3:3" x14ac:dyDescent="0.15">
      <c r="C753952" s="46"/>
    </row>
    <row r="753953" spans="3:3" x14ac:dyDescent="0.15">
      <c r="C753953" s="46"/>
    </row>
    <row r="753954" spans="3:3" x14ac:dyDescent="0.15">
      <c r="C753954" s="46"/>
    </row>
    <row r="753955" spans="3:3" x14ac:dyDescent="0.15">
      <c r="C753955" s="46"/>
    </row>
    <row r="753956" spans="3:3" x14ac:dyDescent="0.15">
      <c r="C753956" s="46"/>
    </row>
    <row r="753957" spans="3:3" x14ac:dyDescent="0.15">
      <c r="C753957" s="46"/>
    </row>
    <row r="753958" spans="3:3" x14ac:dyDescent="0.15">
      <c r="C753958" s="46"/>
    </row>
    <row r="753959" spans="3:3" x14ac:dyDescent="0.15">
      <c r="C753959" s="47"/>
    </row>
    <row r="753960" spans="3:3" x14ac:dyDescent="0.15">
      <c r="C753960" s="47"/>
    </row>
    <row r="753961" spans="3:3" x14ac:dyDescent="0.15">
      <c r="C753961" s="47"/>
    </row>
    <row r="753962" spans="3:3" x14ac:dyDescent="0.15">
      <c r="C753962" s="43"/>
    </row>
    <row r="753963" spans="3:3" x14ac:dyDescent="0.15">
      <c r="C753963" s="36"/>
    </row>
    <row r="753964" spans="3:3" x14ac:dyDescent="0.15">
      <c r="C753964" s="43"/>
    </row>
    <row r="753965" spans="3:3" x14ac:dyDescent="0.15">
      <c r="C753965" s="43"/>
    </row>
    <row r="753966" spans="3:3" x14ac:dyDescent="0.15">
      <c r="C753966" s="43"/>
    </row>
    <row r="753967" spans="3:3" x14ac:dyDescent="0.15">
      <c r="C753967" s="43"/>
    </row>
    <row r="753968" spans="3:3" x14ac:dyDescent="0.15">
      <c r="C753968" s="43"/>
    </row>
    <row r="753969" spans="3:3" x14ac:dyDescent="0.15">
      <c r="C753969" s="43"/>
    </row>
    <row r="753970" spans="3:3" x14ac:dyDescent="0.15">
      <c r="C753970" s="43"/>
    </row>
    <row r="753971" spans="3:3" x14ac:dyDescent="0.15">
      <c r="C753971" s="43"/>
    </row>
    <row r="753972" spans="3:3" x14ac:dyDescent="0.15">
      <c r="C753972" s="44"/>
    </row>
    <row r="753973" spans="3:3" x14ac:dyDescent="0.15">
      <c r="C753973" s="44"/>
    </row>
    <row r="753974" spans="3:3" x14ac:dyDescent="0.15">
      <c r="C753974" s="44"/>
    </row>
    <row r="753975" spans="3:3" x14ac:dyDescent="0.15">
      <c r="C753975" s="43"/>
    </row>
    <row r="753976" spans="3:3" x14ac:dyDescent="0.15">
      <c r="C753976" s="43"/>
    </row>
    <row r="753977" spans="3:3" x14ac:dyDescent="0.15">
      <c r="C753977" s="43"/>
    </row>
    <row r="753978" spans="3:3" x14ac:dyDescent="0.15">
      <c r="C753978" s="48"/>
    </row>
    <row r="753979" spans="3:3" x14ac:dyDescent="0.15">
      <c r="C753979" s="43"/>
    </row>
    <row r="753980" spans="3:3" x14ac:dyDescent="0.15">
      <c r="C753980" s="48"/>
    </row>
    <row r="753981" spans="3:3" x14ac:dyDescent="0.15">
      <c r="C753981" s="48"/>
    </row>
    <row r="753982" spans="3:3" x14ac:dyDescent="0.15">
      <c r="C753982" s="48"/>
    </row>
    <row r="753983" spans="3:3" x14ac:dyDescent="0.15">
      <c r="C753983" s="43"/>
    </row>
    <row r="753984" spans="3:3" x14ac:dyDescent="0.15">
      <c r="C753984" s="49"/>
    </row>
    <row r="753985" spans="3:3" x14ac:dyDescent="0.15">
      <c r="C753985" s="48"/>
    </row>
    <row r="753986" spans="3:3" x14ac:dyDescent="0.15">
      <c r="C753986" s="48"/>
    </row>
    <row r="753987" spans="3:3" x14ac:dyDescent="0.15">
      <c r="C753987" s="48"/>
    </row>
    <row r="753988" spans="3:3" x14ac:dyDescent="0.15">
      <c r="C753988" s="48"/>
    </row>
    <row r="753989" spans="3:3" x14ac:dyDescent="0.15">
      <c r="C753989" s="48"/>
    </row>
    <row r="753990" spans="3:3" x14ac:dyDescent="0.15">
      <c r="C753990" s="48"/>
    </row>
    <row r="753991" spans="3:3" x14ac:dyDescent="0.15">
      <c r="C753991" s="48"/>
    </row>
    <row r="753992" spans="3:3" x14ac:dyDescent="0.15">
      <c r="C753992" s="43"/>
    </row>
    <row r="753993" spans="3:3" x14ac:dyDescent="0.15">
      <c r="C753993" s="46"/>
    </row>
    <row r="753994" spans="3:3" x14ac:dyDescent="0.15">
      <c r="C753994" s="43"/>
    </row>
    <row r="753995" spans="3:3" x14ac:dyDescent="0.15">
      <c r="C753995" s="50"/>
    </row>
    <row r="753997" spans="3:3" x14ac:dyDescent="0.15">
      <c r="C753997" s="52"/>
    </row>
    <row r="770049" spans="3:3" x14ac:dyDescent="0.15">
      <c r="C770049" s="29"/>
    </row>
    <row r="770050" spans="3:3" x14ac:dyDescent="0.15">
      <c r="C770050" s="31"/>
    </row>
    <row r="770051" spans="3:3" x14ac:dyDescent="0.15">
      <c r="C770051" s="31"/>
    </row>
    <row r="770052" spans="3:3" x14ac:dyDescent="0.15">
      <c r="C770052" s="32"/>
    </row>
    <row r="770053" spans="3:3" x14ac:dyDescent="0.15">
      <c r="C770053" s="32"/>
    </row>
    <row r="770054" spans="3:3" x14ac:dyDescent="0.15">
      <c r="C770054" s="31"/>
    </row>
    <row r="770055" spans="3:3" x14ac:dyDescent="0.15">
      <c r="C770055" s="31"/>
    </row>
    <row r="770056" spans="3:3" x14ac:dyDescent="0.15">
      <c r="C770056" s="31"/>
    </row>
    <row r="770057" spans="3:3" x14ac:dyDescent="0.15">
      <c r="C770057" s="31"/>
    </row>
    <row r="770058" spans="3:3" x14ac:dyDescent="0.15">
      <c r="C770058" s="31"/>
    </row>
    <row r="770059" spans="3:3" x14ac:dyDescent="0.15">
      <c r="C770059" s="31"/>
    </row>
    <row r="770060" spans="3:3" x14ac:dyDescent="0.15">
      <c r="C770060" s="31"/>
    </row>
    <row r="770061" spans="3:3" x14ac:dyDescent="0.15">
      <c r="C770061" s="31"/>
    </row>
    <row r="770062" spans="3:3" x14ac:dyDescent="0.15">
      <c r="C770062" s="31"/>
    </row>
    <row r="770063" spans="3:3" x14ac:dyDescent="0.15">
      <c r="C770063" s="31"/>
    </row>
    <row r="770064" spans="3:3" x14ac:dyDescent="0.15">
      <c r="C770064" s="31"/>
    </row>
    <row r="770065" spans="3:3" x14ac:dyDescent="0.15">
      <c r="C770065" s="31"/>
    </row>
    <row r="770066" spans="3:3" x14ac:dyDescent="0.15">
      <c r="C770066" s="31"/>
    </row>
    <row r="770067" spans="3:3" x14ac:dyDescent="0.15">
      <c r="C770067" s="31"/>
    </row>
    <row r="770068" spans="3:3" x14ac:dyDescent="0.15">
      <c r="C770068" s="29"/>
    </row>
    <row r="770069" spans="3:3" x14ac:dyDescent="0.15">
      <c r="C770069" s="29"/>
    </row>
    <row r="770070" spans="3:3" x14ac:dyDescent="0.15">
      <c r="C770070" s="29"/>
    </row>
    <row r="770071" spans="3:3" x14ac:dyDescent="0.15">
      <c r="C770071" s="29"/>
    </row>
    <row r="770072" spans="3:3" x14ac:dyDescent="0.15">
      <c r="C770072" s="29"/>
    </row>
    <row r="770073" spans="3:3" x14ac:dyDescent="0.15">
      <c r="C770073" s="29"/>
    </row>
    <row r="770074" spans="3:3" x14ac:dyDescent="0.15">
      <c r="C770074" s="33"/>
    </row>
    <row r="770075" spans="3:3" x14ac:dyDescent="0.15">
      <c r="C770075" s="29"/>
    </row>
    <row r="770076" spans="3:3" x14ac:dyDescent="0.15">
      <c r="C770076" s="33"/>
    </row>
    <row r="770077" spans="3:3" x14ac:dyDescent="0.15">
      <c r="C770077" s="29"/>
    </row>
    <row r="770078" spans="3:3" x14ac:dyDescent="0.15">
      <c r="C770078" s="29"/>
    </row>
    <row r="770079" spans="3:3" x14ac:dyDescent="0.15">
      <c r="C770079" s="34"/>
    </row>
    <row r="770080" spans="3:3" x14ac:dyDescent="0.15">
      <c r="C770080" s="34"/>
    </row>
    <row r="770081" spans="3:3" x14ac:dyDescent="0.15">
      <c r="C770081" s="34"/>
    </row>
    <row r="770082" spans="3:3" x14ac:dyDescent="0.15">
      <c r="C770082" s="34"/>
    </row>
    <row r="770083" spans="3:3" x14ac:dyDescent="0.15">
      <c r="C770083" s="29"/>
    </row>
    <row r="770084" spans="3:3" x14ac:dyDescent="0.15">
      <c r="C770084" s="29"/>
    </row>
    <row r="770085" spans="3:3" x14ac:dyDescent="0.15">
      <c r="C770085" s="29"/>
    </row>
    <row r="770086" spans="3:3" x14ac:dyDescent="0.15">
      <c r="C770086" s="29"/>
    </row>
    <row r="770087" spans="3:3" x14ac:dyDescent="0.15">
      <c r="C770087" s="29"/>
    </row>
    <row r="770088" spans="3:3" x14ac:dyDescent="0.15">
      <c r="C770088" s="29"/>
    </row>
    <row r="770089" spans="3:3" x14ac:dyDescent="0.15">
      <c r="C770089" s="34"/>
    </row>
    <row r="770090" spans="3:3" x14ac:dyDescent="0.15">
      <c r="C770090" s="34"/>
    </row>
    <row r="770091" spans="3:3" x14ac:dyDescent="0.15">
      <c r="C770091" s="29"/>
    </row>
    <row r="770092" spans="3:3" x14ac:dyDescent="0.15">
      <c r="C770092" s="29"/>
    </row>
    <row r="770093" spans="3:3" x14ac:dyDescent="0.15">
      <c r="C770093" s="29"/>
    </row>
    <row r="770094" spans="3:3" x14ac:dyDescent="0.15">
      <c r="C770094" s="29"/>
    </row>
    <row r="770095" spans="3:3" x14ac:dyDescent="0.15">
      <c r="C770095" s="29"/>
    </row>
    <row r="770096" spans="3:3" x14ac:dyDescent="0.15">
      <c r="C770096" s="29"/>
    </row>
    <row r="770097" spans="3:3" x14ac:dyDescent="0.15">
      <c r="C770097" s="29"/>
    </row>
    <row r="770098" spans="3:3" x14ac:dyDescent="0.15">
      <c r="C770098" s="29"/>
    </row>
    <row r="770099" spans="3:3" x14ac:dyDescent="0.15">
      <c r="C770099" s="29"/>
    </row>
    <row r="770100" spans="3:3" x14ac:dyDescent="0.15">
      <c r="C770100" s="29"/>
    </row>
    <row r="770101" spans="3:3" x14ac:dyDescent="0.15">
      <c r="C770101" s="29"/>
    </row>
    <row r="770102" spans="3:3" x14ac:dyDescent="0.15">
      <c r="C770102" s="29"/>
    </row>
    <row r="770103" spans="3:3" x14ac:dyDescent="0.15">
      <c r="C770103" s="29"/>
    </row>
    <row r="770104" spans="3:3" x14ac:dyDescent="0.15">
      <c r="C770104" s="29"/>
    </row>
    <row r="770105" spans="3:3" x14ac:dyDescent="0.15">
      <c r="C770105" s="29"/>
    </row>
    <row r="770106" spans="3:3" x14ac:dyDescent="0.15">
      <c r="C770106" s="29"/>
    </row>
    <row r="770107" spans="3:3" x14ac:dyDescent="0.15">
      <c r="C770107" s="34"/>
    </row>
    <row r="770108" spans="3:3" x14ac:dyDescent="0.15">
      <c r="C770108" s="35"/>
    </row>
    <row r="770109" spans="3:3" x14ac:dyDescent="0.15">
      <c r="C770109" s="35"/>
    </row>
    <row r="770110" spans="3:3" x14ac:dyDescent="0.15">
      <c r="C770110" s="35"/>
    </row>
    <row r="770111" spans="3:3" x14ac:dyDescent="0.15">
      <c r="C770111" s="35"/>
    </row>
    <row r="770112" spans="3:3" x14ac:dyDescent="0.15">
      <c r="C770112" s="35"/>
    </row>
    <row r="770113" spans="3:3" x14ac:dyDescent="0.15">
      <c r="C770113" s="35"/>
    </row>
    <row r="770114" spans="3:3" x14ac:dyDescent="0.15">
      <c r="C770114" s="35"/>
    </row>
    <row r="770115" spans="3:3" x14ac:dyDescent="0.15">
      <c r="C770115" s="33"/>
    </row>
    <row r="770116" spans="3:3" x14ac:dyDescent="0.15">
      <c r="C770116" s="35"/>
    </row>
    <row r="770117" spans="3:3" x14ac:dyDescent="0.15">
      <c r="C770117" s="33"/>
    </row>
    <row r="770118" spans="3:3" x14ac:dyDescent="0.15">
      <c r="C770118" s="33"/>
    </row>
    <row r="770119" spans="3:3" x14ac:dyDescent="0.15">
      <c r="C770119" s="33"/>
    </row>
    <row r="770120" spans="3:3" x14ac:dyDescent="0.15">
      <c r="C770120" s="33"/>
    </row>
    <row r="770121" spans="3:3" x14ac:dyDescent="0.15">
      <c r="C770121" s="33"/>
    </row>
    <row r="770122" spans="3:3" x14ac:dyDescent="0.15">
      <c r="C770122" s="33"/>
    </row>
    <row r="770123" spans="3:3" x14ac:dyDescent="0.15">
      <c r="C770123" s="33"/>
    </row>
    <row r="770124" spans="3:3" x14ac:dyDescent="0.15">
      <c r="C770124" s="33"/>
    </row>
    <row r="770125" spans="3:3" x14ac:dyDescent="0.15">
      <c r="C770125" s="33"/>
    </row>
    <row r="770126" spans="3:3" x14ac:dyDescent="0.15">
      <c r="C770126" s="36"/>
    </row>
    <row r="770127" spans="3:3" x14ac:dyDescent="0.15">
      <c r="C770127" s="33"/>
    </row>
    <row r="770128" spans="3:3" x14ac:dyDescent="0.15">
      <c r="C770128" s="36"/>
    </row>
    <row r="770129" spans="3:3" x14ac:dyDescent="0.15">
      <c r="C770129" s="33"/>
    </row>
    <row r="770130" spans="3:3" x14ac:dyDescent="0.15">
      <c r="C770130" s="33"/>
    </row>
    <row r="770131" spans="3:3" x14ac:dyDescent="0.15">
      <c r="C770131" s="33"/>
    </row>
    <row r="770132" spans="3:3" x14ac:dyDescent="0.15">
      <c r="C770132" s="33"/>
    </row>
    <row r="770133" spans="3:3" x14ac:dyDescent="0.15">
      <c r="C770133" s="36"/>
    </row>
    <row r="770134" spans="3:3" x14ac:dyDescent="0.15">
      <c r="C770134" s="37"/>
    </row>
    <row r="770135" spans="3:3" x14ac:dyDescent="0.15">
      <c r="C770135" s="37"/>
    </row>
    <row r="770136" spans="3:3" x14ac:dyDescent="0.15">
      <c r="C770136" s="15"/>
    </row>
    <row r="770137" spans="3:3" x14ac:dyDescent="0.15">
      <c r="C770137" s="36"/>
    </row>
    <row r="770138" spans="3:3" x14ac:dyDescent="0.15">
      <c r="C770138" s="37"/>
    </row>
    <row r="770139" spans="3:3" x14ac:dyDescent="0.15">
      <c r="C770139" s="37"/>
    </row>
    <row r="770140" spans="3:3" x14ac:dyDescent="0.15">
      <c r="C770140" s="15"/>
    </row>
    <row r="770141" spans="3:3" x14ac:dyDescent="0.15">
      <c r="C770141" s="38"/>
    </row>
    <row r="770142" spans="3:3" x14ac:dyDescent="0.15">
      <c r="C770142" s="36"/>
    </row>
    <row r="770143" spans="3:3" x14ac:dyDescent="0.15">
      <c r="C770143" s="37"/>
    </row>
    <row r="770144" spans="3:3" x14ac:dyDescent="0.15">
      <c r="C770144" s="37"/>
    </row>
    <row r="770145" spans="3:3" x14ac:dyDescent="0.15">
      <c r="C770145" s="17"/>
    </row>
    <row r="770146" spans="3:3" x14ac:dyDescent="0.15">
      <c r="C770146" s="17"/>
    </row>
    <row r="770147" spans="3:3" x14ac:dyDescent="0.15">
      <c r="C770147" s="33"/>
    </row>
    <row r="770148" spans="3:3" x14ac:dyDescent="0.15">
      <c r="C770148" s="33"/>
    </row>
    <row r="770149" spans="3:3" x14ac:dyDescent="0.15">
      <c r="C770149" s="33"/>
    </row>
    <row r="770150" spans="3:3" x14ac:dyDescent="0.15">
      <c r="C770150" s="33"/>
    </row>
    <row r="770151" spans="3:3" x14ac:dyDescent="0.15">
      <c r="C770151" s="33"/>
    </row>
    <row r="770152" spans="3:3" x14ac:dyDescent="0.15">
      <c r="C770152" s="33"/>
    </row>
    <row r="770153" spans="3:3" x14ac:dyDescent="0.15">
      <c r="C770153" s="33"/>
    </row>
    <row r="770154" spans="3:3" x14ac:dyDescent="0.15">
      <c r="C770154" s="33"/>
    </row>
    <row r="770155" spans="3:3" x14ac:dyDescent="0.15">
      <c r="C770155" s="33"/>
    </row>
    <row r="770156" spans="3:3" x14ac:dyDescent="0.15">
      <c r="C770156" s="33"/>
    </row>
    <row r="770157" spans="3:3" x14ac:dyDescent="0.15">
      <c r="C770157" s="39"/>
    </row>
    <row r="770158" spans="3:3" x14ac:dyDescent="0.15">
      <c r="C770158" s="39"/>
    </row>
    <row r="770159" spans="3:3" x14ac:dyDescent="0.15">
      <c r="C770159" s="39"/>
    </row>
    <row r="770160" spans="3:3" x14ac:dyDescent="0.15">
      <c r="C770160" s="39"/>
    </row>
    <row r="770161" spans="3:3" x14ac:dyDescent="0.15">
      <c r="C770161" s="39"/>
    </row>
    <row r="770162" spans="3:3" x14ac:dyDescent="0.15">
      <c r="C770162" s="31"/>
    </row>
    <row r="770163" spans="3:3" x14ac:dyDescent="0.15">
      <c r="C770163" s="31"/>
    </row>
    <row r="770164" spans="3:3" x14ac:dyDescent="0.15">
      <c r="C770164" s="31"/>
    </row>
    <row r="770165" spans="3:3" x14ac:dyDescent="0.15">
      <c r="C770165" s="31"/>
    </row>
    <row r="770166" spans="3:3" x14ac:dyDescent="0.15">
      <c r="C770166" s="31"/>
    </row>
    <row r="770167" spans="3:3" x14ac:dyDescent="0.15">
      <c r="C770167" s="31"/>
    </row>
    <row r="770168" spans="3:3" x14ac:dyDescent="0.15">
      <c r="C770168" s="31"/>
    </row>
    <row r="770169" spans="3:3" x14ac:dyDescent="0.15">
      <c r="C770169" s="31"/>
    </row>
    <row r="770170" spans="3:3" x14ac:dyDescent="0.15">
      <c r="C770170" s="31"/>
    </row>
    <row r="770171" spans="3:3" x14ac:dyDescent="0.15">
      <c r="C770171" s="31"/>
    </row>
    <row r="770172" spans="3:3" x14ac:dyDescent="0.15">
      <c r="C770172" s="31"/>
    </row>
    <row r="770173" spans="3:3" x14ac:dyDescent="0.15">
      <c r="C770173" s="31"/>
    </row>
    <row r="770174" spans="3:3" x14ac:dyDescent="0.15">
      <c r="C770174" s="31"/>
    </row>
    <row r="770175" spans="3:3" x14ac:dyDescent="0.15">
      <c r="C770175" s="31"/>
    </row>
    <row r="770176" spans="3:3" x14ac:dyDescent="0.15">
      <c r="C770176" s="31"/>
    </row>
    <row r="770177" spans="3:3" x14ac:dyDescent="0.15">
      <c r="C770177" s="31"/>
    </row>
    <row r="770178" spans="3:3" x14ac:dyDescent="0.15">
      <c r="C770178" s="31"/>
    </row>
    <row r="770179" spans="3:3" x14ac:dyDescent="0.15">
      <c r="C770179" s="31"/>
    </row>
    <row r="770180" spans="3:3" x14ac:dyDescent="0.15">
      <c r="C770180" s="31"/>
    </row>
    <row r="770181" spans="3:3" x14ac:dyDescent="0.15">
      <c r="C770181" s="31"/>
    </row>
    <row r="770182" spans="3:3" x14ac:dyDescent="0.15">
      <c r="C770182" s="29"/>
    </row>
    <row r="770183" spans="3:3" x14ac:dyDescent="0.15">
      <c r="C770183" s="29"/>
    </row>
    <row r="770184" spans="3:3" x14ac:dyDescent="0.15">
      <c r="C770184" s="29"/>
    </row>
    <row r="770185" spans="3:3" x14ac:dyDescent="0.15">
      <c r="C770185" s="29"/>
    </row>
    <row r="770186" spans="3:3" x14ac:dyDescent="0.15">
      <c r="C770186" s="29"/>
    </row>
    <row r="770187" spans="3:3" x14ac:dyDescent="0.15">
      <c r="C770187" s="29"/>
    </row>
    <row r="770188" spans="3:3" x14ac:dyDescent="0.15">
      <c r="C770188" s="29"/>
    </row>
    <row r="770189" spans="3:3" x14ac:dyDescent="0.15">
      <c r="C770189" s="29"/>
    </row>
    <row r="770190" spans="3:3" x14ac:dyDescent="0.15">
      <c r="C770190" s="29"/>
    </row>
    <row r="770191" spans="3:3" x14ac:dyDescent="0.15">
      <c r="C770191" s="29"/>
    </row>
    <row r="770192" spans="3:3" x14ac:dyDescent="0.15">
      <c r="C770192" s="29"/>
    </row>
    <row r="770193" spans="3:3" x14ac:dyDescent="0.15">
      <c r="C770193" s="29"/>
    </row>
    <row r="770194" spans="3:3" x14ac:dyDescent="0.15">
      <c r="C770194" s="29"/>
    </row>
    <row r="770195" spans="3:3" x14ac:dyDescent="0.15">
      <c r="C770195" s="29"/>
    </row>
    <row r="770196" spans="3:3" x14ac:dyDescent="0.15">
      <c r="C770196" s="29"/>
    </row>
    <row r="770197" spans="3:3" x14ac:dyDescent="0.15">
      <c r="C770197" s="29"/>
    </row>
    <row r="770198" spans="3:3" x14ac:dyDescent="0.15">
      <c r="C770198" s="29"/>
    </row>
    <row r="770199" spans="3:3" x14ac:dyDescent="0.15">
      <c r="C770199" s="29"/>
    </row>
    <row r="770200" spans="3:3" x14ac:dyDescent="0.15">
      <c r="C770200" s="29"/>
    </row>
    <row r="770201" spans="3:3" x14ac:dyDescent="0.15">
      <c r="C770201" s="29"/>
    </row>
    <row r="770202" spans="3:3" x14ac:dyDescent="0.15">
      <c r="C770202" s="29"/>
    </row>
    <row r="770203" spans="3:3" x14ac:dyDescent="0.15">
      <c r="C770203" s="29"/>
    </row>
    <row r="770204" spans="3:3" x14ac:dyDescent="0.15">
      <c r="C770204" s="29"/>
    </row>
    <row r="770205" spans="3:3" x14ac:dyDescent="0.15">
      <c r="C770205" s="29"/>
    </row>
    <row r="770206" spans="3:3" x14ac:dyDescent="0.15">
      <c r="C770206" s="29"/>
    </row>
    <row r="770207" spans="3:3" x14ac:dyDescent="0.15">
      <c r="C770207" s="29"/>
    </row>
    <row r="770208" spans="3:3" x14ac:dyDescent="0.15">
      <c r="C770208" s="29"/>
    </row>
    <row r="770209" spans="3:3" x14ac:dyDescent="0.15">
      <c r="C770209" s="29"/>
    </row>
    <row r="770210" spans="3:3" x14ac:dyDescent="0.15">
      <c r="C770210" s="29"/>
    </row>
    <row r="770211" spans="3:3" x14ac:dyDescent="0.15">
      <c r="C770211" s="29"/>
    </row>
    <row r="770212" spans="3:3" x14ac:dyDescent="0.15">
      <c r="C770212" s="29"/>
    </row>
    <row r="770213" spans="3:3" x14ac:dyDescent="0.15">
      <c r="C770213" s="29"/>
    </row>
    <row r="770214" spans="3:3" x14ac:dyDescent="0.15">
      <c r="C770214" s="29"/>
    </row>
    <row r="770215" spans="3:3" x14ac:dyDescent="0.15">
      <c r="C770215" s="29"/>
    </row>
    <row r="770216" spans="3:3" x14ac:dyDescent="0.15">
      <c r="C770216" s="29"/>
    </row>
    <row r="770217" spans="3:3" x14ac:dyDescent="0.15">
      <c r="C770217" s="29"/>
    </row>
    <row r="770218" spans="3:3" x14ac:dyDescent="0.15">
      <c r="C770218" s="31"/>
    </row>
    <row r="770219" spans="3:3" x14ac:dyDescent="0.15">
      <c r="C770219" s="31"/>
    </row>
    <row r="770220" spans="3:3" x14ac:dyDescent="0.15">
      <c r="C770220" s="31"/>
    </row>
    <row r="770221" spans="3:3" x14ac:dyDescent="0.15">
      <c r="C770221" s="31"/>
    </row>
    <row r="770222" spans="3:3" x14ac:dyDescent="0.15">
      <c r="C770222" s="31"/>
    </row>
    <row r="770223" spans="3:3" x14ac:dyDescent="0.15">
      <c r="C770223" s="31"/>
    </row>
    <row r="770224" spans="3:3" x14ac:dyDescent="0.15">
      <c r="C770224" s="31"/>
    </row>
    <row r="770225" spans="3:3" x14ac:dyDescent="0.15">
      <c r="C770225" s="31"/>
    </row>
    <row r="770226" spans="3:3" x14ac:dyDescent="0.15">
      <c r="C770226" s="31"/>
    </row>
    <row r="770227" spans="3:3" x14ac:dyDescent="0.15">
      <c r="C770227" s="31"/>
    </row>
    <row r="770228" spans="3:3" x14ac:dyDescent="0.15">
      <c r="C770228" s="29"/>
    </row>
    <row r="770229" spans="3:3" x14ac:dyDescent="0.15">
      <c r="C770229" s="29"/>
    </row>
    <row r="770230" spans="3:3" x14ac:dyDescent="0.15">
      <c r="C770230" s="29"/>
    </row>
    <row r="770231" spans="3:3" x14ac:dyDescent="0.15">
      <c r="C770231" s="29"/>
    </row>
    <row r="770232" spans="3:3" x14ac:dyDescent="0.15">
      <c r="C770232" s="29"/>
    </row>
    <row r="770233" spans="3:3" x14ac:dyDescent="0.15">
      <c r="C770233" s="29"/>
    </row>
    <row r="770234" spans="3:3" x14ac:dyDescent="0.15">
      <c r="C770234" s="29"/>
    </row>
    <row r="770235" spans="3:3" x14ac:dyDescent="0.15">
      <c r="C770235" s="29"/>
    </row>
    <row r="770236" spans="3:3" x14ac:dyDescent="0.15">
      <c r="C770236" s="29"/>
    </row>
    <row r="770237" spans="3:3" x14ac:dyDescent="0.15">
      <c r="C770237" s="29"/>
    </row>
    <row r="770238" spans="3:3" x14ac:dyDescent="0.15">
      <c r="C770238" s="29"/>
    </row>
    <row r="770239" spans="3:3" x14ac:dyDescent="0.15">
      <c r="C770239" s="29"/>
    </row>
    <row r="770240" spans="3:3" x14ac:dyDescent="0.15">
      <c r="C770240" s="29"/>
    </row>
    <row r="770241" spans="3:3" x14ac:dyDescent="0.15">
      <c r="C770241" s="29"/>
    </row>
    <row r="770242" spans="3:3" x14ac:dyDescent="0.15">
      <c r="C770242" s="29"/>
    </row>
    <row r="770243" spans="3:3" x14ac:dyDescent="0.15">
      <c r="C770243" s="29"/>
    </row>
    <row r="770244" spans="3:3" x14ac:dyDescent="0.15">
      <c r="C770244" s="29"/>
    </row>
    <row r="770245" spans="3:3" x14ac:dyDescent="0.15">
      <c r="C770245" s="29"/>
    </row>
    <row r="770246" spans="3:3" x14ac:dyDescent="0.15">
      <c r="C770246" s="29"/>
    </row>
    <row r="770247" spans="3:3" x14ac:dyDescent="0.15">
      <c r="C770247" s="29"/>
    </row>
    <row r="770248" spans="3:3" x14ac:dyDescent="0.15">
      <c r="C770248" s="29"/>
    </row>
    <row r="770249" spans="3:3" x14ac:dyDescent="0.15">
      <c r="C770249" s="29"/>
    </row>
    <row r="770250" spans="3:3" x14ac:dyDescent="0.15">
      <c r="C770250" s="29"/>
    </row>
    <row r="770251" spans="3:3" x14ac:dyDescent="0.15">
      <c r="C770251" s="29"/>
    </row>
    <row r="770252" spans="3:3" x14ac:dyDescent="0.15">
      <c r="C770252" s="29"/>
    </row>
    <row r="770253" spans="3:3" x14ac:dyDescent="0.15">
      <c r="C770253" s="29"/>
    </row>
    <row r="770254" spans="3:3" x14ac:dyDescent="0.15">
      <c r="C770254" s="40"/>
    </row>
    <row r="770255" spans="3:3" x14ac:dyDescent="0.15">
      <c r="C770255" s="40"/>
    </row>
    <row r="770256" spans="3:3" x14ac:dyDescent="0.15">
      <c r="C770256" s="40"/>
    </row>
    <row r="770257" spans="3:3" x14ac:dyDescent="0.15">
      <c r="C770257" s="40"/>
    </row>
    <row r="770258" spans="3:3" x14ac:dyDescent="0.15">
      <c r="C770258" s="40"/>
    </row>
    <row r="770259" spans="3:3" x14ac:dyDescent="0.15">
      <c r="C770259" s="40"/>
    </row>
    <row r="770260" spans="3:3" x14ac:dyDescent="0.15">
      <c r="C770260" s="40"/>
    </row>
    <row r="770261" spans="3:3" x14ac:dyDescent="0.15">
      <c r="C770261" s="40"/>
    </row>
    <row r="770262" spans="3:3" x14ac:dyDescent="0.15">
      <c r="C770262" s="40"/>
    </row>
    <row r="770263" spans="3:3" x14ac:dyDescent="0.15">
      <c r="C770263" s="40"/>
    </row>
    <row r="770264" spans="3:3" x14ac:dyDescent="0.15">
      <c r="C770264" s="40"/>
    </row>
    <row r="770265" spans="3:3" x14ac:dyDescent="0.15">
      <c r="C770265" s="40"/>
    </row>
    <row r="770266" spans="3:3" x14ac:dyDescent="0.15">
      <c r="C770266" s="40"/>
    </row>
    <row r="770267" spans="3:3" x14ac:dyDescent="0.15">
      <c r="C770267" s="40"/>
    </row>
    <row r="770268" spans="3:3" x14ac:dyDescent="0.15">
      <c r="C770268" s="41"/>
    </row>
    <row r="770269" spans="3:3" x14ac:dyDescent="0.15">
      <c r="C770269" s="41"/>
    </row>
    <row r="770270" spans="3:3" x14ac:dyDescent="0.15">
      <c r="C770270" s="41"/>
    </row>
    <row r="770271" spans="3:3" x14ac:dyDescent="0.15">
      <c r="C770271" s="41"/>
    </row>
    <row r="770272" spans="3:3" x14ac:dyDescent="0.15">
      <c r="C770272" s="41"/>
    </row>
    <row r="770273" spans="3:3" x14ac:dyDescent="0.15">
      <c r="C770273" s="34"/>
    </row>
    <row r="770274" spans="3:3" x14ac:dyDescent="0.15">
      <c r="C770274" s="34"/>
    </row>
    <row r="770275" spans="3:3" x14ac:dyDescent="0.15">
      <c r="C770275" s="34"/>
    </row>
    <row r="770276" spans="3:3" x14ac:dyDescent="0.15">
      <c r="C770276" s="34"/>
    </row>
    <row r="770277" spans="3:3" x14ac:dyDescent="0.15">
      <c r="C770277" s="34"/>
    </row>
    <row r="770278" spans="3:3" x14ac:dyDescent="0.15">
      <c r="C770278" s="34"/>
    </row>
    <row r="770279" spans="3:3" x14ac:dyDescent="0.15">
      <c r="C770279" s="34"/>
    </row>
    <row r="770280" spans="3:3" x14ac:dyDescent="0.15">
      <c r="C770280" s="34"/>
    </row>
    <row r="770281" spans="3:3" x14ac:dyDescent="0.15">
      <c r="C770281" s="34"/>
    </row>
    <row r="770282" spans="3:3" x14ac:dyDescent="0.15">
      <c r="C770282" s="34"/>
    </row>
    <row r="770283" spans="3:3" x14ac:dyDescent="0.15">
      <c r="C770283" s="42"/>
    </row>
    <row r="770284" spans="3:3" x14ac:dyDescent="0.15">
      <c r="C770284" s="42"/>
    </row>
    <row r="770285" spans="3:3" x14ac:dyDescent="0.15">
      <c r="C770285" s="42"/>
    </row>
    <row r="770286" spans="3:3" x14ac:dyDescent="0.15">
      <c r="C770286" s="42"/>
    </row>
    <row r="770287" spans="3:3" x14ac:dyDescent="0.15">
      <c r="C770287" s="42"/>
    </row>
    <row r="770288" spans="3:3" x14ac:dyDescent="0.15">
      <c r="C770288" s="42"/>
    </row>
    <row r="770289" spans="3:3" x14ac:dyDescent="0.15">
      <c r="C770289" s="42"/>
    </row>
    <row r="770290" spans="3:3" x14ac:dyDescent="0.15">
      <c r="C770290" s="42"/>
    </row>
    <row r="770291" spans="3:3" x14ac:dyDescent="0.15">
      <c r="C770291" s="42"/>
    </row>
    <row r="770292" spans="3:3" x14ac:dyDescent="0.15">
      <c r="C770292" s="42"/>
    </row>
    <row r="770293" spans="3:3" x14ac:dyDescent="0.15">
      <c r="C770293" s="31"/>
    </row>
    <row r="770294" spans="3:3" x14ac:dyDescent="0.15">
      <c r="C770294" s="31"/>
    </row>
    <row r="770295" spans="3:3" x14ac:dyDescent="0.15">
      <c r="C770295" s="29"/>
    </row>
    <row r="770296" spans="3:3" x14ac:dyDescent="0.15">
      <c r="C770296" s="29"/>
    </row>
    <row r="770297" spans="3:3" x14ac:dyDescent="0.15">
      <c r="C770297" s="29"/>
    </row>
    <row r="770298" spans="3:3" x14ac:dyDescent="0.15">
      <c r="C770298" s="29"/>
    </row>
    <row r="770299" spans="3:3" x14ac:dyDescent="0.15">
      <c r="C770299" s="29"/>
    </row>
    <row r="770300" spans="3:3" x14ac:dyDescent="0.15">
      <c r="C770300" s="29"/>
    </row>
    <row r="770301" spans="3:3" x14ac:dyDescent="0.15">
      <c r="C770301" s="29"/>
    </row>
    <row r="770302" spans="3:3" x14ac:dyDescent="0.15">
      <c r="C770302" s="29"/>
    </row>
    <row r="770303" spans="3:3" x14ac:dyDescent="0.15">
      <c r="C770303" s="31"/>
    </row>
    <row r="770304" spans="3:3" x14ac:dyDescent="0.15">
      <c r="C770304" s="29"/>
    </row>
    <row r="770305" spans="3:3" x14ac:dyDescent="0.15">
      <c r="C770305" s="29"/>
    </row>
    <row r="770306" spans="3:3" x14ac:dyDescent="0.15">
      <c r="C770306" s="29"/>
    </row>
    <row r="770307" spans="3:3" x14ac:dyDescent="0.15">
      <c r="C770307" s="29"/>
    </row>
    <row r="770308" spans="3:3" x14ac:dyDescent="0.15">
      <c r="C770308" s="29"/>
    </row>
    <row r="770309" spans="3:3" x14ac:dyDescent="0.15">
      <c r="C770309" s="29"/>
    </row>
    <row r="770310" spans="3:3" x14ac:dyDescent="0.15">
      <c r="C770310" s="29"/>
    </row>
    <row r="770311" spans="3:3" x14ac:dyDescent="0.15">
      <c r="C770311" s="37"/>
    </row>
    <row r="770312" spans="3:3" x14ac:dyDescent="0.15">
      <c r="C770312" s="37"/>
    </row>
    <row r="770313" spans="3:3" x14ac:dyDescent="0.15">
      <c r="C770313" s="37"/>
    </row>
    <row r="770314" spans="3:3" x14ac:dyDescent="0.15">
      <c r="C770314" s="37"/>
    </row>
    <row r="770315" spans="3:3" x14ac:dyDescent="0.15">
      <c r="C770315" s="29"/>
    </row>
    <row r="770316" spans="3:3" x14ac:dyDescent="0.15">
      <c r="C770316" s="43"/>
    </row>
    <row r="770317" spans="3:3" x14ac:dyDescent="0.15">
      <c r="C770317" s="43"/>
    </row>
    <row r="770318" spans="3:3" x14ac:dyDescent="0.15">
      <c r="C770318" s="43"/>
    </row>
    <row r="770319" spans="3:3" x14ac:dyDescent="0.15">
      <c r="C770319" s="43"/>
    </row>
    <row r="770320" spans="3:3" x14ac:dyDescent="0.15">
      <c r="C770320" s="43"/>
    </row>
    <row r="770321" spans="3:3" x14ac:dyDescent="0.15">
      <c r="C770321" s="43"/>
    </row>
    <row r="770322" spans="3:3" x14ac:dyDescent="0.15">
      <c r="C770322" s="43"/>
    </row>
    <row r="770323" spans="3:3" x14ac:dyDescent="0.15">
      <c r="C770323" s="44"/>
    </row>
    <row r="770324" spans="3:3" x14ac:dyDescent="0.15">
      <c r="C770324" s="44"/>
    </row>
    <row r="770325" spans="3:3" x14ac:dyDescent="0.15">
      <c r="C770325" s="44"/>
    </row>
    <row r="770326" spans="3:3" x14ac:dyDescent="0.15">
      <c r="C770326" s="43"/>
    </row>
    <row r="770327" spans="3:3" x14ac:dyDescent="0.15">
      <c r="C770327" s="43"/>
    </row>
    <row r="770328" spans="3:3" x14ac:dyDescent="0.15">
      <c r="C770328" s="43"/>
    </row>
    <row r="770329" spans="3:3" x14ac:dyDescent="0.15">
      <c r="C770329" s="43"/>
    </row>
    <row r="770330" spans="3:3" x14ac:dyDescent="0.15">
      <c r="C770330" s="43"/>
    </row>
    <row r="770331" spans="3:3" x14ac:dyDescent="0.15">
      <c r="C770331" s="43"/>
    </row>
    <row r="770332" spans="3:3" x14ac:dyDescent="0.15">
      <c r="C770332" s="43"/>
    </row>
    <row r="770333" spans="3:3" x14ac:dyDescent="0.15">
      <c r="C770333" s="45"/>
    </row>
    <row r="770334" spans="3:3" x14ac:dyDescent="0.15">
      <c r="C770334" s="45"/>
    </row>
    <row r="770335" spans="3:3" x14ac:dyDescent="0.15">
      <c r="C770335" s="45"/>
    </row>
    <row r="770336" spans="3:3" x14ac:dyDescent="0.15">
      <c r="C770336" s="46"/>
    </row>
    <row r="770337" spans="3:3" x14ac:dyDescent="0.15">
      <c r="C770337" s="46"/>
    </row>
    <row r="770338" spans="3:3" x14ac:dyDescent="0.15">
      <c r="C770338" s="46"/>
    </row>
    <row r="770339" spans="3:3" x14ac:dyDescent="0.15">
      <c r="C770339" s="46"/>
    </row>
    <row r="770340" spans="3:3" x14ac:dyDescent="0.15">
      <c r="C770340" s="46"/>
    </row>
    <row r="770341" spans="3:3" x14ac:dyDescent="0.15">
      <c r="C770341" s="46"/>
    </row>
    <row r="770342" spans="3:3" x14ac:dyDescent="0.15">
      <c r="C770342" s="46"/>
    </row>
    <row r="770343" spans="3:3" x14ac:dyDescent="0.15">
      <c r="C770343" s="47"/>
    </row>
    <row r="770344" spans="3:3" x14ac:dyDescent="0.15">
      <c r="C770344" s="47"/>
    </row>
    <row r="770345" spans="3:3" x14ac:dyDescent="0.15">
      <c r="C770345" s="47"/>
    </row>
    <row r="770346" spans="3:3" x14ac:dyDescent="0.15">
      <c r="C770346" s="43"/>
    </row>
    <row r="770347" spans="3:3" x14ac:dyDescent="0.15">
      <c r="C770347" s="36"/>
    </row>
    <row r="770348" spans="3:3" x14ac:dyDescent="0.15">
      <c r="C770348" s="43"/>
    </row>
    <row r="770349" spans="3:3" x14ac:dyDescent="0.15">
      <c r="C770349" s="43"/>
    </row>
    <row r="770350" spans="3:3" x14ac:dyDescent="0.15">
      <c r="C770350" s="43"/>
    </row>
    <row r="770351" spans="3:3" x14ac:dyDescent="0.15">
      <c r="C770351" s="43"/>
    </row>
    <row r="770352" spans="3:3" x14ac:dyDescent="0.15">
      <c r="C770352" s="43"/>
    </row>
    <row r="770353" spans="3:3" x14ac:dyDescent="0.15">
      <c r="C770353" s="43"/>
    </row>
    <row r="770354" spans="3:3" x14ac:dyDescent="0.15">
      <c r="C770354" s="43"/>
    </row>
    <row r="770355" spans="3:3" x14ac:dyDescent="0.15">
      <c r="C770355" s="43"/>
    </row>
    <row r="770356" spans="3:3" x14ac:dyDescent="0.15">
      <c r="C770356" s="44"/>
    </row>
    <row r="770357" spans="3:3" x14ac:dyDescent="0.15">
      <c r="C770357" s="44"/>
    </row>
    <row r="770358" spans="3:3" x14ac:dyDescent="0.15">
      <c r="C770358" s="44"/>
    </row>
    <row r="770359" spans="3:3" x14ac:dyDescent="0.15">
      <c r="C770359" s="43"/>
    </row>
    <row r="770360" spans="3:3" x14ac:dyDescent="0.15">
      <c r="C770360" s="43"/>
    </row>
    <row r="770361" spans="3:3" x14ac:dyDescent="0.15">
      <c r="C770361" s="43"/>
    </row>
    <row r="770362" spans="3:3" x14ac:dyDescent="0.15">
      <c r="C770362" s="48"/>
    </row>
    <row r="770363" spans="3:3" x14ac:dyDescent="0.15">
      <c r="C770363" s="43"/>
    </row>
    <row r="770364" spans="3:3" x14ac:dyDescent="0.15">
      <c r="C770364" s="48"/>
    </row>
    <row r="770365" spans="3:3" x14ac:dyDescent="0.15">
      <c r="C770365" s="48"/>
    </row>
    <row r="770366" spans="3:3" x14ac:dyDescent="0.15">
      <c r="C770366" s="48"/>
    </row>
    <row r="770367" spans="3:3" x14ac:dyDescent="0.15">
      <c r="C770367" s="43"/>
    </row>
    <row r="770368" spans="3:3" x14ac:dyDescent="0.15">
      <c r="C770368" s="49"/>
    </row>
    <row r="770369" spans="3:3" x14ac:dyDescent="0.15">
      <c r="C770369" s="48"/>
    </row>
    <row r="770370" spans="3:3" x14ac:dyDescent="0.15">
      <c r="C770370" s="48"/>
    </row>
    <row r="770371" spans="3:3" x14ac:dyDescent="0.15">
      <c r="C770371" s="48"/>
    </row>
    <row r="770372" spans="3:3" x14ac:dyDescent="0.15">
      <c r="C770372" s="48"/>
    </row>
    <row r="770373" spans="3:3" x14ac:dyDescent="0.15">
      <c r="C770373" s="48"/>
    </row>
    <row r="770374" spans="3:3" x14ac:dyDescent="0.15">
      <c r="C770374" s="48"/>
    </row>
    <row r="770375" spans="3:3" x14ac:dyDescent="0.15">
      <c r="C770375" s="48"/>
    </row>
    <row r="770376" spans="3:3" x14ac:dyDescent="0.15">
      <c r="C770376" s="43"/>
    </row>
    <row r="770377" spans="3:3" x14ac:dyDescent="0.15">
      <c r="C770377" s="46"/>
    </row>
    <row r="770378" spans="3:3" x14ac:dyDescent="0.15">
      <c r="C770378" s="43"/>
    </row>
    <row r="770379" spans="3:3" x14ac:dyDescent="0.15">
      <c r="C770379" s="50"/>
    </row>
    <row r="770381" spans="3:3" x14ac:dyDescent="0.15">
      <c r="C770381" s="52"/>
    </row>
    <row r="786433" spans="3:3" x14ac:dyDescent="0.15">
      <c r="C786433" s="29"/>
    </row>
    <row r="786434" spans="3:3" x14ac:dyDescent="0.15">
      <c r="C786434" s="31"/>
    </row>
    <row r="786435" spans="3:3" x14ac:dyDescent="0.15">
      <c r="C786435" s="31"/>
    </row>
    <row r="786436" spans="3:3" x14ac:dyDescent="0.15">
      <c r="C786436" s="32"/>
    </row>
    <row r="786437" spans="3:3" x14ac:dyDescent="0.15">
      <c r="C786437" s="32"/>
    </row>
    <row r="786438" spans="3:3" x14ac:dyDescent="0.15">
      <c r="C786438" s="31"/>
    </row>
    <row r="786439" spans="3:3" x14ac:dyDescent="0.15">
      <c r="C786439" s="31"/>
    </row>
    <row r="786440" spans="3:3" x14ac:dyDescent="0.15">
      <c r="C786440" s="31"/>
    </row>
    <row r="786441" spans="3:3" x14ac:dyDescent="0.15">
      <c r="C786441" s="31"/>
    </row>
    <row r="786442" spans="3:3" x14ac:dyDescent="0.15">
      <c r="C786442" s="31"/>
    </row>
    <row r="786443" spans="3:3" x14ac:dyDescent="0.15">
      <c r="C786443" s="31"/>
    </row>
    <row r="786444" spans="3:3" x14ac:dyDescent="0.15">
      <c r="C786444" s="31"/>
    </row>
    <row r="786445" spans="3:3" x14ac:dyDescent="0.15">
      <c r="C786445" s="31"/>
    </row>
    <row r="786446" spans="3:3" x14ac:dyDescent="0.15">
      <c r="C786446" s="31"/>
    </row>
    <row r="786447" spans="3:3" x14ac:dyDescent="0.15">
      <c r="C786447" s="31"/>
    </row>
    <row r="786448" spans="3:3" x14ac:dyDescent="0.15">
      <c r="C786448" s="31"/>
    </row>
    <row r="786449" spans="3:3" x14ac:dyDescent="0.15">
      <c r="C786449" s="31"/>
    </row>
    <row r="786450" spans="3:3" x14ac:dyDescent="0.15">
      <c r="C786450" s="31"/>
    </row>
    <row r="786451" spans="3:3" x14ac:dyDescent="0.15">
      <c r="C786451" s="31"/>
    </row>
    <row r="786452" spans="3:3" x14ac:dyDescent="0.15">
      <c r="C786452" s="29"/>
    </row>
    <row r="786453" spans="3:3" x14ac:dyDescent="0.15">
      <c r="C786453" s="29"/>
    </row>
    <row r="786454" spans="3:3" x14ac:dyDescent="0.15">
      <c r="C786454" s="29"/>
    </row>
    <row r="786455" spans="3:3" x14ac:dyDescent="0.15">
      <c r="C786455" s="29"/>
    </row>
    <row r="786456" spans="3:3" x14ac:dyDescent="0.15">
      <c r="C786456" s="29"/>
    </row>
    <row r="786457" spans="3:3" x14ac:dyDescent="0.15">
      <c r="C786457" s="29"/>
    </row>
    <row r="786458" spans="3:3" x14ac:dyDescent="0.15">
      <c r="C786458" s="33"/>
    </row>
    <row r="786459" spans="3:3" x14ac:dyDescent="0.15">
      <c r="C786459" s="29"/>
    </row>
    <row r="786460" spans="3:3" x14ac:dyDescent="0.15">
      <c r="C786460" s="33"/>
    </row>
    <row r="786461" spans="3:3" x14ac:dyDescent="0.15">
      <c r="C786461" s="29"/>
    </row>
    <row r="786462" spans="3:3" x14ac:dyDescent="0.15">
      <c r="C786462" s="29"/>
    </row>
    <row r="786463" spans="3:3" x14ac:dyDescent="0.15">
      <c r="C786463" s="34"/>
    </row>
    <row r="786464" spans="3:3" x14ac:dyDescent="0.15">
      <c r="C786464" s="34"/>
    </row>
    <row r="786465" spans="3:3" x14ac:dyDescent="0.15">
      <c r="C786465" s="34"/>
    </row>
    <row r="786466" spans="3:3" x14ac:dyDescent="0.15">
      <c r="C786466" s="34"/>
    </row>
    <row r="786467" spans="3:3" x14ac:dyDescent="0.15">
      <c r="C786467" s="29"/>
    </row>
    <row r="786468" spans="3:3" x14ac:dyDescent="0.15">
      <c r="C786468" s="29"/>
    </row>
    <row r="786469" spans="3:3" x14ac:dyDescent="0.15">
      <c r="C786469" s="29"/>
    </row>
    <row r="786470" spans="3:3" x14ac:dyDescent="0.15">
      <c r="C786470" s="29"/>
    </row>
    <row r="786471" spans="3:3" x14ac:dyDescent="0.15">
      <c r="C786471" s="29"/>
    </row>
    <row r="786472" spans="3:3" x14ac:dyDescent="0.15">
      <c r="C786472" s="29"/>
    </row>
    <row r="786473" spans="3:3" x14ac:dyDescent="0.15">
      <c r="C786473" s="34"/>
    </row>
    <row r="786474" spans="3:3" x14ac:dyDescent="0.15">
      <c r="C786474" s="34"/>
    </row>
    <row r="786475" spans="3:3" x14ac:dyDescent="0.15">
      <c r="C786475" s="29"/>
    </row>
    <row r="786476" spans="3:3" x14ac:dyDescent="0.15">
      <c r="C786476" s="29"/>
    </row>
    <row r="786477" spans="3:3" x14ac:dyDescent="0.15">
      <c r="C786477" s="29"/>
    </row>
    <row r="786478" spans="3:3" x14ac:dyDescent="0.15">
      <c r="C786478" s="29"/>
    </row>
    <row r="786479" spans="3:3" x14ac:dyDescent="0.15">
      <c r="C786479" s="29"/>
    </row>
    <row r="786480" spans="3:3" x14ac:dyDescent="0.15">
      <c r="C786480" s="29"/>
    </row>
    <row r="786481" spans="3:3" x14ac:dyDescent="0.15">
      <c r="C786481" s="29"/>
    </row>
    <row r="786482" spans="3:3" x14ac:dyDescent="0.15">
      <c r="C786482" s="29"/>
    </row>
    <row r="786483" spans="3:3" x14ac:dyDescent="0.15">
      <c r="C786483" s="29"/>
    </row>
    <row r="786484" spans="3:3" x14ac:dyDescent="0.15">
      <c r="C786484" s="29"/>
    </row>
    <row r="786485" spans="3:3" x14ac:dyDescent="0.15">
      <c r="C786485" s="29"/>
    </row>
    <row r="786486" spans="3:3" x14ac:dyDescent="0.15">
      <c r="C786486" s="29"/>
    </row>
    <row r="786487" spans="3:3" x14ac:dyDescent="0.15">
      <c r="C786487" s="29"/>
    </row>
    <row r="786488" spans="3:3" x14ac:dyDescent="0.15">
      <c r="C786488" s="29"/>
    </row>
    <row r="786489" spans="3:3" x14ac:dyDescent="0.15">
      <c r="C786489" s="29"/>
    </row>
    <row r="786490" spans="3:3" x14ac:dyDescent="0.15">
      <c r="C786490" s="29"/>
    </row>
    <row r="786491" spans="3:3" x14ac:dyDescent="0.15">
      <c r="C786491" s="34"/>
    </row>
    <row r="786492" spans="3:3" x14ac:dyDescent="0.15">
      <c r="C786492" s="35"/>
    </row>
    <row r="786493" spans="3:3" x14ac:dyDescent="0.15">
      <c r="C786493" s="35"/>
    </row>
    <row r="786494" spans="3:3" x14ac:dyDescent="0.15">
      <c r="C786494" s="35"/>
    </row>
    <row r="786495" spans="3:3" x14ac:dyDescent="0.15">
      <c r="C786495" s="35"/>
    </row>
    <row r="786496" spans="3:3" x14ac:dyDescent="0.15">
      <c r="C786496" s="35"/>
    </row>
    <row r="786497" spans="3:3" x14ac:dyDescent="0.15">
      <c r="C786497" s="35"/>
    </row>
    <row r="786498" spans="3:3" x14ac:dyDescent="0.15">
      <c r="C786498" s="35"/>
    </row>
    <row r="786499" spans="3:3" x14ac:dyDescent="0.15">
      <c r="C786499" s="33"/>
    </row>
    <row r="786500" spans="3:3" x14ac:dyDescent="0.15">
      <c r="C786500" s="35"/>
    </row>
    <row r="786501" spans="3:3" x14ac:dyDescent="0.15">
      <c r="C786501" s="33"/>
    </row>
    <row r="786502" spans="3:3" x14ac:dyDescent="0.15">
      <c r="C786502" s="33"/>
    </row>
    <row r="786503" spans="3:3" x14ac:dyDescent="0.15">
      <c r="C786503" s="33"/>
    </row>
    <row r="786504" spans="3:3" x14ac:dyDescent="0.15">
      <c r="C786504" s="33"/>
    </row>
    <row r="786505" spans="3:3" x14ac:dyDescent="0.15">
      <c r="C786505" s="33"/>
    </row>
    <row r="786506" spans="3:3" x14ac:dyDescent="0.15">
      <c r="C786506" s="33"/>
    </row>
    <row r="786507" spans="3:3" x14ac:dyDescent="0.15">
      <c r="C786507" s="33"/>
    </row>
    <row r="786508" spans="3:3" x14ac:dyDescent="0.15">
      <c r="C786508" s="33"/>
    </row>
    <row r="786509" spans="3:3" x14ac:dyDescent="0.15">
      <c r="C786509" s="33"/>
    </row>
    <row r="786510" spans="3:3" x14ac:dyDescent="0.15">
      <c r="C786510" s="36"/>
    </row>
    <row r="786511" spans="3:3" x14ac:dyDescent="0.15">
      <c r="C786511" s="33"/>
    </row>
    <row r="786512" spans="3:3" x14ac:dyDescent="0.15">
      <c r="C786512" s="36"/>
    </row>
    <row r="786513" spans="3:3" x14ac:dyDescent="0.15">
      <c r="C786513" s="33"/>
    </row>
    <row r="786514" spans="3:3" x14ac:dyDescent="0.15">
      <c r="C786514" s="33"/>
    </row>
    <row r="786515" spans="3:3" x14ac:dyDescent="0.15">
      <c r="C786515" s="33"/>
    </row>
    <row r="786516" spans="3:3" x14ac:dyDescent="0.15">
      <c r="C786516" s="33"/>
    </row>
    <row r="786517" spans="3:3" x14ac:dyDescent="0.15">
      <c r="C786517" s="36"/>
    </row>
    <row r="786518" spans="3:3" x14ac:dyDescent="0.15">
      <c r="C786518" s="37"/>
    </row>
    <row r="786519" spans="3:3" x14ac:dyDescent="0.15">
      <c r="C786519" s="37"/>
    </row>
    <row r="786520" spans="3:3" x14ac:dyDescent="0.15">
      <c r="C786520" s="15"/>
    </row>
    <row r="786521" spans="3:3" x14ac:dyDescent="0.15">
      <c r="C786521" s="36"/>
    </row>
    <row r="786522" spans="3:3" x14ac:dyDescent="0.15">
      <c r="C786522" s="37"/>
    </row>
    <row r="786523" spans="3:3" x14ac:dyDescent="0.15">
      <c r="C786523" s="37"/>
    </row>
    <row r="786524" spans="3:3" x14ac:dyDescent="0.15">
      <c r="C786524" s="15"/>
    </row>
    <row r="786525" spans="3:3" x14ac:dyDescent="0.15">
      <c r="C786525" s="38"/>
    </row>
    <row r="786526" spans="3:3" x14ac:dyDescent="0.15">
      <c r="C786526" s="36"/>
    </row>
    <row r="786527" spans="3:3" x14ac:dyDescent="0.15">
      <c r="C786527" s="37"/>
    </row>
    <row r="786528" spans="3:3" x14ac:dyDescent="0.15">
      <c r="C786528" s="37"/>
    </row>
    <row r="786529" spans="3:3" x14ac:dyDescent="0.15">
      <c r="C786529" s="17"/>
    </row>
    <row r="786530" spans="3:3" x14ac:dyDescent="0.15">
      <c r="C786530" s="17"/>
    </row>
    <row r="786531" spans="3:3" x14ac:dyDescent="0.15">
      <c r="C786531" s="33"/>
    </row>
    <row r="786532" spans="3:3" x14ac:dyDescent="0.15">
      <c r="C786532" s="33"/>
    </row>
    <row r="786533" spans="3:3" x14ac:dyDescent="0.15">
      <c r="C786533" s="33"/>
    </row>
    <row r="786534" spans="3:3" x14ac:dyDescent="0.15">
      <c r="C786534" s="33"/>
    </row>
    <row r="786535" spans="3:3" x14ac:dyDescent="0.15">
      <c r="C786535" s="33"/>
    </row>
    <row r="786536" spans="3:3" x14ac:dyDescent="0.15">
      <c r="C786536" s="33"/>
    </row>
    <row r="786537" spans="3:3" x14ac:dyDescent="0.15">
      <c r="C786537" s="33"/>
    </row>
    <row r="786538" spans="3:3" x14ac:dyDescent="0.15">
      <c r="C786538" s="33"/>
    </row>
    <row r="786539" spans="3:3" x14ac:dyDescent="0.15">
      <c r="C786539" s="33"/>
    </row>
    <row r="786540" spans="3:3" x14ac:dyDescent="0.15">
      <c r="C786540" s="33"/>
    </row>
    <row r="786541" spans="3:3" x14ac:dyDescent="0.15">
      <c r="C786541" s="39"/>
    </row>
    <row r="786542" spans="3:3" x14ac:dyDescent="0.15">
      <c r="C786542" s="39"/>
    </row>
    <row r="786543" spans="3:3" x14ac:dyDescent="0.15">
      <c r="C786543" s="39"/>
    </row>
    <row r="786544" spans="3:3" x14ac:dyDescent="0.15">
      <c r="C786544" s="39"/>
    </row>
    <row r="786545" spans="3:3" x14ac:dyDescent="0.15">
      <c r="C786545" s="39"/>
    </row>
    <row r="786546" spans="3:3" x14ac:dyDescent="0.15">
      <c r="C786546" s="31"/>
    </row>
    <row r="786547" spans="3:3" x14ac:dyDescent="0.15">
      <c r="C786547" s="31"/>
    </row>
    <row r="786548" spans="3:3" x14ac:dyDescent="0.15">
      <c r="C786548" s="31"/>
    </row>
    <row r="786549" spans="3:3" x14ac:dyDescent="0.15">
      <c r="C786549" s="31"/>
    </row>
    <row r="786550" spans="3:3" x14ac:dyDescent="0.15">
      <c r="C786550" s="31"/>
    </row>
    <row r="786551" spans="3:3" x14ac:dyDescent="0.15">
      <c r="C786551" s="31"/>
    </row>
    <row r="786552" spans="3:3" x14ac:dyDescent="0.15">
      <c r="C786552" s="31"/>
    </row>
    <row r="786553" spans="3:3" x14ac:dyDescent="0.15">
      <c r="C786553" s="31"/>
    </row>
    <row r="786554" spans="3:3" x14ac:dyDescent="0.15">
      <c r="C786554" s="31"/>
    </row>
    <row r="786555" spans="3:3" x14ac:dyDescent="0.15">
      <c r="C786555" s="31"/>
    </row>
    <row r="786556" spans="3:3" x14ac:dyDescent="0.15">
      <c r="C786556" s="31"/>
    </row>
    <row r="786557" spans="3:3" x14ac:dyDescent="0.15">
      <c r="C786557" s="31"/>
    </row>
    <row r="786558" spans="3:3" x14ac:dyDescent="0.15">
      <c r="C786558" s="31"/>
    </row>
    <row r="786559" spans="3:3" x14ac:dyDescent="0.15">
      <c r="C786559" s="31"/>
    </row>
    <row r="786560" spans="3:3" x14ac:dyDescent="0.15">
      <c r="C786560" s="31"/>
    </row>
    <row r="786561" spans="3:3" x14ac:dyDescent="0.15">
      <c r="C786561" s="31"/>
    </row>
    <row r="786562" spans="3:3" x14ac:dyDescent="0.15">
      <c r="C786562" s="31"/>
    </row>
    <row r="786563" spans="3:3" x14ac:dyDescent="0.15">
      <c r="C786563" s="31"/>
    </row>
    <row r="786564" spans="3:3" x14ac:dyDescent="0.15">
      <c r="C786564" s="31"/>
    </row>
    <row r="786565" spans="3:3" x14ac:dyDescent="0.15">
      <c r="C786565" s="31"/>
    </row>
    <row r="786566" spans="3:3" x14ac:dyDescent="0.15">
      <c r="C786566" s="29"/>
    </row>
    <row r="786567" spans="3:3" x14ac:dyDescent="0.15">
      <c r="C786567" s="29"/>
    </row>
    <row r="786568" spans="3:3" x14ac:dyDescent="0.15">
      <c r="C786568" s="29"/>
    </row>
    <row r="786569" spans="3:3" x14ac:dyDescent="0.15">
      <c r="C786569" s="29"/>
    </row>
    <row r="786570" spans="3:3" x14ac:dyDescent="0.15">
      <c r="C786570" s="29"/>
    </row>
    <row r="786571" spans="3:3" x14ac:dyDescent="0.15">
      <c r="C786571" s="29"/>
    </row>
    <row r="786572" spans="3:3" x14ac:dyDescent="0.15">
      <c r="C786572" s="29"/>
    </row>
    <row r="786573" spans="3:3" x14ac:dyDescent="0.15">
      <c r="C786573" s="29"/>
    </row>
    <row r="786574" spans="3:3" x14ac:dyDescent="0.15">
      <c r="C786574" s="29"/>
    </row>
    <row r="786575" spans="3:3" x14ac:dyDescent="0.15">
      <c r="C786575" s="29"/>
    </row>
    <row r="786576" spans="3:3" x14ac:dyDescent="0.15">
      <c r="C786576" s="29"/>
    </row>
    <row r="786577" spans="3:3" x14ac:dyDescent="0.15">
      <c r="C786577" s="29"/>
    </row>
    <row r="786578" spans="3:3" x14ac:dyDescent="0.15">
      <c r="C786578" s="29"/>
    </row>
    <row r="786579" spans="3:3" x14ac:dyDescent="0.15">
      <c r="C786579" s="29"/>
    </row>
    <row r="786580" spans="3:3" x14ac:dyDescent="0.15">
      <c r="C786580" s="29"/>
    </row>
    <row r="786581" spans="3:3" x14ac:dyDescent="0.15">
      <c r="C786581" s="29"/>
    </row>
    <row r="786582" spans="3:3" x14ac:dyDescent="0.15">
      <c r="C786582" s="29"/>
    </row>
    <row r="786583" spans="3:3" x14ac:dyDescent="0.15">
      <c r="C786583" s="29"/>
    </row>
    <row r="786584" spans="3:3" x14ac:dyDescent="0.15">
      <c r="C786584" s="29"/>
    </row>
    <row r="786585" spans="3:3" x14ac:dyDescent="0.15">
      <c r="C786585" s="29"/>
    </row>
    <row r="786586" spans="3:3" x14ac:dyDescent="0.15">
      <c r="C786586" s="29"/>
    </row>
    <row r="786587" spans="3:3" x14ac:dyDescent="0.15">
      <c r="C786587" s="29"/>
    </row>
    <row r="786588" spans="3:3" x14ac:dyDescent="0.15">
      <c r="C786588" s="29"/>
    </row>
    <row r="786589" spans="3:3" x14ac:dyDescent="0.15">
      <c r="C786589" s="29"/>
    </row>
    <row r="786590" spans="3:3" x14ac:dyDescent="0.15">
      <c r="C786590" s="29"/>
    </row>
    <row r="786591" spans="3:3" x14ac:dyDescent="0.15">
      <c r="C786591" s="29"/>
    </row>
    <row r="786592" spans="3:3" x14ac:dyDescent="0.15">
      <c r="C786592" s="29"/>
    </row>
    <row r="786593" spans="3:3" x14ac:dyDescent="0.15">
      <c r="C786593" s="29"/>
    </row>
    <row r="786594" spans="3:3" x14ac:dyDescent="0.15">
      <c r="C786594" s="29"/>
    </row>
    <row r="786595" spans="3:3" x14ac:dyDescent="0.15">
      <c r="C786595" s="29"/>
    </row>
    <row r="786596" spans="3:3" x14ac:dyDescent="0.15">
      <c r="C786596" s="29"/>
    </row>
    <row r="786597" spans="3:3" x14ac:dyDescent="0.15">
      <c r="C786597" s="29"/>
    </row>
    <row r="786598" spans="3:3" x14ac:dyDescent="0.15">
      <c r="C786598" s="29"/>
    </row>
    <row r="786599" spans="3:3" x14ac:dyDescent="0.15">
      <c r="C786599" s="29"/>
    </row>
    <row r="786600" spans="3:3" x14ac:dyDescent="0.15">
      <c r="C786600" s="29"/>
    </row>
    <row r="786601" spans="3:3" x14ac:dyDescent="0.15">
      <c r="C786601" s="29"/>
    </row>
    <row r="786602" spans="3:3" x14ac:dyDescent="0.15">
      <c r="C786602" s="31"/>
    </row>
    <row r="786603" spans="3:3" x14ac:dyDescent="0.15">
      <c r="C786603" s="31"/>
    </row>
    <row r="786604" spans="3:3" x14ac:dyDescent="0.15">
      <c r="C786604" s="31"/>
    </row>
    <row r="786605" spans="3:3" x14ac:dyDescent="0.15">
      <c r="C786605" s="31"/>
    </row>
    <row r="786606" spans="3:3" x14ac:dyDescent="0.15">
      <c r="C786606" s="31"/>
    </row>
    <row r="786607" spans="3:3" x14ac:dyDescent="0.15">
      <c r="C786607" s="31"/>
    </row>
    <row r="786608" spans="3:3" x14ac:dyDescent="0.15">
      <c r="C786608" s="31"/>
    </row>
    <row r="786609" spans="3:3" x14ac:dyDescent="0.15">
      <c r="C786609" s="31"/>
    </row>
    <row r="786610" spans="3:3" x14ac:dyDescent="0.15">
      <c r="C786610" s="31"/>
    </row>
    <row r="786611" spans="3:3" x14ac:dyDescent="0.15">
      <c r="C786611" s="31"/>
    </row>
    <row r="786612" spans="3:3" x14ac:dyDescent="0.15">
      <c r="C786612" s="29"/>
    </row>
    <row r="786613" spans="3:3" x14ac:dyDescent="0.15">
      <c r="C786613" s="29"/>
    </row>
    <row r="786614" spans="3:3" x14ac:dyDescent="0.15">
      <c r="C786614" s="29"/>
    </row>
    <row r="786615" spans="3:3" x14ac:dyDescent="0.15">
      <c r="C786615" s="29"/>
    </row>
    <row r="786616" spans="3:3" x14ac:dyDescent="0.15">
      <c r="C786616" s="29"/>
    </row>
    <row r="786617" spans="3:3" x14ac:dyDescent="0.15">
      <c r="C786617" s="29"/>
    </row>
    <row r="786618" spans="3:3" x14ac:dyDescent="0.15">
      <c r="C786618" s="29"/>
    </row>
    <row r="786619" spans="3:3" x14ac:dyDescent="0.15">
      <c r="C786619" s="29"/>
    </row>
    <row r="786620" spans="3:3" x14ac:dyDescent="0.15">
      <c r="C786620" s="29"/>
    </row>
    <row r="786621" spans="3:3" x14ac:dyDescent="0.15">
      <c r="C786621" s="29"/>
    </row>
    <row r="786622" spans="3:3" x14ac:dyDescent="0.15">
      <c r="C786622" s="29"/>
    </row>
    <row r="786623" spans="3:3" x14ac:dyDescent="0.15">
      <c r="C786623" s="29"/>
    </row>
    <row r="786624" spans="3:3" x14ac:dyDescent="0.15">
      <c r="C786624" s="29"/>
    </row>
    <row r="786625" spans="3:3" x14ac:dyDescent="0.15">
      <c r="C786625" s="29"/>
    </row>
    <row r="786626" spans="3:3" x14ac:dyDescent="0.15">
      <c r="C786626" s="29"/>
    </row>
    <row r="786627" spans="3:3" x14ac:dyDescent="0.15">
      <c r="C786627" s="29"/>
    </row>
    <row r="786628" spans="3:3" x14ac:dyDescent="0.15">
      <c r="C786628" s="29"/>
    </row>
    <row r="786629" spans="3:3" x14ac:dyDescent="0.15">
      <c r="C786629" s="29"/>
    </row>
    <row r="786630" spans="3:3" x14ac:dyDescent="0.15">
      <c r="C786630" s="29"/>
    </row>
    <row r="786631" spans="3:3" x14ac:dyDescent="0.15">
      <c r="C786631" s="29"/>
    </row>
    <row r="786632" spans="3:3" x14ac:dyDescent="0.15">
      <c r="C786632" s="29"/>
    </row>
    <row r="786633" spans="3:3" x14ac:dyDescent="0.15">
      <c r="C786633" s="29"/>
    </row>
    <row r="786634" spans="3:3" x14ac:dyDescent="0.15">
      <c r="C786634" s="29"/>
    </row>
    <row r="786635" spans="3:3" x14ac:dyDescent="0.15">
      <c r="C786635" s="29"/>
    </row>
    <row r="786636" spans="3:3" x14ac:dyDescent="0.15">
      <c r="C786636" s="29"/>
    </row>
    <row r="786637" spans="3:3" x14ac:dyDescent="0.15">
      <c r="C786637" s="29"/>
    </row>
    <row r="786638" spans="3:3" x14ac:dyDescent="0.15">
      <c r="C786638" s="40"/>
    </row>
    <row r="786639" spans="3:3" x14ac:dyDescent="0.15">
      <c r="C786639" s="40"/>
    </row>
    <row r="786640" spans="3:3" x14ac:dyDescent="0.15">
      <c r="C786640" s="40"/>
    </row>
    <row r="786641" spans="3:3" x14ac:dyDescent="0.15">
      <c r="C786641" s="40"/>
    </row>
    <row r="786642" spans="3:3" x14ac:dyDescent="0.15">
      <c r="C786642" s="40"/>
    </row>
    <row r="786643" spans="3:3" x14ac:dyDescent="0.15">
      <c r="C786643" s="40"/>
    </row>
    <row r="786644" spans="3:3" x14ac:dyDescent="0.15">
      <c r="C786644" s="40"/>
    </row>
    <row r="786645" spans="3:3" x14ac:dyDescent="0.15">
      <c r="C786645" s="40"/>
    </row>
    <row r="786646" spans="3:3" x14ac:dyDescent="0.15">
      <c r="C786646" s="40"/>
    </row>
    <row r="786647" spans="3:3" x14ac:dyDescent="0.15">
      <c r="C786647" s="40"/>
    </row>
    <row r="786648" spans="3:3" x14ac:dyDescent="0.15">
      <c r="C786648" s="40"/>
    </row>
    <row r="786649" spans="3:3" x14ac:dyDescent="0.15">
      <c r="C786649" s="40"/>
    </row>
    <row r="786650" spans="3:3" x14ac:dyDescent="0.15">
      <c r="C786650" s="40"/>
    </row>
    <row r="786651" spans="3:3" x14ac:dyDescent="0.15">
      <c r="C786651" s="40"/>
    </row>
    <row r="786652" spans="3:3" x14ac:dyDescent="0.15">
      <c r="C786652" s="41"/>
    </row>
    <row r="786653" spans="3:3" x14ac:dyDescent="0.15">
      <c r="C786653" s="41"/>
    </row>
    <row r="786654" spans="3:3" x14ac:dyDescent="0.15">
      <c r="C786654" s="41"/>
    </row>
    <row r="786655" spans="3:3" x14ac:dyDescent="0.15">
      <c r="C786655" s="41"/>
    </row>
    <row r="786656" spans="3:3" x14ac:dyDescent="0.15">
      <c r="C786656" s="41"/>
    </row>
    <row r="786657" spans="3:3" x14ac:dyDescent="0.15">
      <c r="C786657" s="34"/>
    </row>
    <row r="786658" spans="3:3" x14ac:dyDescent="0.15">
      <c r="C786658" s="34"/>
    </row>
    <row r="786659" spans="3:3" x14ac:dyDescent="0.15">
      <c r="C786659" s="34"/>
    </row>
    <row r="786660" spans="3:3" x14ac:dyDescent="0.15">
      <c r="C786660" s="34"/>
    </row>
    <row r="786661" spans="3:3" x14ac:dyDescent="0.15">
      <c r="C786661" s="34"/>
    </row>
    <row r="786662" spans="3:3" x14ac:dyDescent="0.15">
      <c r="C786662" s="34"/>
    </row>
    <row r="786663" spans="3:3" x14ac:dyDescent="0.15">
      <c r="C786663" s="34"/>
    </row>
    <row r="786664" spans="3:3" x14ac:dyDescent="0.15">
      <c r="C786664" s="34"/>
    </row>
    <row r="786665" spans="3:3" x14ac:dyDescent="0.15">
      <c r="C786665" s="34"/>
    </row>
    <row r="786666" spans="3:3" x14ac:dyDescent="0.15">
      <c r="C786666" s="34"/>
    </row>
    <row r="786667" spans="3:3" x14ac:dyDescent="0.15">
      <c r="C786667" s="42"/>
    </row>
    <row r="786668" spans="3:3" x14ac:dyDescent="0.15">
      <c r="C786668" s="42"/>
    </row>
    <row r="786669" spans="3:3" x14ac:dyDescent="0.15">
      <c r="C786669" s="42"/>
    </row>
    <row r="786670" spans="3:3" x14ac:dyDescent="0.15">
      <c r="C786670" s="42"/>
    </row>
    <row r="786671" spans="3:3" x14ac:dyDescent="0.15">
      <c r="C786671" s="42"/>
    </row>
    <row r="786672" spans="3:3" x14ac:dyDescent="0.15">
      <c r="C786672" s="42"/>
    </row>
    <row r="786673" spans="3:3" x14ac:dyDescent="0.15">
      <c r="C786673" s="42"/>
    </row>
    <row r="786674" spans="3:3" x14ac:dyDescent="0.15">
      <c r="C786674" s="42"/>
    </row>
    <row r="786675" spans="3:3" x14ac:dyDescent="0.15">
      <c r="C786675" s="42"/>
    </row>
    <row r="786676" spans="3:3" x14ac:dyDescent="0.15">
      <c r="C786676" s="42"/>
    </row>
    <row r="786677" spans="3:3" x14ac:dyDescent="0.15">
      <c r="C786677" s="31"/>
    </row>
    <row r="786678" spans="3:3" x14ac:dyDescent="0.15">
      <c r="C786678" s="31"/>
    </row>
    <row r="786679" spans="3:3" x14ac:dyDescent="0.15">
      <c r="C786679" s="29"/>
    </row>
    <row r="786680" spans="3:3" x14ac:dyDescent="0.15">
      <c r="C786680" s="29"/>
    </row>
    <row r="786681" spans="3:3" x14ac:dyDescent="0.15">
      <c r="C786681" s="29"/>
    </row>
    <row r="786682" spans="3:3" x14ac:dyDescent="0.15">
      <c r="C786682" s="29"/>
    </row>
    <row r="786683" spans="3:3" x14ac:dyDescent="0.15">
      <c r="C786683" s="29"/>
    </row>
    <row r="786684" spans="3:3" x14ac:dyDescent="0.15">
      <c r="C786684" s="29"/>
    </row>
    <row r="786685" spans="3:3" x14ac:dyDescent="0.15">
      <c r="C786685" s="29"/>
    </row>
    <row r="786686" spans="3:3" x14ac:dyDescent="0.15">
      <c r="C786686" s="29"/>
    </row>
    <row r="786687" spans="3:3" x14ac:dyDescent="0.15">
      <c r="C786687" s="31"/>
    </row>
    <row r="786688" spans="3:3" x14ac:dyDescent="0.15">
      <c r="C786688" s="29"/>
    </row>
    <row r="786689" spans="3:3" x14ac:dyDescent="0.15">
      <c r="C786689" s="29"/>
    </row>
    <row r="786690" spans="3:3" x14ac:dyDescent="0.15">
      <c r="C786690" s="29"/>
    </row>
    <row r="786691" spans="3:3" x14ac:dyDescent="0.15">
      <c r="C786691" s="29"/>
    </row>
    <row r="786692" spans="3:3" x14ac:dyDescent="0.15">
      <c r="C786692" s="29"/>
    </row>
    <row r="786693" spans="3:3" x14ac:dyDescent="0.15">
      <c r="C786693" s="29"/>
    </row>
    <row r="786694" spans="3:3" x14ac:dyDescent="0.15">
      <c r="C786694" s="29"/>
    </row>
    <row r="786695" spans="3:3" x14ac:dyDescent="0.15">
      <c r="C786695" s="37"/>
    </row>
    <row r="786696" spans="3:3" x14ac:dyDescent="0.15">
      <c r="C786696" s="37"/>
    </row>
    <row r="786697" spans="3:3" x14ac:dyDescent="0.15">
      <c r="C786697" s="37"/>
    </row>
    <row r="786698" spans="3:3" x14ac:dyDescent="0.15">
      <c r="C786698" s="37"/>
    </row>
    <row r="786699" spans="3:3" x14ac:dyDescent="0.15">
      <c r="C786699" s="29"/>
    </row>
    <row r="786700" spans="3:3" x14ac:dyDescent="0.15">
      <c r="C786700" s="43"/>
    </row>
    <row r="786701" spans="3:3" x14ac:dyDescent="0.15">
      <c r="C786701" s="43"/>
    </row>
    <row r="786702" spans="3:3" x14ac:dyDescent="0.15">
      <c r="C786702" s="43"/>
    </row>
    <row r="786703" spans="3:3" x14ac:dyDescent="0.15">
      <c r="C786703" s="43"/>
    </row>
    <row r="786704" spans="3:3" x14ac:dyDescent="0.15">
      <c r="C786704" s="43"/>
    </row>
    <row r="786705" spans="3:3" x14ac:dyDescent="0.15">
      <c r="C786705" s="43"/>
    </row>
    <row r="786706" spans="3:3" x14ac:dyDescent="0.15">
      <c r="C786706" s="43"/>
    </row>
    <row r="786707" spans="3:3" x14ac:dyDescent="0.15">
      <c r="C786707" s="44"/>
    </row>
    <row r="786708" spans="3:3" x14ac:dyDescent="0.15">
      <c r="C786708" s="44"/>
    </row>
    <row r="786709" spans="3:3" x14ac:dyDescent="0.15">
      <c r="C786709" s="44"/>
    </row>
    <row r="786710" spans="3:3" x14ac:dyDescent="0.15">
      <c r="C786710" s="43"/>
    </row>
    <row r="786711" spans="3:3" x14ac:dyDescent="0.15">
      <c r="C786711" s="43"/>
    </row>
    <row r="786712" spans="3:3" x14ac:dyDescent="0.15">
      <c r="C786712" s="43"/>
    </row>
    <row r="786713" spans="3:3" x14ac:dyDescent="0.15">
      <c r="C786713" s="43"/>
    </row>
    <row r="786714" spans="3:3" x14ac:dyDescent="0.15">
      <c r="C786714" s="43"/>
    </row>
    <row r="786715" spans="3:3" x14ac:dyDescent="0.15">
      <c r="C786715" s="43"/>
    </row>
    <row r="786716" spans="3:3" x14ac:dyDescent="0.15">
      <c r="C786716" s="43"/>
    </row>
    <row r="786717" spans="3:3" x14ac:dyDescent="0.15">
      <c r="C786717" s="45"/>
    </row>
    <row r="786718" spans="3:3" x14ac:dyDescent="0.15">
      <c r="C786718" s="45"/>
    </row>
    <row r="786719" spans="3:3" x14ac:dyDescent="0.15">
      <c r="C786719" s="45"/>
    </row>
    <row r="786720" spans="3:3" x14ac:dyDescent="0.15">
      <c r="C786720" s="46"/>
    </row>
    <row r="786721" spans="3:3" x14ac:dyDescent="0.15">
      <c r="C786721" s="46"/>
    </row>
    <row r="786722" spans="3:3" x14ac:dyDescent="0.15">
      <c r="C786722" s="46"/>
    </row>
    <row r="786723" spans="3:3" x14ac:dyDescent="0.15">
      <c r="C786723" s="46"/>
    </row>
    <row r="786724" spans="3:3" x14ac:dyDescent="0.15">
      <c r="C786724" s="46"/>
    </row>
    <row r="786725" spans="3:3" x14ac:dyDescent="0.15">
      <c r="C786725" s="46"/>
    </row>
    <row r="786726" spans="3:3" x14ac:dyDescent="0.15">
      <c r="C786726" s="46"/>
    </row>
    <row r="786727" spans="3:3" x14ac:dyDescent="0.15">
      <c r="C786727" s="47"/>
    </row>
    <row r="786728" spans="3:3" x14ac:dyDescent="0.15">
      <c r="C786728" s="47"/>
    </row>
    <row r="786729" spans="3:3" x14ac:dyDescent="0.15">
      <c r="C786729" s="47"/>
    </row>
    <row r="786730" spans="3:3" x14ac:dyDescent="0.15">
      <c r="C786730" s="43"/>
    </row>
    <row r="786731" spans="3:3" x14ac:dyDescent="0.15">
      <c r="C786731" s="36"/>
    </row>
    <row r="786732" spans="3:3" x14ac:dyDescent="0.15">
      <c r="C786732" s="43"/>
    </row>
    <row r="786733" spans="3:3" x14ac:dyDescent="0.15">
      <c r="C786733" s="43"/>
    </row>
    <row r="786734" spans="3:3" x14ac:dyDescent="0.15">
      <c r="C786734" s="43"/>
    </row>
    <row r="786735" spans="3:3" x14ac:dyDescent="0.15">
      <c r="C786735" s="43"/>
    </row>
    <row r="786736" spans="3:3" x14ac:dyDescent="0.15">
      <c r="C786736" s="43"/>
    </row>
    <row r="786737" spans="3:3" x14ac:dyDescent="0.15">
      <c r="C786737" s="43"/>
    </row>
    <row r="786738" spans="3:3" x14ac:dyDescent="0.15">
      <c r="C786738" s="43"/>
    </row>
    <row r="786739" spans="3:3" x14ac:dyDescent="0.15">
      <c r="C786739" s="43"/>
    </row>
    <row r="786740" spans="3:3" x14ac:dyDescent="0.15">
      <c r="C786740" s="44"/>
    </row>
    <row r="786741" spans="3:3" x14ac:dyDescent="0.15">
      <c r="C786741" s="44"/>
    </row>
    <row r="786742" spans="3:3" x14ac:dyDescent="0.15">
      <c r="C786742" s="44"/>
    </row>
    <row r="786743" spans="3:3" x14ac:dyDescent="0.15">
      <c r="C786743" s="43"/>
    </row>
    <row r="786744" spans="3:3" x14ac:dyDescent="0.15">
      <c r="C786744" s="43"/>
    </row>
    <row r="786745" spans="3:3" x14ac:dyDescent="0.15">
      <c r="C786745" s="43"/>
    </row>
    <row r="786746" spans="3:3" x14ac:dyDescent="0.15">
      <c r="C786746" s="48"/>
    </row>
    <row r="786747" spans="3:3" x14ac:dyDescent="0.15">
      <c r="C786747" s="43"/>
    </row>
    <row r="786748" spans="3:3" x14ac:dyDescent="0.15">
      <c r="C786748" s="48"/>
    </row>
    <row r="786749" spans="3:3" x14ac:dyDescent="0.15">
      <c r="C786749" s="48"/>
    </row>
    <row r="786750" spans="3:3" x14ac:dyDescent="0.15">
      <c r="C786750" s="48"/>
    </row>
    <row r="786751" spans="3:3" x14ac:dyDescent="0.15">
      <c r="C786751" s="43"/>
    </row>
    <row r="786752" spans="3:3" x14ac:dyDescent="0.15">
      <c r="C786752" s="49"/>
    </row>
    <row r="786753" spans="3:3" x14ac:dyDescent="0.15">
      <c r="C786753" s="48"/>
    </row>
    <row r="786754" spans="3:3" x14ac:dyDescent="0.15">
      <c r="C786754" s="48"/>
    </row>
    <row r="786755" spans="3:3" x14ac:dyDescent="0.15">
      <c r="C786755" s="48"/>
    </row>
    <row r="786756" spans="3:3" x14ac:dyDescent="0.15">
      <c r="C786756" s="48"/>
    </row>
    <row r="786757" spans="3:3" x14ac:dyDescent="0.15">
      <c r="C786757" s="48"/>
    </row>
    <row r="786758" spans="3:3" x14ac:dyDescent="0.15">
      <c r="C786758" s="48"/>
    </row>
    <row r="786759" spans="3:3" x14ac:dyDescent="0.15">
      <c r="C786759" s="48"/>
    </row>
    <row r="786760" spans="3:3" x14ac:dyDescent="0.15">
      <c r="C786760" s="43"/>
    </row>
    <row r="786761" spans="3:3" x14ac:dyDescent="0.15">
      <c r="C786761" s="46"/>
    </row>
    <row r="786762" spans="3:3" x14ac:dyDescent="0.15">
      <c r="C786762" s="43"/>
    </row>
    <row r="786763" spans="3:3" x14ac:dyDescent="0.15">
      <c r="C786763" s="50"/>
    </row>
    <row r="786765" spans="3:3" x14ac:dyDescent="0.15">
      <c r="C786765" s="52"/>
    </row>
    <row r="802817" spans="3:3" x14ac:dyDescent="0.15">
      <c r="C802817" s="29"/>
    </row>
    <row r="802818" spans="3:3" x14ac:dyDescent="0.15">
      <c r="C802818" s="31"/>
    </row>
    <row r="802819" spans="3:3" x14ac:dyDescent="0.15">
      <c r="C802819" s="31"/>
    </row>
    <row r="802820" spans="3:3" x14ac:dyDescent="0.15">
      <c r="C802820" s="32"/>
    </row>
    <row r="802821" spans="3:3" x14ac:dyDescent="0.15">
      <c r="C802821" s="32"/>
    </row>
    <row r="802822" spans="3:3" x14ac:dyDescent="0.15">
      <c r="C802822" s="31"/>
    </row>
    <row r="802823" spans="3:3" x14ac:dyDescent="0.15">
      <c r="C802823" s="31"/>
    </row>
    <row r="802824" spans="3:3" x14ac:dyDescent="0.15">
      <c r="C802824" s="31"/>
    </row>
    <row r="802825" spans="3:3" x14ac:dyDescent="0.15">
      <c r="C802825" s="31"/>
    </row>
    <row r="802826" spans="3:3" x14ac:dyDescent="0.15">
      <c r="C802826" s="31"/>
    </row>
    <row r="802827" spans="3:3" x14ac:dyDescent="0.15">
      <c r="C802827" s="31"/>
    </row>
    <row r="802828" spans="3:3" x14ac:dyDescent="0.15">
      <c r="C802828" s="31"/>
    </row>
    <row r="802829" spans="3:3" x14ac:dyDescent="0.15">
      <c r="C802829" s="31"/>
    </row>
    <row r="802830" spans="3:3" x14ac:dyDescent="0.15">
      <c r="C802830" s="31"/>
    </row>
    <row r="802831" spans="3:3" x14ac:dyDescent="0.15">
      <c r="C802831" s="31"/>
    </row>
    <row r="802832" spans="3:3" x14ac:dyDescent="0.15">
      <c r="C802832" s="31"/>
    </row>
    <row r="802833" spans="3:3" x14ac:dyDescent="0.15">
      <c r="C802833" s="31"/>
    </row>
    <row r="802834" spans="3:3" x14ac:dyDescent="0.15">
      <c r="C802834" s="31"/>
    </row>
    <row r="802835" spans="3:3" x14ac:dyDescent="0.15">
      <c r="C802835" s="31"/>
    </row>
    <row r="802836" spans="3:3" x14ac:dyDescent="0.15">
      <c r="C802836" s="29"/>
    </row>
    <row r="802837" spans="3:3" x14ac:dyDescent="0.15">
      <c r="C802837" s="29"/>
    </row>
    <row r="802838" spans="3:3" x14ac:dyDescent="0.15">
      <c r="C802838" s="29"/>
    </row>
    <row r="802839" spans="3:3" x14ac:dyDescent="0.15">
      <c r="C802839" s="29"/>
    </row>
    <row r="802840" spans="3:3" x14ac:dyDescent="0.15">
      <c r="C802840" s="29"/>
    </row>
    <row r="802841" spans="3:3" x14ac:dyDescent="0.15">
      <c r="C802841" s="29"/>
    </row>
    <row r="802842" spans="3:3" x14ac:dyDescent="0.15">
      <c r="C802842" s="33"/>
    </row>
    <row r="802843" spans="3:3" x14ac:dyDescent="0.15">
      <c r="C802843" s="29"/>
    </row>
    <row r="802844" spans="3:3" x14ac:dyDescent="0.15">
      <c r="C802844" s="33"/>
    </row>
    <row r="802845" spans="3:3" x14ac:dyDescent="0.15">
      <c r="C802845" s="29"/>
    </row>
    <row r="802846" spans="3:3" x14ac:dyDescent="0.15">
      <c r="C802846" s="29"/>
    </row>
    <row r="802847" spans="3:3" x14ac:dyDescent="0.15">
      <c r="C802847" s="34"/>
    </row>
    <row r="802848" spans="3:3" x14ac:dyDescent="0.15">
      <c r="C802848" s="34"/>
    </row>
    <row r="802849" spans="3:3" x14ac:dyDescent="0.15">
      <c r="C802849" s="34"/>
    </row>
    <row r="802850" spans="3:3" x14ac:dyDescent="0.15">
      <c r="C802850" s="34"/>
    </row>
    <row r="802851" spans="3:3" x14ac:dyDescent="0.15">
      <c r="C802851" s="29"/>
    </row>
    <row r="802852" spans="3:3" x14ac:dyDescent="0.15">
      <c r="C802852" s="29"/>
    </row>
    <row r="802853" spans="3:3" x14ac:dyDescent="0.15">
      <c r="C802853" s="29"/>
    </row>
    <row r="802854" spans="3:3" x14ac:dyDescent="0.15">
      <c r="C802854" s="29"/>
    </row>
    <row r="802855" spans="3:3" x14ac:dyDescent="0.15">
      <c r="C802855" s="29"/>
    </row>
    <row r="802856" spans="3:3" x14ac:dyDescent="0.15">
      <c r="C802856" s="29"/>
    </row>
    <row r="802857" spans="3:3" x14ac:dyDescent="0.15">
      <c r="C802857" s="34"/>
    </row>
    <row r="802858" spans="3:3" x14ac:dyDescent="0.15">
      <c r="C802858" s="34"/>
    </row>
    <row r="802859" spans="3:3" x14ac:dyDescent="0.15">
      <c r="C802859" s="29"/>
    </row>
    <row r="802860" spans="3:3" x14ac:dyDescent="0.15">
      <c r="C802860" s="29"/>
    </row>
    <row r="802861" spans="3:3" x14ac:dyDescent="0.15">
      <c r="C802861" s="29"/>
    </row>
    <row r="802862" spans="3:3" x14ac:dyDescent="0.15">
      <c r="C802862" s="29"/>
    </row>
    <row r="802863" spans="3:3" x14ac:dyDescent="0.15">
      <c r="C802863" s="29"/>
    </row>
    <row r="802864" spans="3:3" x14ac:dyDescent="0.15">
      <c r="C802864" s="29"/>
    </row>
    <row r="802865" spans="3:3" x14ac:dyDescent="0.15">
      <c r="C802865" s="29"/>
    </row>
    <row r="802866" spans="3:3" x14ac:dyDescent="0.15">
      <c r="C802866" s="29"/>
    </row>
    <row r="802867" spans="3:3" x14ac:dyDescent="0.15">
      <c r="C802867" s="29"/>
    </row>
    <row r="802868" spans="3:3" x14ac:dyDescent="0.15">
      <c r="C802868" s="29"/>
    </row>
    <row r="802869" spans="3:3" x14ac:dyDescent="0.15">
      <c r="C802869" s="29"/>
    </row>
    <row r="802870" spans="3:3" x14ac:dyDescent="0.15">
      <c r="C802870" s="29"/>
    </row>
    <row r="802871" spans="3:3" x14ac:dyDescent="0.15">
      <c r="C802871" s="29"/>
    </row>
    <row r="802872" spans="3:3" x14ac:dyDescent="0.15">
      <c r="C802872" s="29"/>
    </row>
    <row r="802873" spans="3:3" x14ac:dyDescent="0.15">
      <c r="C802873" s="29"/>
    </row>
    <row r="802874" spans="3:3" x14ac:dyDescent="0.15">
      <c r="C802874" s="29"/>
    </row>
    <row r="802875" spans="3:3" x14ac:dyDescent="0.15">
      <c r="C802875" s="34"/>
    </row>
    <row r="802876" spans="3:3" x14ac:dyDescent="0.15">
      <c r="C802876" s="35"/>
    </row>
    <row r="802877" spans="3:3" x14ac:dyDescent="0.15">
      <c r="C802877" s="35"/>
    </row>
    <row r="802878" spans="3:3" x14ac:dyDescent="0.15">
      <c r="C802878" s="35"/>
    </row>
    <row r="802879" spans="3:3" x14ac:dyDescent="0.15">
      <c r="C802879" s="35"/>
    </row>
    <row r="802880" spans="3:3" x14ac:dyDescent="0.15">
      <c r="C802880" s="35"/>
    </row>
    <row r="802881" spans="3:3" x14ac:dyDescent="0.15">
      <c r="C802881" s="35"/>
    </row>
    <row r="802882" spans="3:3" x14ac:dyDescent="0.15">
      <c r="C802882" s="35"/>
    </row>
    <row r="802883" spans="3:3" x14ac:dyDescent="0.15">
      <c r="C802883" s="33"/>
    </row>
    <row r="802884" spans="3:3" x14ac:dyDescent="0.15">
      <c r="C802884" s="35"/>
    </row>
    <row r="802885" spans="3:3" x14ac:dyDescent="0.15">
      <c r="C802885" s="33"/>
    </row>
    <row r="802886" spans="3:3" x14ac:dyDescent="0.15">
      <c r="C802886" s="33"/>
    </row>
    <row r="802887" spans="3:3" x14ac:dyDescent="0.15">
      <c r="C802887" s="33"/>
    </row>
    <row r="802888" spans="3:3" x14ac:dyDescent="0.15">
      <c r="C802888" s="33"/>
    </row>
    <row r="802889" spans="3:3" x14ac:dyDescent="0.15">
      <c r="C802889" s="33"/>
    </row>
    <row r="802890" spans="3:3" x14ac:dyDescent="0.15">
      <c r="C802890" s="33"/>
    </row>
    <row r="802891" spans="3:3" x14ac:dyDescent="0.15">
      <c r="C802891" s="33"/>
    </row>
    <row r="802892" spans="3:3" x14ac:dyDescent="0.15">
      <c r="C802892" s="33"/>
    </row>
    <row r="802893" spans="3:3" x14ac:dyDescent="0.15">
      <c r="C802893" s="33"/>
    </row>
    <row r="802894" spans="3:3" x14ac:dyDescent="0.15">
      <c r="C802894" s="36"/>
    </row>
    <row r="802895" spans="3:3" x14ac:dyDescent="0.15">
      <c r="C802895" s="33"/>
    </row>
    <row r="802896" spans="3:3" x14ac:dyDescent="0.15">
      <c r="C802896" s="36"/>
    </row>
    <row r="802897" spans="3:3" x14ac:dyDescent="0.15">
      <c r="C802897" s="33"/>
    </row>
    <row r="802898" spans="3:3" x14ac:dyDescent="0.15">
      <c r="C802898" s="33"/>
    </row>
    <row r="802899" spans="3:3" x14ac:dyDescent="0.15">
      <c r="C802899" s="33"/>
    </row>
    <row r="802900" spans="3:3" x14ac:dyDescent="0.15">
      <c r="C802900" s="33"/>
    </row>
    <row r="802901" spans="3:3" x14ac:dyDescent="0.15">
      <c r="C802901" s="36"/>
    </row>
    <row r="802902" spans="3:3" x14ac:dyDescent="0.15">
      <c r="C802902" s="37"/>
    </row>
    <row r="802903" spans="3:3" x14ac:dyDescent="0.15">
      <c r="C802903" s="37"/>
    </row>
    <row r="802904" spans="3:3" x14ac:dyDescent="0.15">
      <c r="C802904" s="15"/>
    </row>
    <row r="802905" spans="3:3" x14ac:dyDescent="0.15">
      <c r="C802905" s="36"/>
    </row>
    <row r="802906" spans="3:3" x14ac:dyDescent="0.15">
      <c r="C802906" s="37"/>
    </row>
    <row r="802907" spans="3:3" x14ac:dyDescent="0.15">
      <c r="C802907" s="37"/>
    </row>
    <row r="802908" spans="3:3" x14ac:dyDescent="0.15">
      <c r="C802908" s="15"/>
    </row>
    <row r="802909" spans="3:3" x14ac:dyDescent="0.15">
      <c r="C802909" s="38"/>
    </row>
    <row r="802910" spans="3:3" x14ac:dyDescent="0.15">
      <c r="C802910" s="36"/>
    </row>
    <row r="802911" spans="3:3" x14ac:dyDescent="0.15">
      <c r="C802911" s="37"/>
    </row>
    <row r="802912" spans="3:3" x14ac:dyDescent="0.15">
      <c r="C802912" s="37"/>
    </row>
    <row r="802913" spans="3:3" x14ac:dyDescent="0.15">
      <c r="C802913" s="17"/>
    </row>
    <row r="802914" spans="3:3" x14ac:dyDescent="0.15">
      <c r="C802914" s="17"/>
    </row>
    <row r="802915" spans="3:3" x14ac:dyDescent="0.15">
      <c r="C802915" s="33"/>
    </row>
    <row r="802916" spans="3:3" x14ac:dyDescent="0.15">
      <c r="C802916" s="33"/>
    </row>
    <row r="802917" spans="3:3" x14ac:dyDescent="0.15">
      <c r="C802917" s="33"/>
    </row>
    <row r="802918" spans="3:3" x14ac:dyDescent="0.15">
      <c r="C802918" s="33"/>
    </row>
    <row r="802919" spans="3:3" x14ac:dyDescent="0.15">
      <c r="C802919" s="33"/>
    </row>
    <row r="802920" spans="3:3" x14ac:dyDescent="0.15">
      <c r="C802920" s="33"/>
    </row>
    <row r="802921" spans="3:3" x14ac:dyDescent="0.15">
      <c r="C802921" s="33"/>
    </row>
    <row r="802922" spans="3:3" x14ac:dyDescent="0.15">
      <c r="C802922" s="33"/>
    </row>
    <row r="802923" spans="3:3" x14ac:dyDescent="0.15">
      <c r="C802923" s="33"/>
    </row>
    <row r="802924" spans="3:3" x14ac:dyDescent="0.15">
      <c r="C802924" s="33"/>
    </row>
    <row r="802925" spans="3:3" x14ac:dyDescent="0.15">
      <c r="C802925" s="39"/>
    </row>
    <row r="802926" spans="3:3" x14ac:dyDescent="0.15">
      <c r="C802926" s="39"/>
    </row>
    <row r="802927" spans="3:3" x14ac:dyDescent="0.15">
      <c r="C802927" s="39"/>
    </row>
    <row r="802928" spans="3:3" x14ac:dyDescent="0.15">
      <c r="C802928" s="39"/>
    </row>
    <row r="802929" spans="3:3" x14ac:dyDescent="0.15">
      <c r="C802929" s="39"/>
    </row>
    <row r="802930" spans="3:3" x14ac:dyDescent="0.15">
      <c r="C802930" s="31"/>
    </row>
    <row r="802931" spans="3:3" x14ac:dyDescent="0.15">
      <c r="C802931" s="31"/>
    </row>
    <row r="802932" spans="3:3" x14ac:dyDescent="0.15">
      <c r="C802932" s="31"/>
    </row>
    <row r="802933" spans="3:3" x14ac:dyDescent="0.15">
      <c r="C802933" s="31"/>
    </row>
    <row r="802934" spans="3:3" x14ac:dyDescent="0.15">
      <c r="C802934" s="31"/>
    </row>
    <row r="802935" spans="3:3" x14ac:dyDescent="0.15">
      <c r="C802935" s="31"/>
    </row>
    <row r="802936" spans="3:3" x14ac:dyDescent="0.15">
      <c r="C802936" s="31"/>
    </row>
    <row r="802937" spans="3:3" x14ac:dyDescent="0.15">
      <c r="C802937" s="31"/>
    </row>
    <row r="802938" spans="3:3" x14ac:dyDescent="0.15">
      <c r="C802938" s="31"/>
    </row>
    <row r="802939" spans="3:3" x14ac:dyDescent="0.15">
      <c r="C802939" s="31"/>
    </row>
    <row r="802940" spans="3:3" x14ac:dyDescent="0.15">
      <c r="C802940" s="31"/>
    </row>
    <row r="802941" spans="3:3" x14ac:dyDescent="0.15">
      <c r="C802941" s="31"/>
    </row>
    <row r="802942" spans="3:3" x14ac:dyDescent="0.15">
      <c r="C802942" s="31"/>
    </row>
    <row r="802943" spans="3:3" x14ac:dyDescent="0.15">
      <c r="C802943" s="31"/>
    </row>
    <row r="802944" spans="3:3" x14ac:dyDescent="0.15">
      <c r="C802944" s="31"/>
    </row>
    <row r="802945" spans="3:3" x14ac:dyDescent="0.15">
      <c r="C802945" s="31"/>
    </row>
    <row r="802946" spans="3:3" x14ac:dyDescent="0.15">
      <c r="C802946" s="31"/>
    </row>
    <row r="802947" spans="3:3" x14ac:dyDescent="0.15">
      <c r="C802947" s="31"/>
    </row>
    <row r="802948" spans="3:3" x14ac:dyDescent="0.15">
      <c r="C802948" s="31"/>
    </row>
    <row r="802949" spans="3:3" x14ac:dyDescent="0.15">
      <c r="C802949" s="31"/>
    </row>
    <row r="802950" spans="3:3" x14ac:dyDescent="0.15">
      <c r="C802950" s="29"/>
    </row>
    <row r="802951" spans="3:3" x14ac:dyDescent="0.15">
      <c r="C802951" s="29"/>
    </row>
    <row r="802952" spans="3:3" x14ac:dyDescent="0.15">
      <c r="C802952" s="29"/>
    </row>
    <row r="802953" spans="3:3" x14ac:dyDescent="0.15">
      <c r="C802953" s="29"/>
    </row>
    <row r="802954" spans="3:3" x14ac:dyDescent="0.15">
      <c r="C802954" s="29"/>
    </row>
    <row r="802955" spans="3:3" x14ac:dyDescent="0.15">
      <c r="C802955" s="29"/>
    </row>
    <row r="802956" spans="3:3" x14ac:dyDescent="0.15">
      <c r="C802956" s="29"/>
    </row>
    <row r="802957" spans="3:3" x14ac:dyDescent="0.15">
      <c r="C802957" s="29"/>
    </row>
    <row r="802958" spans="3:3" x14ac:dyDescent="0.15">
      <c r="C802958" s="29"/>
    </row>
    <row r="802959" spans="3:3" x14ac:dyDescent="0.15">
      <c r="C802959" s="29"/>
    </row>
    <row r="802960" spans="3:3" x14ac:dyDescent="0.15">
      <c r="C802960" s="29"/>
    </row>
    <row r="802961" spans="3:3" x14ac:dyDescent="0.15">
      <c r="C802961" s="29"/>
    </row>
    <row r="802962" spans="3:3" x14ac:dyDescent="0.15">
      <c r="C802962" s="29"/>
    </row>
    <row r="802963" spans="3:3" x14ac:dyDescent="0.15">
      <c r="C802963" s="29"/>
    </row>
    <row r="802964" spans="3:3" x14ac:dyDescent="0.15">
      <c r="C802964" s="29"/>
    </row>
    <row r="802965" spans="3:3" x14ac:dyDescent="0.15">
      <c r="C802965" s="29"/>
    </row>
    <row r="802966" spans="3:3" x14ac:dyDescent="0.15">
      <c r="C802966" s="29"/>
    </row>
    <row r="802967" spans="3:3" x14ac:dyDescent="0.15">
      <c r="C802967" s="29"/>
    </row>
    <row r="802968" spans="3:3" x14ac:dyDescent="0.15">
      <c r="C802968" s="29"/>
    </row>
    <row r="802969" spans="3:3" x14ac:dyDescent="0.15">
      <c r="C802969" s="29"/>
    </row>
    <row r="802970" spans="3:3" x14ac:dyDescent="0.15">
      <c r="C802970" s="29"/>
    </row>
    <row r="802971" spans="3:3" x14ac:dyDescent="0.15">
      <c r="C802971" s="29"/>
    </row>
    <row r="802972" spans="3:3" x14ac:dyDescent="0.15">
      <c r="C802972" s="29"/>
    </row>
    <row r="802973" spans="3:3" x14ac:dyDescent="0.15">
      <c r="C802973" s="29"/>
    </row>
    <row r="802974" spans="3:3" x14ac:dyDescent="0.15">
      <c r="C802974" s="29"/>
    </row>
    <row r="802975" spans="3:3" x14ac:dyDescent="0.15">
      <c r="C802975" s="29"/>
    </row>
    <row r="802976" spans="3:3" x14ac:dyDescent="0.15">
      <c r="C802976" s="29"/>
    </row>
    <row r="802977" spans="3:3" x14ac:dyDescent="0.15">
      <c r="C802977" s="29"/>
    </row>
    <row r="802978" spans="3:3" x14ac:dyDescent="0.15">
      <c r="C802978" s="29"/>
    </row>
    <row r="802979" spans="3:3" x14ac:dyDescent="0.15">
      <c r="C802979" s="29"/>
    </row>
    <row r="802980" spans="3:3" x14ac:dyDescent="0.15">
      <c r="C802980" s="29"/>
    </row>
    <row r="802981" spans="3:3" x14ac:dyDescent="0.15">
      <c r="C802981" s="29"/>
    </row>
    <row r="802982" spans="3:3" x14ac:dyDescent="0.15">
      <c r="C802982" s="29"/>
    </row>
    <row r="802983" spans="3:3" x14ac:dyDescent="0.15">
      <c r="C802983" s="29"/>
    </row>
    <row r="802984" spans="3:3" x14ac:dyDescent="0.15">
      <c r="C802984" s="29"/>
    </row>
    <row r="802985" spans="3:3" x14ac:dyDescent="0.15">
      <c r="C802985" s="29"/>
    </row>
    <row r="802986" spans="3:3" x14ac:dyDescent="0.15">
      <c r="C802986" s="31"/>
    </row>
    <row r="802987" spans="3:3" x14ac:dyDescent="0.15">
      <c r="C802987" s="31"/>
    </row>
    <row r="802988" spans="3:3" x14ac:dyDescent="0.15">
      <c r="C802988" s="31"/>
    </row>
    <row r="802989" spans="3:3" x14ac:dyDescent="0.15">
      <c r="C802989" s="31"/>
    </row>
    <row r="802990" spans="3:3" x14ac:dyDescent="0.15">
      <c r="C802990" s="31"/>
    </row>
    <row r="802991" spans="3:3" x14ac:dyDescent="0.15">
      <c r="C802991" s="31"/>
    </row>
    <row r="802992" spans="3:3" x14ac:dyDescent="0.15">
      <c r="C802992" s="31"/>
    </row>
    <row r="802993" spans="3:3" x14ac:dyDescent="0.15">
      <c r="C802993" s="31"/>
    </row>
    <row r="802994" spans="3:3" x14ac:dyDescent="0.15">
      <c r="C802994" s="31"/>
    </row>
    <row r="802995" spans="3:3" x14ac:dyDescent="0.15">
      <c r="C802995" s="31"/>
    </row>
    <row r="802996" spans="3:3" x14ac:dyDescent="0.15">
      <c r="C802996" s="29"/>
    </row>
    <row r="802997" spans="3:3" x14ac:dyDescent="0.15">
      <c r="C802997" s="29"/>
    </row>
    <row r="802998" spans="3:3" x14ac:dyDescent="0.15">
      <c r="C802998" s="29"/>
    </row>
    <row r="802999" spans="3:3" x14ac:dyDescent="0.15">
      <c r="C802999" s="29"/>
    </row>
    <row r="803000" spans="3:3" x14ac:dyDescent="0.15">
      <c r="C803000" s="29"/>
    </row>
    <row r="803001" spans="3:3" x14ac:dyDescent="0.15">
      <c r="C803001" s="29"/>
    </row>
    <row r="803002" spans="3:3" x14ac:dyDescent="0.15">
      <c r="C803002" s="29"/>
    </row>
    <row r="803003" spans="3:3" x14ac:dyDescent="0.15">
      <c r="C803003" s="29"/>
    </row>
    <row r="803004" spans="3:3" x14ac:dyDescent="0.15">
      <c r="C803004" s="29"/>
    </row>
    <row r="803005" spans="3:3" x14ac:dyDescent="0.15">
      <c r="C803005" s="29"/>
    </row>
    <row r="803006" spans="3:3" x14ac:dyDescent="0.15">
      <c r="C803006" s="29"/>
    </row>
    <row r="803007" spans="3:3" x14ac:dyDescent="0.15">
      <c r="C803007" s="29"/>
    </row>
    <row r="803008" spans="3:3" x14ac:dyDescent="0.15">
      <c r="C803008" s="29"/>
    </row>
    <row r="803009" spans="3:3" x14ac:dyDescent="0.15">
      <c r="C803009" s="29"/>
    </row>
    <row r="803010" spans="3:3" x14ac:dyDescent="0.15">
      <c r="C803010" s="29"/>
    </row>
    <row r="803011" spans="3:3" x14ac:dyDescent="0.15">
      <c r="C803011" s="29"/>
    </row>
    <row r="803012" spans="3:3" x14ac:dyDescent="0.15">
      <c r="C803012" s="29"/>
    </row>
    <row r="803013" spans="3:3" x14ac:dyDescent="0.15">
      <c r="C803013" s="29"/>
    </row>
    <row r="803014" spans="3:3" x14ac:dyDescent="0.15">
      <c r="C803014" s="29"/>
    </row>
    <row r="803015" spans="3:3" x14ac:dyDescent="0.15">
      <c r="C803015" s="29"/>
    </row>
    <row r="803016" spans="3:3" x14ac:dyDescent="0.15">
      <c r="C803016" s="29"/>
    </row>
    <row r="803017" spans="3:3" x14ac:dyDescent="0.15">
      <c r="C803017" s="29"/>
    </row>
    <row r="803018" spans="3:3" x14ac:dyDescent="0.15">
      <c r="C803018" s="29"/>
    </row>
    <row r="803019" spans="3:3" x14ac:dyDescent="0.15">
      <c r="C803019" s="29"/>
    </row>
    <row r="803020" spans="3:3" x14ac:dyDescent="0.15">
      <c r="C803020" s="29"/>
    </row>
    <row r="803021" spans="3:3" x14ac:dyDescent="0.15">
      <c r="C803021" s="29"/>
    </row>
    <row r="803022" spans="3:3" x14ac:dyDescent="0.15">
      <c r="C803022" s="40"/>
    </row>
    <row r="803023" spans="3:3" x14ac:dyDescent="0.15">
      <c r="C803023" s="40"/>
    </row>
    <row r="803024" spans="3:3" x14ac:dyDescent="0.15">
      <c r="C803024" s="40"/>
    </row>
    <row r="803025" spans="3:3" x14ac:dyDescent="0.15">
      <c r="C803025" s="40"/>
    </row>
    <row r="803026" spans="3:3" x14ac:dyDescent="0.15">
      <c r="C803026" s="40"/>
    </row>
    <row r="803027" spans="3:3" x14ac:dyDescent="0.15">
      <c r="C803027" s="40"/>
    </row>
    <row r="803028" spans="3:3" x14ac:dyDescent="0.15">
      <c r="C803028" s="40"/>
    </row>
    <row r="803029" spans="3:3" x14ac:dyDescent="0.15">
      <c r="C803029" s="40"/>
    </row>
    <row r="803030" spans="3:3" x14ac:dyDescent="0.15">
      <c r="C803030" s="40"/>
    </row>
    <row r="803031" spans="3:3" x14ac:dyDescent="0.15">
      <c r="C803031" s="40"/>
    </row>
    <row r="803032" spans="3:3" x14ac:dyDescent="0.15">
      <c r="C803032" s="40"/>
    </row>
    <row r="803033" spans="3:3" x14ac:dyDescent="0.15">
      <c r="C803033" s="40"/>
    </row>
    <row r="803034" spans="3:3" x14ac:dyDescent="0.15">
      <c r="C803034" s="40"/>
    </row>
    <row r="803035" spans="3:3" x14ac:dyDescent="0.15">
      <c r="C803035" s="40"/>
    </row>
    <row r="803036" spans="3:3" x14ac:dyDescent="0.15">
      <c r="C803036" s="41"/>
    </row>
    <row r="803037" spans="3:3" x14ac:dyDescent="0.15">
      <c r="C803037" s="41"/>
    </row>
    <row r="803038" spans="3:3" x14ac:dyDescent="0.15">
      <c r="C803038" s="41"/>
    </row>
    <row r="803039" spans="3:3" x14ac:dyDescent="0.15">
      <c r="C803039" s="41"/>
    </row>
    <row r="803040" spans="3:3" x14ac:dyDescent="0.15">
      <c r="C803040" s="41"/>
    </row>
    <row r="803041" spans="3:3" x14ac:dyDescent="0.15">
      <c r="C803041" s="34"/>
    </row>
    <row r="803042" spans="3:3" x14ac:dyDescent="0.15">
      <c r="C803042" s="34"/>
    </row>
    <row r="803043" spans="3:3" x14ac:dyDescent="0.15">
      <c r="C803043" s="34"/>
    </row>
    <row r="803044" spans="3:3" x14ac:dyDescent="0.15">
      <c r="C803044" s="34"/>
    </row>
    <row r="803045" spans="3:3" x14ac:dyDescent="0.15">
      <c r="C803045" s="34"/>
    </row>
    <row r="803046" spans="3:3" x14ac:dyDescent="0.15">
      <c r="C803046" s="34"/>
    </row>
    <row r="803047" spans="3:3" x14ac:dyDescent="0.15">
      <c r="C803047" s="34"/>
    </row>
    <row r="803048" spans="3:3" x14ac:dyDescent="0.15">
      <c r="C803048" s="34"/>
    </row>
    <row r="803049" spans="3:3" x14ac:dyDescent="0.15">
      <c r="C803049" s="34"/>
    </row>
    <row r="803050" spans="3:3" x14ac:dyDescent="0.15">
      <c r="C803050" s="34"/>
    </row>
    <row r="803051" spans="3:3" x14ac:dyDescent="0.15">
      <c r="C803051" s="42"/>
    </row>
    <row r="803052" spans="3:3" x14ac:dyDescent="0.15">
      <c r="C803052" s="42"/>
    </row>
    <row r="803053" spans="3:3" x14ac:dyDescent="0.15">
      <c r="C803053" s="42"/>
    </row>
    <row r="803054" spans="3:3" x14ac:dyDescent="0.15">
      <c r="C803054" s="42"/>
    </row>
    <row r="803055" spans="3:3" x14ac:dyDescent="0.15">
      <c r="C803055" s="42"/>
    </row>
    <row r="803056" spans="3:3" x14ac:dyDescent="0.15">
      <c r="C803056" s="42"/>
    </row>
    <row r="803057" spans="3:3" x14ac:dyDescent="0.15">
      <c r="C803057" s="42"/>
    </row>
    <row r="803058" spans="3:3" x14ac:dyDescent="0.15">
      <c r="C803058" s="42"/>
    </row>
    <row r="803059" spans="3:3" x14ac:dyDescent="0.15">
      <c r="C803059" s="42"/>
    </row>
    <row r="803060" spans="3:3" x14ac:dyDescent="0.15">
      <c r="C803060" s="42"/>
    </row>
    <row r="803061" spans="3:3" x14ac:dyDescent="0.15">
      <c r="C803061" s="31"/>
    </row>
    <row r="803062" spans="3:3" x14ac:dyDescent="0.15">
      <c r="C803062" s="31"/>
    </row>
    <row r="803063" spans="3:3" x14ac:dyDescent="0.15">
      <c r="C803063" s="29"/>
    </row>
    <row r="803064" spans="3:3" x14ac:dyDescent="0.15">
      <c r="C803064" s="29"/>
    </row>
    <row r="803065" spans="3:3" x14ac:dyDescent="0.15">
      <c r="C803065" s="29"/>
    </row>
    <row r="803066" spans="3:3" x14ac:dyDescent="0.15">
      <c r="C803066" s="29"/>
    </row>
    <row r="803067" spans="3:3" x14ac:dyDescent="0.15">
      <c r="C803067" s="29"/>
    </row>
    <row r="803068" spans="3:3" x14ac:dyDescent="0.15">
      <c r="C803068" s="29"/>
    </row>
    <row r="803069" spans="3:3" x14ac:dyDescent="0.15">
      <c r="C803069" s="29"/>
    </row>
    <row r="803070" spans="3:3" x14ac:dyDescent="0.15">
      <c r="C803070" s="29"/>
    </row>
    <row r="803071" spans="3:3" x14ac:dyDescent="0.15">
      <c r="C803071" s="31"/>
    </row>
    <row r="803072" spans="3:3" x14ac:dyDescent="0.15">
      <c r="C803072" s="29"/>
    </row>
    <row r="803073" spans="3:3" x14ac:dyDescent="0.15">
      <c r="C803073" s="29"/>
    </row>
    <row r="803074" spans="3:3" x14ac:dyDescent="0.15">
      <c r="C803074" s="29"/>
    </row>
    <row r="803075" spans="3:3" x14ac:dyDescent="0.15">
      <c r="C803075" s="29"/>
    </row>
    <row r="803076" spans="3:3" x14ac:dyDescent="0.15">
      <c r="C803076" s="29"/>
    </row>
    <row r="803077" spans="3:3" x14ac:dyDescent="0.15">
      <c r="C803077" s="29"/>
    </row>
    <row r="803078" spans="3:3" x14ac:dyDescent="0.15">
      <c r="C803078" s="29"/>
    </row>
    <row r="803079" spans="3:3" x14ac:dyDescent="0.15">
      <c r="C803079" s="37"/>
    </row>
    <row r="803080" spans="3:3" x14ac:dyDescent="0.15">
      <c r="C803080" s="37"/>
    </row>
    <row r="803081" spans="3:3" x14ac:dyDescent="0.15">
      <c r="C803081" s="37"/>
    </row>
    <row r="803082" spans="3:3" x14ac:dyDescent="0.15">
      <c r="C803082" s="37"/>
    </row>
    <row r="803083" spans="3:3" x14ac:dyDescent="0.15">
      <c r="C803083" s="29"/>
    </row>
    <row r="803084" spans="3:3" x14ac:dyDescent="0.15">
      <c r="C803084" s="43"/>
    </row>
    <row r="803085" spans="3:3" x14ac:dyDescent="0.15">
      <c r="C803085" s="43"/>
    </row>
    <row r="803086" spans="3:3" x14ac:dyDescent="0.15">
      <c r="C803086" s="43"/>
    </row>
    <row r="803087" spans="3:3" x14ac:dyDescent="0.15">
      <c r="C803087" s="43"/>
    </row>
    <row r="803088" spans="3:3" x14ac:dyDescent="0.15">
      <c r="C803088" s="43"/>
    </row>
    <row r="803089" spans="3:3" x14ac:dyDescent="0.15">
      <c r="C803089" s="43"/>
    </row>
    <row r="803090" spans="3:3" x14ac:dyDescent="0.15">
      <c r="C803090" s="43"/>
    </row>
    <row r="803091" spans="3:3" x14ac:dyDescent="0.15">
      <c r="C803091" s="44"/>
    </row>
    <row r="803092" spans="3:3" x14ac:dyDescent="0.15">
      <c r="C803092" s="44"/>
    </row>
    <row r="803093" spans="3:3" x14ac:dyDescent="0.15">
      <c r="C803093" s="44"/>
    </row>
    <row r="803094" spans="3:3" x14ac:dyDescent="0.15">
      <c r="C803094" s="43"/>
    </row>
    <row r="803095" spans="3:3" x14ac:dyDescent="0.15">
      <c r="C803095" s="43"/>
    </row>
    <row r="803096" spans="3:3" x14ac:dyDescent="0.15">
      <c r="C803096" s="43"/>
    </row>
    <row r="803097" spans="3:3" x14ac:dyDescent="0.15">
      <c r="C803097" s="43"/>
    </row>
    <row r="803098" spans="3:3" x14ac:dyDescent="0.15">
      <c r="C803098" s="43"/>
    </row>
    <row r="803099" spans="3:3" x14ac:dyDescent="0.15">
      <c r="C803099" s="43"/>
    </row>
    <row r="803100" spans="3:3" x14ac:dyDescent="0.15">
      <c r="C803100" s="43"/>
    </row>
    <row r="803101" spans="3:3" x14ac:dyDescent="0.15">
      <c r="C803101" s="45"/>
    </row>
    <row r="803102" spans="3:3" x14ac:dyDescent="0.15">
      <c r="C803102" s="45"/>
    </row>
    <row r="803103" spans="3:3" x14ac:dyDescent="0.15">
      <c r="C803103" s="45"/>
    </row>
    <row r="803104" spans="3:3" x14ac:dyDescent="0.15">
      <c r="C803104" s="46"/>
    </row>
    <row r="803105" spans="3:3" x14ac:dyDescent="0.15">
      <c r="C803105" s="46"/>
    </row>
    <row r="803106" spans="3:3" x14ac:dyDescent="0.15">
      <c r="C803106" s="46"/>
    </row>
    <row r="803107" spans="3:3" x14ac:dyDescent="0.15">
      <c r="C803107" s="46"/>
    </row>
    <row r="803108" spans="3:3" x14ac:dyDescent="0.15">
      <c r="C803108" s="46"/>
    </row>
    <row r="803109" spans="3:3" x14ac:dyDescent="0.15">
      <c r="C803109" s="46"/>
    </row>
    <row r="803110" spans="3:3" x14ac:dyDescent="0.15">
      <c r="C803110" s="46"/>
    </row>
    <row r="803111" spans="3:3" x14ac:dyDescent="0.15">
      <c r="C803111" s="47"/>
    </row>
    <row r="803112" spans="3:3" x14ac:dyDescent="0.15">
      <c r="C803112" s="47"/>
    </row>
    <row r="803113" spans="3:3" x14ac:dyDescent="0.15">
      <c r="C803113" s="47"/>
    </row>
    <row r="803114" spans="3:3" x14ac:dyDescent="0.15">
      <c r="C803114" s="43"/>
    </row>
    <row r="803115" spans="3:3" x14ac:dyDescent="0.15">
      <c r="C803115" s="36"/>
    </row>
    <row r="803116" spans="3:3" x14ac:dyDescent="0.15">
      <c r="C803116" s="43"/>
    </row>
    <row r="803117" spans="3:3" x14ac:dyDescent="0.15">
      <c r="C803117" s="43"/>
    </row>
    <row r="803118" spans="3:3" x14ac:dyDescent="0.15">
      <c r="C803118" s="43"/>
    </row>
    <row r="803119" spans="3:3" x14ac:dyDescent="0.15">
      <c r="C803119" s="43"/>
    </row>
    <row r="803120" spans="3:3" x14ac:dyDescent="0.15">
      <c r="C803120" s="43"/>
    </row>
    <row r="803121" spans="3:3" x14ac:dyDescent="0.15">
      <c r="C803121" s="43"/>
    </row>
    <row r="803122" spans="3:3" x14ac:dyDescent="0.15">
      <c r="C803122" s="43"/>
    </row>
    <row r="803123" spans="3:3" x14ac:dyDescent="0.15">
      <c r="C803123" s="43"/>
    </row>
    <row r="803124" spans="3:3" x14ac:dyDescent="0.15">
      <c r="C803124" s="44"/>
    </row>
    <row r="803125" spans="3:3" x14ac:dyDescent="0.15">
      <c r="C803125" s="44"/>
    </row>
    <row r="803126" spans="3:3" x14ac:dyDescent="0.15">
      <c r="C803126" s="44"/>
    </row>
    <row r="803127" spans="3:3" x14ac:dyDescent="0.15">
      <c r="C803127" s="43"/>
    </row>
    <row r="803128" spans="3:3" x14ac:dyDescent="0.15">
      <c r="C803128" s="43"/>
    </row>
    <row r="803129" spans="3:3" x14ac:dyDescent="0.15">
      <c r="C803129" s="43"/>
    </row>
    <row r="803130" spans="3:3" x14ac:dyDescent="0.15">
      <c r="C803130" s="48"/>
    </row>
    <row r="803131" spans="3:3" x14ac:dyDescent="0.15">
      <c r="C803131" s="43"/>
    </row>
    <row r="803132" spans="3:3" x14ac:dyDescent="0.15">
      <c r="C803132" s="48"/>
    </row>
    <row r="803133" spans="3:3" x14ac:dyDescent="0.15">
      <c r="C803133" s="48"/>
    </row>
    <row r="803134" spans="3:3" x14ac:dyDescent="0.15">
      <c r="C803134" s="48"/>
    </row>
    <row r="803135" spans="3:3" x14ac:dyDescent="0.15">
      <c r="C803135" s="43"/>
    </row>
    <row r="803136" spans="3:3" x14ac:dyDescent="0.15">
      <c r="C803136" s="49"/>
    </row>
    <row r="803137" spans="3:3" x14ac:dyDescent="0.15">
      <c r="C803137" s="48"/>
    </row>
    <row r="803138" spans="3:3" x14ac:dyDescent="0.15">
      <c r="C803138" s="48"/>
    </row>
    <row r="803139" spans="3:3" x14ac:dyDescent="0.15">
      <c r="C803139" s="48"/>
    </row>
    <row r="803140" spans="3:3" x14ac:dyDescent="0.15">
      <c r="C803140" s="48"/>
    </row>
    <row r="803141" spans="3:3" x14ac:dyDescent="0.15">
      <c r="C803141" s="48"/>
    </row>
    <row r="803142" spans="3:3" x14ac:dyDescent="0.15">
      <c r="C803142" s="48"/>
    </row>
    <row r="803143" spans="3:3" x14ac:dyDescent="0.15">
      <c r="C803143" s="48"/>
    </row>
    <row r="803144" spans="3:3" x14ac:dyDescent="0.15">
      <c r="C803144" s="43"/>
    </row>
    <row r="803145" spans="3:3" x14ac:dyDescent="0.15">
      <c r="C803145" s="46"/>
    </row>
    <row r="803146" spans="3:3" x14ac:dyDescent="0.15">
      <c r="C803146" s="43"/>
    </row>
    <row r="803147" spans="3:3" x14ac:dyDescent="0.15">
      <c r="C803147" s="50"/>
    </row>
    <row r="803149" spans="3:3" x14ac:dyDescent="0.15">
      <c r="C803149" s="52"/>
    </row>
    <row r="819201" spans="3:3" x14ac:dyDescent="0.15">
      <c r="C819201" s="29"/>
    </row>
    <row r="819202" spans="3:3" x14ac:dyDescent="0.15">
      <c r="C819202" s="31"/>
    </row>
    <row r="819203" spans="3:3" x14ac:dyDescent="0.15">
      <c r="C819203" s="31"/>
    </row>
    <row r="819204" spans="3:3" x14ac:dyDescent="0.15">
      <c r="C819204" s="32"/>
    </row>
    <row r="819205" spans="3:3" x14ac:dyDescent="0.15">
      <c r="C819205" s="32"/>
    </row>
    <row r="819206" spans="3:3" x14ac:dyDescent="0.15">
      <c r="C819206" s="31"/>
    </row>
    <row r="819207" spans="3:3" x14ac:dyDescent="0.15">
      <c r="C819207" s="31"/>
    </row>
    <row r="819208" spans="3:3" x14ac:dyDescent="0.15">
      <c r="C819208" s="31"/>
    </row>
    <row r="819209" spans="3:3" x14ac:dyDescent="0.15">
      <c r="C819209" s="31"/>
    </row>
    <row r="819210" spans="3:3" x14ac:dyDescent="0.15">
      <c r="C819210" s="31"/>
    </row>
    <row r="819211" spans="3:3" x14ac:dyDescent="0.15">
      <c r="C819211" s="31"/>
    </row>
    <row r="819212" spans="3:3" x14ac:dyDescent="0.15">
      <c r="C819212" s="31"/>
    </row>
    <row r="819213" spans="3:3" x14ac:dyDescent="0.15">
      <c r="C819213" s="31"/>
    </row>
    <row r="819214" spans="3:3" x14ac:dyDescent="0.15">
      <c r="C819214" s="31"/>
    </row>
    <row r="819215" spans="3:3" x14ac:dyDescent="0.15">
      <c r="C819215" s="31"/>
    </row>
    <row r="819216" spans="3:3" x14ac:dyDescent="0.15">
      <c r="C819216" s="31"/>
    </row>
    <row r="819217" spans="3:3" x14ac:dyDescent="0.15">
      <c r="C819217" s="31"/>
    </row>
    <row r="819218" spans="3:3" x14ac:dyDescent="0.15">
      <c r="C819218" s="31"/>
    </row>
    <row r="819219" spans="3:3" x14ac:dyDescent="0.15">
      <c r="C819219" s="31"/>
    </row>
    <row r="819220" spans="3:3" x14ac:dyDescent="0.15">
      <c r="C819220" s="29"/>
    </row>
    <row r="819221" spans="3:3" x14ac:dyDescent="0.15">
      <c r="C819221" s="29"/>
    </row>
    <row r="819222" spans="3:3" x14ac:dyDescent="0.15">
      <c r="C819222" s="29"/>
    </row>
    <row r="819223" spans="3:3" x14ac:dyDescent="0.15">
      <c r="C819223" s="29"/>
    </row>
    <row r="819224" spans="3:3" x14ac:dyDescent="0.15">
      <c r="C819224" s="29"/>
    </row>
    <row r="819225" spans="3:3" x14ac:dyDescent="0.15">
      <c r="C819225" s="29"/>
    </row>
    <row r="819226" spans="3:3" x14ac:dyDescent="0.15">
      <c r="C819226" s="33"/>
    </row>
    <row r="819227" spans="3:3" x14ac:dyDescent="0.15">
      <c r="C819227" s="29"/>
    </row>
    <row r="819228" spans="3:3" x14ac:dyDescent="0.15">
      <c r="C819228" s="33"/>
    </row>
    <row r="819229" spans="3:3" x14ac:dyDescent="0.15">
      <c r="C819229" s="29"/>
    </row>
    <row r="819230" spans="3:3" x14ac:dyDescent="0.15">
      <c r="C819230" s="29"/>
    </row>
    <row r="819231" spans="3:3" x14ac:dyDescent="0.15">
      <c r="C819231" s="34"/>
    </row>
    <row r="819232" spans="3:3" x14ac:dyDescent="0.15">
      <c r="C819232" s="34"/>
    </row>
    <row r="819233" spans="3:3" x14ac:dyDescent="0.15">
      <c r="C819233" s="34"/>
    </row>
    <row r="819234" spans="3:3" x14ac:dyDescent="0.15">
      <c r="C819234" s="34"/>
    </row>
    <row r="819235" spans="3:3" x14ac:dyDescent="0.15">
      <c r="C819235" s="29"/>
    </row>
    <row r="819236" spans="3:3" x14ac:dyDescent="0.15">
      <c r="C819236" s="29"/>
    </row>
    <row r="819237" spans="3:3" x14ac:dyDescent="0.15">
      <c r="C819237" s="29"/>
    </row>
    <row r="819238" spans="3:3" x14ac:dyDescent="0.15">
      <c r="C819238" s="29"/>
    </row>
    <row r="819239" spans="3:3" x14ac:dyDescent="0.15">
      <c r="C819239" s="29"/>
    </row>
    <row r="819240" spans="3:3" x14ac:dyDescent="0.15">
      <c r="C819240" s="29"/>
    </row>
    <row r="819241" spans="3:3" x14ac:dyDescent="0.15">
      <c r="C819241" s="34"/>
    </row>
    <row r="819242" spans="3:3" x14ac:dyDescent="0.15">
      <c r="C819242" s="34"/>
    </row>
    <row r="819243" spans="3:3" x14ac:dyDescent="0.15">
      <c r="C819243" s="29"/>
    </row>
    <row r="819244" spans="3:3" x14ac:dyDescent="0.15">
      <c r="C819244" s="29"/>
    </row>
    <row r="819245" spans="3:3" x14ac:dyDescent="0.15">
      <c r="C819245" s="29"/>
    </row>
    <row r="819246" spans="3:3" x14ac:dyDescent="0.15">
      <c r="C819246" s="29"/>
    </row>
    <row r="819247" spans="3:3" x14ac:dyDescent="0.15">
      <c r="C819247" s="29"/>
    </row>
    <row r="819248" spans="3:3" x14ac:dyDescent="0.15">
      <c r="C819248" s="29"/>
    </row>
    <row r="819249" spans="3:3" x14ac:dyDescent="0.15">
      <c r="C819249" s="29"/>
    </row>
    <row r="819250" spans="3:3" x14ac:dyDescent="0.15">
      <c r="C819250" s="29"/>
    </row>
    <row r="819251" spans="3:3" x14ac:dyDescent="0.15">
      <c r="C819251" s="29"/>
    </row>
    <row r="819252" spans="3:3" x14ac:dyDescent="0.15">
      <c r="C819252" s="29"/>
    </row>
    <row r="819253" spans="3:3" x14ac:dyDescent="0.15">
      <c r="C819253" s="29"/>
    </row>
    <row r="819254" spans="3:3" x14ac:dyDescent="0.15">
      <c r="C819254" s="29"/>
    </row>
    <row r="819255" spans="3:3" x14ac:dyDescent="0.15">
      <c r="C819255" s="29"/>
    </row>
    <row r="819256" spans="3:3" x14ac:dyDescent="0.15">
      <c r="C819256" s="29"/>
    </row>
    <row r="819257" spans="3:3" x14ac:dyDescent="0.15">
      <c r="C819257" s="29"/>
    </row>
    <row r="819258" spans="3:3" x14ac:dyDescent="0.15">
      <c r="C819258" s="29"/>
    </row>
    <row r="819259" spans="3:3" x14ac:dyDescent="0.15">
      <c r="C819259" s="34"/>
    </row>
    <row r="819260" spans="3:3" x14ac:dyDescent="0.15">
      <c r="C819260" s="35"/>
    </row>
    <row r="819261" spans="3:3" x14ac:dyDescent="0.15">
      <c r="C819261" s="35"/>
    </row>
    <row r="819262" spans="3:3" x14ac:dyDescent="0.15">
      <c r="C819262" s="35"/>
    </row>
    <row r="819263" spans="3:3" x14ac:dyDescent="0.15">
      <c r="C819263" s="35"/>
    </row>
    <row r="819264" spans="3:3" x14ac:dyDescent="0.15">
      <c r="C819264" s="35"/>
    </row>
    <row r="819265" spans="3:3" x14ac:dyDescent="0.15">
      <c r="C819265" s="35"/>
    </row>
    <row r="819266" spans="3:3" x14ac:dyDescent="0.15">
      <c r="C819266" s="35"/>
    </row>
    <row r="819267" spans="3:3" x14ac:dyDescent="0.15">
      <c r="C819267" s="33"/>
    </row>
    <row r="819268" spans="3:3" x14ac:dyDescent="0.15">
      <c r="C819268" s="35"/>
    </row>
    <row r="819269" spans="3:3" x14ac:dyDescent="0.15">
      <c r="C819269" s="33"/>
    </row>
    <row r="819270" spans="3:3" x14ac:dyDescent="0.15">
      <c r="C819270" s="33"/>
    </row>
    <row r="819271" spans="3:3" x14ac:dyDescent="0.15">
      <c r="C819271" s="33"/>
    </row>
    <row r="819272" spans="3:3" x14ac:dyDescent="0.15">
      <c r="C819272" s="33"/>
    </row>
    <row r="819273" spans="3:3" x14ac:dyDescent="0.15">
      <c r="C819273" s="33"/>
    </row>
    <row r="819274" spans="3:3" x14ac:dyDescent="0.15">
      <c r="C819274" s="33"/>
    </row>
    <row r="819275" spans="3:3" x14ac:dyDescent="0.15">
      <c r="C819275" s="33"/>
    </row>
    <row r="819276" spans="3:3" x14ac:dyDescent="0.15">
      <c r="C819276" s="33"/>
    </row>
    <row r="819277" spans="3:3" x14ac:dyDescent="0.15">
      <c r="C819277" s="33"/>
    </row>
    <row r="819278" spans="3:3" x14ac:dyDescent="0.15">
      <c r="C819278" s="36"/>
    </row>
    <row r="819279" spans="3:3" x14ac:dyDescent="0.15">
      <c r="C819279" s="33"/>
    </row>
    <row r="819280" spans="3:3" x14ac:dyDescent="0.15">
      <c r="C819280" s="36"/>
    </row>
    <row r="819281" spans="3:3" x14ac:dyDescent="0.15">
      <c r="C819281" s="33"/>
    </row>
    <row r="819282" spans="3:3" x14ac:dyDescent="0.15">
      <c r="C819282" s="33"/>
    </row>
    <row r="819283" spans="3:3" x14ac:dyDescent="0.15">
      <c r="C819283" s="33"/>
    </row>
    <row r="819284" spans="3:3" x14ac:dyDescent="0.15">
      <c r="C819284" s="33"/>
    </row>
    <row r="819285" spans="3:3" x14ac:dyDescent="0.15">
      <c r="C819285" s="36"/>
    </row>
    <row r="819286" spans="3:3" x14ac:dyDescent="0.15">
      <c r="C819286" s="37"/>
    </row>
    <row r="819287" spans="3:3" x14ac:dyDescent="0.15">
      <c r="C819287" s="37"/>
    </row>
    <row r="819288" spans="3:3" x14ac:dyDescent="0.15">
      <c r="C819288" s="15"/>
    </row>
    <row r="819289" spans="3:3" x14ac:dyDescent="0.15">
      <c r="C819289" s="36"/>
    </row>
    <row r="819290" spans="3:3" x14ac:dyDescent="0.15">
      <c r="C819290" s="37"/>
    </row>
    <row r="819291" spans="3:3" x14ac:dyDescent="0.15">
      <c r="C819291" s="37"/>
    </row>
    <row r="819292" spans="3:3" x14ac:dyDescent="0.15">
      <c r="C819292" s="15"/>
    </row>
    <row r="819293" spans="3:3" x14ac:dyDescent="0.15">
      <c r="C819293" s="38"/>
    </row>
    <row r="819294" spans="3:3" x14ac:dyDescent="0.15">
      <c r="C819294" s="36"/>
    </row>
    <row r="819295" spans="3:3" x14ac:dyDescent="0.15">
      <c r="C819295" s="37"/>
    </row>
    <row r="819296" spans="3:3" x14ac:dyDescent="0.15">
      <c r="C819296" s="37"/>
    </row>
    <row r="819297" spans="3:3" x14ac:dyDescent="0.15">
      <c r="C819297" s="17"/>
    </row>
    <row r="819298" spans="3:3" x14ac:dyDescent="0.15">
      <c r="C819298" s="17"/>
    </row>
    <row r="819299" spans="3:3" x14ac:dyDescent="0.15">
      <c r="C819299" s="33"/>
    </row>
    <row r="819300" spans="3:3" x14ac:dyDescent="0.15">
      <c r="C819300" s="33"/>
    </row>
    <row r="819301" spans="3:3" x14ac:dyDescent="0.15">
      <c r="C819301" s="33"/>
    </row>
    <row r="819302" spans="3:3" x14ac:dyDescent="0.15">
      <c r="C819302" s="33"/>
    </row>
    <row r="819303" spans="3:3" x14ac:dyDescent="0.15">
      <c r="C819303" s="33"/>
    </row>
    <row r="819304" spans="3:3" x14ac:dyDescent="0.15">
      <c r="C819304" s="33"/>
    </row>
    <row r="819305" spans="3:3" x14ac:dyDescent="0.15">
      <c r="C819305" s="33"/>
    </row>
    <row r="819306" spans="3:3" x14ac:dyDescent="0.15">
      <c r="C819306" s="33"/>
    </row>
    <row r="819307" spans="3:3" x14ac:dyDescent="0.15">
      <c r="C819307" s="33"/>
    </row>
    <row r="819308" spans="3:3" x14ac:dyDescent="0.15">
      <c r="C819308" s="33"/>
    </row>
    <row r="819309" spans="3:3" x14ac:dyDescent="0.15">
      <c r="C819309" s="39"/>
    </row>
    <row r="819310" spans="3:3" x14ac:dyDescent="0.15">
      <c r="C819310" s="39"/>
    </row>
    <row r="819311" spans="3:3" x14ac:dyDescent="0.15">
      <c r="C819311" s="39"/>
    </row>
    <row r="819312" spans="3:3" x14ac:dyDescent="0.15">
      <c r="C819312" s="39"/>
    </row>
    <row r="819313" spans="3:3" x14ac:dyDescent="0.15">
      <c r="C819313" s="39"/>
    </row>
    <row r="819314" spans="3:3" x14ac:dyDescent="0.15">
      <c r="C819314" s="31"/>
    </row>
    <row r="819315" spans="3:3" x14ac:dyDescent="0.15">
      <c r="C819315" s="31"/>
    </row>
    <row r="819316" spans="3:3" x14ac:dyDescent="0.15">
      <c r="C819316" s="31"/>
    </row>
    <row r="819317" spans="3:3" x14ac:dyDescent="0.15">
      <c r="C819317" s="31"/>
    </row>
    <row r="819318" spans="3:3" x14ac:dyDescent="0.15">
      <c r="C819318" s="31"/>
    </row>
    <row r="819319" spans="3:3" x14ac:dyDescent="0.15">
      <c r="C819319" s="31"/>
    </row>
    <row r="819320" spans="3:3" x14ac:dyDescent="0.15">
      <c r="C819320" s="31"/>
    </row>
    <row r="819321" spans="3:3" x14ac:dyDescent="0.15">
      <c r="C819321" s="31"/>
    </row>
    <row r="819322" spans="3:3" x14ac:dyDescent="0.15">
      <c r="C819322" s="31"/>
    </row>
    <row r="819323" spans="3:3" x14ac:dyDescent="0.15">
      <c r="C819323" s="31"/>
    </row>
    <row r="819324" spans="3:3" x14ac:dyDescent="0.15">
      <c r="C819324" s="31"/>
    </row>
    <row r="819325" spans="3:3" x14ac:dyDescent="0.15">
      <c r="C819325" s="31"/>
    </row>
    <row r="819326" spans="3:3" x14ac:dyDescent="0.15">
      <c r="C819326" s="31"/>
    </row>
    <row r="819327" spans="3:3" x14ac:dyDescent="0.15">
      <c r="C819327" s="31"/>
    </row>
    <row r="819328" spans="3:3" x14ac:dyDescent="0.15">
      <c r="C819328" s="31"/>
    </row>
    <row r="819329" spans="3:3" x14ac:dyDescent="0.15">
      <c r="C819329" s="31"/>
    </row>
    <row r="819330" spans="3:3" x14ac:dyDescent="0.15">
      <c r="C819330" s="31"/>
    </row>
    <row r="819331" spans="3:3" x14ac:dyDescent="0.15">
      <c r="C819331" s="31"/>
    </row>
    <row r="819332" spans="3:3" x14ac:dyDescent="0.15">
      <c r="C819332" s="31"/>
    </row>
    <row r="819333" spans="3:3" x14ac:dyDescent="0.15">
      <c r="C819333" s="31"/>
    </row>
    <row r="819334" spans="3:3" x14ac:dyDescent="0.15">
      <c r="C819334" s="29"/>
    </row>
    <row r="819335" spans="3:3" x14ac:dyDescent="0.15">
      <c r="C819335" s="29"/>
    </row>
    <row r="819336" spans="3:3" x14ac:dyDescent="0.15">
      <c r="C819336" s="29"/>
    </row>
    <row r="819337" spans="3:3" x14ac:dyDescent="0.15">
      <c r="C819337" s="29"/>
    </row>
    <row r="819338" spans="3:3" x14ac:dyDescent="0.15">
      <c r="C819338" s="29"/>
    </row>
    <row r="819339" spans="3:3" x14ac:dyDescent="0.15">
      <c r="C819339" s="29"/>
    </row>
    <row r="819340" spans="3:3" x14ac:dyDescent="0.15">
      <c r="C819340" s="29"/>
    </row>
    <row r="819341" spans="3:3" x14ac:dyDescent="0.15">
      <c r="C819341" s="29"/>
    </row>
    <row r="819342" spans="3:3" x14ac:dyDescent="0.15">
      <c r="C819342" s="29"/>
    </row>
    <row r="819343" spans="3:3" x14ac:dyDescent="0.15">
      <c r="C819343" s="29"/>
    </row>
    <row r="819344" spans="3:3" x14ac:dyDescent="0.15">
      <c r="C819344" s="29"/>
    </row>
    <row r="819345" spans="3:3" x14ac:dyDescent="0.15">
      <c r="C819345" s="29"/>
    </row>
    <row r="819346" spans="3:3" x14ac:dyDescent="0.15">
      <c r="C819346" s="29"/>
    </row>
    <row r="819347" spans="3:3" x14ac:dyDescent="0.15">
      <c r="C819347" s="29"/>
    </row>
    <row r="819348" spans="3:3" x14ac:dyDescent="0.15">
      <c r="C819348" s="29"/>
    </row>
    <row r="819349" spans="3:3" x14ac:dyDescent="0.15">
      <c r="C819349" s="29"/>
    </row>
    <row r="819350" spans="3:3" x14ac:dyDescent="0.15">
      <c r="C819350" s="29"/>
    </row>
    <row r="819351" spans="3:3" x14ac:dyDescent="0.15">
      <c r="C819351" s="29"/>
    </row>
    <row r="819352" spans="3:3" x14ac:dyDescent="0.15">
      <c r="C819352" s="29"/>
    </row>
    <row r="819353" spans="3:3" x14ac:dyDescent="0.15">
      <c r="C819353" s="29"/>
    </row>
    <row r="819354" spans="3:3" x14ac:dyDescent="0.15">
      <c r="C819354" s="29"/>
    </row>
    <row r="819355" spans="3:3" x14ac:dyDescent="0.15">
      <c r="C819355" s="29"/>
    </row>
    <row r="819356" spans="3:3" x14ac:dyDescent="0.15">
      <c r="C819356" s="29"/>
    </row>
    <row r="819357" spans="3:3" x14ac:dyDescent="0.15">
      <c r="C819357" s="29"/>
    </row>
    <row r="819358" spans="3:3" x14ac:dyDescent="0.15">
      <c r="C819358" s="29"/>
    </row>
    <row r="819359" spans="3:3" x14ac:dyDescent="0.15">
      <c r="C819359" s="29"/>
    </row>
    <row r="819360" spans="3:3" x14ac:dyDescent="0.15">
      <c r="C819360" s="29"/>
    </row>
    <row r="819361" spans="3:3" x14ac:dyDescent="0.15">
      <c r="C819361" s="29"/>
    </row>
    <row r="819362" spans="3:3" x14ac:dyDescent="0.15">
      <c r="C819362" s="29"/>
    </row>
    <row r="819363" spans="3:3" x14ac:dyDescent="0.15">
      <c r="C819363" s="29"/>
    </row>
    <row r="819364" spans="3:3" x14ac:dyDescent="0.15">
      <c r="C819364" s="29"/>
    </row>
    <row r="819365" spans="3:3" x14ac:dyDescent="0.15">
      <c r="C819365" s="29"/>
    </row>
    <row r="819366" spans="3:3" x14ac:dyDescent="0.15">
      <c r="C819366" s="29"/>
    </row>
    <row r="819367" spans="3:3" x14ac:dyDescent="0.15">
      <c r="C819367" s="29"/>
    </row>
    <row r="819368" spans="3:3" x14ac:dyDescent="0.15">
      <c r="C819368" s="29"/>
    </row>
    <row r="819369" spans="3:3" x14ac:dyDescent="0.15">
      <c r="C819369" s="29"/>
    </row>
    <row r="819370" spans="3:3" x14ac:dyDescent="0.15">
      <c r="C819370" s="31"/>
    </row>
    <row r="819371" spans="3:3" x14ac:dyDescent="0.15">
      <c r="C819371" s="31"/>
    </row>
    <row r="819372" spans="3:3" x14ac:dyDescent="0.15">
      <c r="C819372" s="31"/>
    </row>
    <row r="819373" spans="3:3" x14ac:dyDescent="0.15">
      <c r="C819373" s="31"/>
    </row>
    <row r="819374" spans="3:3" x14ac:dyDescent="0.15">
      <c r="C819374" s="31"/>
    </row>
    <row r="819375" spans="3:3" x14ac:dyDescent="0.15">
      <c r="C819375" s="31"/>
    </row>
    <row r="819376" spans="3:3" x14ac:dyDescent="0.15">
      <c r="C819376" s="31"/>
    </row>
    <row r="819377" spans="3:3" x14ac:dyDescent="0.15">
      <c r="C819377" s="31"/>
    </row>
    <row r="819378" spans="3:3" x14ac:dyDescent="0.15">
      <c r="C819378" s="31"/>
    </row>
    <row r="819379" spans="3:3" x14ac:dyDescent="0.15">
      <c r="C819379" s="31"/>
    </row>
    <row r="819380" spans="3:3" x14ac:dyDescent="0.15">
      <c r="C819380" s="29"/>
    </row>
    <row r="819381" spans="3:3" x14ac:dyDescent="0.15">
      <c r="C819381" s="29"/>
    </row>
    <row r="819382" spans="3:3" x14ac:dyDescent="0.15">
      <c r="C819382" s="29"/>
    </row>
    <row r="819383" spans="3:3" x14ac:dyDescent="0.15">
      <c r="C819383" s="29"/>
    </row>
    <row r="819384" spans="3:3" x14ac:dyDescent="0.15">
      <c r="C819384" s="29"/>
    </row>
    <row r="819385" spans="3:3" x14ac:dyDescent="0.15">
      <c r="C819385" s="29"/>
    </row>
    <row r="819386" spans="3:3" x14ac:dyDescent="0.15">
      <c r="C819386" s="29"/>
    </row>
    <row r="819387" spans="3:3" x14ac:dyDescent="0.15">
      <c r="C819387" s="29"/>
    </row>
    <row r="819388" spans="3:3" x14ac:dyDescent="0.15">
      <c r="C819388" s="29"/>
    </row>
    <row r="819389" spans="3:3" x14ac:dyDescent="0.15">
      <c r="C819389" s="29"/>
    </row>
    <row r="819390" spans="3:3" x14ac:dyDescent="0.15">
      <c r="C819390" s="29"/>
    </row>
    <row r="819391" spans="3:3" x14ac:dyDescent="0.15">
      <c r="C819391" s="29"/>
    </row>
    <row r="819392" spans="3:3" x14ac:dyDescent="0.15">
      <c r="C819392" s="29"/>
    </row>
    <row r="819393" spans="3:3" x14ac:dyDescent="0.15">
      <c r="C819393" s="29"/>
    </row>
    <row r="819394" spans="3:3" x14ac:dyDescent="0.15">
      <c r="C819394" s="29"/>
    </row>
    <row r="819395" spans="3:3" x14ac:dyDescent="0.15">
      <c r="C819395" s="29"/>
    </row>
    <row r="819396" spans="3:3" x14ac:dyDescent="0.15">
      <c r="C819396" s="29"/>
    </row>
    <row r="819397" spans="3:3" x14ac:dyDescent="0.15">
      <c r="C819397" s="29"/>
    </row>
    <row r="819398" spans="3:3" x14ac:dyDescent="0.15">
      <c r="C819398" s="29"/>
    </row>
    <row r="819399" spans="3:3" x14ac:dyDescent="0.15">
      <c r="C819399" s="29"/>
    </row>
    <row r="819400" spans="3:3" x14ac:dyDescent="0.15">
      <c r="C819400" s="29"/>
    </row>
    <row r="819401" spans="3:3" x14ac:dyDescent="0.15">
      <c r="C819401" s="29"/>
    </row>
    <row r="819402" spans="3:3" x14ac:dyDescent="0.15">
      <c r="C819402" s="29"/>
    </row>
    <row r="819403" spans="3:3" x14ac:dyDescent="0.15">
      <c r="C819403" s="29"/>
    </row>
    <row r="819404" spans="3:3" x14ac:dyDescent="0.15">
      <c r="C819404" s="29"/>
    </row>
    <row r="819405" spans="3:3" x14ac:dyDescent="0.15">
      <c r="C819405" s="29"/>
    </row>
    <row r="819406" spans="3:3" x14ac:dyDescent="0.15">
      <c r="C819406" s="40"/>
    </row>
    <row r="819407" spans="3:3" x14ac:dyDescent="0.15">
      <c r="C819407" s="40"/>
    </row>
    <row r="819408" spans="3:3" x14ac:dyDescent="0.15">
      <c r="C819408" s="40"/>
    </row>
    <row r="819409" spans="3:3" x14ac:dyDescent="0.15">
      <c r="C819409" s="40"/>
    </row>
    <row r="819410" spans="3:3" x14ac:dyDescent="0.15">
      <c r="C819410" s="40"/>
    </row>
    <row r="819411" spans="3:3" x14ac:dyDescent="0.15">
      <c r="C819411" s="40"/>
    </row>
    <row r="819412" spans="3:3" x14ac:dyDescent="0.15">
      <c r="C819412" s="40"/>
    </row>
    <row r="819413" spans="3:3" x14ac:dyDescent="0.15">
      <c r="C819413" s="40"/>
    </row>
    <row r="819414" spans="3:3" x14ac:dyDescent="0.15">
      <c r="C819414" s="40"/>
    </row>
    <row r="819415" spans="3:3" x14ac:dyDescent="0.15">
      <c r="C819415" s="40"/>
    </row>
    <row r="819416" spans="3:3" x14ac:dyDescent="0.15">
      <c r="C819416" s="40"/>
    </row>
    <row r="819417" spans="3:3" x14ac:dyDescent="0.15">
      <c r="C819417" s="40"/>
    </row>
    <row r="819418" spans="3:3" x14ac:dyDescent="0.15">
      <c r="C819418" s="40"/>
    </row>
    <row r="819419" spans="3:3" x14ac:dyDescent="0.15">
      <c r="C819419" s="40"/>
    </row>
    <row r="819420" spans="3:3" x14ac:dyDescent="0.15">
      <c r="C819420" s="41"/>
    </row>
    <row r="819421" spans="3:3" x14ac:dyDescent="0.15">
      <c r="C819421" s="41"/>
    </row>
    <row r="819422" spans="3:3" x14ac:dyDescent="0.15">
      <c r="C819422" s="41"/>
    </row>
    <row r="819423" spans="3:3" x14ac:dyDescent="0.15">
      <c r="C819423" s="41"/>
    </row>
    <row r="819424" spans="3:3" x14ac:dyDescent="0.15">
      <c r="C819424" s="41"/>
    </row>
    <row r="819425" spans="3:3" x14ac:dyDescent="0.15">
      <c r="C819425" s="34"/>
    </row>
    <row r="819426" spans="3:3" x14ac:dyDescent="0.15">
      <c r="C819426" s="34"/>
    </row>
    <row r="819427" spans="3:3" x14ac:dyDescent="0.15">
      <c r="C819427" s="34"/>
    </row>
    <row r="819428" spans="3:3" x14ac:dyDescent="0.15">
      <c r="C819428" s="34"/>
    </row>
    <row r="819429" spans="3:3" x14ac:dyDescent="0.15">
      <c r="C819429" s="34"/>
    </row>
    <row r="819430" spans="3:3" x14ac:dyDescent="0.15">
      <c r="C819430" s="34"/>
    </row>
    <row r="819431" spans="3:3" x14ac:dyDescent="0.15">
      <c r="C819431" s="34"/>
    </row>
    <row r="819432" spans="3:3" x14ac:dyDescent="0.15">
      <c r="C819432" s="34"/>
    </row>
    <row r="819433" spans="3:3" x14ac:dyDescent="0.15">
      <c r="C819433" s="34"/>
    </row>
    <row r="819434" spans="3:3" x14ac:dyDescent="0.15">
      <c r="C819434" s="34"/>
    </row>
    <row r="819435" spans="3:3" x14ac:dyDescent="0.15">
      <c r="C819435" s="42"/>
    </row>
    <row r="819436" spans="3:3" x14ac:dyDescent="0.15">
      <c r="C819436" s="42"/>
    </row>
    <row r="819437" spans="3:3" x14ac:dyDescent="0.15">
      <c r="C819437" s="42"/>
    </row>
    <row r="819438" spans="3:3" x14ac:dyDescent="0.15">
      <c r="C819438" s="42"/>
    </row>
    <row r="819439" spans="3:3" x14ac:dyDescent="0.15">
      <c r="C819439" s="42"/>
    </row>
    <row r="819440" spans="3:3" x14ac:dyDescent="0.15">
      <c r="C819440" s="42"/>
    </row>
    <row r="819441" spans="3:3" x14ac:dyDescent="0.15">
      <c r="C819441" s="42"/>
    </row>
    <row r="819442" spans="3:3" x14ac:dyDescent="0.15">
      <c r="C819442" s="42"/>
    </row>
    <row r="819443" spans="3:3" x14ac:dyDescent="0.15">
      <c r="C819443" s="42"/>
    </row>
    <row r="819444" spans="3:3" x14ac:dyDescent="0.15">
      <c r="C819444" s="42"/>
    </row>
    <row r="819445" spans="3:3" x14ac:dyDescent="0.15">
      <c r="C819445" s="31"/>
    </row>
    <row r="819446" spans="3:3" x14ac:dyDescent="0.15">
      <c r="C819446" s="31"/>
    </row>
    <row r="819447" spans="3:3" x14ac:dyDescent="0.15">
      <c r="C819447" s="29"/>
    </row>
    <row r="819448" spans="3:3" x14ac:dyDescent="0.15">
      <c r="C819448" s="29"/>
    </row>
    <row r="819449" spans="3:3" x14ac:dyDescent="0.15">
      <c r="C819449" s="29"/>
    </row>
    <row r="819450" spans="3:3" x14ac:dyDescent="0.15">
      <c r="C819450" s="29"/>
    </row>
    <row r="819451" spans="3:3" x14ac:dyDescent="0.15">
      <c r="C819451" s="29"/>
    </row>
    <row r="819452" spans="3:3" x14ac:dyDescent="0.15">
      <c r="C819452" s="29"/>
    </row>
    <row r="819453" spans="3:3" x14ac:dyDescent="0.15">
      <c r="C819453" s="29"/>
    </row>
    <row r="819454" spans="3:3" x14ac:dyDescent="0.15">
      <c r="C819454" s="29"/>
    </row>
    <row r="819455" spans="3:3" x14ac:dyDescent="0.15">
      <c r="C819455" s="31"/>
    </row>
    <row r="819456" spans="3:3" x14ac:dyDescent="0.15">
      <c r="C819456" s="29"/>
    </row>
    <row r="819457" spans="3:3" x14ac:dyDescent="0.15">
      <c r="C819457" s="29"/>
    </row>
    <row r="819458" spans="3:3" x14ac:dyDescent="0.15">
      <c r="C819458" s="29"/>
    </row>
    <row r="819459" spans="3:3" x14ac:dyDescent="0.15">
      <c r="C819459" s="29"/>
    </row>
    <row r="819460" spans="3:3" x14ac:dyDescent="0.15">
      <c r="C819460" s="29"/>
    </row>
    <row r="819461" spans="3:3" x14ac:dyDescent="0.15">
      <c r="C819461" s="29"/>
    </row>
    <row r="819462" spans="3:3" x14ac:dyDescent="0.15">
      <c r="C819462" s="29"/>
    </row>
    <row r="819463" spans="3:3" x14ac:dyDescent="0.15">
      <c r="C819463" s="37"/>
    </row>
    <row r="819464" spans="3:3" x14ac:dyDescent="0.15">
      <c r="C819464" s="37"/>
    </row>
    <row r="819465" spans="3:3" x14ac:dyDescent="0.15">
      <c r="C819465" s="37"/>
    </row>
    <row r="819466" spans="3:3" x14ac:dyDescent="0.15">
      <c r="C819466" s="37"/>
    </row>
    <row r="819467" spans="3:3" x14ac:dyDescent="0.15">
      <c r="C819467" s="29"/>
    </row>
    <row r="819468" spans="3:3" x14ac:dyDescent="0.15">
      <c r="C819468" s="43"/>
    </row>
    <row r="819469" spans="3:3" x14ac:dyDescent="0.15">
      <c r="C819469" s="43"/>
    </row>
    <row r="819470" spans="3:3" x14ac:dyDescent="0.15">
      <c r="C819470" s="43"/>
    </row>
    <row r="819471" spans="3:3" x14ac:dyDescent="0.15">
      <c r="C819471" s="43"/>
    </row>
    <row r="819472" spans="3:3" x14ac:dyDescent="0.15">
      <c r="C819472" s="43"/>
    </row>
    <row r="819473" spans="3:3" x14ac:dyDescent="0.15">
      <c r="C819473" s="43"/>
    </row>
    <row r="819474" spans="3:3" x14ac:dyDescent="0.15">
      <c r="C819474" s="43"/>
    </row>
    <row r="819475" spans="3:3" x14ac:dyDescent="0.15">
      <c r="C819475" s="44"/>
    </row>
    <row r="819476" spans="3:3" x14ac:dyDescent="0.15">
      <c r="C819476" s="44"/>
    </row>
    <row r="819477" spans="3:3" x14ac:dyDescent="0.15">
      <c r="C819477" s="44"/>
    </row>
    <row r="819478" spans="3:3" x14ac:dyDescent="0.15">
      <c r="C819478" s="43"/>
    </row>
    <row r="819479" spans="3:3" x14ac:dyDescent="0.15">
      <c r="C819479" s="43"/>
    </row>
    <row r="819480" spans="3:3" x14ac:dyDescent="0.15">
      <c r="C819480" s="43"/>
    </row>
    <row r="819481" spans="3:3" x14ac:dyDescent="0.15">
      <c r="C819481" s="43"/>
    </row>
    <row r="819482" spans="3:3" x14ac:dyDescent="0.15">
      <c r="C819482" s="43"/>
    </row>
    <row r="819483" spans="3:3" x14ac:dyDescent="0.15">
      <c r="C819483" s="43"/>
    </row>
    <row r="819484" spans="3:3" x14ac:dyDescent="0.15">
      <c r="C819484" s="43"/>
    </row>
    <row r="819485" spans="3:3" x14ac:dyDescent="0.15">
      <c r="C819485" s="45"/>
    </row>
    <row r="819486" spans="3:3" x14ac:dyDescent="0.15">
      <c r="C819486" s="45"/>
    </row>
    <row r="819487" spans="3:3" x14ac:dyDescent="0.15">
      <c r="C819487" s="45"/>
    </row>
    <row r="819488" spans="3:3" x14ac:dyDescent="0.15">
      <c r="C819488" s="46"/>
    </row>
    <row r="819489" spans="3:3" x14ac:dyDescent="0.15">
      <c r="C819489" s="46"/>
    </row>
    <row r="819490" spans="3:3" x14ac:dyDescent="0.15">
      <c r="C819490" s="46"/>
    </row>
    <row r="819491" spans="3:3" x14ac:dyDescent="0.15">
      <c r="C819491" s="46"/>
    </row>
    <row r="819492" spans="3:3" x14ac:dyDescent="0.15">
      <c r="C819492" s="46"/>
    </row>
    <row r="819493" spans="3:3" x14ac:dyDescent="0.15">
      <c r="C819493" s="46"/>
    </row>
    <row r="819494" spans="3:3" x14ac:dyDescent="0.15">
      <c r="C819494" s="46"/>
    </row>
    <row r="819495" spans="3:3" x14ac:dyDescent="0.15">
      <c r="C819495" s="47"/>
    </row>
    <row r="819496" spans="3:3" x14ac:dyDescent="0.15">
      <c r="C819496" s="47"/>
    </row>
    <row r="819497" spans="3:3" x14ac:dyDescent="0.15">
      <c r="C819497" s="47"/>
    </row>
    <row r="819498" spans="3:3" x14ac:dyDescent="0.15">
      <c r="C819498" s="43"/>
    </row>
    <row r="819499" spans="3:3" x14ac:dyDescent="0.15">
      <c r="C819499" s="36"/>
    </row>
    <row r="819500" spans="3:3" x14ac:dyDescent="0.15">
      <c r="C819500" s="43"/>
    </row>
    <row r="819501" spans="3:3" x14ac:dyDescent="0.15">
      <c r="C819501" s="43"/>
    </row>
    <row r="819502" spans="3:3" x14ac:dyDescent="0.15">
      <c r="C819502" s="43"/>
    </row>
    <row r="819503" spans="3:3" x14ac:dyDescent="0.15">
      <c r="C819503" s="43"/>
    </row>
    <row r="819504" spans="3:3" x14ac:dyDescent="0.15">
      <c r="C819504" s="43"/>
    </row>
    <row r="819505" spans="3:3" x14ac:dyDescent="0.15">
      <c r="C819505" s="43"/>
    </row>
    <row r="819506" spans="3:3" x14ac:dyDescent="0.15">
      <c r="C819506" s="43"/>
    </row>
    <row r="819507" spans="3:3" x14ac:dyDescent="0.15">
      <c r="C819507" s="43"/>
    </row>
    <row r="819508" spans="3:3" x14ac:dyDescent="0.15">
      <c r="C819508" s="44"/>
    </row>
    <row r="819509" spans="3:3" x14ac:dyDescent="0.15">
      <c r="C819509" s="44"/>
    </row>
    <row r="819510" spans="3:3" x14ac:dyDescent="0.15">
      <c r="C819510" s="44"/>
    </row>
    <row r="819511" spans="3:3" x14ac:dyDescent="0.15">
      <c r="C819511" s="43"/>
    </row>
    <row r="819512" spans="3:3" x14ac:dyDescent="0.15">
      <c r="C819512" s="43"/>
    </row>
    <row r="819513" spans="3:3" x14ac:dyDescent="0.15">
      <c r="C819513" s="43"/>
    </row>
    <row r="819514" spans="3:3" x14ac:dyDescent="0.15">
      <c r="C819514" s="48"/>
    </row>
    <row r="819515" spans="3:3" x14ac:dyDescent="0.15">
      <c r="C819515" s="43"/>
    </row>
    <row r="819516" spans="3:3" x14ac:dyDescent="0.15">
      <c r="C819516" s="48"/>
    </row>
    <row r="819517" spans="3:3" x14ac:dyDescent="0.15">
      <c r="C819517" s="48"/>
    </row>
    <row r="819518" spans="3:3" x14ac:dyDescent="0.15">
      <c r="C819518" s="48"/>
    </row>
    <row r="819519" spans="3:3" x14ac:dyDescent="0.15">
      <c r="C819519" s="43"/>
    </row>
    <row r="819520" spans="3:3" x14ac:dyDescent="0.15">
      <c r="C819520" s="49"/>
    </row>
    <row r="819521" spans="3:3" x14ac:dyDescent="0.15">
      <c r="C819521" s="48"/>
    </row>
    <row r="819522" spans="3:3" x14ac:dyDescent="0.15">
      <c r="C819522" s="48"/>
    </row>
    <row r="819523" spans="3:3" x14ac:dyDescent="0.15">
      <c r="C819523" s="48"/>
    </row>
    <row r="819524" spans="3:3" x14ac:dyDescent="0.15">
      <c r="C819524" s="48"/>
    </row>
    <row r="819525" spans="3:3" x14ac:dyDescent="0.15">
      <c r="C819525" s="48"/>
    </row>
    <row r="819526" spans="3:3" x14ac:dyDescent="0.15">
      <c r="C819526" s="48"/>
    </row>
    <row r="819527" spans="3:3" x14ac:dyDescent="0.15">
      <c r="C819527" s="48"/>
    </row>
    <row r="819528" spans="3:3" x14ac:dyDescent="0.15">
      <c r="C819528" s="43"/>
    </row>
    <row r="819529" spans="3:3" x14ac:dyDescent="0.15">
      <c r="C819529" s="46"/>
    </row>
    <row r="819530" spans="3:3" x14ac:dyDescent="0.15">
      <c r="C819530" s="43"/>
    </row>
    <row r="819531" spans="3:3" x14ac:dyDescent="0.15">
      <c r="C819531" s="50"/>
    </row>
    <row r="819533" spans="3:3" x14ac:dyDescent="0.15">
      <c r="C819533" s="52"/>
    </row>
    <row r="835585" spans="3:3" x14ac:dyDescent="0.15">
      <c r="C835585" s="29"/>
    </row>
    <row r="835586" spans="3:3" x14ac:dyDescent="0.15">
      <c r="C835586" s="31"/>
    </row>
    <row r="835587" spans="3:3" x14ac:dyDescent="0.15">
      <c r="C835587" s="31"/>
    </row>
    <row r="835588" spans="3:3" x14ac:dyDescent="0.15">
      <c r="C835588" s="32"/>
    </row>
    <row r="835589" spans="3:3" x14ac:dyDescent="0.15">
      <c r="C835589" s="32"/>
    </row>
    <row r="835590" spans="3:3" x14ac:dyDescent="0.15">
      <c r="C835590" s="31"/>
    </row>
    <row r="835591" spans="3:3" x14ac:dyDescent="0.15">
      <c r="C835591" s="31"/>
    </row>
    <row r="835592" spans="3:3" x14ac:dyDescent="0.15">
      <c r="C835592" s="31"/>
    </row>
    <row r="835593" spans="3:3" x14ac:dyDescent="0.15">
      <c r="C835593" s="31"/>
    </row>
    <row r="835594" spans="3:3" x14ac:dyDescent="0.15">
      <c r="C835594" s="31"/>
    </row>
    <row r="835595" spans="3:3" x14ac:dyDescent="0.15">
      <c r="C835595" s="31"/>
    </row>
    <row r="835596" spans="3:3" x14ac:dyDescent="0.15">
      <c r="C835596" s="31"/>
    </row>
    <row r="835597" spans="3:3" x14ac:dyDescent="0.15">
      <c r="C835597" s="31"/>
    </row>
    <row r="835598" spans="3:3" x14ac:dyDescent="0.15">
      <c r="C835598" s="31"/>
    </row>
    <row r="835599" spans="3:3" x14ac:dyDescent="0.15">
      <c r="C835599" s="31"/>
    </row>
    <row r="835600" spans="3:3" x14ac:dyDescent="0.15">
      <c r="C835600" s="31"/>
    </row>
    <row r="835601" spans="3:3" x14ac:dyDescent="0.15">
      <c r="C835601" s="31"/>
    </row>
    <row r="835602" spans="3:3" x14ac:dyDescent="0.15">
      <c r="C835602" s="31"/>
    </row>
    <row r="835603" spans="3:3" x14ac:dyDescent="0.15">
      <c r="C835603" s="31"/>
    </row>
    <row r="835604" spans="3:3" x14ac:dyDescent="0.15">
      <c r="C835604" s="29"/>
    </row>
    <row r="835605" spans="3:3" x14ac:dyDescent="0.15">
      <c r="C835605" s="29"/>
    </row>
    <row r="835606" spans="3:3" x14ac:dyDescent="0.15">
      <c r="C835606" s="29"/>
    </row>
    <row r="835607" spans="3:3" x14ac:dyDescent="0.15">
      <c r="C835607" s="29"/>
    </row>
    <row r="835608" spans="3:3" x14ac:dyDescent="0.15">
      <c r="C835608" s="29"/>
    </row>
    <row r="835609" spans="3:3" x14ac:dyDescent="0.15">
      <c r="C835609" s="29"/>
    </row>
    <row r="835610" spans="3:3" x14ac:dyDescent="0.15">
      <c r="C835610" s="33"/>
    </row>
    <row r="835611" spans="3:3" x14ac:dyDescent="0.15">
      <c r="C835611" s="29"/>
    </row>
    <row r="835612" spans="3:3" x14ac:dyDescent="0.15">
      <c r="C835612" s="33"/>
    </row>
    <row r="835613" spans="3:3" x14ac:dyDescent="0.15">
      <c r="C835613" s="29"/>
    </row>
    <row r="835614" spans="3:3" x14ac:dyDescent="0.15">
      <c r="C835614" s="29"/>
    </row>
    <row r="835615" spans="3:3" x14ac:dyDescent="0.15">
      <c r="C835615" s="34"/>
    </row>
    <row r="835616" spans="3:3" x14ac:dyDescent="0.15">
      <c r="C835616" s="34"/>
    </row>
    <row r="835617" spans="3:3" x14ac:dyDescent="0.15">
      <c r="C835617" s="34"/>
    </row>
    <row r="835618" spans="3:3" x14ac:dyDescent="0.15">
      <c r="C835618" s="34"/>
    </row>
    <row r="835619" spans="3:3" x14ac:dyDescent="0.15">
      <c r="C835619" s="29"/>
    </row>
    <row r="835620" spans="3:3" x14ac:dyDescent="0.15">
      <c r="C835620" s="29"/>
    </row>
    <row r="835621" spans="3:3" x14ac:dyDescent="0.15">
      <c r="C835621" s="29"/>
    </row>
    <row r="835622" spans="3:3" x14ac:dyDescent="0.15">
      <c r="C835622" s="29"/>
    </row>
    <row r="835623" spans="3:3" x14ac:dyDescent="0.15">
      <c r="C835623" s="29"/>
    </row>
    <row r="835624" spans="3:3" x14ac:dyDescent="0.15">
      <c r="C835624" s="29"/>
    </row>
    <row r="835625" spans="3:3" x14ac:dyDescent="0.15">
      <c r="C835625" s="34"/>
    </row>
    <row r="835626" spans="3:3" x14ac:dyDescent="0.15">
      <c r="C835626" s="34"/>
    </row>
    <row r="835627" spans="3:3" x14ac:dyDescent="0.15">
      <c r="C835627" s="29"/>
    </row>
    <row r="835628" spans="3:3" x14ac:dyDescent="0.15">
      <c r="C835628" s="29"/>
    </row>
    <row r="835629" spans="3:3" x14ac:dyDescent="0.15">
      <c r="C835629" s="29"/>
    </row>
    <row r="835630" spans="3:3" x14ac:dyDescent="0.15">
      <c r="C835630" s="29"/>
    </row>
    <row r="835631" spans="3:3" x14ac:dyDescent="0.15">
      <c r="C835631" s="29"/>
    </row>
    <row r="835632" spans="3:3" x14ac:dyDescent="0.15">
      <c r="C835632" s="29"/>
    </row>
    <row r="835633" spans="3:3" x14ac:dyDescent="0.15">
      <c r="C835633" s="29"/>
    </row>
    <row r="835634" spans="3:3" x14ac:dyDescent="0.15">
      <c r="C835634" s="29"/>
    </row>
    <row r="835635" spans="3:3" x14ac:dyDescent="0.15">
      <c r="C835635" s="29"/>
    </row>
    <row r="835636" spans="3:3" x14ac:dyDescent="0.15">
      <c r="C835636" s="29"/>
    </row>
    <row r="835637" spans="3:3" x14ac:dyDescent="0.15">
      <c r="C835637" s="29"/>
    </row>
    <row r="835638" spans="3:3" x14ac:dyDescent="0.15">
      <c r="C835638" s="29"/>
    </row>
    <row r="835639" spans="3:3" x14ac:dyDescent="0.15">
      <c r="C835639" s="29"/>
    </row>
    <row r="835640" spans="3:3" x14ac:dyDescent="0.15">
      <c r="C835640" s="29"/>
    </row>
    <row r="835641" spans="3:3" x14ac:dyDescent="0.15">
      <c r="C835641" s="29"/>
    </row>
    <row r="835642" spans="3:3" x14ac:dyDescent="0.15">
      <c r="C835642" s="29"/>
    </row>
    <row r="835643" spans="3:3" x14ac:dyDescent="0.15">
      <c r="C835643" s="34"/>
    </row>
    <row r="835644" spans="3:3" x14ac:dyDescent="0.15">
      <c r="C835644" s="35"/>
    </row>
    <row r="835645" spans="3:3" x14ac:dyDescent="0.15">
      <c r="C835645" s="35"/>
    </row>
    <row r="835646" spans="3:3" x14ac:dyDescent="0.15">
      <c r="C835646" s="35"/>
    </row>
    <row r="835647" spans="3:3" x14ac:dyDescent="0.15">
      <c r="C835647" s="35"/>
    </row>
    <row r="835648" spans="3:3" x14ac:dyDescent="0.15">
      <c r="C835648" s="35"/>
    </row>
    <row r="835649" spans="3:3" x14ac:dyDescent="0.15">
      <c r="C835649" s="35"/>
    </row>
    <row r="835650" spans="3:3" x14ac:dyDescent="0.15">
      <c r="C835650" s="35"/>
    </row>
    <row r="835651" spans="3:3" x14ac:dyDescent="0.15">
      <c r="C835651" s="33"/>
    </row>
    <row r="835652" spans="3:3" x14ac:dyDescent="0.15">
      <c r="C835652" s="35"/>
    </row>
    <row r="835653" spans="3:3" x14ac:dyDescent="0.15">
      <c r="C835653" s="33"/>
    </row>
    <row r="835654" spans="3:3" x14ac:dyDescent="0.15">
      <c r="C835654" s="33"/>
    </row>
    <row r="835655" spans="3:3" x14ac:dyDescent="0.15">
      <c r="C835655" s="33"/>
    </row>
    <row r="835656" spans="3:3" x14ac:dyDescent="0.15">
      <c r="C835656" s="33"/>
    </row>
    <row r="835657" spans="3:3" x14ac:dyDescent="0.15">
      <c r="C835657" s="33"/>
    </row>
    <row r="835658" spans="3:3" x14ac:dyDescent="0.15">
      <c r="C835658" s="33"/>
    </row>
    <row r="835659" spans="3:3" x14ac:dyDescent="0.15">
      <c r="C835659" s="33"/>
    </row>
    <row r="835660" spans="3:3" x14ac:dyDescent="0.15">
      <c r="C835660" s="33"/>
    </row>
    <row r="835661" spans="3:3" x14ac:dyDescent="0.15">
      <c r="C835661" s="33"/>
    </row>
    <row r="835662" spans="3:3" x14ac:dyDescent="0.15">
      <c r="C835662" s="36"/>
    </row>
    <row r="835663" spans="3:3" x14ac:dyDescent="0.15">
      <c r="C835663" s="33"/>
    </row>
    <row r="835664" spans="3:3" x14ac:dyDescent="0.15">
      <c r="C835664" s="36"/>
    </row>
    <row r="835665" spans="3:3" x14ac:dyDescent="0.15">
      <c r="C835665" s="33"/>
    </row>
    <row r="835666" spans="3:3" x14ac:dyDescent="0.15">
      <c r="C835666" s="33"/>
    </row>
    <row r="835667" spans="3:3" x14ac:dyDescent="0.15">
      <c r="C835667" s="33"/>
    </row>
    <row r="835668" spans="3:3" x14ac:dyDescent="0.15">
      <c r="C835668" s="33"/>
    </row>
    <row r="835669" spans="3:3" x14ac:dyDescent="0.15">
      <c r="C835669" s="36"/>
    </row>
    <row r="835670" spans="3:3" x14ac:dyDescent="0.15">
      <c r="C835670" s="37"/>
    </row>
    <row r="835671" spans="3:3" x14ac:dyDescent="0.15">
      <c r="C835671" s="37"/>
    </row>
    <row r="835672" spans="3:3" x14ac:dyDescent="0.15">
      <c r="C835672" s="15"/>
    </row>
    <row r="835673" spans="3:3" x14ac:dyDescent="0.15">
      <c r="C835673" s="36"/>
    </row>
    <row r="835674" spans="3:3" x14ac:dyDescent="0.15">
      <c r="C835674" s="37"/>
    </row>
    <row r="835675" spans="3:3" x14ac:dyDescent="0.15">
      <c r="C835675" s="37"/>
    </row>
    <row r="835676" spans="3:3" x14ac:dyDescent="0.15">
      <c r="C835676" s="15"/>
    </row>
    <row r="835677" spans="3:3" x14ac:dyDescent="0.15">
      <c r="C835677" s="38"/>
    </row>
    <row r="835678" spans="3:3" x14ac:dyDescent="0.15">
      <c r="C835678" s="36"/>
    </row>
    <row r="835679" spans="3:3" x14ac:dyDescent="0.15">
      <c r="C835679" s="37"/>
    </row>
    <row r="835680" spans="3:3" x14ac:dyDescent="0.15">
      <c r="C835680" s="37"/>
    </row>
    <row r="835681" spans="3:3" x14ac:dyDescent="0.15">
      <c r="C835681" s="17"/>
    </row>
    <row r="835682" spans="3:3" x14ac:dyDescent="0.15">
      <c r="C835682" s="17"/>
    </row>
    <row r="835683" spans="3:3" x14ac:dyDescent="0.15">
      <c r="C835683" s="33"/>
    </row>
    <row r="835684" spans="3:3" x14ac:dyDescent="0.15">
      <c r="C835684" s="33"/>
    </row>
    <row r="835685" spans="3:3" x14ac:dyDescent="0.15">
      <c r="C835685" s="33"/>
    </row>
    <row r="835686" spans="3:3" x14ac:dyDescent="0.15">
      <c r="C835686" s="33"/>
    </row>
    <row r="835687" spans="3:3" x14ac:dyDescent="0.15">
      <c r="C835687" s="33"/>
    </row>
    <row r="835688" spans="3:3" x14ac:dyDescent="0.15">
      <c r="C835688" s="33"/>
    </row>
    <row r="835689" spans="3:3" x14ac:dyDescent="0.15">
      <c r="C835689" s="33"/>
    </row>
    <row r="835690" spans="3:3" x14ac:dyDescent="0.15">
      <c r="C835690" s="33"/>
    </row>
    <row r="835691" spans="3:3" x14ac:dyDescent="0.15">
      <c r="C835691" s="33"/>
    </row>
    <row r="835692" spans="3:3" x14ac:dyDescent="0.15">
      <c r="C835692" s="33"/>
    </row>
    <row r="835693" spans="3:3" x14ac:dyDescent="0.15">
      <c r="C835693" s="39"/>
    </row>
    <row r="835694" spans="3:3" x14ac:dyDescent="0.15">
      <c r="C835694" s="39"/>
    </row>
    <row r="835695" spans="3:3" x14ac:dyDescent="0.15">
      <c r="C835695" s="39"/>
    </row>
    <row r="835696" spans="3:3" x14ac:dyDescent="0.15">
      <c r="C835696" s="39"/>
    </row>
    <row r="835697" spans="3:3" x14ac:dyDescent="0.15">
      <c r="C835697" s="39"/>
    </row>
    <row r="835698" spans="3:3" x14ac:dyDescent="0.15">
      <c r="C835698" s="31"/>
    </row>
    <row r="835699" spans="3:3" x14ac:dyDescent="0.15">
      <c r="C835699" s="31"/>
    </row>
    <row r="835700" spans="3:3" x14ac:dyDescent="0.15">
      <c r="C835700" s="31"/>
    </row>
    <row r="835701" spans="3:3" x14ac:dyDescent="0.15">
      <c r="C835701" s="31"/>
    </row>
    <row r="835702" spans="3:3" x14ac:dyDescent="0.15">
      <c r="C835702" s="31"/>
    </row>
    <row r="835703" spans="3:3" x14ac:dyDescent="0.15">
      <c r="C835703" s="31"/>
    </row>
    <row r="835704" spans="3:3" x14ac:dyDescent="0.15">
      <c r="C835704" s="31"/>
    </row>
    <row r="835705" spans="3:3" x14ac:dyDescent="0.15">
      <c r="C835705" s="31"/>
    </row>
    <row r="835706" spans="3:3" x14ac:dyDescent="0.15">
      <c r="C835706" s="31"/>
    </row>
    <row r="835707" spans="3:3" x14ac:dyDescent="0.15">
      <c r="C835707" s="31"/>
    </row>
    <row r="835708" spans="3:3" x14ac:dyDescent="0.15">
      <c r="C835708" s="31"/>
    </row>
    <row r="835709" spans="3:3" x14ac:dyDescent="0.15">
      <c r="C835709" s="31"/>
    </row>
    <row r="835710" spans="3:3" x14ac:dyDescent="0.15">
      <c r="C835710" s="31"/>
    </row>
    <row r="835711" spans="3:3" x14ac:dyDescent="0.15">
      <c r="C835711" s="31"/>
    </row>
    <row r="835712" spans="3:3" x14ac:dyDescent="0.15">
      <c r="C835712" s="31"/>
    </row>
    <row r="835713" spans="3:3" x14ac:dyDescent="0.15">
      <c r="C835713" s="31"/>
    </row>
    <row r="835714" spans="3:3" x14ac:dyDescent="0.15">
      <c r="C835714" s="31"/>
    </row>
    <row r="835715" spans="3:3" x14ac:dyDescent="0.15">
      <c r="C835715" s="31"/>
    </row>
    <row r="835716" spans="3:3" x14ac:dyDescent="0.15">
      <c r="C835716" s="31"/>
    </row>
    <row r="835717" spans="3:3" x14ac:dyDescent="0.15">
      <c r="C835717" s="31"/>
    </row>
    <row r="835718" spans="3:3" x14ac:dyDescent="0.15">
      <c r="C835718" s="29"/>
    </row>
    <row r="835719" spans="3:3" x14ac:dyDescent="0.15">
      <c r="C835719" s="29"/>
    </row>
    <row r="835720" spans="3:3" x14ac:dyDescent="0.15">
      <c r="C835720" s="29"/>
    </row>
    <row r="835721" spans="3:3" x14ac:dyDescent="0.15">
      <c r="C835721" s="29"/>
    </row>
    <row r="835722" spans="3:3" x14ac:dyDescent="0.15">
      <c r="C835722" s="29"/>
    </row>
    <row r="835723" spans="3:3" x14ac:dyDescent="0.15">
      <c r="C835723" s="29"/>
    </row>
    <row r="835724" spans="3:3" x14ac:dyDescent="0.15">
      <c r="C835724" s="29"/>
    </row>
    <row r="835725" spans="3:3" x14ac:dyDescent="0.15">
      <c r="C835725" s="29"/>
    </row>
    <row r="835726" spans="3:3" x14ac:dyDescent="0.15">
      <c r="C835726" s="29"/>
    </row>
    <row r="835727" spans="3:3" x14ac:dyDescent="0.15">
      <c r="C835727" s="29"/>
    </row>
    <row r="835728" spans="3:3" x14ac:dyDescent="0.15">
      <c r="C835728" s="29"/>
    </row>
    <row r="835729" spans="3:3" x14ac:dyDescent="0.15">
      <c r="C835729" s="29"/>
    </row>
    <row r="835730" spans="3:3" x14ac:dyDescent="0.15">
      <c r="C835730" s="29"/>
    </row>
    <row r="835731" spans="3:3" x14ac:dyDescent="0.15">
      <c r="C835731" s="29"/>
    </row>
    <row r="835732" spans="3:3" x14ac:dyDescent="0.15">
      <c r="C835732" s="29"/>
    </row>
    <row r="835733" spans="3:3" x14ac:dyDescent="0.15">
      <c r="C835733" s="29"/>
    </row>
    <row r="835734" spans="3:3" x14ac:dyDescent="0.15">
      <c r="C835734" s="29"/>
    </row>
    <row r="835735" spans="3:3" x14ac:dyDescent="0.15">
      <c r="C835735" s="29"/>
    </row>
    <row r="835736" spans="3:3" x14ac:dyDescent="0.15">
      <c r="C835736" s="29"/>
    </row>
    <row r="835737" spans="3:3" x14ac:dyDescent="0.15">
      <c r="C835737" s="29"/>
    </row>
    <row r="835738" spans="3:3" x14ac:dyDescent="0.15">
      <c r="C835738" s="29"/>
    </row>
    <row r="835739" spans="3:3" x14ac:dyDescent="0.15">
      <c r="C835739" s="29"/>
    </row>
    <row r="835740" spans="3:3" x14ac:dyDescent="0.15">
      <c r="C835740" s="29"/>
    </row>
    <row r="835741" spans="3:3" x14ac:dyDescent="0.15">
      <c r="C835741" s="29"/>
    </row>
    <row r="835742" spans="3:3" x14ac:dyDescent="0.15">
      <c r="C835742" s="29"/>
    </row>
    <row r="835743" spans="3:3" x14ac:dyDescent="0.15">
      <c r="C835743" s="29"/>
    </row>
    <row r="835744" spans="3:3" x14ac:dyDescent="0.15">
      <c r="C835744" s="29"/>
    </row>
    <row r="835745" spans="3:3" x14ac:dyDescent="0.15">
      <c r="C835745" s="29"/>
    </row>
    <row r="835746" spans="3:3" x14ac:dyDescent="0.15">
      <c r="C835746" s="29"/>
    </row>
    <row r="835747" spans="3:3" x14ac:dyDescent="0.15">
      <c r="C835747" s="29"/>
    </row>
    <row r="835748" spans="3:3" x14ac:dyDescent="0.15">
      <c r="C835748" s="29"/>
    </row>
    <row r="835749" spans="3:3" x14ac:dyDescent="0.15">
      <c r="C835749" s="29"/>
    </row>
    <row r="835750" spans="3:3" x14ac:dyDescent="0.15">
      <c r="C835750" s="29"/>
    </row>
    <row r="835751" spans="3:3" x14ac:dyDescent="0.15">
      <c r="C835751" s="29"/>
    </row>
    <row r="835752" spans="3:3" x14ac:dyDescent="0.15">
      <c r="C835752" s="29"/>
    </row>
    <row r="835753" spans="3:3" x14ac:dyDescent="0.15">
      <c r="C835753" s="29"/>
    </row>
    <row r="835754" spans="3:3" x14ac:dyDescent="0.15">
      <c r="C835754" s="31"/>
    </row>
    <row r="835755" spans="3:3" x14ac:dyDescent="0.15">
      <c r="C835755" s="31"/>
    </row>
    <row r="835756" spans="3:3" x14ac:dyDescent="0.15">
      <c r="C835756" s="31"/>
    </row>
    <row r="835757" spans="3:3" x14ac:dyDescent="0.15">
      <c r="C835757" s="31"/>
    </row>
    <row r="835758" spans="3:3" x14ac:dyDescent="0.15">
      <c r="C835758" s="31"/>
    </row>
    <row r="835759" spans="3:3" x14ac:dyDescent="0.15">
      <c r="C835759" s="31"/>
    </row>
    <row r="835760" spans="3:3" x14ac:dyDescent="0.15">
      <c r="C835760" s="31"/>
    </row>
    <row r="835761" spans="3:3" x14ac:dyDescent="0.15">
      <c r="C835761" s="31"/>
    </row>
    <row r="835762" spans="3:3" x14ac:dyDescent="0.15">
      <c r="C835762" s="31"/>
    </row>
    <row r="835763" spans="3:3" x14ac:dyDescent="0.15">
      <c r="C835763" s="31"/>
    </row>
    <row r="835764" spans="3:3" x14ac:dyDescent="0.15">
      <c r="C835764" s="29"/>
    </row>
    <row r="835765" spans="3:3" x14ac:dyDescent="0.15">
      <c r="C835765" s="29"/>
    </row>
    <row r="835766" spans="3:3" x14ac:dyDescent="0.15">
      <c r="C835766" s="29"/>
    </row>
    <row r="835767" spans="3:3" x14ac:dyDescent="0.15">
      <c r="C835767" s="29"/>
    </row>
    <row r="835768" spans="3:3" x14ac:dyDescent="0.15">
      <c r="C835768" s="29"/>
    </row>
    <row r="835769" spans="3:3" x14ac:dyDescent="0.15">
      <c r="C835769" s="29"/>
    </row>
    <row r="835770" spans="3:3" x14ac:dyDescent="0.15">
      <c r="C835770" s="29"/>
    </row>
    <row r="835771" spans="3:3" x14ac:dyDescent="0.15">
      <c r="C835771" s="29"/>
    </row>
    <row r="835772" spans="3:3" x14ac:dyDescent="0.15">
      <c r="C835772" s="29"/>
    </row>
    <row r="835773" spans="3:3" x14ac:dyDescent="0.15">
      <c r="C835773" s="29"/>
    </row>
    <row r="835774" spans="3:3" x14ac:dyDescent="0.15">
      <c r="C835774" s="29"/>
    </row>
    <row r="835775" spans="3:3" x14ac:dyDescent="0.15">
      <c r="C835775" s="29"/>
    </row>
    <row r="835776" spans="3:3" x14ac:dyDescent="0.15">
      <c r="C835776" s="29"/>
    </row>
    <row r="835777" spans="3:3" x14ac:dyDescent="0.15">
      <c r="C835777" s="29"/>
    </row>
    <row r="835778" spans="3:3" x14ac:dyDescent="0.15">
      <c r="C835778" s="29"/>
    </row>
    <row r="835779" spans="3:3" x14ac:dyDescent="0.15">
      <c r="C835779" s="29"/>
    </row>
    <row r="835780" spans="3:3" x14ac:dyDescent="0.15">
      <c r="C835780" s="29"/>
    </row>
    <row r="835781" spans="3:3" x14ac:dyDescent="0.15">
      <c r="C835781" s="29"/>
    </row>
    <row r="835782" spans="3:3" x14ac:dyDescent="0.15">
      <c r="C835782" s="29"/>
    </row>
    <row r="835783" spans="3:3" x14ac:dyDescent="0.15">
      <c r="C835783" s="29"/>
    </row>
    <row r="835784" spans="3:3" x14ac:dyDescent="0.15">
      <c r="C835784" s="29"/>
    </row>
    <row r="835785" spans="3:3" x14ac:dyDescent="0.15">
      <c r="C835785" s="29"/>
    </row>
    <row r="835786" spans="3:3" x14ac:dyDescent="0.15">
      <c r="C835786" s="29"/>
    </row>
    <row r="835787" spans="3:3" x14ac:dyDescent="0.15">
      <c r="C835787" s="29"/>
    </row>
    <row r="835788" spans="3:3" x14ac:dyDescent="0.15">
      <c r="C835788" s="29"/>
    </row>
    <row r="835789" spans="3:3" x14ac:dyDescent="0.15">
      <c r="C835789" s="29"/>
    </row>
    <row r="835790" spans="3:3" x14ac:dyDescent="0.15">
      <c r="C835790" s="40"/>
    </row>
    <row r="835791" spans="3:3" x14ac:dyDescent="0.15">
      <c r="C835791" s="40"/>
    </row>
    <row r="835792" spans="3:3" x14ac:dyDescent="0.15">
      <c r="C835792" s="40"/>
    </row>
    <row r="835793" spans="3:3" x14ac:dyDescent="0.15">
      <c r="C835793" s="40"/>
    </row>
    <row r="835794" spans="3:3" x14ac:dyDescent="0.15">
      <c r="C835794" s="40"/>
    </row>
    <row r="835795" spans="3:3" x14ac:dyDescent="0.15">
      <c r="C835795" s="40"/>
    </row>
    <row r="835796" spans="3:3" x14ac:dyDescent="0.15">
      <c r="C835796" s="40"/>
    </row>
    <row r="835797" spans="3:3" x14ac:dyDescent="0.15">
      <c r="C835797" s="40"/>
    </row>
    <row r="835798" spans="3:3" x14ac:dyDescent="0.15">
      <c r="C835798" s="40"/>
    </row>
    <row r="835799" spans="3:3" x14ac:dyDescent="0.15">
      <c r="C835799" s="40"/>
    </row>
    <row r="835800" spans="3:3" x14ac:dyDescent="0.15">
      <c r="C835800" s="40"/>
    </row>
    <row r="835801" spans="3:3" x14ac:dyDescent="0.15">
      <c r="C835801" s="40"/>
    </row>
    <row r="835802" spans="3:3" x14ac:dyDescent="0.15">
      <c r="C835802" s="40"/>
    </row>
    <row r="835803" spans="3:3" x14ac:dyDescent="0.15">
      <c r="C835803" s="40"/>
    </row>
    <row r="835804" spans="3:3" x14ac:dyDescent="0.15">
      <c r="C835804" s="41"/>
    </row>
    <row r="835805" spans="3:3" x14ac:dyDescent="0.15">
      <c r="C835805" s="41"/>
    </row>
    <row r="835806" spans="3:3" x14ac:dyDescent="0.15">
      <c r="C835806" s="41"/>
    </row>
    <row r="835807" spans="3:3" x14ac:dyDescent="0.15">
      <c r="C835807" s="41"/>
    </row>
    <row r="835808" spans="3:3" x14ac:dyDescent="0.15">
      <c r="C835808" s="41"/>
    </row>
    <row r="835809" spans="3:3" x14ac:dyDescent="0.15">
      <c r="C835809" s="34"/>
    </row>
    <row r="835810" spans="3:3" x14ac:dyDescent="0.15">
      <c r="C835810" s="34"/>
    </row>
    <row r="835811" spans="3:3" x14ac:dyDescent="0.15">
      <c r="C835811" s="34"/>
    </row>
    <row r="835812" spans="3:3" x14ac:dyDescent="0.15">
      <c r="C835812" s="34"/>
    </row>
    <row r="835813" spans="3:3" x14ac:dyDescent="0.15">
      <c r="C835813" s="34"/>
    </row>
    <row r="835814" spans="3:3" x14ac:dyDescent="0.15">
      <c r="C835814" s="34"/>
    </row>
    <row r="835815" spans="3:3" x14ac:dyDescent="0.15">
      <c r="C835815" s="34"/>
    </row>
    <row r="835816" spans="3:3" x14ac:dyDescent="0.15">
      <c r="C835816" s="34"/>
    </row>
    <row r="835817" spans="3:3" x14ac:dyDescent="0.15">
      <c r="C835817" s="34"/>
    </row>
    <row r="835818" spans="3:3" x14ac:dyDescent="0.15">
      <c r="C835818" s="34"/>
    </row>
    <row r="835819" spans="3:3" x14ac:dyDescent="0.15">
      <c r="C835819" s="42"/>
    </row>
    <row r="835820" spans="3:3" x14ac:dyDescent="0.15">
      <c r="C835820" s="42"/>
    </row>
    <row r="835821" spans="3:3" x14ac:dyDescent="0.15">
      <c r="C835821" s="42"/>
    </row>
    <row r="835822" spans="3:3" x14ac:dyDescent="0.15">
      <c r="C835822" s="42"/>
    </row>
    <row r="835823" spans="3:3" x14ac:dyDescent="0.15">
      <c r="C835823" s="42"/>
    </row>
    <row r="835824" spans="3:3" x14ac:dyDescent="0.15">
      <c r="C835824" s="42"/>
    </row>
    <row r="835825" spans="3:3" x14ac:dyDescent="0.15">
      <c r="C835825" s="42"/>
    </row>
    <row r="835826" spans="3:3" x14ac:dyDescent="0.15">
      <c r="C835826" s="42"/>
    </row>
    <row r="835827" spans="3:3" x14ac:dyDescent="0.15">
      <c r="C835827" s="42"/>
    </row>
    <row r="835828" spans="3:3" x14ac:dyDescent="0.15">
      <c r="C835828" s="42"/>
    </row>
    <row r="835829" spans="3:3" x14ac:dyDescent="0.15">
      <c r="C835829" s="31"/>
    </row>
    <row r="835830" spans="3:3" x14ac:dyDescent="0.15">
      <c r="C835830" s="31"/>
    </row>
    <row r="835831" spans="3:3" x14ac:dyDescent="0.15">
      <c r="C835831" s="29"/>
    </row>
    <row r="835832" spans="3:3" x14ac:dyDescent="0.15">
      <c r="C835832" s="29"/>
    </row>
    <row r="835833" spans="3:3" x14ac:dyDescent="0.15">
      <c r="C835833" s="29"/>
    </row>
    <row r="835834" spans="3:3" x14ac:dyDescent="0.15">
      <c r="C835834" s="29"/>
    </row>
    <row r="835835" spans="3:3" x14ac:dyDescent="0.15">
      <c r="C835835" s="29"/>
    </row>
    <row r="835836" spans="3:3" x14ac:dyDescent="0.15">
      <c r="C835836" s="29"/>
    </row>
    <row r="835837" spans="3:3" x14ac:dyDescent="0.15">
      <c r="C835837" s="29"/>
    </row>
    <row r="835838" spans="3:3" x14ac:dyDescent="0.15">
      <c r="C835838" s="29"/>
    </row>
    <row r="835839" spans="3:3" x14ac:dyDescent="0.15">
      <c r="C835839" s="31"/>
    </row>
    <row r="835840" spans="3:3" x14ac:dyDescent="0.15">
      <c r="C835840" s="29"/>
    </row>
    <row r="835841" spans="3:3" x14ac:dyDescent="0.15">
      <c r="C835841" s="29"/>
    </row>
    <row r="835842" spans="3:3" x14ac:dyDescent="0.15">
      <c r="C835842" s="29"/>
    </row>
    <row r="835843" spans="3:3" x14ac:dyDescent="0.15">
      <c r="C835843" s="29"/>
    </row>
    <row r="835844" spans="3:3" x14ac:dyDescent="0.15">
      <c r="C835844" s="29"/>
    </row>
    <row r="835845" spans="3:3" x14ac:dyDescent="0.15">
      <c r="C835845" s="29"/>
    </row>
    <row r="835846" spans="3:3" x14ac:dyDescent="0.15">
      <c r="C835846" s="29"/>
    </row>
    <row r="835847" spans="3:3" x14ac:dyDescent="0.15">
      <c r="C835847" s="37"/>
    </row>
    <row r="835848" spans="3:3" x14ac:dyDescent="0.15">
      <c r="C835848" s="37"/>
    </row>
    <row r="835849" spans="3:3" x14ac:dyDescent="0.15">
      <c r="C835849" s="37"/>
    </row>
    <row r="835850" spans="3:3" x14ac:dyDescent="0.15">
      <c r="C835850" s="37"/>
    </row>
    <row r="835851" spans="3:3" x14ac:dyDescent="0.15">
      <c r="C835851" s="29"/>
    </row>
    <row r="835852" spans="3:3" x14ac:dyDescent="0.15">
      <c r="C835852" s="43"/>
    </row>
    <row r="835853" spans="3:3" x14ac:dyDescent="0.15">
      <c r="C835853" s="43"/>
    </row>
    <row r="835854" spans="3:3" x14ac:dyDescent="0.15">
      <c r="C835854" s="43"/>
    </row>
    <row r="835855" spans="3:3" x14ac:dyDescent="0.15">
      <c r="C835855" s="43"/>
    </row>
    <row r="835856" spans="3:3" x14ac:dyDescent="0.15">
      <c r="C835856" s="43"/>
    </row>
    <row r="835857" spans="3:3" x14ac:dyDescent="0.15">
      <c r="C835857" s="43"/>
    </row>
    <row r="835858" spans="3:3" x14ac:dyDescent="0.15">
      <c r="C835858" s="43"/>
    </row>
    <row r="835859" spans="3:3" x14ac:dyDescent="0.15">
      <c r="C835859" s="44"/>
    </row>
    <row r="835860" spans="3:3" x14ac:dyDescent="0.15">
      <c r="C835860" s="44"/>
    </row>
    <row r="835861" spans="3:3" x14ac:dyDescent="0.15">
      <c r="C835861" s="44"/>
    </row>
    <row r="835862" spans="3:3" x14ac:dyDescent="0.15">
      <c r="C835862" s="43"/>
    </row>
    <row r="835863" spans="3:3" x14ac:dyDescent="0.15">
      <c r="C835863" s="43"/>
    </row>
    <row r="835864" spans="3:3" x14ac:dyDescent="0.15">
      <c r="C835864" s="43"/>
    </row>
    <row r="835865" spans="3:3" x14ac:dyDescent="0.15">
      <c r="C835865" s="43"/>
    </row>
    <row r="835866" spans="3:3" x14ac:dyDescent="0.15">
      <c r="C835866" s="43"/>
    </row>
    <row r="835867" spans="3:3" x14ac:dyDescent="0.15">
      <c r="C835867" s="43"/>
    </row>
    <row r="835868" spans="3:3" x14ac:dyDescent="0.15">
      <c r="C835868" s="43"/>
    </row>
    <row r="835869" spans="3:3" x14ac:dyDescent="0.15">
      <c r="C835869" s="45"/>
    </row>
    <row r="835870" spans="3:3" x14ac:dyDescent="0.15">
      <c r="C835870" s="45"/>
    </row>
    <row r="835871" spans="3:3" x14ac:dyDescent="0.15">
      <c r="C835871" s="45"/>
    </row>
    <row r="835872" spans="3:3" x14ac:dyDescent="0.15">
      <c r="C835872" s="46"/>
    </row>
    <row r="835873" spans="3:3" x14ac:dyDescent="0.15">
      <c r="C835873" s="46"/>
    </row>
    <row r="835874" spans="3:3" x14ac:dyDescent="0.15">
      <c r="C835874" s="46"/>
    </row>
    <row r="835875" spans="3:3" x14ac:dyDescent="0.15">
      <c r="C835875" s="46"/>
    </row>
    <row r="835876" spans="3:3" x14ac:dyDescent="0.15">
      <c r="C835876" s="46"/>
    </row>
    <row r="835877" spans="3:3" x14ac:dyDescent="0.15">
      <c r="C835877" s="46"/>
    </row>
    <row r="835878" spans="3:3" x14ac:dyDescent="0.15">
      <c r="C835878" s="46"/>
    </row>
    <row r="835879" spans="3:3" x14ac:dyDescent="0.15">
      <c r="C835879" s="47"/>
    </row>
    <row r="835880" spans="3:3" x14ac:dyDescent="0.15">
      <c r="C835880" s="47"/>
    </row>
    <row r="835881" spans="3:3" x14ac:dyDescent="0.15">
      <c r="C835881" s="47"/>
    </row>
    <row r="835882" spans="3:3" x14ac:dyDescent="0.15">
      <c r="C835882" s="43"/>
    </row>
    <row r="835883" spans="3:3" x14ac:dyDescent="0.15">
      <c r="C835883" s="36"/>
    </row>
    <row r="835884" spans="3:3" x14ac:dyDescent="0.15">
      <c r="C835884" s="43"/>
    </row>
    <row r="835885" spans="3:3" x14ac:dyDescent="0.15">
      <c r="C835885" s="43"/>
    </row>
    <row r="835886" spans="3:3" x14ac:dyDescent="0.15">
      <c r="C835886" s="43"/>
    </row>
    <row r="835887" spans="3:3" x14ac:dyDescent="0.15">
      <c r="C835887" s="43"/>
    </row>
    <row r="835888" spans="3:3" x14ac:dyDescent="0.15">
      <c r="C835888" s="43"/>
    </row>
    <row r="835889" spans="3:3" x14ac:dyDescent="0.15">
      <c r="C835889" s="43"/>
    </row>
    <row r="835890" spans="3:3" x14ac:dyDescent="0.15">
      <c r="C835890" s="43"/>
    </row>
    <row r="835891" spans="3:3" x14ac:dyDescent="0.15">
      <c r="C835891" s="43"/>
    </row>
    <row r="835892" spans="3:3" x14ac:dyDescent="0.15">
      <c r="C835892" s="44"/>
    </row>
    <row r="835893" spans="3:3" x14ac:dyDescent="0.15">
      <c r="C835893" s="44"/>
    </row>
    <row r="835894" spans="3:3" x14ac:dyDescent="0.15">
      <c r="C835894" s="44"/>
    </row>
    <row r="835895" spans="3:3" x14ac:dyDescent="0.15">
      <c r="C835895" s="43"/>
    </row>
    <row r="835896" spans="3:3" x14ac:dyDescent="0.15">
      <c r="C835896" s="43"/>
    </row>
    <row r="835897" spans="3:3" x14ac:dyDescent="0.15">
      <c r="C835897" s="43"/>
    </row>
    <row r="835898" spans="3:3" x14ac:dyDescent="0.15">
      <c r="C835898" s="48"/>
    </row>
    <row r="835899" spans="3:3" x14ac:dyDescent="0.15">
      <c r="C835899" s="43"/>
    </row>
    <row r="835900" spans="3:3" x14ac:dyDescent="0.15">
      <c r="C835900" s="48"/>
    </row>
    <row r="835901" spans="3:3" x14ac:dyDescent="0.15">
      <c r="C835901" s="48"/>
    </row>
    <row r="835902" spans="3:3" x14ac:dyDescent="0.15">
      <c r="C835902" s="48"/>
    </row>
    <row r="835903" spans="3:3" x14ac:dyDescent="0.15">
      <c r="C835903" s="43"/>
    </row>
    <row r="835904" spans="3:3" x14ac:dyDescent="0.15">
      <c r="C835904" s="49"/>
    </row>
    <row r="835905" spans="3:3" x14ac:dyDescent="0.15">
      <c r="C835905" s="48"/>
    </row>
    <row r="835906" spans="3:3" x14ac:dyDescent="0.15">
      <c r="C835906" s="48"/>
    </row>
    <row r="835907" spans="3:3" x14ac:dyDescent="0.15">
      <c r="C835907" s="48"/>
    </row>
    <row r="835908" spans="3:3" x14ac:dyDescent="0.15">
      <c r="C835908" s="48"/>
    </row>
    <row r="835909" spans="3:3" x14ac:dyDescent="0.15">
      <c r="C835909" s="48"/>
    </row>
    <row r="835910" spans="3:3" x14ac:dyDescent="0.15">
      <c r="C835910" s="48"/>
    </row>
    <row r="835911" spans="3:3" x14ac:dyDescent="0.15">
      <c r="C835911" s="48"/>
    </row>
    <row r="835912" spans="3:3" x14ac:dyDescent="0.15">
      <c r="C835912" s="43"/>
    </row>
    <row r="835913" spans="3:3" x14ac:dyDescent="0.15">
      <c r="C835913" s="46"/>
    </row>
    <row r="835914" spans="3:3" x14ac:dyDescent="0.15">
      <c r="C835914" s="43"/>
    </row>
    <row r="835915" spans="3:3" x14ac:dyDescent="0.15">
      <c r="C835915" s="50"/>
    </row>
    <row r="835917" spans="3:3" x14ac:dyDescent="0.15">
      <c r="C835917" s="52"/>
    </row>
    <row r="851969" spans="3:3" x14ac:dyDescent="0.15">
      <c r="C851969" s="29"/>
    </row>
    <row r="851970" spans="3:3" x14ac:dyDescent="0.15">
      <c r="C851970" s="31"/>
    </row>
    <row r="851971" spans="3:3" x14ac:dyDescent="0.15">
      <c r="C851971" s="31"/>
    </row>
    <row r="851972" spans="3:3" x14ac:dyDescent="0.15">
      <c r="C851972" s="32"/>
    </row>
    <row r="851973" spans="3:3" x14ac:dyDescent="0.15">
      <c r="C851973" s="32"/>
    </row>
    <row r="851974" spans="3:3" x14ac:dyDescent="0.15">
      <c r="C851974" s="31"/>
    </row>
    <row r="851975" spans="3:3" x14ac:dyDescent="0.15">
      <c r="C851975" s="31"/>
    </row>
    <row r="851976" spans="3:3" x14ac:dyDescent="0.15">
      <c r="C851976" s="31"/>
    </row>
    <row r="851977" spans="3:3" x14ac:dyDescent="0.15">
      <c r="C851977" s="31"/>
    </row>
    <row r="851978" spans="3:3" x14ac:dyDescent="0.15">
      <c r="C851978" s="31"/>
    </row>
    <row r="851979" spans="3:3" x14ac:dyDescent="0.15">
      <c r="C851979" s="31"/>
    </row>
    <row r="851980" spans="3:3" x14ac:dyDescent="0.15">
      <c r="C851980" s="31"/>
    </row>
    <row r="851981" spans="3:3" x14ac:dyDescent="0.15">
      <c r="C851981" s="31"/>
    </row>
    <row r="851982" spans="3:3" x14ac:dyDescent="0.15">
      <c r="C851982" s="31"/>
    </row>
    <row r="851983" spans="3:3" x14ac:dyDescent="0.15">
      <c r="C851983" s="31"/>
    </row>
    <row r="851984" spans="3:3" x14ac:dyDescent="0.15">
      <c r="C851984" s="31"/>
    </row>
    <row r="851985" spans="3:3" x14ac:dyDescent="0.15">
      <c r="C851985" s="31"/>
    </row>
    <row r="851986" spans="3:3" x14ac:dyDescent="0.15">
      <c r="C851986" s="31"/>
    </row>
    <row r="851987" spans="3:3" x14ac:dyDescent="0.15">
      <c r="C851987" s="31"/>
    </row>
    <row r="851988" spans="3:3" x14ac:dyDescent="0.15">
      <c r="C851988" s="29"/>
    </row>
    <row r="851989" spans="3:3" x14ac:dyDescent="0.15">
      <c r="C851989" s="29"/>
    </row>
    <row r="851990" spans="3:3" x14ac:dyDescent="0.15">
      <c r="C851990" s="29"/>
    </row>
    <row r="851991" spans="3:3" x14ac:dyDescent="0.15">
      <c r="C851991" s="29"/>
    </row>
    <row r="851992" spans="3:3" x14ac:dyDescent="0.15">
      <c r="C851992" s="29"/>
    </row>
    <row r="851993" spans="3:3" x14ac:dyDescent="0.15">
      <c r="C851993" s="29"/>
    </row>
    <row r="851994" spans="3:3" x14ac:dyDescent="0.15">
      <c r="C851994" s="33"/>
    </row>
    <row r="851995" spans="3:3" x14ac:dyDescent="0.15">
      <c r="C851995" s="29"/>
    </row>
    <row r="851996" spans="3:3" x14ac:dyDescent="0.15">
      <c r="C851996" s="33"/>
    </row>
    <row r="851997" spans="3:3" x14ac:dyDescent="0.15">
      <c r="C851997" s="29"/>
    </row>
    <row r="851998" spans="3:3" x14ac:dyDescent="0.15">
      <c r="C851998" s="29"/>
    </row>
    <row r="851999" spans="3:3" x14ac:dyDescent="0.15">
      <c r="C851999" s="34"/>
    </row>
    <row r="852000" spans="3:3" x14ac:dyDescent="0.15">
      <c r="C852000" s="34"/>
    </row>
    <row r="852001" spans="3:3" x14ac:dyDescent="0.15">
      <c r="C852001" s="34"/>
    </row>
    <row r="852002" spans="3:3" x14ac:dyDescent="0.15">
      <c r="C852002" s="34"/>
    </row>
    <row r="852003" spans="3:3" x14ac:dyDescent="0.15">
      <c r="C852003" s="29"/>
    </row>
    <row r="852004" spans="3:3" x14ac:dyDescent="0.15">
      <c r="C852004" s="29"/>
    </row>
    <row r="852005" spans="3:3" x14ac:dyDescent="0.15">
      <c r="C852005" s="29"/>
    </row>
    <row r="852006" spans="3:3" x14ac:dyDescent="0.15">
      <c r="C852006" s="29"/>
    </row>
    <row r="852007" spans="3:3" x14ac:dyDescent="0.15">
      <c r="C852007" s="29"/>
    </row>
    <row r="852008" spans="3:3" x14ac:dyDescent="0.15">
      <c r="C852008" s="29"/>
    </row>
    <row r="852009" spans="3:3" x14ac:dyDescent="0.15">
      <c r="C852009" s="34"/>
    </row>
    <row r="852010" spans="3:3" x14ac:dyDescent="0.15">
      <c r="C852010" s="34"/>
    </row>
    <row r="852011" spans="3:3" x14ac:dyDescent="0.15">
      <c r="C852011" s="29"/>
    </row>
    <row r="852012" spans="3:3" x14ac:dyDescent="0.15">
      <c r="C852012" s="29"/>
    </row>
    <row r="852013" spans="3:3" x14ac:dyDescent="0.15">
      <c r="C852013" s="29"/>
    </row>
    <row r="852014" spans="3:3" x14ac:dyDescent="0.15">
      <c r="C852014" s="29"/>
    </row>
    <row r="852015" spans="3:3" x14ac:dyDescent="0.15">
      <c r="C852015" s="29"/>
    </row>
    <row r="852016" spans="3:3" x14ac:dyDescent="0.15">
      <c r="C852016" s="29"/>
    </row>
    <row r="852017" spans="3:3" x14ac:dyDescent="0.15">
      <c r="C852017" s="29"/>
    </row>
    <row r="852018" spans="3:3" x14ac:dyDescent="0.15">
      <c r="C852018" s="29"/>
    </row>
    <row r="852019" spans="3:3" x14ac:dyDescent="0.15">
      <c r="C852019" s="29"/>
    </row>
    <row r="852020" spans="3:3" x14ac:dyDescent="0.15">
      <c r="C852020" s="29"/>
    </row>
    <row r="852021" spans="3:3" x14ac:dyDescent="0.15">
      <c r="C852021" s="29"/>
    </row>
    <row r="852022" spans="3:3" x14ac:dyDescent="0.15">
      <c r="C852022" s="29"/>
    </row>
    <row r="852023" spans="3:3" x14ac:dyDescent="0.15">
      <c r="C852023" s="29"/>
    </row>
    <row r="852024" spans="3:3" x14ac:dyDescent="0.15">
      <c r="C852024" s="29"/>
    </row>
    <row r="852025" spans="3:3" x14ac:dyDescent="0.15">
      <c r="C852025" s="29"/>
    </row>
    <row r="852026" spans="3:3" x14ac:dyDescent="0.15">
      <c r="C852026" s="29"/>
    </row>
    <row r="852027" spans="3:3" x14ac:dyDescent="0.15">
      <c r="C852027" s="34"/>
    </row>
    <row r="852028" spans="3:3" x14ac:dyDescent="0.15">
      <c r="C852028" s="35"/>
    </row>
    <row r="852029" spans="3:3" x14ac:dyDescent="0.15">
      <c r="C852029" s="35"/>
    </row>
    <row r="852030" spans="3:3" x14ac:dyDescent="0.15">
      <c r="C852030" s="35"/>
    </row>
    <row r="852031" spans="3:3" x14ac:dyDescent="0.15">
      <c r="C852031" s="35"/>
    </row>
    <row r="852032" spans="3:3" x14ac:dyDescent="0.15">
      <c r="C852032" s="35"/>
    </row>
    <row r="852033" spans="3:3" x14ac:dyDescent="0.15">
      <c r="C852033" s="35"/>
    </row>
    <row r="852034" spans="3:3" x14ac:dyDescent="0.15">
      <c r="C852034" s="35"/>
    </row>
    <row r="852035" spans="3:3" x14ac:dyDescent="0.15">
      <c r="C852035" s="33"/>
    </row>
    <row r="852036" spans="3:3" x14ac:dyDescent="0.15">
      <c r="C852036" s="35"/>
    </row>
    <row r="852037" spans="3:3" x14ac:dyDescent="0.15">
      <c r="C852037" s="33"/>
    </row>
    <row r="852038" spans="3:3" x14ac:dyDescent="0.15">
      <c r="C852038" s="33"/>
    </row>
    <row r="852039" spans="3:3" x14ac:dyDescent="0.15">
      <c r="C852039" s="33"/>
    </row>
    <row r="852040" spans="3:3" x14ac:dyDescent="0.15">
      <c r="C852040" s="33"/>
    </row>
    <row r="852041" spans="3:3" x14ac:dyDescent="0.15">
      <c r="C852041" s="33"/>
    </row>
    <row r="852042" spans="3:3" x14ac:dyDescent="0.15">
      <c r="C852042" s="33"/>
    </row>
    <row r="852043" spans="3:3" x14ac:dyDescent="0.15">
      <c r="C852043" s="33"/>
    </row>
    <row r="852044" spans="3:3" x14ac:dyDescent="0.15">
      <c r="C852044" s="33"/>
    </row>
    <row r="852045" spans="3:3" x14ac:dyDescent="0.15">
      <c r="C852045" s="33"/>
    </row>
    <row r="852046" spans="3:3" x14ac:dyDescent="0.15">
      <c r="C852046" s="36"/>
    </row>
    <row r="852047" spans="3:3" x14ac:dyDescent="0.15">
      <c r="C852047" s="33"/>
    </row>
    <row r="852048" spans="3:3" x14ac:dyDescent="0.15">
      <c r="C852048" s="36"/>
    </row>
    <row r="852049" spans="3:3" x14ac:dyDescent="0.15">
      <c r="C852049" s="33"/>
    </row>
    <row r="852050" spans="3:3" x14ac:dyDescent="0.15">
      <c r="C852050" s="33"/>
    </row>
    <row r="852051" spans="3:3" x14ac:dyDescent="0.15">
      <c r="C852051" s="33"/>
    </row>
    <row r="852052" spans="3:3" x14ac:dyDescent="0.15">
      <c r="C852052" s="33"/>
    </row>
    <row r="852053" spans="3:3" x14ac:dyDescent="0.15">
      <c r="C852053" s="36"/>
    </row>
    <row r="852054" spans="3:3" x14ac:dyDescent="0.15">
      <c r="C852054" s="37"/>
    </row>
    <row r="852055" spans="3:3" x14ac:dyDescent="0.15">
      <c r="C852055" s="37"/>
    </row>
    <row r="852056" spans="3:3" x14ac:dyDescent="0.15">
      <c r="C852056" s="15"/>
    </row>
    <row r="852057" spans="3:3" x14ac:dyDescent="0.15">
      <c r="C852057" s="36"/>
    </row>
    <row r="852058" spans="3:3" x14ac:dyDescent="0.15">
      <c r="C852058" s="37"/>
    </row>
    <row r="852059" spans="3:3" x14ac:dyDescent="0.15">
      <c r="C852059" s="37"/>
    </row>
    <row r="852060" spans="3:3" x14ac:dyDescent="0.15">
      <c r="C852060" s="15"/>
    </row>
    <row r="852061" spans="3:3" x14ac:dyDescent="0.15">
      <c r="C852061" s="38"/>
    </row>
    <row r="852062" spans="3:3" x14ac:dyDescent="0.15">
      <c r="C852062" s="36"/>
    </row>
    <row r="852063" spans="3:3" x14ac:dyDescent="0.15">
      <c r="C852063" s="37"/>
    </row>
    <row r="852064" spans="3:3" x14ac:dyDescent="0.15">
      <c r="C852064" s="37"/>
    </row>
    <row r="852065" spans="3:3" x14ac:dyDescent="0.15">
      <c r="C852065" s="17"/>
    </row>
    <row r="852066" spans="3:3" x14ac:dyDescent="0.15">
      <c r="C852066" s="17"/>
    </row>
    <row r="852067" spans="3:3" x14ac:dyDescent="0.15">
      <c r="C852067" s="33"/>
    </row>
    <row r="852068" spans="3:3" x14ac:dyDescent="0.15">
      <c r="C852068" s="33"/>
    </row>
    <row r="852069" spans="3:3" x14ac:dyDescent="0.15">
      <c r="C852069" s="33"/>
    </row>
    <row r="852070" spans="3:3" x14ac:dyDescent="0.15">
      <c r="C852070" s="33"/>
    </row>
    <row r="852071" spans="3:3" x14ac:dyDescent="0.15">
      <c r="C852071" s="33"/>
    </row>
    <row r="852072" spans="3:3" x14ac:dyDescent="0.15">
      <c r="C852072" s="33"/>
    </row>
    <row r="852073" spans="3:3" x14ac:dyDescent="0.15">
      <c r="C852073" s="33"/>
    </row>
    <row r="852074" spans="3:3" x14ac:dyDescent="0.15">
      <c r="C852074" s="33"/>
    </row>
    <row r="852075" spans="3:3" x14ac:dyDescent="0.15">
      <c r="C852075" s="33"/>
    </row>
    <row r="852076" spans="3:3" x14ac:dyDescent="0.15">
      <c r="C852076" s="33"/>
    </row>
    <row r="852077" spans="3:3" x14ac:dyDescent="0.15">
      <c r="C852077" s="39"/>
    </row>
    <row r="852078" spans="3:3" x14ac:dyDescent="0.15">
      <c r="C852078" s="39"/>
    </row>
    <row r="852079" spans="3:3" x14ac:dyDescent="0.15">
      <c r="C852079" s="39"/>
    </row>
    <row r="852080" spans="3:3" x14ac:dyDescent="0.15">
      <c r="C852080" s="39"/>
    </row>
    <row r="852081" spans="3:3" x14ac:dyDescent="0.15">
      <c r="C852081" s="39"/>
    </row>
    <row r="852082" spans="3:3" x14ac:dyDescent="0.15">
      <c r="C852082" s="31"/>
    </row>
    <row r="852083" spans="3:3" x14ac:dyDescent="0.15">
      <c r="C852083" s="31"/>
    </row>
    <row r="852084" spans="3:3" x14ac:dyDescent="0.15">
      <c r="C852084" s="31"/>
    </row>
    <row r="852085" spans="3:3" x14ac:dyDescent="0.15">
      <c r="C852085" s="31"/>
    </row>
    <row r="852086" spans="3:3" x14ac:dyDescent="0.15">
      <c r="C852086" s="31"/>
    </row>
    <row r="852087" spans="3:3" x14ac:dyDescent="0.15">
      <c r="C852087" s="31"/>
    </row>
    <row r="852088" spans="3:3" x14ac:dyDescent="0.15">
      <c r="C852088" s="31"/>
    </row>
    <row r="852089" spans="3:3" x14ac:dyDescent="0.15">
      <c r="C852089" s="31"/>
    </row>
    <row r="852090" spans="3:3" x14ac:dyDescent="0.15">
      <c r="C852090" s="31"/>
    </row>
    <row r="852091" spans="3:3" x14ac:dyDescent="0.15">
      <c r="C852091" s="31"/>
    </row>
    <row r="852092" spans="3:3" x14ac:dyDescent="0.15">
      <c r="C852092" s="31"/>
    </row>
    <row r="852093" spans="3:3" x14ac:dyDescent="0.15">
      <c r="C852093" s="31"/>
    </row>
    <row r="852094" spans="3:3" x14ac:dyDescent="0.15">
      <c r="C852094" s="31"/>
    </row>
    <row r="852095" spans="3:3" x14ac:dyDescent="0.15">
      <c r="C852095" s="31"/>
    </row>
    <row r="852096" spans="3:3" x14ac:dyDescent="0.15">
      <c r="C852096" s="31"/>
    </row>
    <row r="852097" spans="3:3" x14ac:dyDescent="0.15">
      <c r="C852097" s="31"/>
    </row>
    <row r="852098" spans="3:3" x14ac:dyDescent="0.15">
      <c r="C852098" s="31"/>
    </row>
    <row r="852099" spans="3:3" x14ac:dyDescent="0.15">
      <c r="C852099" s="31"/>
    </row>
    <row r="852100" spans="3:3" x14ac:dyDescent="0.15">
      <c r="C852100" s="31"/>
    </row>
    <row r="852101" spans="3:3" x14ac:dyDescent="0.15">
      <c r="C852101" s="31"/>
    </row>
    <row r="852102" spans="3:3" x14ac:dyDescent="0.15">
      <c r="C852102" s="29"/>
    </row>
    <row r="852103" spans="3:3" x14ac:dyDescent="0.15">
      <c r="C852103" s="29"/>
    </row>
    <row r="852104" spans="3:3" x14ac:dyDescent="0.15">
      <c r="C852104" s="29"/>
    </row>
    <row r="852105" spans="3:3" x14ac:dyDescent="0.15">
      <c r="C852105" s="29"/>
    </row>
    <row r="852106" spans="3:3" x14ac:dyDescent="0.15">
      <c r="C852106" s="29"/>
    </row>
    <row r="852107" spans="3:3" x14ac:dyDescent="0.15">
      <c r="C852107" s="29"/>
    </row>
    <row r="852108" spans="3:3" x14ac:dyDescent="0.15">
      <c r="C852108" s="29"/>
    </row>
    <row r="852109" spans="3:3" x14ac:dyDescent="0.15">
      <c r="C852109" s="29"/>
    </row>
    <row r="852110" spans="3:3" x14ac:dyDescent="0.15">
      <c r="C852110" s="29"/>
    </row>
    <row r="852111" spans="3:3" x14ac:dyDescent="0.15">
      <c r="C852111" s="29"/>
    </row>
    <row r="852112" spans="3:3" x14ac:dyDescent="0.15">
      <c r="C852112" s="29"/>
    </row>
    <row r="852113" spans="3:3" x14ac:dyDescent="0.15">
      <c r="C852113" s="29"/>
    </row>
    <row r="852114" spans="3:3" x14ac:dyDescent="0.15">
      <c r="C852114" s="29"/>
    </row>
    <row r="852115" spans="3:3" x14ac:dyDescent="0.15">
      <c r="C852115" s="29"/>
    </row>
    <row r="852116" spans="3:3" x14ac:dyDescent="0.15">
      <c r="C852116" s="29"/>
    </row>
    <row r="852117" spans="3:3" x14ac:dyDescent="0.15">
      <c r="C852117" s="29"/>
    </row>
    <row r="852118" spans="3:3" x14ac:dyDescent="0.15">
      <c r="C852118" s="29"/>
    </row>
    <row r="852119" spans="3:3" x14ac:dyDescent="0.15">
      <c r="C852119" s="29"/>
    </row>
    <row r="852120" spans="3:3" x14ac:dyDescent="0.15">
      <c r="C852120" s="29"/>
    </row>
    <row r="852121" spans="3:3" x14ac:dyDescent="0.15">
      <c r="C852121" s="29"/>
    </row>
    <row r="852122" spans="3:3" x14ac:dyDescent="0.15">
      <c r="C852122" s="29"/>
    </row>
    <row r="852123" spans="3:3" x14ac:dyDescent="0.15">
      <c r="C852123" s="29"/>
    </row>
    <row r="852124" spans="3:3" x14ac:dyDescent="0.15">
      <c r="C852124" s="29"/>
    </row>
    <row r="852125" spans="3:3" x14ac:dyDescent="0.15">
      <c r="C852125" s="29"/>
    </row>
    <row r="852126" spans="3:3" x14ac:dyDescent="0.15">
      <c r="C852126" s="29"/>
    </row>
    <row r="852127" spans="3:3" x14ac:dyDescent="0.15">
      <c r="C852127" s="29"/>
    </row>
    <row r="852128" spans="3:3" x14ac:dyDescent="0.15">
      <c r="C852128" s="29"/>
    </row>
    <row r="852129" spans="3:3" x14ac:dyDescent="0.15">
      <c r="C852129" s="29"/>
    </row>
    <row r="852130" spans="3:3" x14ac:dyDescent="0.15">
      <c r="C852130" s="29"/>
    </row>
    <row r="852131" spans="3:3" x14ac:dyDescent="0.15">
      <c r="C852131" s="29"/>
    </row>
    <row r="852132" spans="3:3" x14ac:dyDescent="0.15">
      <c r="C852132" s="29"/>
    </row>
    <row r="852133" spans="3:3" x14ac:dyDescent="0.15">
      <c r="C852133" s="29"/>
    </row>
    <row r="852134" spans="3:3" x14ac:dyDescent="0.15">
      <c r="C852134" s="29"/>
    </row>
    <row r="852135" spans="3:3" x14ac:dyDescent="0.15">
      <c r="C852135" s="29"/>
    </row>
    <row r="852136" spans="3:3" x14ac:dyDescent="0.15">
      <c r="C852136" s="29"/>
    </row>
    <row r="852137" spans="3:3" x14ac:dyDescent="0.15">
      <c r="C852137" s="29"/>
    </row>
    <row r="852138" spans="3:3" x14ac:dyDescent="0.15">
      <c r="C852138" s="31"/>
    </row>
    <row r="852139" spans="3:3" x14ac:dyDescent="0.15">
      <c r="C852139" s="31"/>
    </row>
    <row r="852140" spans="3:3" x14ac:dyDescent="0.15">
      <c r="C852140" s="31"/>
    </row>
    <row r="852141" spans="3:3" x14ac:dyDescent="0.15">
      <c r="C852141" s="31"/>
    </row>
    <row r="852142" spans="3:3" x14ac:dyDescent="0.15">
      <c r="C852142" s="31"/>
    </row>
    <row r="852143" spans="3:3" x14ac:dyDescent="0.15">
      <c r="C852143" s="31"/>
    </row>
    <row r="852144" spans="3:3" x14ac:dyDescent="0.15">
      <c r="C852144" s="31"/>
    </row>
    <row r="852145" spans="3:3" x14ac:dyDescent="0.15">
      <c r="C852145" s="31"/>
    </row>
    <row r="852146" spans="3:3" x14ac:dyDescent="0.15">
      <c r="C852146" s="31"/>
    </row>
    <row r="852147" spans="3:3" x14ac:dyDescent="0.15">
      <c r="C852147" s="31"/>
    </row>
    <row r="852148" spans="3:3" x14ac:dyDescent="0.15">
      <c r="C852148" s="29"/>
    </row>
    <row r="852149" spans="3:3" x14ac:dyDescent="0.15">
      <c r="C852149" s="29"/>
    </row>
    <row r="852150" spans="3:3" x14ac:dyDescent="0.15">
      <c r="C852150" s="29"/>
    </row>
    <row r="852151" spans="3:3" x14ac:dyDescent="0.15">
      <c r="C852151" s="29"/>
    </row>
    <row r="852152" spans="3:3" x14ac:dyDescent="0.15">
      <c r="C852152" s="29"/>
    </row>
    <row r="852153" spans="3:3" x14ac:dyDescent="0.15">
      <c r="C852153" s="29"/>
    </row>
    <row r="852154" spans="3:3" x14ac:dyDescent="0.15">
      <c r="C852154" s="29"/>
    </row>
    <row r="852155" spans="3:3" x14ac:dyDescent="0.15">
      <c r="C852155" s="29"/>
    </row>
    <row r="852156" spans="3:3" x14ac:dyDescent="0.15">
      <c r="C852156" s="29"/>
    </row>
    <row r="852157" spans="3:3" x14ac:dyDescent="0.15">
      <c r="C852157" s="29"/>
    </row>
    <row r="852158" spans="3:3" x14ac:dyDescent="0.15">
      <c r="C852158" s="29"/>
    </row>
    <row r="852159" spans="3:3" x14ac:dyDescent="0.15">
      <c r="C852159" s="29"/>
    </row>
    <row r="852160" spans="3:3" x14ac:dyDescent="0.15">
      <c r="C852160" s="29"/>
    </row>
    <row r="852161" spans="3:3" x14ac:dyDescent="0.15">
      <c r="C852161" s="29"/>
    </row>
    <row r="852162" spans="3:3" x14ac:dyDescent="0.15">
      <c r="C852162" s="29"/>
    </row>
    <row r="852163" spans="3:3" x14ac:dyDescent="0.15">
      <c r="C852163" s="29"/>
    </row>
    <row r="852164" spans="3:3" x14ac:dyDescent="0.15">
      <c r="C852164" s="29"/>
    </row>
    <row r="852165" spans="3:3" x14ac:dyDescent="0.15">
      <c r="C852165" s="29"/>
    </row>
    <row r="852166" spans="3:3" x14ac:dyDescent="0.15">
      <c r="C852166" s="29"/>
    </row>
    <row r="852167" spans="3:3" x14ac:dyDescent="0.15">
      <c r="C852167" s="29"/>
    </row>
    <row r="852168" spans="3:3" x14ac:dyDescent="0.15">
      <c r="C852168" s="29"/>
    </row>
    <row r="852169" spans="3:3" x14ac:dyDescent="0.15">
      <c r="C852169" s="29"/>
    </row>
    <row r="852170" spans="3:3" x14ac:dyDescent="0.15">
      <c r="C852170" s="29"/>
    </row>
    <row r="852171" spans="3:3" x14ac:dyDescent="0.15">
      <c r="C852171" s="29"/>
    </row>
    <row r="852172" spans="3:3" x14ac:dyDescent="0.15">
      <c r="C852172" s="29"/>
    </row>
    <row r="852173" spans="3:3" x14ac:dyDescent="0.15">
      <c r="C852173" s="29"/>
    </row>
    <row r="852174" spans="3:3" x14ac:dyDescent="0.15">
      <c r="C852174" s="40"/>
    </row>
    <row r="852175" spans="3:3" x14ac:dyDescent="0.15">
      <c r="C852175" s="40"/>
    </row>
    <row r="852176" spans="3:3" x14ac:dyDescent="0.15">
      <c r="C852176" s="40"/>
    </row>
    <row r="852177" spans="3:3" x14ac:dyDescent="0.15">
      <c r="C852177" s="40"/>
    </row>
    <row r="852178" spans="3:3" x14ac:dyDescent="0.15">
      <c r="C852178" s="40"/>
    </row>
    <row r="852179" spans="3:3" x14ac:dyDescent="0.15">
      <c r="C852179" s="40"/>
    </row>
    <row r="852180" spans="3:3" x14ac:dyDescent="0.15">
      <c r="C852180" s="40"/>
    </row>
    <row r="852181" spans="3:3" x14ac:dyDescent="0.15">
      <c r="C852181" s="40"/>
    </row>
    <row r="852182" spans="3:3" x14ac:dyDescent="0.15">
      <c r="C852182" s="40"/>
    </row>
    <row r="852183" spans="3:3" x14ac:dyDescent="0.15">
      <c r="C852183" s="40"/>
    </row>
    <row r="852184" spans="3:3" x14ac:dyDescent="0.15">
      <c r="C852184" s="40"/>
    </row>
    <row r="852185" spans="3:3" x14ac:dyDescent="0.15">
      <c r="C852185" s="40"/>
    </row>
    <row r="852186" spans="3:3" x14ac:dyDescent="0.15">
      <c r="C852186" s="40"/>
    </row>
    <row r="852187" spans="3:3" x14ac:dyDescent="0.15">
      <c r="C852187" s="40"/>
    </row>
    <row r="852188" spans="3:3" x14ac:dyDescent="0.15">
      <c r="C852188" s="41"/>
    </row>
    <row r="852189" spans="3:3" x14ac:dyDescent="0.15">
      <c r="C852189" s="41"/>
    </row>
    <row r="852190" spans="3:3" x14ac:dyDescent="0.15">
      <c r="C852190" s="41"/>
    </row>
    <row r="852191" spans="3:3" x14ac:dyDescent="0.15">
      <c r="C852191" s="41"/>
    </row>
    <row r="852192" spans="3:3" x14ac:dyDescent="0.15">
      <c r="C852192" s="41"/>
    </row>
    <row r="852193" spans="3:3" x14ac:dyDescent="0.15">
      <c r="C852193" s="34"/>
    </row>
    <row r="852194" spans="3:3" x14ac:dyDescent="0.15">
      <c r="C852194" s="34"/>
    </row>
    <row r="852195" spans="3:3" x14ac:dyDescent="0.15">
      <c r="C852195" s="34"/>
    </row>
    <row r="852196" spans="3:3" x14ac:dyDescent="0.15">
      <c r="C852196" s="34"/>
    </row>
    <row r="852197" spans="3:3" x14ac:dyDescent="0.15">
      <c r="C852197" s="34"/>
    </row>
    <row r="852198" spans="3:3" x14ac:dyDescent="0.15">
      <c r="C852198" s="34"/>
    </row>
    <row r="852199" spans="3:3" x14ac:dyDescent="0.15">
      <c r="C852199" s="34"/>
    </row>
    <row r="852200" spans="3:3" x14ac:dyDescent="0.15">
      <c r="C852200" s="34"/>
    </row>
    <row r="852201" spans="3:3" x14ac:dyDescent="0.15">
      <c r="C852201" s="34"/>
    </row>
    <row r="852202" spans="3:3" x14ac:dyDescent="0.15">
      <c r="C852202" s="34"/>
    </row>
    <row r="852203" spans="3:3" x14ac:dyDescent="0.15">
      <c r="C852203" s="42"/>
    </row>
    <row r="852204" spans="3:3" x14ac:dyDescent="0.15">
      <c r="C852204" s="42"/>
    </row>
    <row r="852205" spans="3:3" x14ac:dyDescent="0.15">
      <c r="C852205" s="42"/>
    </row>
    <row r="852206" spans="3:3" x14ac:dyDescent="0.15">
      <c r="C852206" s="42"/>
    </row>
    <row r="852207" spans="3:3" x14ac:dyDescent="0.15">
      <c r="C852207" s="42"/>
    </row>
    <row r="852208" spans="3:3" x14ac:dyDescent="0.15">
      <c r="C852208" s="42"/>
    </row>
    <row r="852209" spans="3:3" x14ac:dyDescent="0.15">
      <c r="C852209" s="42"/>
    </row>
    <row r="852210" spans="3:3" x14ac:dyDescent="0.15">
      <c r="C852210" s="42"/>
    </row>
    <row r="852211" spans="3:3" x14ac:dyDescent="0.15">
      <c r="C852211" s="42"/>
    </row>
    <row r="852212" spans="3:3" x14ac:dyDescent="0.15">
      <c r="C852212" s="42"/>
    </row>
    <row r="852213" spans="3:3" x14ac:dyDescent="0.15">
      <c r="C852213" s="31"/>
    </row>
    <row r="852214" spans="3:3" x14ac:dyDescent="0.15">
      <c r="C852214" s="31"/>
    </row>
    <row r="852215" spans="3:3" x14ac:dyDescent="0.15">
      <c r="C852215" s="29"/>
    </row>
    <row r="852216" spans="3:3" x14ac:dyDescent="0.15">
      <c r="C852216" s="29"/>
    </row>
    <row r="852217" spans="3:3" x14ac:dyDescent="0.15">
      <c r="C852217" s="29"/>
    </row>
    <row r="852218" spans="3:3" x14ac:dyDescent="0.15">
      <c r="C852218" s="29"/>
    </row>
    <row r="852219" spans="3:3" x14ac:dyDescent="0.15">
      <c r="C852219" s="29"/>
    </row>
    <row r="852220" spans="3:3" x14ac:dyDescent="0.15">
      <c r="C852220" s="29"/>
    </row>
    <row r="852221" spans="3:3" x14ac:dyDescent="0.15">
      <c r="C852221" s="29"/>
    </row>
    <row r="852222" spans="3:3" x14ac:dyDescent="0.15">
      <c r="C852222" s="29"/>
    </row>
    <row r="852223" spans="3:3" x14ac:dyDescent="0.15">
      <c r="C852223" s="31"/>
    </row>
    <row r="852224" spans="3:3" x14ac:dyDescent="0.15">
      <c r="C852224" s="29"/>
    </row>
    <row r="852225" spans="3:3" x14ac:dyDescent="0.15">
      <c r="C852225" s="29"/>
    </row>
    <row r="852226" spans="3:3" x14ac:dyDescent="0.15">
      <c r="C852226" s="29"/>
    </row>
    <row r="852227" spans="3:3" x14ac:dyDescent="0.15">
      <c r="C852227" s="29"/>
    </row>
    <row r="852228" spans="3:3" x14ac:dyDescent="0.15">
      <c r="C852228" s="29"/>
    </row>
    <row r="852229" spans="3:3" x14ac:dyDescent="0.15">
      <c r="C852229" s="29"/>
    </row>
    <row r="852230" spans="3:3" x14ac:dyDescent="0.15">
      <c r="C852230" s="29"/>
    </row>
    <row r="852231" spans="3:3" x14ac:dyDescent="0.15">
      <c r="C852231" s="37"/>
    </row>
    <row r="852232" spans="3:3" x14ac:dyDescent="0.15">
      <c r="C852232" s="37"/>
    </row>
    <row r="852233" spans="3:3" x14ac:dyDescent="0.15">
      <c r="C852233" s="37"/>
    </row>
    <row r="852234" spans="3:3" x14ac:dyDescent="0.15">
      <c r="C852234" s="37"/>
    </row>
    <row r="852235" spans="3:3" x14ac:dyDescent="0.15">
      <c r="C852235" s="29"/>
    </row>
    <row r="852236" spans="3:3" x14ac:dyDescent="0.15">
      <c r="C852236" s="43"/>
    </row>
    <row r="852237" spans="3:3" x14ac:dyDescent="0.15">
      <c r="C852237" s="43"/>
    </row>
    <row r="852238" spans="3:3" x14ac:dyDescent="0.15">
      <c r="C852238" s="43"/>
    </row>
    <row r="852239" spans="3:3" x14ac:dyDescent="0.15">
      <c r="C852239" s="43"/>
    </row>
    <row r="852240" spans="3:3" x14ac:dyDescent="0.15">
      <c r="C852240" s="43"/>
    </row>
    <row r="852241" spans="3:3" x14ac:dyDescent="0.15">
      <c r="C852241" s="43"/>
    </row>
    <row r="852242" spans="3:3" x14ac:dyDescent="0.15">
      <c r="C852242" s="43"/>
    </row>
    <row r="852243" spans="3:3" x14ac:dyDescent="0.15">
      <c r="C852243" s="44"/>
    </row>
    <row r="852244" spans="3:3" x14ac:dyDescent="0.15">
      <c r="C852244" s="44"/>
    </row>
    <row r="852245" spans="3:3" x14ac:dyDescent="0.15">
      <c r="C852245" s="44"/>
    </row>
    <row r="852246" spans="3:3" x14ac:dyDescent="0.15">
      <c r="C852246" s="43"/>
    </row>
    <row r="852247" spans="3:3" x14ac:dyDescent="0.15">
      <c r="C852247" s="43"/>
    </row>
    <row r="852248" spans="3:3" x14ac:dyDescent="0.15">
      <c r="C852248" s="43"/>
    </row>
    <row r="852249" spans="3:3" x14ac:dyDescent="0.15">
      <c r="C852249" s="43"/>
    </row>
    <row r="852250" spans="3:3" x14ac:dyDescent="0.15">
      <c r="C852250" s="43"/>
    </row>
    <row r="852251" spans="3:3" x14ac:dyDescent="0.15">
      <c r="C852251" s="43"/>
    </row>
    <row r="852252" spans="3:3" x14ac:dyDescent="0.15">
      <c r="C852252" s="43"/>
    </row>
    <row r="852253" spans="3:3" x14ac:dyDescent="0.15">
      <c r="C852253" s="45"/>
    </row>
    <row r="852254" spans="3:3" x14ac:dyDescent="0.15">
      <c r="C852254" s="45"/>
    </row>
    <row r="852255" spans="3:3" x14ac:dyDescent="0.15">
      <c r="C852255" s="45"/>
    </row>
    <row r="852256" spans="3:3" x14ac:dyDescent="0.15">
      <c r="C852256" s="46"/>
    </row>
    <row r="852257" spans="3:3" x14ac:dyDescent="0.15">
      <c r="C852257" s="46"/>
    </row>
    <row r="852258" spans="3:3" x14ac:dyDescent="0.15">
      <c r="C852258" s="46"/>
    </row>
    <row r="852259" spans="3:3" x14ac:dyDescent="0.15">
      <c r="C852259" s="46"/>
    </row>
    <row r="852260" spans="3:3" x14ac:dyDescent="0.15">
      <c r="C852260" s="46"/>
    </row>
    <row r="852261" spans="3:3" x14ac:dyDescent="0.15">
      <c r="C852261" s="46"/>
    </row>
    <row r="852262" spans="3:3" x14ac:dyDescent="0.15">
      <c r="C852262" s="46"/>
    </row>
    <row r="852263" spans="3:3" x14ac:dyDescent="0.15">
      <c r="C852263" s="47"/>
    </row>
    <row r="852264" spans="3:3" x14ac:dyDescent="0.15">
      <c r="C852264" s="47"/>
    </row>
    <row r="852265" spans="3:3" x14ac:dyDescent="0.15">
      <c r="C852265" s="47"/>
    </row>
    <row r="852266" spans="3:3" x14ac:dyDescent="0.15">
      <c r="C852266" s="43"/>
    </row>
    <row r="852267" spans="3:3" x14ac:dyDescent="0.15">
      <c r="C852267" s="36"/>
    </row>
    <row r="852268" spans="3:3" x14ac:dyDescent="0.15">
      <c r="C852268" s="43"/>
    </row>
    <row r="852269" spans="3:3" x14ac:dyDescent="0.15">
      <c r="C852269" s="43"/>
    </row>
    <row r="852270" spans="3:3" x14ac:dyDescent="0.15">
      <c r="C852270" s="43"/>
    </row>
    <row r="852271" spans="3:3" x14ac:dyDescent="0.15">
      <c r="C852271" s="43"/>
    </row>
    <row r="852272" spans="3:3" x14ac:dyDescent="0.15">
      <c r="C852272" s="43"/>
    </row>
    <row r="852273" spans="3:3" x14ac:dyDescent="0.15">
      <c r="C852273" s="43"/>
    </row>
    <row r="852274" spans="3:3" x14ac:dyDescent="0.15">
      <c r="C852274" s="43"/>
    </row>
    <row r="852275" spans="3:3" x14ac:dyDescent="0.15">
      <c r="C852275" s="43"/>
    </row>
    <row r="852276" spans="3:3" x14ac:dyDescent="0.15">
      <c r="C852276" s="44"/>
    </row>
    <row r="852277" spans="3:3" x14ac:dyDescent="0.15">
      <c r="C852277" s="44"/>
    </row>
    <row r="852278" spans="3:3" x14ac:dyDescent="0.15">
      <c r="C852278" s="44"/>
    </row>
    <row r="852279" spans="3:3" x14ac:dyDescent="0.15">
      <c r="C852279" s="43"/>
    </row>
    <row r="852280" spans="3:3" x14ac:dyDescent="0.15">
      <c r="C852280" s="43"/>
    </row>
    <row r="852281" spans="3:3" x14ac:dyDescent="0.15">
      <c r="C852281" s="43"/>
    </row>
    <row r="852282" spans="3:3" x14ac:dyDescent="0.15">
      <c r="C852282" s="48"/>
    </row>
    <row r="852283" spans="3:3" x14ac:dyDescent="0.15">
      <c r="C852283" s="43"/>
    </row>
    <row r="852284" spans="3:3" x14ac:dyDescent="0.15">
      <c r="C852284" s="48"/>
    </row>
    <row r="852285" spans="3:3" x14ac:dyDescent="0.15">
      <c r="C852285" s="48"/>
    </row>
    <row r="852286" spans="3:3" x14ac:dyDescent="0.15">
      <c r="C852286" s="48"/>
    </row>
    <row r="852287" spans="3:3" x14ac:dyDescent="0.15">
      <c r="C852287" s="43"/>
    </row>
    <row r="852288" spans="3:3" x14ac:dyDescent="0.15">
      <c r="C852288" s="49"/>
    </row>
    <row r="852289" spans="3:3" x14ac:dyDescent="0.15">
      <c r="C852289" s="48"/>
    </row>
    <row r="852290" spans="3:3" x14ac:dyDescent="0.15">
      <c r="C852290" s="48"/>
    </row>
    <row r="852291" spans="3:3" x14ac:dyDescent="0.15">
      <c r="C852291" s="48"/>
    </row>
    <row r="852292" spans="3:3" x14ac:dyDescent="0.15">
      <c r="C852292" s="48"/>
    </row>
    <row r="852293" spans="3:3" x14ac:dyDescent="0.15">
      <c r="C852293" s="48"/>
    </row>
    <row r="852294" spans="3:3" x14ac:dyDescent="0.15">
      <c r="C852294" s="48"/>
    </row>
    <row r="852295" spans="3:3" x14ac:dyDescent="0.15">
      <c r="C852295" s="48"/>
    </row>
    <row r="852296" spans="3:3" x14ac:dyDescent="0.15">
      <c r="C852296" s="43"/>
    </row>
    <row r="852297" spans="3:3" x14ac:dyDescent="0.15">
      <c r="C852297" s="46"/>
    </row>
    <row r="852298" spans="3:3" x14ac:dyDescent="0.15">
      <c r="C852298" s="43"/>
    </row>
    <row r="852299" spans="3:3" x14ac:dyDescent="0.15">
      <c r="C852299" s="50"/>
    </row>
    <row r="852301" spans="3:3" x14ac:dyDescent="0.15">
      <c r="C852301" s="52"/>
    </row>
    <row r="868353" spans="3:3" x14ac:dyDescent="0.15">
      <c r="C868353" s="29"/>
    </row>
    <row r="868354" spans="3:3" x14ac:dyDescent="0.15">
      <c r="C868354" s="31"/>
    </row>
    <row r="868355" spans="3:3" x14ac:dyDescent="0.15">
      <c r="C868355" s="31"/>
    </row>
    <row r="868356" spans="3:3" x14ac:dyDescent="0.15">
      <c r="C868356" s="32"/>
    </row>
    <row r="868357" spans="3:3" x14ac:dyDescent="0.15">
      <c r="C868357" s="32"/>
    </row>
    <row r="868358" spans="3:3" x14ac:dyDescent="0.15">
      <c r="C868358" s="31"/>
    </row>
    <row r="868359" spans="3:3" x14ac:dyDescent="0.15">
      <c r="C868359" s="31"/>
    </row>
    <row r="868360" spans="3:3" x14ac:dyDescent="0.15">
      <c r="C868360" s="31"/>
    </row>
    <row r="868361" spans="3:3" x14ac:dyDescent="0.15">
      <c r="C868361" s="31"/>
    </row>
    <row r="868362" spans="3:3" x14ac:dyDescent="0.15">
      <c r="C868362" s="31"/>
    </row>
    <row r="868363" spans="3:3" x14ac:dyDescent="0.15">
      <c r="C868363" s="31"/>
    </row>
    <row r="868364" spans="3:3" x14ac:dyDescent="0.15">
      <c r="C868364" s="31"/>
    </row>
    <row r="868365" spans="3:3" x14ac:dyDescent="0.15">
      <c r="C868365" s="31"/>
    </row>
    <row r="868366" spans="3:3" x14ac:dyDescent="0.15">
      <c r="C868366" s="31"/>
    </row>
    <row r="868367" spans="3:3" x14ac:dyDescent="0.15">
      <c r="C868367" s="31"/>
    </row>
    <row r="868368" spans="3:3" x14ac:dyDescent="0.15">
      <c r="C868368" s="31"/>
    </row>
    <row r="868369" spans="3:3" x14ac:dyDescent="0.15">
      <c r="C868369" s="31"/>
    </row>
    <row r="868370" spans="3:3" x14ac:dyDescent="0.15">
      <c r="C868370" s="31"/>
    </row>
    <row r="868371" spans="3:3" x14ac:dyDescent="0.15">
      <c r="C868371" s="31"/>
    </row>
    <row r="868372" spans="3:3" x14ac:dyDescent="0.15">
      <c r="C868372" s="29"/>
    </row>
    <row r="868373" spans="3:3" x14ac:dyDescent="0.15">
      <c r="C868373" s="29"/>
    </row>
    <row r="868374" spans="3:3" x14ac:dyDescent="0.15">
      <c r="C868374" s="29"/>
    </row>
    <row r="868375" spans="3:3" x14ac:dyDescent="0.15">
      <c r="C868375" s="29"/>
    </row>
    <row r="868376" spans="3:3" x14ac:dyDescent="0.15">
      <c r="C868376" s="29"/>
    </row>
    <row r="868377" spans="3:3" x14ac:dyDescent="0.15">
      <c r="C868377" s="29"/>
    </row>
    <row r="868378" spans="3:3" x14ac:dyDescent="0.15">
      <c r="C868378" s="33"/>
    </row>
    <row r="868379" spans="3:3" x14ac:dyDescent="0.15">
      <c r="C868379" s="29"/>
    </row>
    <row r="868380" spans="3:3" x14ac:dyDescent="0.15">
      <c r="C868380" s="33"/>
    </row>
    <row r="868381" spans="3:3" x14ac:dyDescent="0.15">
      <c r="C868381" s="29"/>
    </row>
    <row r="868382" spans="3:3" x14ac:dyDescent="0.15">
      <c r="C868382" s="29"/>
    </row>
    <row r="868383" spans="3:3" x14ac:dyDescent="0.15">
      <c r="C868383" s="34"/>
    </row>
    <row r="868384" spans="3:3" x14ac:dyDescent="0.15">
      <c r="C868384" s="34"/>
    </row>
    <row r="868385" spans="3:3" x14ac:dyDescent="0.15">
      <c r="C868385" s="34"/>
    </row>
    <row r="868386" spans="3:3" x14ac:dyDescent="0.15">
      <c r="C868386" s="34"/>
    </row>
    <row r="868387" spans="3:3" x14ac:dyDescent="0.15">
      <c r="C868387" s="29"/>
    </row>
    <row r="868388" spans="3:3" x14ac:dyDescent="0.15">
      <c r="C868388" s="29"/>
    </row>
    <row r="868389" spans="3:3" x14ac:dyDescent="0.15">
      <c r="C868389" s="29"/>
    </row>
    <row r="868390" spans="3:3" x14ac:dyDescent="0.15">
      <c r="C868390" s="29"/>
    </row>
    <row r="868391" spans="3:3" x14ac:dyDescent="0.15">
      <c r="C868391" s="29"/>
    </row>
    <row r="868392" spans="3:3" x14ac:dyDescent="0.15">
      <c r="C868392" s="29"/>
    </row>
    <row r="868393" spans="3:3" x14ac:dyDescent="0.15">
      <c r="C868393" s="34"/>
    </row>
    <row r="868394" spans="3:3" x14ac:dyDescent="0.15">
      <c r="C868394" s="34"/>
    </row>
    <row r="868395" spans="3:3" x14ac:dyDescent="0.15">
      <c r="C868395" s="29"/>
    </row>
    <row r="868396" spans="3:3" x14ac:dyDescent="0.15">
      <c r="C868396" s="29"/>
    </row>
    <row r="868397" spans="3:3" x14ac:dyDescent="0.15">
      <c r="C868397" s="29"/>
    </row>
    <row r="868398" spans="3:3" x14ac:dyDescent="0.15">
      <c r="C868398" s="29"/>
    </row>
    <row r="868399" spans="3:3" x14ac:dyDescent="0.15">
      <c r="C868399" s="29"/>
    </row>
    <row r="868400" spans="3:3" x14ac:dyDescent="0.15">
      <c r="C868400" s="29"/>
    </row>
    <row r="868401" spans="3:3" x14ac:dyDescent="0.15">
      <c r="C868401" s="29"/>
    </row>
    <row r="868402" spans="3:3" x14ac:dyDescent="0.15">
      <c r="C868402" s="29"/>
    </row>
    <row r="868403" spans="3:3" x14ac:dyDescent="0.15">
      <c r="C868403" s="29"/>
    </row>
    <row r="868404" spans="3:3" x14ac:dyDescent="0.15">
      <c r="C868404" s="29"/>
    </row>
    <row r="868405" spans="3:3" x14ac:dyDescent="0.15">
      <c r="C868405" s="29"/>
    </row>
    <row r="868406" spans="3:3" x14ac:dyDescent="0.15">
      <c r="C868406" s="29"/>
    </row>
    <row r="868407" spans="3:3" x14ac:dyDescent="0.15">
      <c r="C868407" s="29"/>
    </row>
    <row r="868408" spans="3:3" x14ac:dyDescent="0.15">
      <c r="C868408" s="29"/>
    </row>
    <row r="868409" spans="3:3" x14ac:dyDescent="0.15">
      <c r="C868409" s="29"/>
    </row>
    <row r="868410" spans="3:3" x14ac:dyDescent="0.15">
      <c r="C868410" s="29"/>
    </row>
    <row r="868411" spans="3:3" x14ac:dyDescent="0.15">
      <c r="C868411" s="34"/>
    </row>
    <row r="868412" spans="3:3" x14ac:dyDescent="0.15">
      <c r="C868412" s="35"/>
    </row>
    <row r="868413" spans="3:3" x14ac:dyDescent="0.15">
      <c r="C868413" s="35"/>
    </row>
    <row r="868414" spans="3:3" x14ac:dyDescent="0.15">
      <c r="C868414" s="35"/>
    </row>
    <row r="868415" spans="3:3" x14ac:dyDescent="0.15">
      <c r="C868415" s="35"/>
    </row>
    <row r="868416" spans="3:3" x14ac:dyDescent="0.15">
      <c r="C868416" s="35"/>
    </row>
    <row r="868417" spans="3:3" x14ac:dyDescent="0.15">
      <c r="C868417" s="35"/>
    </row>
    <row r="868418" spans="3:3" x14ac:dyDescent="0.15">
      <c r="C868418" s="35"/>
    </row>
    <row r="868419" spans="3:3" x14ac:dyDescent="0.15">
      <c r="C868419" s="33"/>
    </row>
    <row r="868420" spans="3:3" x14ac:dyDescent="0.15">
      <c r="C868420" s="35"/>
    </row>
    <row r="868421" spans="3:3" x14ac:dyDescent="0.15">
      <c r="C868421" s="33"/>
    </row>
    <row r="868422" spans="3:3" x14ac:dyDescent="0.15">
      <c r="C868422" s="33"/>
    </row>
    <row r="868423" spans="3:3" x14ac:dyDescent="0.15">
      <c r="C868423" s="33"/>
    </row>
    <row r="868424" spans="3:3" x14ac:dyDescent="0.15">
      <c r="C868424" s="33"/>
    </row>
    <row r="868425" spans="3:3" x14ac:dyDescent="0.15">
      <c r="C868425" s="33"/>
    </row>
    <row r="868426" spans="3:3" x14ac:dyDescent="0.15">
      <c r="C868426" s="33"/>
    </row>
    <row r="868427" spans="3:3" x14ac:dyDescent="0.15">
      <c r="C868427" s="33"/>
    </row>
    <row r="868428" spans="3:3" x14ac:dyDescent="0.15">
      <c r="C868428" s="33"/>
    </row>
    <row r="868429" spans="3:3" x14ac:dyDescent="0.15">
      <c r="C868429" s="33"/>
    </row>
    <row r="868430" spans="3:3" x14ac:dyDescent="0.15">
      <c r="C868430" s="36"/>
    </row>
    <row r="868431" spans="3:3" x14ac:dyDescent="0.15">
      <c r="C868431" s="33"/>
    </row>
    <row r="868432" spans="3:3" x14ac:dyDescent="0.15">
      <c r="C868432" s="36"/>
    </row>
    <row r="868433" spans="3:3" x14ac:dyDescent="0.15">
      <c r="C868433" s="33"/>
    </row>
    <row r="868434" spans="3:3" x14ac:dyDescent="0.15">
      <c r="C868434" s="33"/>
    </row>
    <row r="868435" spans="3:3" x14ac:dyDescent="0.15">
      <c r="C868435" s="33"/>
    </row>
    <row r="868436" spans="3:3" x14ac:dyDescent="0.15">
      <c r="C868436" s="33"/>
    </row>
    <row r="868437" spans="3:3" x14ac:dyDescent="0.15">
      <c r="C868437" s="36"/>
    </row>
    <row r="868438" spans="3:3" x14ac:dyDescent="0.15">
      <c r="C868438" s="37"/>
    </row>
    <row r="868439" spans="3:3" x14ac:dyDescent="0.15">
      <c r="C868439" s="37"/>
    </row>
    <row r="868440" spans="3:3" x14ac:dyDescent="0.15">
      <c r="C868440" s="15"/>
    </row>
    <row r="868441" spans="3:3" x14ac:dyDescent="0.15">
      <c r="C868441" s="36"/>
    </row>
    <row r="868442" spans="3:3" x14ac:dyDescent="0.15">
      <c r="C868442" s="37"/>
    </row>
    <row r="868443" spans="3:3" x14ac:dyDescent="0.15">
      <c r="C868443" s="37"/>
    </row>
    <row r="868444" spans="3:3" x14ac:dyDescent="0.15">
      <c r="C868444" s="15"/>
    </row>
    <row r="868445" spans="3:3" x14ac:dyDescent="0.15">
      <c r="C868445" s="38"/>
    </row>
    <row r="868446" spans="3:3" x14ac:dyDescent="0.15">
      <c r="C868446" s="36"/>
    </row>
    <row r="868447" spans="3:3" x14ac:dyDescent="0.15">
      <c r="C868447" s="37"/>
    </row>
    <row r="868448" spans="3:3" x14ac:dyDescent="0.15">
      <c r="C868448" s="37"/>
    </row>
    <row r="868449" spans="3:3" x14ac:dyDescent="0.15">
      <c r="C868449" s="17"/>
    </row>
    <row r="868450" spans="3:3" x14ac:dyDescent="0.15">
      <c r="C868450" s="17"/>
    </row>
    <row r="868451" spans="3:3" x14ac:dyDescent="0.15">
      <c r="C868451" s="33"/>
    </row>
    <row r="868452" spans="3:3" x14ac:dyDescent="0.15">
      <c r="C868452" s="33"/>
    </row>
    <row r="868453" spans="3:3" x14ac:dyDescent="0.15">
      <c r="C868453" s="33"/>
    </row>
    <row r="868454" spans="3:3" x14ac:dyDescent="0.15">
      <c r="C868454" s="33"/>
    </row>
    <row r="868455" spans="3:3" x14ac:dyDescent="0.15">
      <c r="C868455" s="33"/>
    </row>
    <row r="868456" spans="3:3" x14ac:dyDescent="0.15">
      <c r="C868456" s="33"/>
    </row>
    <row r="868457" spans="3:3" x14ac:dyDescent="0.15">
      <c r="C868457" s="33"/>
    </row>
    <row r="868458" spans="3:3" x14ac:dyDescent="0.15">
      <c r="C868458" s="33"/>
    </row>
    <row r="868459" spans="3:3" x14ac:dyDescent="0.15">
      <c r="C868459" s="33"/>
    </row>
    <row r="868460" spans="3:3" x14ac:dyDescent="0.15">
      <c r="C868460" s="33"/>
    </row>
    <row r="868461" spans="3:3" x14ac:dyDescent="0.15">
      <c r="C868461" s="39"/>
    </row>
    <row r="868462" spans="3:3" x14ac:dyDescent="0.15">
      <c r="C868462" s="39"/>
    </row>
    <row r="868463" spans="3:3" x14ac:dyDescent="0.15">
      <c r="C868463" s="39"/>
    </row>
    <row r="868464" spans="3:3" x14ac:dyDescent="0.15">
      <c r="C868464" s="39"/>
    </row>
    <row r="868465" spans="3:3" x14ac:dyDescent="0.15">
      <c r="C868465" s="39"/>
    </row>
    <row r="868466" spans="3:3" x14ac:dyDescent="0.15">
      <c r="C868466" s="31"/>
    </row>
    <row r="868467" spans="3:3" x14ac:dyDescent="0.15">
      <c r="C868467" s="31"/>
    </row>
    <row r="868468" spans="3:3" x14ac:dyDescent="0.15">
      <c r="C868468" s="31"/>
    </row>
    <row r="868469" spans="3:3" x14ac:dyDescent="0.15">
      <c r="C868469" s="31"/>
    </row>
    <row r="868470" spans="3:3" x14ac:dyDescent="0.15">
      <c r="C868470" s="31"/>
    </row>
    <row r="868471" spans="3:3" x14ac:dyDescent="0.15">
      <c r="C868471" s="31"/>
    </row>
    <row r="868472" spans="3:3" x14ac:dyDescent="0.15">
      <c r="C868472" s="31"/>
    </row>
    <row r="868473" spans="3:3" x14ac:dyDescent="0.15">
      <c r="C868473" s="31"/>
    </row>
    <row r="868474" spans="3:3" x14ac:dyDescent="0.15">
      <c r="C868474" s="31"/>
    </row>
    <row r="868475" spans="3:3" x14ac:dyDescent="0.15">
      <c r="C868475" s="31"/>
    </row>
    <row r="868476" spans="3:3" x14ac:dyDescent="0.15">
      <c r="C868476" s="31"/>
    </row>
    <row r="868477" spans="3:3" x14ac:dyDescent="0.15">
      <c r="C868477" s="31"/>
    </row>
    <row r="868478" spans="3:3" x14ac:dyDescent="0.15">
      <c r="C868478" s="31"/>
    </row>
    <row r="868479" spans="3:3" x14ac:dyDescent="0.15">
      <c r="C868479" s="31"/>
    </row>
    <row r="868480" spans="3:3" x14ac:dyDescent="0.15">
      <c r="C868480" s="31"/>
    </row>
    <row r="868481" spans="3:3" x14ac:dyDescent="0.15">
      <c r="C868481" s="31"/>
    </row>
    <row r="868482" spans="3:3" x14ac:dyDescent="0.15">
      <c r="C868482" s="31"/>
    </row>
    <row r="868483" spans="3:3" x14ac:dyDescent="0.15">
      <c r="C868483" s="31"/>
    </row>
    <row r="868484" spans="3:3" x14ac:dyDescent="0.15">
      <c r="C868484" s="31"/>
    </row>
    <row r="868485" spans="3:3" x14ac:dyDescent="0.15">
      <c r="C868485" s="31"/>
    </row>
    <row r="868486" spans="3:3" x14ac:dyDescent="0.15">
      <c r="C868486" s="29"/>
    </row>
    <row r="868487" spans="3:3" x14ac:dyDescent="0.15">
      <c r="C868487" s="29"/>
    </row>
    <row r="868488" spans="3:3" x14ac:dyDescent="0.15">
      <c r="C868488" s="29"/>
    </row>
    <row r="868489" spans="3:3" x14ac:dyDescent="0.15">
      <c r="C868489" s="29"/>
    </row>
    <row r="868490" spans="3:3" x14ac:dyDescent="0.15">
      <c r="C868490" s="29"/>
    </row>
    <row r="868491" spans="3:3" x14ac:dyDescent="0.15">
      <c r="C868491" s="29"/>
    </row>
    <row r="868492" spans="3:3" x14ac:dyDescent="0.15">
      <c r="C868492" s="29"/>
    </row>
    <row r="868493" spans="3:3" x14ac:dyDescent="0.15">
      <c r="C868493" s="29"/>
    </row>
    <row r="868494" spans="3:3" x14ac:dyDescent="0.15">
      <c r="C868494" s="29"/>
    </row>
    <row r="868495" spans="3:3" x14ac:dyDescent="0.15">
      <c r="C868495" s="29"/>
    </row>
    <row r="868496" spans="3:3" x14ac:dyDescent="0.15">
      <c r="C868496" s="29"/>
    </row>
    <row r="868497" spans="3:3" x14ac:dyDescent="0.15">
      <c r="C868497" s="29"/>
    </row>
    <row r="868498" spans="3:3" x14ac:dyDescent="0.15">
      <c r="C868498" s="29"/>
    </row>
    <row r="868499" spans="3:3" x14ac:dyDescent="0.15">
      <c r="C868499" s="29"/>
    </row>
    <row r="868500" spans="3:3" x14ac:dyDescent="0.15">
      <c r="C868500" s="29"/>
    </row>
    <row r="868501" spans="3:3" x14ac:dyDescent="0.15">
      <c r="C868501" s="29"/>
    </row>
    <row r="868502" spans="3:3" x14ac:dyDescent="0.15">
      <c r="C868502" s="29"/>
    </row>
    <row r="868503" spans="3:3" x14ac:dyDescent="0.15">
      <c r="C868503" s="29"/>
    </row>
    <row r="868504" spans="3:3" x14ac:dyDescent="0.15">
      <c r="C868504" s="29"/>
    </row>
    <row r="868505" spans="3:3" x14ac:dyDescent="0.15">
      <c r="C868505" s="29"/>
    </row>
    <row r="868506" spans="3:3" x14ac:dyDescent="0.15">
      <c r="C868506" s="29"/>
    </row>
    <row r="868507" spans="3:3" x14ac:dyDescent="0.15">
      <c r="C868507" s="29"/>
    </row>
    <row r="868508" spans="3:3" x14ac:dyDescent="0.15">
      <c r="C868508" s="29"/>
    </row>
    <row r="868509" spans="3:3" x14ac:dyDescent="0.15">
      <c r="C868509" s="29"/>
    </row>
    <row r="868510" spans="3:3" x14ac:dyDescent="0.15">
      <c r="C868510" s="29"/>
    </row>
    <row r="868511" spans="3:3" x14ac:dyDescent="0.15">
      <c r="C868511" s="29"/>
    </row>
    <row r="868512" spans="3:3" x14ac:dyDescent="0.15">
      <c r="C868512" s="29"/>
    </row>
    <row r="868513" spans="3:3" x14ac:dyDescent="0.15">
      <c r="C868513" s="29"/>
    </row>
    <row r="868514" spans="3:3" x14ac:dyDescent="0.15">
      <c r="C868514" s="29"/>
    </row>
    <row r="868515" spans="3:3" x14ac:dyDescent="0.15">
      <c r="C868515" s="29"/>
    </row>
    <row r="868516" spans="3:3" x14ac:dyDescent="0.15">
      <c r="C868516" s="29"/>
    </row>
    <row r="868517" spans="3:3" x14ac:dyDescent="0.15">
      <c r="C868517" s="29"/>
    </row>
    <row r="868518" spans="3:3" x14ac:dyDescent="0.15">
      <c r="C868518" s="29"/>
    </row>
    <row r="868519" spans="3:3" x14ac:dyDescent="0.15">
      <c r="C868519" s="29"/>
    </row>
    <row r="868520" spans="3:3" x14ac:dyDescent="0.15">
      <c r="C868520" s="29"/>
    </row>
    <row r="868521" spans="3:3" x14ac:dyDescent="0.15">
      <c r="C868521" s="29"/>
    </row>
    <row r="868522" spans="3:3" x14ac:dyDescent="0.15">
      <c r="C868522" s="31"/>
    </row>
    <row r="868523" spans="3:3" x14ac:dyDescent="0.15">
      <c r="C868523" s="31"/>
    </row>
    <row r="868524" spans="3:3" x14ac:dyDescent="0.15">
      <c r="C868524" s="31"/>
    </row>
    <row r="868525" spans="3:3" x14ac:dyDescent="0.15">
      <c r="C868525" s="31"/>
    </row>
    <row r="868526" spans="3:3" x14ac:dyDescent="0.15">
      <c r="C868526" s="31"/>
    </row>
    <row r="868527" spans="3:3" x14ac:dyDescent="0.15">
      <c r="C868527" s="31"/>
    </row>
    <row r="868528" spans="3:3" x14ac:dyDescent="0.15">
      <c r="C868528" s="31"/>
    </row>
    <row r="868529" spans="3:3" x14ac:dyDescent="0.15">
      <c r="C868529" s="31"/>
    </row>
    <row r="868530" spans="3:3" x14ac:dyDescent="0.15">
      <c r="C868530" s="31"/>
    </row>
    <row r="868531" spans="3:3" x14ac:dyDescent="0.15">
      <c r="C868531" s="31"/>
    </row>
    <row r="868532" spans="3:3" x14ac:dyDescent="0.15">
      <c r="C868532" s="29"/>
    </row>
    <row r="868533" spans="3:3" x14ac:dyDescent="0.15">
      <c r="C868533" s="29"/>
    </row>
    <row r="868534" spans="3:3" x14ac:dyDescent="0.15">
      <c r="C868534" s="29"/>
    </row>
    <row r="868535" spans="3:3" x14ac:dyDescent="0.15">
      <c r="C868535" s="29"/>
    </row>
    <row r="868536" spans="3:3" x14ac:dyDescent="0.15">
      <c r="C868536" s="29"/>
    </row>
    <row r="868537" spans="3:3" x14ac:dyDescent="0.15">
      <c r="C868537" s="29"/>
    </row>
    <row r="868538" spans="3:3" x14ac:dyDescent="0.15">
      <c r="C868538" s="29"/>
    </row>
    <row r="868539" spans="3:3" x14ac:dyDescent="0.15">
      <c r="C868539" s="29"/>
    </row>
    <row r="868540" spans="3:3" x14ac:dyDescent="0.15">
      <c r="C868540" s="29"/>
    </row>
    <row r="868541" spans="3:3" x14ac:dyDescent="0.15">
      <c r="C868541" s="29"/>
    </row>
    <row r="868542" spans="3:3" x14ac:dyDescent="0.15">
      <c r="C868542" s="29"/>
    </row>
    <row r="868543" spans="3:3" x14ac:dyDescent="0.15">
      <c r="C868543" s="29"/>
    </row>
    <row r="868544" spans="3:3" x14ac:dyDescent="0.15">
      <c r="C868544" s="29"/>
    </row>
    <row r="868545" spans="3:3" x14ac:dyDescent="0.15">
      <c r="C868545" s="29"/>
    </row>
    <row r="868546" spans="3:3" x14ac:dyDescent="0.15">
      <c r="C868546" s="29"/>
    </row>
    <row r="868547" spans="3:3" x14ac:dyDescent="0.15">
      <c r="C868547" s="29"/>
    </row>
    <row r="868548" spans="3:3" x14ac:dyDescent="0.15">
      <c r="C868548" s="29"/>
    </row>
    <row r="868549" spans="3:3" x14ac:dyDescent="0.15">
      <c r="C868549" s="29"/>
    </row>
    <row r="868550" spans="3:3" x14ac:dyDescent="0.15">
      <c r="C868550" s="29"/>
    </row>
    <row r="868551" spans="3:3" x14ac:dyDescent="0.15">
      <c r="C868551" s="29"/>
    </row>
    <row r="868552" spans="3:3" x14ac:dyDescent="0.15">
      <c r="C868552" s="29"/>
    </row>
    <row r="868553" spans="3:3" x14ac:dyDescent="0.15">
      <c r="C868553" s="29"/>
    </row>
    <row r="868554" spans="3:3" x14ac:dyDescent="0.15">
      <c r="C868554" s="29"/>
    </row>
    <row r="868555" spans="3:3" x14ac:dyDescent="0.15">
      <c r="C868555" s="29"/>
    </row>
    <row r="868556" spans="3:3" x14ac:dyDescent="0.15">
      <c r="C868556" s="29"/>
    </row>
    <row r="868557" spans="3:3" x14ac:dyDescent="0.15">
      <c r="C868557" s="29"/>
    </row>
    <row r="868558" spans="3:3" x14ac:dyDescent="0.15">
      <c r="C868558" s="40"/>
    </row>
    <row r="868559" spans="3:3" x14ac:dyDescent="0.15">
      <c r="C868559" s="40"/>
    </row>
    <row r="868560" spans="3:3" x14ac:dyDescent="0.15">
      <c r="C868560" s="40"/>
    </row>
    <row r="868561" spans="3:3" x14ac:dyDescent="0.15">
      <c r="C868561" s="40"/>
    </row>
    <row r="868562" spans="3:3" x14ac:dyDescent="0.15">
      <c r="C868562" s="40"/>
    </row>
    <row r="868563" spans="3:3" x14ac:dyDescent="0.15">
      <c r="C868563" s="40"/>
    </row>
    <row r="868564" spans="3:3" x14ac:dyDescent="0.15">
      <c r="C868564" s="40"/>
    </row>
    <row r="868565" spans="3:3" x14ac:dyDescent="0.15">
      <c r="C868565" s="40"/>
    </row>
    <row r="868566" spans="3:3" x14ac:dyDescent="0.15">
      <c r="C868566" s="40"/>
    </row>
    <row r="868567" spans="3:3" x14ac:dyDescent="0.15">
      <c r="C868567" s="40"/>
    </row>
    <row r="868568" spans="3:3" x14ac:dyDescent="0.15">
      <c r="C868568" s="40"/>
    </row>
    <row r="868569" spans="3:3" x14ac:dyDescent="0.15">
      <c r="C868569" s="40"/>
    </row>
    <row r="868570" spans="3:3" x14ac:dyDescent="0.15">
      <c r="C868570" s="40"/>
    </row>
    <row r="868571" spans="3:3" x14ac:dyDescent="0.15">
      <c r="C868571" s="40"/>
    </row>
    <row r="868572" spans="3:3" x14ac:dyDescent="0.15">
      <c r="C868572" s="41"/>
    </row>
    <row r="868573" spans="3:3" x14ac:dyDescent="0.15">
      <c r="C868573" s="41"/>
    </row>
    <row r="868574" spans="3:3" x14ac:dyDescent="0.15">
      <c r="C868574" s="41"/>
    </row>
    <row r="868575" spans="3:3" x14ac:dyDescent="0.15">
      <c r="C868575" s="41"/>
    </row>
    <row r="868576" spans="3:3" x14ac:dyDescent="0.15">
      <c r="C868576" s="41"/>
    </row>
    <row r="868577" spans="3:3" x14ac:dyDescent="0.15">
      <c r="C868577" s="34"/>
    </row>
    <row r="868578" spans="3:3" x14ac:dyDescent="0.15">
      <c r="C868578" s="34"/>
    </row>
    <row r="868579" spans="3:3" x14ac:dyDescent="0.15">
      <c r="C868579" s="34"/>
    </row>
    <row r="868580" spans="3:3" x14ac:dyDescent="0.15">
      <c r="C868580" s="34"/>
    </row>
    <row r="868581" spans="3:3" x14ac:dyDescent="0.15">
      <c r="C868581" s="34"/>
    </row>
    <row r="868582" spans="3:3" x14ac:dyDescent="0.15">
      <c r="C868582" s="34"/>
    </row>
    <row r="868583" spans="3:3" x14ac:dyDescent="0.15">
      <c r="C868583" s="34"/>
    </row>
    <row r="868584" spans="3:3" x14ac:dyDescent="0.15">
      <c r="C868584" s="34"/>
    </row>
    <row r="868585" spans="3:3" x14ac:dyDescent="0.15">
      <c r="C868585" s="34"/>
    </row>
    <row r="868586" spans="3:3" x14ac:dyDescent="0.15">
      <c r="C868586" s="34"/>
    </row>
    <row r="868587" spans="3:3" x14ac:dyDescent="0.15">
      <c r="C868587" s="42"/>
    </row>
    <row r="868588" spans="3:3" x14ac:dyDescent="0.15">
      <c r="C868588" s="42"/>
    </row>
    <row r="868589" spans="3:3" x14ac:dyDescent="0.15">
      <c r="C868589" s="42"/>
    </row>
    <row r="868590" spans="3:3" x14ac:dyDescent="0.15">
      <c r="C868590" s="42"/>
    </row>
    <row r="868591" spans="3:3" x14ac:dyDescent="0.15">
      <c r="C868591" s="42"/>
    </row>
    <row r="868592" spans="3:3" x14ac:dyDescent="0.15">
      <c r="C868592" s="42"/>
    </row>
    <row r="868593" spans="3:3" x14ac:dyDescent="0.15">
      <c r="C868593" s="42"/>
    </row>
    <row r="868594" spans="3:3" x14ac:dyDescent="0.15">
      <c r="C868594" s="42"/>
    </row>
    <row r="868595" spans="3:3" x14ac:dyDescent="0.15">
      <c r="C868595" s="42"/>
    </row>
    <row r="868596" spans="3:3" x14ac:dyDescent="0.15">
      <c r="C868596" s="42"/>
    </row>
    <row r="868597" spans="3:3" x14ac:dyDescent="0.15">
      <c r="C868597" s="31"/>
    </row>
    <row r="868598" spans="3:3" x14ac:dyDescent="0.15">
      <c r="C868598" s="31"/>
    </row>
    <row r="868599" spans="3:3" x14ac:dyDescent="0.15">
      <c r="C868599" s="29"/>
    </row>
    <row r="868600" spans="3:3" x14ac:dyDescent="0.15">
      <c r="C868600" s="29"/>
    </row>
    <row r="868601" spans="3:3" x14ac:dyDescent="0.15">
      <c r="C868601" s="29"/>
    </row>
    <row r="868602" spans="3:3" x14ac:dyDescent="0.15">
      <c r="C868602" s="29"/>
    </row>
    <row r="868603" spans="3:3" x14ac:dyDescent="0.15">
      <c r="C868603" s="29"/>
    </row>
    <row r="868604" spans="3:3" x14ac:dyDescent="0.15">
      <c r="C868604" s="29"/>
    </row>
    <row r="868605" spans="3:3" x14ac:dyDescent="0.15">
      <c r="C868605" s="29"/>
    </row>
    <row r="868606" spans="3:3" x14ac:dyDescent="0.15">
      <c r="C868606" s="29"/>
    </row>
    <row r="868607" spans="3:3" x14ac:dyDescent="0.15">
      <c r="C868607" s="31"/>
    </row>
    <row r="868608" spans="3:3" x14ac:dyDescent="0.15">
      <c r="C868608" s="29"/>
    </row>
    <row r="868609" spans="3:3" x14ac:dyDescent="0.15">
      <c r="C868609" s="29"/>
    </row>
    <row r="868610" spans="3:3" x14ac:dyDescent="0.15">
      <c r="C868610" s="29"/>
    </row>
    <row r="868611" spans="3:3" x14ac:dyDescent="0.15">
      <c r="C868611" s="29"/>
    </row>
    <row r="868612" spans="3:3" x14ac:dyDescent="0.15">
      <c r="C868612" s="29"/>
    </row>
    <row r="868613" spans="3:3" x14ac:dyDescent="0.15">
      <c r="C868613" s="29"/>
    </row>
    <row r="868614" spans="3:3" x14ac:dyDescent="0.15">
      <c r="C868614" s="29"/>
    </row>
    <row r="868615" spans="3:3" x14ac:dyDescent="0.15">
      <c r="C868615" s="37"/>
    </row>
    <row r="868616" spans="3:3" x14ac:dyDescent="0.15">
      <c r="C868616" s="37"/>
    </row>
    <row r="868617" spans="3:3" x14ac:dyDescent="0.15">
      <c r="C868617" s="37"/>
    </row>
    <row r="868618" spans="3:3" x14ac:dyDescent="0.15">
      <c r="C868618" s="37"/>
    </row>
    <row r="868619" spans="3:3" x14ac:dyDescent="0.15">
      <c r="C868619" s="29"/>
    </row>
    <row r="868620" spans="3:3" x14ac:dyDescent="0.15">
      <c r="C868620" s="43"/>
    </row>
    <row r="868621" spans="3:3" x14ac:dyDescent="0.15">
      <c r="C868621" s="43"/>
    </row>
    <row r="868622" spans="3:3" x14ac:dyDescent="0.15">
      <c r="C868622" s="43"/>
    </row>
    <row r="868623" spans="3:3" x14ac:dyDescent="0.15">
      <c r="C868623" s="43"/>
    </row>
    <row r="868624" spans="3:3" x14ac:dyDescent="0.15">
      <c r="C868624" s="43"/>
    </row>
    <row r="868625" spans="3:3" x14ac:dyDescent="0.15">
      <c r="C868625" s="43"/>
    </row>
    <row r="868626" spans="3:3" x14ac:dyDescent="0.15">
      <c r="C868626" s="43"/>
    </row>
    <row r="868627" spans="3:3" x14ac:dyDescent="0.15">
      <c r="C868627" s="44"/>
    </row>
    <row r="868628" spans="3:3" x14ac:dyDescent="0.15">
      <c r="C868628" s="44"/>
    </row>
    <row r="868629" spans="3:3" x14ac:dyDescent="0.15">
      <c r="C868629" s="44"/>
    </row>
    <row r="868630" spans="3:3" x14ac:dyDescent="0.15">
      <c r="C868630" s="43"/>
    </row>
    <row r="868631" spans="3:3" x14ac:dyDescent="0.15">
      <c r="C868631" s="43"/>
    </row>
    <row r="868632" spans="3:3" x14ac:dyDescent="0.15">
      <c r="C868632" s="43"/>
    </row>
    <row r="868633" spans="3:3" x14ac:dyDescent="0.15">
      <c r="C868633" s="43"/>
    </row>
    <row r="868634" spans="3:3" x14ac:dyDescent="0.15">
      <c r="C868634" s="43"/>
    </row>
    <row r="868635" spans="3:3" x14ac:dyDescent="0.15">
      <c r="C868635" s="43"/>
    </row>
    <row r="868636" spans="3:3" x14ac:dyDescent="0.15">
      <c r="C868636" s="43"/>
    </row>
    <row r="868637" spans="3:3" x14ac:dyDescent="0.15">
      <c r="C868637" s="45"/>
    </row>
    <row r="868638" spans="3:3" x14ac:dyDescent="0.15">
      <c r="C868638" s="45"/>
    </row>
    <row r="868639" spans="3:3" x14ac:dyDescent="0.15">
      <c r="C868639" s="45"/>
    </row>
    <row r="868640" spans="3:3" x14ac:dyDescent="0.15">
      <c r="C868640" s="46"/>
    </row>
    <row r="868641" spans="3:3" x14ac:dyDescent="0.15">
      <c r="C868641" s="46"/>
    </row>
    <row r="868642" spans="3:3" x14ac:dyDescent="0.15">
      <c r="C868642" s="46"/>
    </row>
    <row r="868643" spans="3:3" x14ac:dyDescent="0.15">
      <c r="C868643" s="46"/>
    </row>
    <row r="868644" spans="3:3" x14ac:dyDescent="0.15">
      <c r="C868644" s="46"/>
    </row>
    <row r="868645" spans="3:3" x14ac:dyDescent="0.15">
      <c r="C868645" s="46"/>
    </row>
    <row r="868646" spans="3:3" x14ac:dyDescent="0.15">
      <c r="C868646" s="46"/>
    </row>
    <row r="868647" spans="3:3" x14ac:dyDescent="0.15">
      <c r="C868647" s="47"/>
    </row>
    <row r="868648" spans="3:3" x14ac:dyDescent="0.15">
      <c r="C868648" s="47"/>
    </row>
    <row r="868649" spans="3:3" x14ac:dyDescent="0.15">
      <c r="C868649" s="47"/>
    </row>
    <row r="868650" spans="3:3" x14ac:dyDescent="0.15">
      <c r="C868650" s="43"/>
    </row>
    <row r="868651" spans="3:3" x14ac:dyDescent="0.15">
      <c r="C868651" s="36"/>
    </row>
    <row r="868652" spans="3:3" x14ac:dyDescent="0.15">
      <c r="C868652" s="43"/>
    </row>
    <row r="868653" spans="3:3" x14ac:dyDescent="0.15">
      <c r="C868653" s="43"/>
    </row>
    <row r="868654" spans="3:3" x14ac:dyDescent="0.15">
      <c r="C868654" s="43"/>
    </row>
    <row r="868655" spans="3:3" x14ac:dyDescent="0.15">
      <c r="C868655" s="43"/>
    </row>
    <row r="868656" spans="3:3" x14ac:dyDescent="0.15">
      <c r="C868656" s="43"/>
    </row>
    <row r="868657" spans="3:3" x14ac:dyDescent="0.15">
      <c r="C868657" s="43"/>
    </row>
    <row r="868658" spans="3:3" x14ac:dyDescent="0.15">
      <c r="C868658" s="43"/>
    </row>
    <row r="868659" spans="3:3" x14ac:dyDescent="0.15">
      <c r="C868659" s="43"/>
    </row>
    <row r="868660" spans="3:3" x14ac:dyDescent="0.15">
      <c r="C868660" s="44"/>
    </row>
    <row r="868661" spans="3:3" x14ac:dyDescent="0.15">
      <c r="C868661" s="44"/>
    </row>
    <row r="868662" spans="3:3" x14ac:dyDescent="0.15">
      <c r="C868662" s="44"/>
    </row>
    <row r="868663" spans="3:3" x14ac:dyDescent="0.15">
      <c r="C868663" s="43"/>
    </row>
    <row r="868664" spans="3:3" x14ac:dyDescent="0.15">
      <c r="C868664" s="43"/>
    </row>
    <row r="868665" spans="3:3" x14ac:dyDescent="0.15">
      <c r="C868665" s="43"/>
    </row>
    <row r="868666" spans="3:3" x14ac:dyDescent="0.15">
      <c r="C868666" s="48"/>
    </row>
    <row r="868667" spans="3:3" x14ac:dyDescent="0.15">
      <c r="C868667" s="43"/>
    </row>
    <row r="868668" spans="3:3" x14ac:dyDescent="0.15">
      <c r="C868668" s="48"/>
    </row>
    <row r="868669" spans="3:3" x14ac:dyDescent="0.15">
      <c r="C868669" s="48"/>
    </row>
    <row r="868670" spans="3:3" x14ac:dyDescent="0.15">
      <c r="C868670" s="48"/>
    </row>
    <row r="868671" spans="3:3" x14ac:dyDescent="0.15">
      <c r="C868671" s="43"/>
    </row>
    <row r="868672" spans="3:3" x14ac:dyDescent="0.15">
      <c r="C868672" s="49"/>
    </row>
    <row r="868673" spans="3:3" x14ac:dyDescent="0.15">
      <c r="C868673" s="48"/>
    </row>
    <row r="868674" spans="3:3" x14ac:dyDescent="0.15">
      <c r="C868674" s="48"/>
    </row>
    <row r="868675" spans="3:3" x14ac:dyDescent="0.15">
      <c r="C868675" s="48"/>
    </row>
    <row r="868676" spans="3:3" x14ac:dyDescent="0.15">
      <c r="C868676" s="48"/>
    </row>
    <row r="868677" spans="3:3" x14ac:dyDescent="0.15">
      <c r="C868677" s="48"/>
    </row>
    <row r="868678" spans="3:3" x14ac:dyDescent="0.15">
      <c r="C868678" s="48"/>
    </row>
    <row r="868679" spans="3:3" x14ac:dyDescent="0.15">
      <c r="C868679" s="48"/>
    </row>
    <row r="868680" spans="3:3" x14ac:dyDescent="0.15">
      <c r="C868680" s="43"/>
    </row>
    <row r="868681" spans="3:3" x14ac:dyDescent="0.15">
      <c r="C868681" s="46"/>
    </row>
    <row r="868682" spans="3:3" x14ac:dyDescent="0.15">
      <c r="C868682" s="43"/>
    </row>
    <row r="868683" spans="3:3" x14ac:dyDescent="0.15">
      <c r="C868683" s="50"/>
    </row>
    <row r="868685" spans="3:3" x14ac:dyDescent="0.15">
      <c r="C868685" s="52"/>
    </row>
    <row r="884737" spans="3:3" x14ac:dyDescent="0.15">
      <c r="C884737" s="29"/>
    </row>
    <row r="884738" spans="3:3" x14ac:dyDescent="0.15">
      <c r="C884738" s="31"/>
    </row>
    <row r="884739" spans="3:3" x14ac:dyDescent="0.15">
      <c r="C884739" s="31"/>
    </row>
    <row r="884740" spans="3:3" x14ac:dyDescent="0.15">
      <c r="C884740" s="32"/>
    </row>
    <row r="884741" spans="3:3" x14ac:dyDescent="0.15">
      <c r="C884741" s="32"/>
    </row>
    <row r="884742" spans="3:3" x14ac:dyDescent="0.15">
      <c r="C884742" s="31"/>
    </row>
    <row r="884743" spans="3:3" x14ac:dyDescent="0.15">
      <c r="C884743" s="31"/>
    </row>
    <row r="884744" spans="3:3" x14ac:dyDescent="0.15">
      <c r="C884744" s="31"/>
    </row>
    <row r="884745" spans="3:3" x14ac:dyDescent="0.15">
      <c r="C884745" s="31"/>
    </row>
    <row r="884746" spans="3:3" x14ac:dyDescent="0.15">
      <c r="C884746" s="31"/>
    </row>
    <row r="884747" spans="3:3" x14ac:dyDescent="0.15">
      <c r="C884747" s="31"/>
    </row>
    <row r="884748" spans="3:3" x14ac:dyDescent="0.15">
      <c r="C884748" s="31"/>
    </row>
    <row r="884749" spans="3:3" x14ac:dyDescent="0.15">
      <c r="C884749" s="31"/>
    </row>
    <row r="884750" spans="3:3" x14ac:dyDescent="0.15">
      <c r="C884750" s="31"/>
    </row>
    <row r="884751" spans="3:3" x14ac:dyDescent="0.15">
      <c r="C884751" s="31"/>
    </row>
    <row r="884752" spans="3:3" x14ac:dyDescent="0.15">
      <c r="C884752" s="31"/>
    </row>
    <row r="884753" spans="3:3" x14ac:dyDescent="0.15">
      <c r="C884753" s="31"/>
    </row>
    <row r="884754" spans="3:3" x14ac:dyDescent="0.15">
      <c r="C884754" s="31"/>
    </row>
    <row r="884755" spans="3:3" x14ac:dyDescent="0.15">
      <c r="C884755" s="31"/>
    </row>
    <row r="884756" spans="3:3" x14ac:dyDescent="0.15">
      <c r="C884756" s="29"/>
    </row>
    <row r="884757" spans="3:3" x14ac:dyDescent="0.15">
      <c r="C884757" s="29"/>
    </row>
    <row r="884758" spans="3:3" x14ac:dyDescent="0.15">
      <c r="C884758" s="29"/>
    </row>
    <row r="884759" spans="3:3" x14ac:dyDescent="0.15">
      <c r="C884759" s="29"/>
    </row>
    <row r="884760" spans="3:3" x14ac:dyDescent="0.15">
      <c r="C884760" s="29"/>
    </row>
    <row r="884761" spans="3:3" x14ac:dyDescent="0.15">
      <c r="C884761" s="29"/>
    </row>
    <row r="884762" spans="3:3" x14ac:dyDescent="0.15">
      <c r="C884762" s="33"/>
    </row>
    <row r="884763" spans="3:3" x14ac:dyDescent="0.15">
      <c r="C884763" s="29"/>
    </row>
    <row r="884764" spans="3:3" x14ac:dyDescent="0.15">
      <c r="C884764" s="33"/>
    </row>
    <row r="884765" spans="3:3" x14ac:dyDescent="0.15">
      <c r="C884765" s="29"/>
    </row>
    <row r="884766" spans="3:3" x14ac:dyDescent="0.15">
      <c r="C884766" s="29"/>
    </row>
    <row r="884767" spans="3:3" x14ac:dyDescent="0.15">
      <c r="C884767" s="34"/>
    </row>
    <row r="884768" spans="3:3" x14ac:dyDescent="0.15">
      <c r="C884768" s="34"/>
    </row>
    <row r="884769" spans="3:3" x14ac:dyDescent="0.15">
      <c r="C884769" s="34"/>
    </row>
    <row r="884770" spans="3:3" x14ac:dyDescent="0.15">
      <c r="C884770" s="34"/>
    </row>
    <row r="884771" spans="3:3" x14ac:dyDescent="0.15">
      <c r="C884771" s="29"/>
    </row>
    <row r="884772" spans="3:3" x14ac:dyDescent="0.15">
      <c r="C884772" s="29"/>
    </row>
    <row r="884773" spans="3:3" x14ac:dyDescent="0.15">
      <c r="C884773" s="29"/>
    </row>
    <row r="884774" spans="3:3" x14ac:dyDescent="0.15">
      <c r="C884774" s="29"/>
    </row>
    <row r="884775" spans="3:3" x14ac:dyDescent="0.15">
      <c r="C884775" s="29"/>
    </row>
    <row r="884776" spans="3:3" x14ac:dyDescent="0.15">
      <c r="C884776" s="29"/>
    </row>
    <row r="884777" spans="3:3" x14ac:dyDescent="0.15">
      <c r="C884777" s="34"/>
    </row>
    <row r="884778" spans="3:3" x14ac:dyDescent="0.15">
      <c r="C884778" s="34"/>
    </row>
    <row r="884779" spans="3:3" x14ac:dyDescent="0.15">
      <c r="C884779" s="29"/>
    </row>
    <row r="884780" spans="3:3" x14ac:dyDescent="0.15">
      <c r="C884780" s="29"/>
    </row>
    <row r="884781" spans="3:3" x14ac:dyDescent="0.15">
      <c r="C884781" s="29"/>
    </row>
    <row r="884782" spans="3:3" x14ac:dyDescent="0.15">
      <c r="C884782" s="29"/>
    </row>
    <row r="884783" spans="3:3" x14ac:dyDescent="0.15">
      <c r="C884783" s="29"/>
    </row>
    <row r="884784" spans="3:3" x14ac:dyDescent="0.15">
      <c r="C884784" s="29"/>
    </row>
    <row r="884785" spans="3:3" x14ac:dyDescent="0.15">
      <c r="C884785" s="29"/>
    </row>
    <row r="884786" spans="3:3" x14ac:dyDescent="0.15">
      <c r="C884786" s="29"/>
    </row>
    <row r="884787" spans="3:3" x14ac:dyDescent="0.15">
      <c r="C884787" s="29"/>
    </row>
    <row r="884788" spans="3:3" x14ac:dyDescent="0.15">
      <c r="C884788" s="29"/>
    </row>
    <row r="884789" spans="3:3" x14ac:dyDescent="0.15">
      <c r="C884789" s="29"/>
    </row>
    <row r="884790" spans="3:3" x14ac:dyDescent="0.15">
      <c r="C884790" s="29"/>
    </row>
    <row r="884791" spans="3:3" x14ac:dyDescent="0.15">
      <c r="C884791" s="29"/>
    </row>
    <row r="884792" spans="3:3" x14ac:dyDescent="0.15">
      <c r="C884792" s="29"/>
    </row>
    <row r="884793" spans="3:3" x14ac:dyDescent="0.15">
      <c r="C884793" s="29"/>
    </row>
    <row r="884794" spans="3:3" x14ac:dyDescent="0.15">
      <c r="C884794" s="29"/>
    </row>
    <row r="884795" spans="3:3" x14ac:dyDescent="0.15">
      <c r="C884795" s="34"/>
    </row>
    <row r="884796" spans="3:3" x14ac:dyDescent="0.15">
      <c r="C884796" s="35"/>
    </row>
    <row r="884797" spans="3:3" x14ac:dyDescent="0.15">
      <c r="C884797" s="35"/>
    </row>
    <row r="884798" spans="3:3" x14ac:dyDescent="0.15">
      <c r="C884798" s="35"/>
    </row>
    <row r="884799" spans="3:3" x14ac:dyDescent="0.15">
      <c r="C884799" s="35"/>
    </row>
    <row r="884800" spans="3:3" x14ac:dyDescent="0.15">
      <c r="C884800" s="35"/>
    </row>
    <row r="884801" spans="3:3" x14ac:dyDescent="0.15">
      <c r="C884801" s="35"/>
    </row>
    <row r="884802" spans="3:3" x14ac:dyDescent="0.15">
      <c r="C884802" s="35"/>
    </row>
    <row r="884803" spans="3:3" x14ac:dyDescent="0.15">
      <c r="C884803" s="33"/>
    </row>
    <row r="884804" spans="3:3" x14ac:dyDescent="0.15">
      <c r="C884804" s="35"/>
    </row>
    <row r="884805" spans="3:3" x14ac:dyDescent="0.15">
      <c r="C884805" s="33"/>
    </row>
    <row r="884806" spans="3:3" x14ac:dyDescent="0.15">
      <c r="C884806" s="33"/>
    </row>
    <row r="884807" spans="3:3" x14ac:dyDescent="0.15">
      <c r="C884807" s="33"/>
    </row>
    <row r="884808" spans="3:3" x14ac:dyDescent="0.15">
      <c r="C884808" s="33"/>
    </row>
    <row r="884809" spans="3:3" x14ac:dyDescent="0.15">
      <c r="C884809" s="33"/>
    </row>
    <row r="884810" spans="3:3" x14ac:dyDescent="0.15">
      <c r="C884810" s="33"/>
    </row>
    <row r="884811" spans="3:3" x14ac:dyDescent="0.15">
      <c r="C884811" s="33"/>
    </row>
    <row r="884812" spans="3:3" x14ac:dyDescent="0.15">
      <c r="C884812" s="33"/>
    </row>
    <row r="884813" spans="3:3" x14ac:dyDescent="0.15">
      <c r="C884813" s="33"/>
    </row>
    <row r="884814" spans="3:3" x14ac:dyDescent="0.15">
      <c r="C884814" s="36"/>
    </row>
    <row r="884815" spans="3:3" x14ac:dyDescent="0.15">
      <c r="C884815" s="33"/>
    </row>
    <row r="884816" spans="3:3" x14ac:dyDescent="0.15">
      <c r="C884816" s="36"/>
    </row>
    <row r="884817" spans="3:3" x14ac:dyDescent="0.15">
      <c r="C884817" s="33"/>
    </row>
    <row r="884818" spans="3:3" x14ac:dyDescent="0.15">
      <c r="C884818" s="33"/>
    </row>
    <row r="884819" spans="3:3" x14ac:dyDescent="0.15">
      <c r="C884819" s="33"/>
    </row>
    <row r="884820" spans="3:3" x14ac:dyDescent="0.15">
      <c r="C884820" s="33"/>
    </row>
    <row r="884821" spans="3:3" x14ac:dyDescent="0.15">
      <c r="C884821" s="36"/>
    </row>
    <row r="884822" spans="3:3" x14ac:dyDescent="0.15">
      <c r="C884822" s="37"/>
    </row>
    <row r="884823" spans="3:3" x14ac:dyDescent="0.15">
      <c r="C884823" s="37"/>
    </row>
    <row r="884824" spans="3:3" x14ac:dyDescent="0.15">
      <c r="C884824" s="15"/>
    </row>
    <row r="884825" spans="3:3" x14ac:dyDescent="0.15">
      <c r="C884825" s="36"/>
    </row>
    <row r="884826" spans="3:3" x14ac:dyDescent="0.15">
      <c r="C884826" s="37"/>
    </row>
    <row r="884827" spans="3:3" x14ac:dyDescent="0.15">
      <c r="C884827" s="37"/>
    </row>
    <row r="884828" spans="3:3" x14ac:dyDescent="0.15">
      <c r="C884828" s="15"/>
    </row>
    <row r="884829" spans="3:3" x14ac:dyDescent="0.15">
      <c r="C884829" s="38"/>
    </row>
    <row r="884830" spans="3:3" x14ac:dyDescent="0.15">
      <c r="C884830" s="36"/>
    </row>
    <row r="884831" spans="3:3" x14ac:dyDescent="0.15">
      <c r="C884831" s="37"/>
    </row>
    <row r="884832" spans="3:3" x14ac:dyDescent="0.15">
      <c r="C884832" s="37"/>
    </row>
    <row r="884833" spans="3:3" x14ac:dyDescent="0.15">
      <c r="C884833" s="17"/>
    </row>
    <row r="884834" spans="3:3" x14ac:dyDescent="0.15">
      <c r="C884834" s="17"/>
    </row>
    <row r="884835" spans="3:3" x14ac:dyDescent="0.15">
      <c r="C884835" s="33"/>
    </row>
    <row r="884836" spans="3:3" x14ac:dyDescent="0.15">
      <c r="C884836" s="33"/>
    </row>
    <row r="884837" spans="3:3" x14ac:dyDescent="0.15">
      <c r="C884837" s="33"/>
    </row>
    <row r="884838" spans="3:3" x14ac:dyDescent="0.15">
      <c r="C884838" s="33"/>
    </row>
    <row r="884839" spans="3:3" x14ac:dyDescent="0.15">
      <c r="C884839" s="33"/>
    </row>
    <row r="884840" spans="3:3" x14ac:dyDescent="0.15">
      <c r="C884840" s="33"/>
    </row>
    <row r="884841" spans="3:3" x14ac:dyDescent="0.15">
      <c r="C884841" s="33"/>
    </row>
    <row r="884842" spans="3:3" x14ac:dyDescent="0.15">
      <c r="C884842" s="33"/>
    </row>
    <row r="884843" spans="3:3" x14ac:dyDescent="0.15">
      <c r="C884843" s="33"/>
    </row>
    <row r="884844" spans="3:3" x14ac:dyDescent="0.15">
      <c r="C884844" s="33"/>
    </row>
    <row r="884845" spans="3:3" x14ac:dyDescent="0.15">
      <c r="C884845" s="39"/>
    </row>
    <row r="884846" spans="3:3" x14ac:dyDescent="0.15">
      <c r="C884846" s="39"/>
    </row>
    <row r="884847" spans="3:3" x14ac:dyDescent="0.15">
      <c r="C884847" s="39"/>
    </row>
    <row r="884848" spans="3:3" x14ac:dyDescent="0.15">
      <c r="C884848" s="39"/>
    </row>
    <row r="884849" spans="3:3" x14ac:dyDescent="0.15">
      <c r="C884849" s="39"/>
    </row>
    <row r="884850" spans="3:3" x14ac:dyDescent="0.15">
      <c r="C884850" s="31"/>
    </row>
    <row r="884851" spans="3:3" x14ac:dyDescent="0.15">
      <c r="C884851" s="31"/>
    </row>
    <row r="884852" spans="3:3" x14ac:dyDescent="0.15">
      <c r="C884852" s="31"/>
    </row>
    <row r="884853" spans="3:3" x14ac:dyDescent="0.15">
      <c r="C884853" s="31"/>
    </row>
    <row r="884854" spans="3:3" x14ac:dyDescent="0.15">
      <c r="C884854" s="31"/>
    </row>
    <row r="884855" spans="3:3" x14ac:dyDescent="0.15">
      <c r="C884855" s="31"/>
    </row>
    <row r="884856" spans="3:3" x14ac:dyDescent="0.15">
      <c r="C884856" s="31"/>
    </row>
    <row r="884857" spans="3:3" x14ac:dyDescent="0.15">
      <c r="C884857" s="31"/>
    </row>
    <row r="884858" spans="3:3" x14ac:dyDescent="0.15">
      <c r="C884858" s="31"/>
    </row>
    <row r="884859" spans="3:3" x14ac:dyDescent="0.15">
      <c r="C884859" s="31"/>
    </row>
    <row r="884860" spans="3:3" x14ac:dyDescent="0.15">
      <c r="C884860" s="31"/>
    </row>
    <row r="884861" spans="3:3" x14ac:dyDescent="0.15">
      <c r="C884861" s="31"/>
    </row>
    <row r="884862" spans="3:3" x14ac:dyDescent="0.15">
      <c r="C884862" s="31"/>
    </row>
    <row r="884863" spans="3:3" x14ac:dyDescent="0.15">
      <c r="C884863" s="31"/>
    </row>
    <row r="884864" spans="3:3" x14ac:dyDescent="0.15">
      <c r="C884864" s="31"/>
    </row>
    <row r="884865" spans="3:3" x14ac:dyDescent="0.15">
      <c r="C884865" s="31"/>
    </row>
    <row r="884866" spans="3:3" x14ac:dyDescent="0.15">
      <c r="C884866" s="31"/>
    </row>
    <row r="884867" spans="3:3" x14ac:dyDescent="0.15">
      <c r="C884867" s="31"/>
    </row>
    <row r="884868" spans="3:3" x14ac:dyDescent="0.15">
      <c r="C884868" s="31"/>
    </row>
    <row r="884869" spans="3:3" x14ac:dyDescent="0.15">
      <c r="C884869" s="31"/>
    </row>
    <row r="884870" spans="3:3" x14ac:dyDescent="0.15">
      <c r="C884870" s="29"/>
    </row>
    <row r="884871" spans="3:3" x14ac:dyDescent="0.15">
      <c r="C884871" s="29"/>
    </row>
    <row r="884872" spans="3:3" x14ac:dyDescent="0.15">
      <c r="C884872" s="29"/>
    </row>
    <row r="884873" spans="3:3" x14ac:dyDescent="0.15">
      <c r="C884873" s="29"/>
    </row>
    <row r="884874" spans="3:3" x14ac:dyDescent="0.15">
      <c r="C884874" s="29"/>
    </row>
    <row r="884875" spans="3:3" x14ac:dyDescent="0.15">
      <c r="C884875" s="29"/>
    </row>
    <row r="884876" spans="3:3" x14ac:dyDescent="0.15">
      <c r="C884876" s="29"/>
    </row>
    <row r="884877" spans="3:3" x14ac:dyDescent="0.15">
      <c r="C884877" s="29"/>
    </row>
    <row r="884878" spans="3:3" x14ac:dyDescent="0.15">
      <c r="C884878" s="29"/>
    </row>
    <row r="884879" spans="3:3" x14ac:dyDescent="0.15">
      <c r="C884879" s="29"/>
    </row>
    <row r="884880" spans="3:3" x14ac:dyDescent="0.15">
      <c r="C884880" s="29"/>
    </row>
    <row r="884881" spans="3:3" x14ac:dyDescent="0.15">
      <c r="C884881" s="29"/>
    </row>
    <row r="884882" spans="3:3" x14ac:dyDescent="0.15">
      <c r="C884882" s="29"/>
    </row>
    <row r="884883" spans="3:3" x14ac:dyDescent="0.15">
      <c r="C884883" s="29"/>
    </row>
    <row r="884884" spans="3:3" x14ac:dyDescent="0.15">
      <c r="C884884" s="29"/>
    </row>
    <row r="884885" spans="3:3" x14ac:dyDescent="0.15">
      <c r="C884885" s="29"/>
    </row>
    <row r="884886" spans="3:3" x14ac:dyDescent="0.15">
      <c r="C884886" s="29"/>
    </row>
    <row r="884887" spans="3:3" x14ac:dyDescent="0.15">
      <c r="C884887" s="29"/>
    </row>
    <row r="884888" spans="3:3" x14ac:dyDescent="0.15">
      <c r="C884888" s="29"/>
    </row>
    <row r="884889" spans="3:3" x14ac:dyDescent="0.15">
      <c r="C884889" s="29"/>
    </row>
    <row r="884890" spans="3:3" x14ac:dyDescent="0.15">
      <c r="C884890" s="29"/>
    </row>
    <row r="884891" spans="3:3" x14ac:dyDescent="0.15">
      <c r="C884891" s="29"/>
    </row>
    <row r="884892" spans="3:3" x14ac:dyDescent="0.15">
      <c r="C884892" s="29"/>
    </row>
    <row r="884893" spans="3:3" x14ac:dyDescent="0.15">
      <c r="C884893" s="29"/>
    </row>
    <row r="884894" spans="3:3" x14ac:dyDescent="0.15">
      <c r="C884894" s="29"/>
    </row>
    <row r="884895" spans="3:3" x14ac:dyDescent="0.15">
      <c r="C884895" s="29"/>
    </row>
    <row r="884896" spans="3:3" x14ac:dyDescent="0.15">
      <c r="C884896" s="29"/>
    </row>
    <row r="884897" spans="3:3" x14ac:dyDescent="0.15">
      <c r="C884897" s="29"/>
    </row>
    <row r="884898" spans="3:3" x14ac:dyDescent="0.15">
      <c r="C884898" s="29"/>
    </row>
    <row r="884899" spans="3:3" x14ac:dyDescent="0.15">
      <c r="C884899" s="29"/>
    </row>
    <row r="884900" spans="3:3" x14ac:dyDescent="0.15">
      <c r="C884900" s="29"/>
    </row>
    <row r="884901" spans="3:3" x14ac:dyDescent="0.15">
      <c r="C884901" s="29"/>
    </row>
    <row r="884902" spans="3:3" x14ac:dyDescent="0.15">
      <c r="C884902" s="29"/>
    </row>
    <row r="884903" spans="3:3" x14ac:dyDescent="0.15">
      <c r="C884903" s="29"/>
    </row>
    <row r="884904" spans="3:3" x14ac:dyDescent="0.15">
      <c r="C884904" s="29"/>
    </row>
    <row r="884905" spans="3:3" x14ac:dyDescent="0.15">
      <c r="C884905" s="29"/>
    </row>
    <row r="884906" spans="3:3" x14ac:dyDescent="0.15">
      <c r="C884906" s="31"/>
    </row>
    <row r="884907" spans="3:3" x14ac:dyDescent="0.15">
      <c r="C884907" s="31"/>
    </row>
    <row r="884908" spans="3:3" x14ac:dyDescent="0.15">
      <c r="C884908" s="31"/>
    </row>
    <row r="884909" spans="3:3" x14ac:dyDescent="0.15">
      <c r="C884909" s="31"/>
    </row>
    <row r="884910" spans="3:3" x14ac:dyDescent="0.15">
      <c r="C884910" s="31"/>
    </row>
    <row r="884911" spans="3:3" x14ac:dyDescent="0.15">
      <c r="C884911" s="31"/>
    </row>
    <row r="884912" spans="3:3" x14ac:dyDescent="0.15">
      <c r="C884912" s="31"/>
    </row>
    <row r="884913" spans="3:3" x14ac:dyDescent="0.15">
      <c r="C884913" s="31"/>
    </row>
    <row r="884914" spans="3:3" x14ac:dyDescent="0.15">
      <c r="C884914" s="31"/>
    </row>
    <row r="884915" spans="3:3" x14ac:dyDescent="0.15">
      <c r="C884915" s="31"/>
    </row>
    <row r="884916" spans="3:3" x14ac:dyDescent="0.15">
      <c r="C884916" s="29"/>
    </row>
    <row r="884917" spans="3:3" x14ac:dyDescent="0.15">
      <c r="C884917" s="29"/>
    </row>
    <row r="884918" spans="3:3" x14ac:dyDescent="0.15">
      <c r="C884918" s="29"/>
    </row>
    <row r="884919" spans="3:3" x14ac:dyDescent="0.15">
      <c r="C884919" s="29"/>
    </row>
    <row r="884920" spans="3:3" x14ac:dyDescent="0.15">
      <c r="C884920" s="29"/>
    </row>
    <row r="884921" spans="3:3" x14ac:dyDescent="0.15">
      <c r="C884921" s="29"/>
    </row>
    <row r="884922" spans="3:3" x14ac:dyDescent="0.15">
      <c r="C884922" s="29"/>
    </row>
    <row r="884923" spans="3:3" x14ac:dyDescent="0.15">
      <c r="C884923" s="29"/>
    </row>
    <row r="884924" spans="3:3" x14ac:dyDescent="0.15">
      <c r="C884924" s="29"/>
    </row>
    <row r="884925" spans="3:3" x14ac:dyDescent="0.15">
      <c r="C884925" s="29"/>
    </row>
    <row r="884926" spans="3:3" x14ac:dyDescent="0.15">
      <c r="C884926" s="29"/>
    </row>
    <row r="884927" spans="3:3" x14ac:dyDescent="0.15">
      <c r="C884927" s="29"/>
    </row>
    <row r="884928" spans="3:3" x14ac:dyDescent="0.15">
      <c r="C884928" s="29"/>
    </row>
    <row r="884929" spans="3:3" x14ac:dyDescent="0.15">
      <c r="C884929" s="29"/>
    </row>
    <row r="884930" spans="3:3" x14ac:dyDescent="0.15">
      <c r="C884930" s="29"/>
    </row>
    <row r="884931" spans="3:3" x14ac:dyDescent="0.15">
      <c r="C884931" s="29"/>
    </row>
    <row r="884932" spans="3:3" x14ac:dyDescent="0.15">
      <c r="C884932" s="29"/>
    </row>
    <row r="884933" spans="3:3" x14ac:dyDescent="0.15">
      <c r="C884933" s="29"/>
    </row>
    <row r="884934" spans="3:3" x14ac:dyDescent="0.15">
      <c r="C884934" s="29"/>
    </row>
    <row r="884935" spans="3:3" x14ac:dyDescent="0.15">
      <c r="C884935" s="29"/>
    </row>
    <row r="884936" spans="3:3" x14ac:dyDescent="0.15">
      <c r="C884936" s="29"/>
    </row>
    <row r="884937" spans="3:3" x14ac:dyDescent="0.15">
      <c r="C884937" s="29"/>
    </row>
    <row r="884938" spans="3:3" x14ac:dyDescent="0.15">
      <c r="C884938" s="29"/>
    </row>
    <row r="884939" spans="3:3" x14ac:dyDescent="0.15">
      <c r="C884939" s="29"/>
    </row>
    <row r="884940" spans="3:3" x14ac:dyDescent="0.15">
      <c r="C884940" s="29"/>
    </row>
    <row r="884941" spans="3:3" x14ac:dyDescent="0.15">
      <c r="C884941" s="29"/>
    </row>
    <row r="884942" spans="3:3" x14ac:dyDescent="0.15">
      <c r="C884942" s="40"/>
    </row>
    <row r="884943" spans="3:3" x14ac:dyDescent="0.15">
      <c r="C884943" s="40"/>
    </row>
    <row r="884944" spans="3:3" x14ac:dyDescent="0.15">
      <c r="C884944" s="40"/>
    </row>
    <row r="884945" spans="3:3" x14ac:dyDescent="0.15">
      <c r="C884945" s="40"/>
    </row>
    <row r="884946" spans="3:3" x14ac:dyDescent="0.15">
      <c r="C884946" s="40"/>
    </row>
    <row r="884947" spans="3:3" x14ac:dyDescent="0.15">
      <c r="C884947" s="40"/>
    </row>
    <row r="884948" spans="3:3" x14ac:dyDescent="0.15">
      <c r="C884948" s="40"/>
    </row>
    <row r="884949" spans="3:3" x14ac:dyDescent="0.15">
      <c r="C884949" s="40"/>
    </row>
    <row r="884950" spans="3:3" x14ac:dyDescent="0.15">
      <c r="C884950" s="40"/>
    </row>
    <row r="884951" spans="3:3" x14ac:dyDescent="0.15">
      <c r="C884951" s="40"/>
    </row>
    <row r="884952" spans="3:3" x14ac:dyDescent="0.15">
      <c r="C884952" s="40"/>
    </row>
    <row r="884953" spans="3:3" x14ac:dyDescent="0.15">
      <c r="C884953" s="40"/>
    </row>
    <row r="884954" spans="3:3" x14ac:dyDescent="0.15">
      <c r="C884954" s="40"/>
    </row>
    <row r="884955" spans="3:3" x14ac:dyDescent="0.15">
      <c r="C884955" s="40"/>
    </row>
    <row r="884956" spans="3:3" x14ac:dyDescent="0.15">
      <c r="C884956" s="41"/>
    </row>
    <row r="884957" spans="3:3" x14ac:dyDescent="0.15">
      <c r="C884957" s="41"/>
    </row>
    <row r="884958" spans="3:3" x14ac:dyDescent="0.15">
      <c r="C884958" s="41"/>
    </row>
    <row r="884959" spans="3:3" x14ac:dyDescent="0.15">
      <c r="C884959" s="41"/>
    </row>
    <row r="884960" spans="3:3" x14ac:dyDescent="0.15">
      <c r="C884960" s="41"/>
    </row>
    <row r="884961" spans="3:3" x14ac:dyDescent="0.15">
      <c r="C884961" s="34"/>
    </row>
    <row r="884962" spans="3:3" x14ac:dyDescent="0.15">
      <c r="C884962" s="34"/>
    </row>
    <row r="884963" spans="3:3" x14ac:dyDescent="0.15">
      <c r="C884963" s="34"/>
    </row>
    <row r="884964" spans="3:3" x14ac:dyDescent="0.15">
      <c r="C884964" s="34"/>
    </row>
    <row r="884965" spans="3:3" x14ac:dyDescent="0.15">
      <c r="C884965" s="34"/>
    </row>
    <row r="884966" spans="3:3" x14ac:dyDescent="0.15">
      <c r="C884966" s="34"/>
    </row>
    <row r="884967" spans="3:3" x14ac:dyDescent="0.15">
      <c r="C884967" s="34"/>
    </row>
    <row r="884968" spans="3:3" x14ac:dyDescent="0.15">
      <c r="C884968" s="34"/>
    </row>
    <row r="884969" spans="3:3" x14ac:dyDescent="0.15">
      <c r="C884969" s="34"/>
    </row>
    <row r="884970" spans="3:3" x14ac:dyDescent="0.15">
      <c r="C884970" s="34"/>
    </row>
    <row r="884971" spans="3:3" x14ac:dyDescent="0.15">
      <c r="C884971" s="42"/>
    </row>
    <row r="884972" spans="3:3" x14ac:dyDescent="0.15">
      <c r="C884972" s="42"/>
    </row>
    <row r="884973" spans="3:3" x14ac:dyDescent="0.15">
      <c r="C884973" s="42"/>
    </row>
    <row r="884974" spans="3:3" x14ac:dyDescent="0.15">
      <c r="C884974" s="42"/>
    </row>
    <row r="884975" spans="3:3" x14ac:dyDescent="0.15">
      <c r="C884975" s="42"/>
    </row>
    <row r="884976" spans="3:3" x14ac:dyDescent="0.15">
      <c r="C884976" s="42"/>
    </row>
    <row r="884977" spans="3:3" x14ac:dyDescent="0.15">
      <c r="C884977" s="42"/>
    </row>
    <row r="884978" spans="3:3" x14ac:dyDescent="0.15">
      <c r="C884978" s="42"/>
    </row>
    <row r="884979" spans="3:3" x14ac:dyDescent="0.15">
      <c r="C884979" s="42"/>
    </row>
    <row r="884980" spans="3:3" x14ac:dyDescent="0.15">
      <c r="C884980" s="42"/>
    </row>
    <row r="884981" spans="3:3" x14ac:dyDescent="0.15">
      <c r="C884981" s="31"/>
    </row>
    <row r="884982" spans="3:3" x14ac:dyDescent="0.15">
      <c r="C884982" s="31"/>
    </row>
    <row r="884983" spans="3:3" x14ac:dyDescent="0.15">
      <c r="C884983" s="29"/>
    </row>
    <row r="884984" spans="3:3" x14ac:dyDescent="0.15">
      <c r="C884984" s="29"/>
    </row>
    <row r="884985" spans="3:3" x14ac:dyDescent="0.15">
      <c r="C884985" s="29"/>
    </row>
    <row r="884986" spans="3:3" x14ac:dyDescent="0.15">
      <c r="C884986" s="29"/>
    </row>
    <row r="884987" spans="3:3" x14ac:dyDescent="0.15">
      <c r="C884987" s="29"/>
    </row>
    <row r="884988" spans="3:3" x14ac:dyDescent="0.15">
      <c r="C884988" s="29"/>
    </row>
    <row r="884989" spans="3:3" x14ac:dyDescent="0.15">
      <c r="C884989" s="29"/>
    </row>
    <row r="884990" spans="3:3" x14ac:dyDescent="0.15">
      <c r="C884990" s="29"/>
    </row>
    <row r="884991" spans="3:3" x14ac:dyDescent="0.15">
      <c r="C884991" s="31"/>
    </row>
    <row r="884992" spans="3:3" x14ac:dyDescent="0.15">
      <c r="C884992" s="29"/>
    </row>
    <row r="884993" spans="3:3" x14ac:dyDescent="0.15">
      <c r="C884993" s="29"/>
    </row>
    <row r="884994" spans="3:3" x14ac:dyDescent="0.15">
      <c r="C884994" s="29"/>
    </row>
    <row r="884995" spans="3:3" x14ac:dyDescent="0.15">
      <c r="C884995" s="29"/>
    </row>
    <row r="884996" spans="3:3" x14ac:dyDescent="0.15">
      <c r="C884996" s="29"/>
    </row>
    <row r="884997" spans="3:3" x14ac:dyDescent="0.15">
      <c r="C884997" s="29"/>
    </row>
    <row r="884998" spans="3:3" x14ac:dyDescent="0.15">
      <c r="C884998" s="29"/>
    </row>
    <row r="884999" spans="3:3" x14ac:dyDescent="0.15">
      <c r="C884999" s="37"/>
    </row>
    <row r="885000" spans="3:3" x14ac:dyDescent="0.15">
      <c r="C885000" s="37"/>
    </row>
    <row r="885001" spans="3:3" x14ac:dyDescent="0.15">
      <c r="C885001" s="37"/>
    </row>
    <row r="885002" spans="3:3" x14ac:dyDescent="0.15">
      <c r="C885002" s="37"/>
    </row>
    <row r="885003" spans="3:3" x14ac:dyDescent="0.15">
      <c r="C885003" s="29"/>
    </row>
    <row r="885004" spans="3:3" x14ac:dyDescent="0.15">
      <c r="C885004" s="43"/>
    </row>
    <row r="885005" spans="3:3" x14ac:dyDescent="0.15">
      <c r="C885005" s="43"/>
    </row>
    <row r="885006" spans="3:3" x14ac:dyDescent="0.15">
      <c r="C885006" s="43"/>
    </row>
    <row r="885007" spans="3:3" x14ac:dyDescent="0.15">
      <c r="C885007" s="43"/>
    </row>
    <row r="885008" spans="3:3" x14ac:dyDescent="0.15">
      <c r="C885008" s="43"/>
    </row>
    <row r="885009" spans="3:3" x14ac:dyDescent="0.15">
      <c r="C885009" s="43"/>
    </row>
    <row r="885010" spans="3:3" x14ac:dyDescent="0.15">
      <c r="C885010" s="43"/>
    </row>
    <row r="885011" spans="3:3" x14ac:dyDescent="0.15">
      <c r="C885011" s="44"/>
    </row>
    <row r="885012" spans="3:3" x14ac:dyDescent="0.15">
      <c r="C885012" s="44"/>
    </row>
    <row r="885013" spans="3:3" x14ac:dyDescent="0.15">
      <c r="C885013" s="44"/>
    </row>
    <row r="885014" spans="3:3" x14ac:dyDescent="0.15">
      <c r="C885014" s="43"/>
    </row>
    <row r="885015" spans="3:3" x14ac:dyDescent="0.15">
      <c r="C885015" s="43"/>
    </row>
    <row r="885016" spans="3:3" x14ac:dyDescent="0.15">
      <c r="C885016" s="43"/>
    </row>
    <row r="885017" spans="3:3" x14ac:dyDescent="0.15">
      <c r="C885017" s="43"/>
    </row>
    <row r="885018" spans="3:3" x14ac:dyDescent="0.15">
      <c r="C885018" s="43"/>
    </row>
    <row r="885019" spans="3:3" x14ac:dyDescent="0.15">
      <c r="C885019" s="43"/>
    </row>
    <row r="885020" spans="3:3" x14ac:dyDescent="0.15">
      <c r="C885020" s="43"/>
    </row>
    <row r="885021" spans="3:3" x14ac:dyDescent="0.15">
      <c r="C885021" s="45"/>
    </row>
    <row r="885022" spans="3:3" x14ac:dyDescent="0.15">
      <c r="C885022" s="45"/>
    </row>
    <row r="885023" spans="3:3" x14ac:dyDescent="0.15">
      <c r="C885023" s="45"/>
    </row>
    <row r="885024" spans="3:3" x14ac:dyDescent="0.15">
      <c r="C885024" s="46"/>
    </row>
    <row r="885025" spans="3:3" x14ac:dyDescent="0.15">
      <c r="C885025" s="46"/>
    </row>
    <row r="885026" spans="3:3" x14ac:dyDescent="0.15">
      <c r="C885026" s="46"/>
    </row>
    <row r="885027" spans="3:3" x14ac:dyDescent="0.15">
      <c r="C885027" s="46"/>
    </row>
    <row r="885028" spans="3:3" x14ac:dyDescent="0.15">
      <c r="C885028" s="46"/>
    </row>
    <row r="885029" spans="3:3" x14ac:dyDescent="0.15">
      <c r="C885029" s="46"/>
    </row>
    <row r="885030" spans="3:3" x14ac:dyDescent="0.15">
      <c r="C885030" s="46"/>
    </row>
    <row r="885031" spans="3:3" x14ac:dyDescent="0.15">
      <c r="C885031" s="47"/>
    </row>
    <row r="885032" spans="3:3" x14ac:dyDescent="0.15">
      <c r="C885032" s="47"/>
    </row>
    <row r="885033" spans="3:3" x14ac:dyDescent="0.15">
      <c r="C885033" s="47"/>
    </row>
    <row r="885034" spans="3:3" x14ac:dyDescent="0.15">
      <c r="C885034" s="43"/>
    </row>
    <row r="885035" spans="3:3" x14ac:dyDescent="0.15">
      <c r="C885035" s="36"/>
    </row>
    <row r="885036" spans="3:3" x14ac:dyDescent="0.15">
      <c r="C885036" s="43"/>
    </row>
    <row r="885037" spans="3:3" x14ac:dyDescent="0.15">
      <c r="C885037" s="43"/>
    </row>
    <row r="885038" spans="3:3" x14ac:dyDescent="0.15">
      <c r="C885038" s="43"/>
    </row>
    <row r="885039" spans="3:3" x14ac:dyDescent="0.15">
      <c r="C885039" s="43"/>
    </row>
    <row r="885040" spans="3:3" x14ac:dyDescent="0.15">
      <c r="C885040" s="43"/>
    </row>
    <row r="885041" spans="3:3" x14ac:dyDescent="0.15">
      <c r="C885041" s="43"/>
    </row>
    <row r="885042" spans="3:3" x14ac:dyDescent="0.15">
      <c r="C885042" s="43"/>
    </row>
    <row r="885043" spans="3:3" x14ac:dyDescent="0.15">
      <c r="C885043" s="43"/>
    </row>
    <row r="885044" spans="3:3" x14ac:dyDescent="0.15">
      <c r="C885044" s="44"/>
    </row>
    <row r="885045" spans="3:3" x14ac:dyDescent="0.15">
      <c r="C885045" s="44"/>
    </row>
    <row r="885046" spans="3:3" x14ac:dyDescent="0.15">
      <c r="C885046" s="44"/>
    </row>
    <row r="885047" spans="3:3" x14ac:dyDescent="0.15">
      <c r="C885047" s="43"/>
    </row>
    <row r="885048" spans="3:3" x14ac:dyDescent="0.15">
      <c r="C885048" s="43"/>
    </row>
    <row r="885049" spans="3:3" x14ac:dyDescent="0.15">
      <c r="C885049" s="43"/>
    </row>
    <row r="885050" spans="3:3" x14ac:dyDescent="0.15">
      <c r="C885050" s="48"/>
    </row>
    <row r="885051" spans="3:3" x14ac:dyDescent="0.15">
      <c r="C885051" s="43"/>
    </row>
    <row r="885052" spans="3:3" x14ac:dyDescent="0.15">
      <c r="C885052" s="48"/>
    </row>
    <row r="885053" spans="3:3" x14ac:dyDescent="0.15">
      <c r="C885053" s="48"/>
    </row>
    <row r="885054" spans="3:3" x14ac:dyDescent="0.15">
      <c r="C885054" s="48"/>
    </row>
    <row r="885055" spans="3:3" x14ac:dyDescent="0.15">
      <c r="C885055" s="43"/>
    </row>
    <row r="885056" spans="3:3" x14ac:dyDescent="0.15">
      <c r="C885056" s="49"/>
    </row>
    <row r="885057" spans="3:3" x14ac:dyDescent="0.15">
      <c r="C885057" s="48"/>
    </row>
    <row r="885058" spans="3:3" x14ac:dyDescent="0.15">
      <c r="C885058" s="48"/>
    </row>
    <row r="885059" spans="3:3" x14ac:dyDescent="0.15">
      <c r="C885059" s="48"/>
    </row>
    <row r="885060" spans="3:3" x14ac:dyDescent="0.15">
      <c r="C885060" s="48"/>
    </row>
    <row r="885061" spans="3:3" x14ac:dyDescent="0.15">
      <c r="C885061" s="48"/>
    </row>
    <row r="885062" spans="3:3" x14ac:dyDescent="0.15">
      <c r="C885062" s="48"/>
    </row>
    <row r="885063" spans="3:3" x14ac:dyDescent="0.15">
      <c r="C885063" s="48"/>
    </row>
    <row r="885064" spans="3:3" x14ac:dyDescent="0.15">
      <c r="C885064" s="43"/>
    </row>
    <row r="885065" spans="3:3" x14ac:dyDescent="0.15">
      <c r="C885065" s="46"/>
    </row>
    <row r="885066" spans="3:3" x14ac:dyDescent="0.15">
      <c r="C885066" s="43"/>
    </row>
    <row r="885067" spans="3:3" x14ac:dyDescent="0.15">
      <c r="C885067" s="50"/>
    </row>
    <row r="885069" spans="3:3" x14ac:dyDescent="0.15">
      <c r="C885069" s="52"/>
    </row>
    <row r="901121" spans="3:3" x14ac:dyDescent="0.15">
      <c r="C901121" s="29"/>
    </row>
    <row r="901122" spans="3:3" x14ac:dyDescent="0.15">
      <c r="C901122" s="31"/>
    </row>
    <row r="901123" spans="3:3" x14ac:dyDescent="0.15">
      <c r="C901123" s="31"/>
    </row>
    <row r="901124" spans="3:3" x14ac:dyDescent="0.15">
      <c r="C901124" s="32"/>
    </row>
    <row r="901125" spans="3:3" x14ac:dyDescent="0.15">
      <c r="C901125" s="32"/>
    </row>
    <row r="901126" spans="3:3" x14ac:dyDescent="0.15">
      <c r="C901126" s="31"/>
    </row>
    <row r="901127" spans="3:3" x14ac:dyDescent="0.15">
      <c r="C901127" s="31"/>
    </row>
    <row r="901128" spans="3:3" x14ac:dyDescent="0.15">
      <c r="C901128" s="31"/>
    </row>
    <row r="901129" spans="3:3" x14ac:dyDescent="0.15">
      <c r="C901129" s="31"/>
    </row>
    <row r="901130" spans="3:3" x14ac:dyDescent="0.15">
      <c r="C901130" s="31"/>
    </row>
    <row r="901131" spans="3:3" x14ac:dyDescent="0.15">
      <c r="C901131" s="31"/>
    </row>
    <row r="901132" spans="3:3" x14ac:dyDescent="0.15">
      <c r="C901132" s="31"/>
    </row>
    <row r="901133" spans="3:3" x14ac:dyDescent="0.15">
      <c r="C901133" s="31"/>
    </row>
    <row r="901134" spans="3:3" x14ac:dyDescent="0.15">
      <c r="C901134" s="31"/>
    </row>
    <row r="901135" spans="3:3" x14ac:dyDescent="0.15">
      <c r="C901135" s="31"/>
    </row>
    <row r="901136" spans="3:3" x14ac:dyDescent="0.15">
      <c r="C901136" s="31"/>
    </row>
    <row r="901137" spans="3:3" x14ac:dyDescent="0.15">
      <c r="C901137" s="31"/>
    </row>
    <row r="901138" spans="3:3" x14ac:dyDescent="0.15">
      <c r="C901138" s="31"/>
    </row>
    <row r="901139" spans="3:3" x14ac:dyDescent="0.15">
      <c r="C901139" s="31"/>
    </row>
    <row r="901140" spans="3:3" x14ac:dyDescent="0.15">
      <c r="C901140" s="29"/>
    </row>
    <row r="901141" spans="3:3" x14ac:dyDescent="0.15">
      <c r="C901141" s="29"/>
    </row>
    <row r="901142" spans="3:3" x14ac:dyDescent="0.15">
      <c r="C901142" s="29"/>
    </row>
    <row r="901143" spans="3:3" x14ac:dyDescent="0.15">
      <c r="C901143" s="29"/>
    </row>
    <row r="901144" spans="3:3" x14ac:dyDescent="0.15">
      <c r="C901144" s="29"/>
    </row>
    <row r="901145" spans="3:3" x14ac:dyDescent="0.15">
      <c r="C901145" s="29"/>
    </row>
    <row r="901146" spans="3:3" x14ac:dyDescent="0.15">
      <c r="C901146" s="33"/>
    </row>
    <row r="901147" spans="3:3" x14ac:dyDescent="0.15">
      <c r="C901147" s="29"/>
    </row>
    <row r="901148" spans="3:3" x14ac:dyDescent="0.15">
      <c r="C901148" s="33"/>
    </row>
    <row r="901149" spans="3:3" x14ac:dyDescent="0.15">
      <c r="C901149" s="29"/>
    </row>
    <row r="901150" spans="3:3" x14ac:dyDescent="0.15">
      <c r="C901150" s="29"/>
    </row>
    <row r="901151" spans="3:3" x14ac:dyDescent="0.15">
      <c r="C901151" s="34"/>
    </row>
    <row r="901152" spans="3:3" x14ac:dyDescent="0.15">
      <c r="C901152" s="34"/>
    </row>
    <row r="901153" spans="3:3" x14ac:dyDescent="0.15">
      <c r="C901153" s="34"/>
    </row>
    <row r="901154" spans="3:3" x14ac:dyDescent="0.15">
      <c r="C901154" s="34"/>
    </row>
    <row r="901155" spans="3:3" x14ac:dyDescent="0.15">
      <c r="C901155" s="29"/>
    </row>
    <row r="901156" spans="3:3" x14ac:dyDescent="0.15">
      <c r="C901156" s="29"/>
    </row>
    <row r="901157" spans="3:3" x14ac:dyDescent="0.15">
      <c r="C901157" s="29"/>
    </row>
    <row r="901158" spans="3:3" x14ac:dyDescent="0.15">
      <c r="C901158" s="29"/>
    </row>
    <row r="901159" spans="3:3" x14ac:dyDescent="0.15">
      <c r="C901159" s="29"/>
    </row>
    <row r="901160" spans="3:3" x14ac:dyDescent="0.15">
      <c r="C901160" s="29"/>
    </row>
    <row r="901161" spans="3:3" x14ac:dyDescent="0.15">
      <c r="C901161" s="34"/>
    </row>
    <row r="901162" spans="3:3" x14ac:dyDescent="0.15">
      <c r="C901162" s="34"/>
    </row>
    <row r="901163" spans="3:3" x14ac:dyDescent="0.15">
      <c r="C901163" s="29"/>
    </row>
    <row r="901164" spans="3:3" x14ac:dyDescent="0.15">
      <c r="C901164" s="29"/>
    </row>
    <row r="901165" spans="3:3" x14ac:dyDescent="0.15">
      <c r="C901165" s="29"/>
    </row>
    <row r="901166" spans="3:3" x14ac:dyDescent="0.15">
      <c r="C901166" s="29"/>
    </row>
    <row r="901167" spans="3:3" x14ac:dyDescent="0.15">
      <c r="C901167" s="29"/>
    </row>
    <row r="901168" spans="3:3" x14ac:dyDescent="0.15">
      <c r="C901168" s="29"/>
    </row>
    <row r="901169" spans="3:3" x14ac:dyDescent="0.15">
      <c r="C901169" s="29"/>
    </row>
    <row r="901170" spans="3:3" x14ac:dyDescent="0.15">
      <c r="C901170" s="29"/>
    </row>
    <row r="901171" spans="3:3" x14ac:dyDescent="0.15">
      <c r="C901171" s="29"/>
    </row>
    <row r="901172" spans="3:3" x14ac:dyDescent="0.15">
      <c r="C901172" s="29"/>
    </row>
    <row r="901173" spans="3:3" x14ac:dyDescent="0.15">
      <c r="C901173" s="29"/>
    </row>
    <row r="901174" spans="3:3" x14ac:dyDescent="0.15">
      <c r="C901174" s="29"/>
    </row>
    <row r="901175" spans="3:3" x14ac:dyDescent="0.15">
      <c r="C901175" s="29"/>
    </row>
    <row r="901176" spans="3:3" x14ac:dyDescent="0.15">
      <c r="C901176" s="29"/>
    </row>
    <row r="901177" spans="3:3" x14ac:dyDescent="0.15">
      <c r="C901177" s="29"/>
    </row>
    <row r="901178" spans="3:3" x14ac:dyDescent="0.15">
      <c r="C901178" s="29"/>
    </row>
    <row r="901179" spans="3:3" x14ac:dyDescent="0.15">
      <c r="C901179" s="34"/>
    </row>
    <row r="901180" spans="3:3" x14ac:dyDescent="0.15">
      <c r="C901180" s="35"/>
    </row>
    <row r="901181" spans="3:3" x14ac:dyDescent="0.15">
      <c r="C901181" s="35"/>
    </row>
    <row r="901182" spans="3:3" x14ac:dyDescent="0.15">
      <c r="C901182" s="35"/>
    </row>
    <row r="901183" spans="3:3" x14ac:dyDescent="0.15">
      <c r="C901183" s="35"/>
    </row>
    <row r="901184" spans="3:3" x14ac:dyDescent="0.15">
      <c r="C901184" s="35"/>
    </row>
    <row r="901185" spans="3:3" x14ac:dyDescent="0.15">
      <c r="C901185" s="35"/>
    </row>
    <row r="901186" spans="3:3" x14ac:dyDescent="0.15">
      <c r="C901186" s="35"/>
    </row>
    <row r="901187" spans="3:3" x14ac:dyDescent="0.15">
      <c r="C901187" s="33"/>
    </row>
    <row r="901188" spans="3:3" x14ac:dyDescent="0.15">
      <c r="C901188" s="35"/>
    </row>
    <row r="901189" spans="3:3" x14ac:dyDescent="0.15">
      <c r="C901189" s="33"/>
    </row>
    <row r="901190" spans="3:3" x14ac:dyDescent="0.15">
      <c r="C901190" s="33"/>
    </row>
    <row r="901191" spans="3:3" x14ac:dyDescent="0.15">
      <c r="C901191" s="33"/>
    </row>
    <row r="901192" spans="3:3" x14ac:dyDescent="0.15">
      <c r="C901192" s="33"/>
    </row>
    <row r="901193" spans="3:3" x14ac:dyDescent="0.15">
      <c r="C901193" s="33"/>
    </row>
    <row r="901194" spans="3:3" x14ac:dyDescent="0.15">
      <c r="C901194" s="33"/>
    </row>
    <row r="901195" spans="3:3" x14ac:dyDescent="0.15">
      <c r="C901195" s="33"/>
    </row>
    <row r="901196" spans="3:3" x14ac:dyDescent="0.15">
      <c r="C901196" s="33"/>
    </row>
    <row r="901197" spans="3:3" x14ac:dyDescent="0.15">
      <c r="C901197" s="33"/>
    </row>
    <row r="901198" spans="3:3" x14ac:dyDescent="0.15">
      <c r="C901198" s="36"/>
    </row>
    <row r="901199" spans="3:3" x14ac:dyDescent="0.15">
      <c r="C901199" s="33"/>
    </row>
    <row r="901200" spans="3:3" x14ac:dyDescent="0.15">
      <c r="C901200" s="36"/>
    </row>
    <row r="901201" spans="3:3" x14ac:dyDescent="0.15">
      <c r="C901201" s="33"/>
    </row>
    <row r="901202" spans="3:3" x14ac:dyDescent="0.15">
      <c r="C901202" s="33"/>
    </row>
    <row r="901203" spans="3:3" x14ac:dyDescent="0.15">
      <c r="C901203" s="33"/>
    </row>
    <row r="901204" spans="3:3" x14ac:dyDescent="0.15">
      <c r="C901204" s="33"/>
    </row>
    <row r="901205" spans="3:3" x14ac:dyDescent="0.15">
      <c r="C901205" s="36"/>
    </row>
    <row r="901206" spans="3:3" x14ac:dyDescent="0.15">
      <c r="C901206" s="37"/>
    </row>
    <row r="901207" spans="3:3" x14ac:dyDescent="0.15">
      <c r="C901207" s="37"/>
    </row>
    <row r="901208" spans="3:3" x14ac:dyDescent="0.15">
      <c r="C901208" s="15"/>
    </row>
    <row r="901209" spans="3:3" x14ac:dyDescent="0.15">
      <c r="C901209" s="36"/>
    </row>
    <row r="901210" spans="3:3" x14ac:dyDescent="0.15">
      <c r="C901210" s="37"/>
    </row>
    <row r="901211" spans="3:3" x14ac:dyDescent="0.15">
      <c r="C901211" s="37"/>
    </row>
    <row r="901212" spans="3:3" x14ac:dyDescent="0.15">
      <c r="C901212" s="15"/>
    </row>
    <row r="901213" spans="3:3" x14ac:dyDescent="0.15">
      <c r="C901213" s="38"/>
    </row>
    <row r="901214" spans="3:3" x14ac:dyDescent="0.15">
      <c r="C901214" s="36"/>
    </row>
    <row r="901215" spans="3:3" x14ac:dyDescent="0.15">
      <c r="C901215" s="37"/>
    </row>
    <row r="901216" spans="3:3" x14ac:dyDescent="0.15">
      <c r="C901216" s="37"/>
    </row>
    <row r="901217" spans="3:3" x14ac:dyDescent="0.15">
      <c r="C901217" s="17"/>
    </row>
    <row r="901218" spans="3:3" x14ac:dyDescent="0.15">
      <c r="C901218" s="17"/>
    </row>
    <row r="901219" spans="3:3" x14ac:dyDescent="0.15">
      <c r="C901219" s="33"/>
    </row>
    <row r="901220" spans="3:3" x14ac:dyDescent="0.15">
      <c r="C901220" s="33"/>
    </row>
    <row r="901221" spans="3:3" x14ac:dyDescent="0.15">
      <c r="C901221" s="33"/>
    </row>
    <row r="901222" spans="3:3" x14ac:dyDescent="0.15">
      <c r="C901222" s="33"/>
    </row>
    <row r="901223" spans="3:3" x14ac:dyDescent="0.15">
      <c r="C901223" s="33"/>
    </row>
    <row r="901224" spans="3:3" x14ac:dyDescent="0.15">
      <c r="C901224" s="33"/>
    </row>
    <row r="901225" spans="3:3" x14ac:dyDescent="0.15">
      <c r="C901225" s="33"/>
    </row>
    <row r="901226" spans="3:3" x14ac:dyDescent="0.15">
      <c r="C901226" s="33"/>
    </row>
    <row r="901227" spans="3:3" x14ac:dyDescent="0.15">
      <c r="C901227" s="33"/>
    </row>
    <row r="901228" spans="3:3" x14ac:dyDescent="0.15">
      <c r="C901228" s="33"/>
    </row>
    <row r="901229" spans="3:3" x14ac:dyDescent="0.15">
      <c r="C901229" s="39"/>
    </row>
    <row r="901230" spans="3:3" x14ac:dyDescent="0.15">
      <c r="C901230" s="39"/>
    </row>
    <row r="901231" spans="3:3" x14ac:dyDescent="0.15">
      <c r="C901231" s="39"/>
    </row>
    <row r="901232" spans="3:3" x14ac:dyDescent="0.15">
      <c r="C901232" s="39"/>
    </row>
    <row r="901233" spans="3:3" x14ac:dyDescent="0.15">
      <c r="C901233" s="39"/>
    </row>
    <row r="901234" spans="3:3" x14ac:dyDescent="0.15">
      <c r="C901234" s="31"/>
    </row>
    <row r="901235" spans="3:3" x14ac:dyDescent="0.15">
      <c r="C901235" s="31"/>
    </row>
    <row r="901236" spans="3:3" x14ac:dyDescent="0.15">
      <c r="C901236" s="31"/>
    </row>
    <row r="901237" spans="3:3" x14ac:dyDescent="0.15">
      <c r="C901237" s="31"/>
    </row>
    <row r="901238" spans="3:3" x14ac:dyDescent="0.15">
      <c r="C901238" s="31"/>
    </row>
    <row r="901239" spans="3:3" x14ac:dyDescent="0.15">
      <c r="C901239" s="31"/>
    </row>
    <row r="901240" spans="3:3" x14ac:dyDescent="0.15">
      <c r="C901240" s="31"/>
    </row>
    <row r="901241" spans="3:3" x14ac:dyDescent="0.15">
      <c r="C901241" s="31"/>
    </row>
    <row r="901242" spans="3:3" x14ac:dyDescent="0.15">
      <c r="C901242" s="31"/>
    </row>
    <row r="901243" spans="3:3" x14ac:dyDescent="0.15">
      <c r="C901243" s="31"/>
    </row>
    <row r="901244" spans="3:3" x14ac:dyDescent="0.15">
      <c r="C901244" s="31"/>
    </row>
    <row r="901245" spans="3:3" x14ac:dyDescent="0.15">
      <c r="C901245" s="31"/>
    </row>
    <row r="901246" spans="3:3" x14ac:dyDescent="0.15">
      <c r="C901246" s="31"/>
    </row>
    <row r="901247" spans="3:3" x14ac:dyDescent="0.15">
      <c r="C901247" s="31"/>
    </row>
    <row r="901248" spans="3:3" x14ac:dyDescent="0.15">
      <c r="C901248" s="31"/>
    </row>
    <row r="901249" spans="3:3" x14ac:dyDescent="0.15">
      <c r="C901249" s="31"/>
    </row>
    <row r="901250" spans="3:3" x14ac:dyDescent="0.15">
      <c r="C901250" s="31"/>
    </row>
    <row r="901251" spans="3:3" x14ac:dyDescent="0.15">
      <c r="C901251" s="31"/>
    </row>
    <row r="901252" spans="3:3" x14ac:dyDescent="0.15">
      <c r="C901252" s="31"/>
    </row>
    <row r="901253" spans="3:3" x14ac:dyDescent="0.15">
      <c r="C901253" s="31"/>
    </row>
    <row r="901254" spans="3:3" x14ac:dyDescent="0.15">
      <c r="C901254" s="29"/>
    </row>
    <row r="901255" spans="3:3" x14ac:dyDescent="0.15">
      <c r="C901255" s="29"/>
    </row>
    <row r="901256" spans="3:3" x14ac:dyDescent="0.15">
      <c r="C901256" s="29"/>
    </row>
    <row r="901257" spans="3:3" x14ac:dyDescent="0.15">
      <c r="C901257" s="29"/>
    </row>
    <row r="901258" spans="3:3" x14ac:dyDescent="0.15">
      <c r="C901258" s="29"/>
    </row>
    <row r="901259" spans="3:3" x14ac:dyDescent="0.15">
      <c r="C901259" s="29"/>
    </row>
    <row r="901260" spans="3:3" x14ac:dyDescent="0.15">
      <c r="C901260" s="29"/>
    </row>
    <row r="901261" spans="3:3" x14ac:dyDescent="0.15">
      <c r="C901261" s="29"/>
    </row>
    <row r="901262" spans="3:3" x14ac:dyDescent="0.15">
      <c r="C901262" s="29"/>
    </row>
    <row r="901263" spans="3:3" x14ac:dyDescent="0.15">
      <c r="C901263" s="29"/>
    </row>
    <row r="901264" spans="3:3" x14ac:dyDescent="0.15">
      <c r="C901264" s="29"/>
    </row>
    <row r="901265" spans="3:3" x14ac:dyDescent="0.15">
      <c r="C901265" s="29"/>
    </row>
    <row r="901266" spans="3:3" x14ac:dyDescent="0.15">
      <c r="C901266" s="29"/>
    </row>
    <row r="901267" spans="3:3" x14ac:dyDescent="0.15">
      <c r="C901267" s="29"/>
    </row>
    <row r="901268" spans="3:3" x14ac:dyDescent="0.15">
      <c r="C901268" s="29"/>
    </row>
    <row r="901269" spans="3:3" x14ac:dyDescent="0.15">
      <c r="C901269" s="29"/>
    </row>
    <row r="901270" spans="3:3" x14ac:dyDescent="0.15">
      <c r="C901270" s="29"/>
    </row>
    <row r="901271" spans="3:3" x14ac:dyDescent="0.15">
      <c r="C901271" s="29"/>
    </row>
    <row r="901272" spans="3:3" x14ac:dyDescent="0.15">
      <c r="C901272" s="29"/>
    </row>
    <row r="901273" spans="3:3" x14ac:dyDescent="0.15">
      <c r="C901273" s="29"/>
    </row>
    <row r="901274" spans="3:3" x14ac:dyDescent="0.15">
      <c r="C901274" s="29"/>
    </row>
    <row r="901275" spans="3:3" x14ac:dyDescent="0.15">
      <c r="C901275" s="29"/>
    </row>
    <row r="901276" spans="3:3" x14ac:dyDescent="0.15">
      <c r="C901276" s="29"/>
    </row>
    <row r="901277" spans="3:3" x14ac:dyDescent="0.15">
      <c r="C901277" s="29"/>
    </row>
    <row r="901278" spans="3:3" x14ac:dyDescent="0.15">
      <c r="C901278" s="29"/>
    </row>
    <row r="901279" spans="3:3" x14ac:dyDescent="0.15">
      <c r="C901279" s="29"/>
    </row>
    <row r="901280" spans="3:3" x14ac:dyDescent="0.15">
      <c r="C901280" s="29"/>
    </row>
    <row r="901281" spans="3:3" x14ac:dyDescent="0.15">
      <c r="C901281" s="29"/>
    </row>
    <row r="901282" spans="3:3" x14ac:dyDescent="0.15">
      <c r="C901282" s="29"/>
    </row>
    <row r="901283" spans="3:3" x14ac:dyDescent="0.15">
      <c r="C901283" s="29"/>
    </row>
    <row r="901284" spans="3:3" x14ac:dyDescent="0.15">
      <c r="C901284" s="29"/>
    </row>
    <row r="901285" spans="3:3" x14ac:dyDescent="0.15">
      <c r="C901285" s="29"/>
    </row>
    <row r="901286" spans="3:3" x14ac:dyDescent="0.15">
      <c r="C901286" s="29"/>
    </row>
    <row r="901287" spans="3:3" x14ac:dyDescent="0.15">
      <c r="C901287" s="29"/>
    </row>
    <row r="901288" spans="3:3" x14ac:dyDescent="0.15">
      <c r="C901288" s="29"/>
    </row>
    <row r="901289" spans="3:3" x14ac:dyDescent="0.15">
      <c r="C901289" s="29"/>
    </row>
    <row r="901290" spans="3:3" x14ac:dyDescent="0.15">
      <c r="C901290" s="31"/>
    </row>
    <row r="901291" spans="3:3" x14ac:dyDescent="0.15">
      <c r="C901291" s="31"/>
    </row>
    <row r="901292" spans="3:3" x14ac:dyDescent="0.15">
      <c r="C901292" s="31"/>
    </row>
    <row r="901293" spans="3:3" x14ac:dyDescent="0.15">
      <c r="C901293" s="31"/>
    </row>
    <row r="901294" spans="3:3" x14ac:dyDescent="0.15">
      <c r="C901294" s="31"/>
    </row>
    <row r="901295" spans="3:3" x14ac:dyDescent="0.15">
      <c r="C901295" s="31"/>
    </row>
    <row r="901296" spans="3:3" x14ac:dyDescent="0.15">
      <c r="C901296" s="31"/>
    </row>
    <row r="901297" spans="3:3" x14ac:dyDescent="0.15">
      <c r="C901297" s="31"/>
    </row>
    <row r="901298" spans="3:3" x14ac:dyDescent="0.15">
      <c r="C901298" s="31"/>
    </row>
    <row r="901299" spans="3:3" x14ac:dyDescent="0.15">
      <c r="C901299" s="31"/>
    </row>
    <row r="901300" spans="3:3" x14ac:dyDescent="0.15">
      <c r="C901300" s="29"/>
    </row>
    <row r="901301" spans="3:3" x14ac:dyDescent="0.15">
      <c r="C901301" s="29"/>
    </row>
    <row r="901302" spans="3:3" x14ac:dyDescent="0.15">
      <c r="C901302" s="29"/>
    </row>
    <row r="901303" spans="3:3" x14ac:dyDescent="0.15">
      <c r="C901303" s="29"/>
    </row>
    <row r="901304" spans="3:3" x14ac:dyDescent="0.15">
      <c r="C901304" s="29"/>
    </row>
    <row r="901305" spans="3:3" x14ac:dyDescent="0.15">
      <c r="C901305" s="29"/>
    </row>
    <row r="901306" spans="3:3" x14ac:dyDescent="0.15">
      <c r="C901306" s="29"/>
    </row>
    <row r="901307" spans="3:3" x14ac:dyDescent="0.15">
      <c r="C901307" s="29"/>
    </row>
    <row r="901308" spans="3:3" x14ac:dyDescent="0.15">
      <c r="C901308" s="29"/>
    </row>
    <row r="901309" spans="3:3" x14ac:dyDescent="0.15">
      <c r="C901309" s="29"/>
    </row>
    <row r="901310" spans="3:3" x14ac:dyDescent="0.15">
      <c r="C901310" s="29"/>
    </row>
    <row r="901311" spans="3:3" x14ac:dyDescent="0.15">
      <c r="C901311" s="29"/>
    </row>
    <row r="901312" spans="3:3" x14ac:dyDescent="0.15">
      <c r="C901312" s="29"/>
    </row>
    <row r="901313" spans="3:3" x14ac:dyDescent="0.15">
      <c r="C901313" s="29"/>
    </row>
    <row r="901314" spans="3:3" x14ac:dyDescent="0.15">
      <c r="C901314" s="29"/>
    </row>
    <row r="901315" spans="3:3" x14ac:dyDescent="0.15">
      <c r="C901315" s="29"/>
    </row>
    <row r="901316" spans="3:3" x14ac:dyDescent="0.15">
      <c r="C901316" s="29"/>
    </row>
    <row r="901317" spans="3:3" x14ac:dyDescent="0.15">
      <c r="C901317" s="29"/>
    </row>
    <row r="901318" spans="3:3" x14ac:dyDescent="0.15">
      <c r="C901318" s="29"/>
    </row>
    <row r="901319" spans="3:3" x14ac:dyDescent="0.15">
      <c r="C901319" s="29"/>
    </row>
    <row r="901320" spans="3:3" x14ac:dyDescent="0.15">
      <c r="C901320" s="29"/>
    </row>
    <row r="901321" spans="3:3" x14ac:dyDescent="0.15">
      <c r="C901321" s="29"/>
    </row>
    <row r="901322" spans="3:3" x14ac:dyDescent="0.15">
      <c r="C901322" s="29"/>
    </row>
    <row r="901323" spans="3:3" x14ac:dyDescent="0.15">
      <c r="C901323" s="29"/>
    </row>
    <row r="901324" spans="3:3" x14ac:dyDescent="0.15">
      <c r="C901324" s="29"/>
    </row>
    <row r="901325" spans="3:3" x14ac:dyDescent="0.15">
      <c r="C901325" s="29"/>
    </row>
    <row r="901326" spans="3:3" x14ac:dyDescent="0.15">
      <c r="C901326" s="40"/>
    </row>
    <row r="901327" spans="3:3" x14ac:dyDescent="0.15">
      <c r="C901327" s="40"/>
    </row>
    <row r="901328" spans="3:3" x14ac:dyDescent="0.15">
      <c r="C901328" s="40"/>
    </row>
    <row r="901329" spans="3:3" x14ac:dyDescent="0.15">
      <c r="C901329" s="40"/>
    </row>
    <row r="901330" spans="3:3" x14ac:dyDescent="0.15">
      <c r="C901330" s="40"/>
    </row>
    <row r="901331" spans="3:3" x14ac:dyDescent="0.15">
      <c r="C901331" s="40"/>
    </row>
    <row r="901332" spans="3:3" x14ac:dyDescent="0.15">
      <c r="C901332" s="40"/>
    </row>
    <row r="901333" spans="3:3" x14ac:dyDescent="0.15">
      <c r="C901333" s="40"/>
    </row>
    <row r="901334" spans="3:3" x14ac:dyDescent="0.15">
      <c r="C901334" s="40"/>
    </row>
    <row r="901335" spans="3:3" x14ac:dyDescent="0.15">
      <c r="C901335" s="40"/>
    </row>
    <row r="901336" spans="3:3" x14ac:dyDescent="0.15">
      <c r="C901336" s="40"/>
    </row>
    <row r="901337" spans="3:3" x14ac:dyDescent="0.15">
      <c r="C901337" s="40"/>
    </row>
    <row r="901338" spans="3:3" x14ac:dyDescent="0.15">
      <c r="C901338" s="40"/>
    </row>
    <row r="901339" spans="3:3" x14ac:dyDescent="0.15">
      <c r="C901339" s="40"/>
    </row>
    <row r="901340" spans="3:3" x14ac:dyDescent="0.15">
      <c r="C901340" s="41"/>
    </row>
    <row r="901341" spans="3:3" x14ac:dyDescent="0.15">
      <c r="C901341" s="41"/>
    </row>
    <row r="901342" spans="3:3" x14ac:dyDescent="0.15">
      <c r="C901342" s="41"/>
    </row>
    <row r="901343" spans="3:3" x14ac:dyDescent="0.15">
      <c r="C901343" s="41"/>
    </row>
    <row r="901344" spans="3:3" x14ac:dyDescent="0.15">
      <c r="C901344" s="41"/>
    </row>
    <row r="901345" spans="3:3" x14ac:dyDescent="0.15">
      <c r="C901345" s="34"/>
    </row>
    <row r="901346" spans="3:3" x14ac:dyDescent="0.15">
      <c r="C901346" s="34"/>
    </row>
    <row r="901347" spans="3:3" x14ac:dyDescent="0.15">
      <c r="C901347" s="34"/>
    </row>
    <row r="901348" spans="3:3" x14ac:dyDescent="0.15">
      <c r="C901348" s="34"/>
    </row>
    <row r="901349" spans="3:3" x14ac:dyDescent="0.15">
      <c r="C901349" s="34"/>
    </row>
    <row r="901350" spans="3:3" x14ac:dyDescent="0.15">
      <c r="C901350" s="34"/>
    </row>
    <row r="901351" spans="3:3" x14ac:dyDescent="0.15">
      <c r="C901351" s="34"/>
    </row>
    <row r="901352" spans="3:3" x14ac:dyDescent="0.15">
      <c r="C901352" s="34"/>
    </row>
    <row r="901353" spans="3:3" x14ac:dyDescent="0.15">
      <c r="C901353" s="34"/>
    </row>
    <row r="901354" spans="3:3" x14ac:dyDescent="0.15">
      <c r="C901354" s="34"/>
    </row>
    <row r="901355" spans="3:3" x14ac:dyDescent="0.15">
      <c r="C901355" s="42"/>
    </row>
    <row r="901356" spans="3:3" x14ac:dyDescent="0.15">
      <c r="C901356" s="42"/>
    </row>
    <row r="901357" spans="3:3" x14ac:dyDescent="0.15">
      <c r="C901357" s="42"/>
    </row>
    <row r="901358" spans="3:3" x14ac:dyDescent="0.15">
      <c r="C901358" s="42"/>
    </row>
    <row r="901359" spans="3:3" x14ac:dyDescent="0.15">
      <c r="C901359" s="42"/>
    </row>
    <row r="901360" spans="3:3" x14ac:dyDescent="0.15">
      <c r="C901360" s="42"/>
    </row>
    <row r="901361" spans="3:3" x14ac:dyDescent="0.15">
      <c r="C901361" s="42"/>
    </row>
    <row r="901362" spans="3:3" x14ac:dyDescent="0.15">
      <c r="C901362" s="42"/>
    </row>
    <row r="901363" spans="3:3" x14ac:dyDescent="0.15">
      <c r="C901363" s="42"/>
    </row>
    <row r="901364" spans="3:3" x14ac:dyDescent="0.15">
      <c r="C901364" s="42"/>
    </row>
    <row r="901365" spans="3:3" x14ac:dyDescent="0.15">
      <c r="C901365" s="31"/>
    </row>
    <row r="901366" spans="3:3" x14ac:dyDescent="0.15">
      <c r="C901366" s="31"/>
    </row>
    <row r="901367" spans="3:3" x14ac:dyDescent="0.15">
      <c r="C901367" s="29"/>
    </row>
    <row r="901368" spans="3:3" x14ac:dyDescent="0.15">
      <c r="C901368" s="29"/>
    </row>
    <row r="901369" spans="3:3" x14ac:dyDescent="0.15">
      <c r="C901369" s="29"/>
    </row>
    <row r="901370" spans="3:3" x14ac:dyDescent="0.15">
      <c r="C901370" s="29"/>
    </row>
    <row r="901371" spans="3:3" x14ac:dyDescent="0.15">
      <c r="C901371" s="29"/>
    </row>
    <row r="901372" spans="3:3" x14ac:dyDescent="0.15">
      <c r="C901372" s="29"/>
    </row>
    <row r="901373" spans="3:3" x14ac:dyDescent="0.15">
      <c r="C901373" s="29"/>
    </row>
    <row r="901374" spans="3:3" x14ac:dyDescent="0.15">
      <c r="C901374" s="29"/>
    </row>
    <row r="901375" spans="3:3" x14ac:dyDescent="0.15">
      <c r="C901375" s="31"/>
    </row>
    <row r="901376" spans="3:3" x14ac:dyDescent="0.15">
      <c r="C901376" s="29"/>
    </row>
    <row r="901377" spans="3:3" x14ac:dyDescent="0.15">
      <c r="C901377" s="29"/>
    </row>
    <row r="901378" spans="3:3" x14ac:dyDescent="0.15">
      <c r="C901378" s="29"/>
    </row>
    <row r="901379" spans="3:3" x14ac:dyDescent="0.15">
      <c r="C901379" s="29"/>
    </row>
    <row r="901380" spans="3:3" x14ac:dyDescent="0.15">
      <c r="C901380" s="29"/>
    </row>
    <row r="901381" spans="3:3" x14ac:dyDescent="0.15">
      <c r="C901381" s="29"/>
    </row>
    <row r="901382" spans="3:3" x14ac:dyDescent="0.15">
      <c r="C901382" s="29"/>
    </row>
    <row r="901383" spans="3:3" x14ac:dyDescent="0.15">
      <c r="C901383" s="37"/>
    </row>
    <row r="901384" spans="3:3" x14ac:dyDescent="0.15">
      <c r="C901384" s="37"/>
    </row>
    <row r="901385" spans="3:3" x14ac:dyDescent="0.15">
      <c r="C901385" s="37"/>
    </row>
    <row r="901386" spans="3:3" x14ac:dyDescent="0.15">
      <c r="C901386" s="37"/>
    </row>
    <row r="901387" spans="3:3" x14ac:dyDescent="0.15">
      <c r="C901387" s="29"/>
    </row>
    <row r="901388" spans="3:3" x14ac:dyDescent="0.15">
      <c r="C901388" s="43"/>
    </row>
    <row r="901389" spans="3:3" x14ac:dyDescent="0.15">
      <c r="C901389" s="43"/>
    </row>
    <row r="901390" spans="3:3" x14ac:dyDescent="0.15">
      <c r="C901390" s="43"/>
    </row>
    <row r="901391" spans="3:3" x14ac:dyDescent="0.15">
      <c r="C901391" s="43"/>
    </row>
    <row r="901392" spans="3:3" x14ac:dyDescent="0.15">
      <c r="C901392" s="43"/>
    </row>
    <row r="901393" spans="3:3" x14ac:dyDescent="0.15">
      <c r="C901393" s="43"/>
    </row>
    <row r="901394" spans="3:3" x14ac:dyDescent="0.15">
      <c r="C901394" s="43"/>
    </row>
    <row r="901395" spans="3:3" x14ac:dyDescent="0.15">
      <c r="C901395" s="44"/>
    </row>
    <row r="901396" spans="3:3" x14ac:dyDescent="0.15">
      <c r="C901396" s="44"/>
    </row>
    <row r="901397" spans="3:3" x14ac:dyDescent="0.15">
      <c r="C901397" s="44"/>
    </row>
    <row r="901398" spans="3:3" x14ac:dyDescent="0.15">
      <c r="C901398" s="43"/>
    </row>
    <row r="901399" spans="3:3" x14ac:dyDescent="0.15">
      <c r="C901399" s="43"/>
    </row>
    <row r="901400" spans="3:3" x14ac:dyDescent="0.15">
      <c r="C901400" s="43"/>
    </row>
    <row r="901401" spans="3:3" x14ac:dyDescent="0.15">
      <c r="C901401" s="43"/>
    </row>
    <row r="901402" spans="3:3" x14ac:dyDescent="0.15">
      <c r="C901402" s="43"/>
    </row>
    <row r="901403" spans="3:3" x14ac:dyDescent="0.15">
      <c r="C901403" s="43"/>
    </row>
    <row r="901404" spans="3:3" x14ac:dyDescent="0.15">
      <c r="C901404" s="43"/>
    </row>
    <row r="901405" spans="3:3" x14ac:dyDescent="0.15">
      <c r="C901405" s="45"/>
    </row>
    <row r="901406" spans="3:3" x14ac:dyDescent="0.15">
      <c r="C901406" s="45"/>
    </row>
    <row r="901407" spans="3:3" x14ac:dyDescent="0.15">
      <c r="C901407" s="45"/>
    </row>
    <row r="901408" spans="3:3" x14ac:dyDescent="0.15">
      <c r="C901408" s="46"/>
    </row>
    <row r="901409" spans="3:3" x14ac:dyDescent="0.15">
      <c r="C901409" s="46"/>
    </row>
    <row r="901410" spans="3:3" x14ac:dyDescent="0.15">
      <c r="C901410" s="46"/>
    </row>
    <row r="901411" spans="3:3" x14ac:dyDescent="0.15">
      <c r="C901411" s="46"/>
    </row>
    <row r="901412" spans="3:3" x14ac:dyDescent="0.15">
      <c r="C901412" s="46"/>
    </row>
    <row r="901413" spans="3:3" x14ac:dyDescent="0.15">
      <c r="C901413" s="46"/>
    </row>
    <row r="901414" spans="3:3" x14ac:dyDescent="0.15">
      <c r="C901414" s="46"/>
    </row>
    <row r="901415" spans="3:3" x14ac:dyDescent="0.15">
      <c r="C901415" s="47"/>
    </row>
    <row r="901416" spans="3:3" x14ac:dyDescent="0.15">
      <c r="C901416" s="47"/>
    </row>
    <row r="901417" spans="3:3" x14ac:dyDescent="0.15">
      <c r="C901417" s="47"/>
    </row>
    <row r="901418" spans="3:3" x14ac:dyDescent="0.15">
      <c r="C901418" s="43"/>
    </row>
    <row r="901419" spans="3:3" x14ac:dyDescent="0.15">
      <c r="C901419" s="36"/>
    </row>
    <row r="901420" spans="3:3" x14ac:dyDescent="0.15">
      <c r="C901420" s="43"/>
    </row>
    <row r="901421" spans="3:3" x14ac:dyDescent="0.15">
      <c r="C901421" s="43"/>
    </row>
    <row r="901422" spans="3:3" x14ac:dyDescent="0.15">
      <c r="C901422" s="43"/>
    </row>
    <row r="901423" spans="3:3" x14ac:dyDescent="0.15">
      <c r="C901423" s="43"/>
    </row>
    <row r="901424" spans="3:3" x14ac:dyDescent="0.15">
      <c r="C901424" s="43"/>
    </row>
    <row r="901425" spans="3:3" x14ac:dyDescent="0.15">
      <c r="C901425" s="43"/>
    </row>
    <row r="901426" spans="3:3" x14ac:dyDescent="0.15">
      <c r="C901426" s="43"/>
    </row>
    <row r="901427" spans="3:3" x14ac:dyDescent="0.15">
      <c r="C901427" s="43"/>
    </row>
    <row r="901428" spans="3:3" x14ac:dyDescent="0.15">
      <c r="C901428" s="44"/>
    </row>
    <row r="901429" spans="3:3" x14ac:dyDescent="0.15">
      <c r="C901429" s="44"/>
    </row>
    <row r="901430" spans="3:3" x14ac:dyDescent="0.15">
      <c r="C901430" s="44"/>
    </row>
    <row r="901431" spans="3:3" x14ac:dyDescent="0.15">
      <c r="C901431" s="43"/>
    </row>
    <row r="901432" spans="3:3" x14ac:dyDescent="0.15">
      <c r="C901432" s="43"/>
    </row>
    <row r="901433" spans="3:3" x14ac:dyDescent="0.15">
      <c r="C901433" s="43"/>
    </row>
    <row r="901434" spans="3:3" x14ac:dyDescent="0.15">
      <c r="C901434" s="48"/>
    </row>
    <row r="901435" spans="3:3" x14ac:dyDescent="0.15">
      <c r="C901435" s="43"/>
    </row>
    <row r="901436" spans="3:3" x14ac:dyDescent="0.15">
      <c r="C901436" s="48"/>
    </row>
    <row r="901437" spans="3:3" x14ac:dyDescent="0.15">
      <c r="C901437" s="48"/>
    </row>
    <row r="901438" spans="3:3" x14ac:dyDescent="0.15">
      <c r="C901438" s="48"/>
    </row>
    <row r="901439" spans="3:3" x14ac:dyDescent="0.15">
      <c r="C901439" s="43"/>
    </row>
    <row r="901440" spans="3:3" x14ac:dyDescent="0.15">
      <c r="C901440" s="49"/>
    </row>
    <row r="901441" spans="3:3" x14ac:dyDescent="0.15">
      <c r="C901441" s="48"/>
    </row>
    <row r="901442" spans="3:3" x14ac:dyDescent="0.15">
      <c r="C901442" s="48"/>
    </row>
    <row r="901443" spans="3:3" x14ac:dyDescent="0.15">
      <c r="C901443" s="48"/>
    </row>
    <row r="901444" spans="3:3" x14ac:dyDescent="0.15">
      <c r="C901444" s="48"/>
    </row>
    <row r="901445" spans="3:3" x14ac:dyDescent="0.15">
      <c r="C901445" s="48"/>
    </row>
    <row r="901446" spans="3:3" x14ac:dyDescent="0.15">
      <c r="C901446" s="48"/>
    </row>
    <row r="901447" spans="3:3" x14ac:dyDescent="0.15">
      <c r="C901447" s="48"/>
    </row>
    <row r="901448" spans="3:3" x14ac:dyDescent="0.15">
      <c r="C901448" s="43"/>
    </row>
    <row r="901449" spans="3:3" x14ac:dyDescent="0.15">
      <c r="C901449" s="46"/>
    </row>
    <row r="901450" spans="3:3" x14ac:dyDescent="0.15">
      <c r="C901450" s="43"/>
    </row>
    <row r="901451" spans="3:3" x14ac:dyDescent="0.15">
      <c r="C901451" s="50"/>
    </row>
    <row r="901453" spans="3:3" x14ac:dyDescent="0.15">
      <c r="C901453" s="52"/>
    </row>
    <row r="917505" spans="3:3" x14ac:dyDescent="0.15">
      <c r="C917505" s="29"/>
    </row>
    <row r="917506" spans="3:3" x14ac:dyDescent="0.15">
      <c r="C917506" s="31"/>
    </row>
    <row r="917507" spans="3:3" x14ac:dyDescent="0.15">
      <c r="C917507" s="31"/>
    </row>
    <row r="917508" spans="3:3" x14ac:dyDescent="0.15">
      <c r="C917508" s="32"/>
    </row>
    <row r="917509" spans="3:3" x14ac:dyDescent="0.15">
      <c r="C917509" s="32"/>
    </row>
    <row r="917510" spans="3:3" x14ac:dyDescent="0.15">
      <c r="C917510" s="31"/>
    </row>
    <row r="917511" spans="3:3" x14ac:dyDescent="0.15">
      <c r="C917511" s="31"/>
    </row>
    <row r="917512" spans="3:3" x14ac:dyDescent="0.15">
      <c r="C917512" s="31"/>
    </row>
    <row r="917513" spans="3:3" x14ac:dyDescent="0.15">
      <c r="C917513" s="31"/>
    </row>
    <row r="917514" spans="3:3" x14ac:dyDescent="0.15">
      <c r="C917514" s="31"/>
    </row>
    <row r="917515" spans="3:3" x14ac:dyDescent="0.15">
      <c r="C917515" s="31"/>
    </row>
    <row r="917516" spans="3:3" x14ac:dyDescent="0.15">
      <c r="C917516" s="31"/>
    </row>
    <row r="917517" spans="3:3" x14ac:dyDescent="0.15">
      <c r="C917517" s="31"/>
    </row>
    <row r="917518" spans="3:3" x14ac:dyDescent="0.15">
      <c r="C917518" s="31"/>
    </row>
    <row r="917519" spans="3:3" x14ac:dyDescent="0.15">
      <c r="C917519" s="31"/>
    </row>
    <row r="917520" spans="3:3" x14ac:dyDescent="0.15">
      <c r="C917520" s="31"/>
    </row>
    <row r="917521" spans="3:3" x14ac:dyDescent="0.15">
      <c r="C917521" s="31"/>
    </row>
    <row r="917522" spans="3:3" x14ac:dyDescent="0.15">
      <c r="C917522" s="31"/>
    </row>
    <row r="917523" spans="3:3" x14ac:dyDescent="0.15">
      <c r="C917523" s="31"/>
    </row>
    <row r="917524" spans="3:3" x14ac:dyDescent="0.15">
      <c r="C917524" s="29"/>
    </row>
    <row r="917525" spans="3:3" x14ac:dyDescent="0.15">
      <c r="C917525" s="29"/>
    </row>
    <row r="917526" spans="3:3" x14ac:dyDescent="0.15">
      <c r="C917526" s="29"/>
    </row>
    <row r="917527" spans="3:3" x14ac:dyDescent="0.15">
      <c r="C917527" s="29"/>
    </row>
    <row r="917528" spans="3:3" x14ac:dyDescent="0.15">
      <c r="C917528" s="29"/>
    </row>
    <row r="917529" spans="3:3" x14ac:dyDescent="0.15">
      <c r="C917529" s="29"/>
    </row>
    <row r="917530" spans="3:3" x14ac:dyDescent="0.15">
      <c r="C917530" s="33"/>
    </row>
    <row r="917531" spans="3:3" x14ac:dyDescent="0.15">
      <c r="C917531" s="29"/>
    </row>
    <row r="917532" spans="3:3" x14ac:dyDescent="0.15">
      <c r="C917532" s="33"/>
    </row>
    <row r="917533" spans="3:3" x14ac:dyDescent="0.15">
      <c r="C917533" s="29"/>
    </row>
    <row r="917534" spans="3:3" x14ac:dyDescent="0.15">
      <c r="C917534" s="29"/>
    </row>
    <row r="917535" spans="3:3" x14ac:dyDescent="0.15">
      <c r="C917535" s="34"/>
    </row>
    <row r="917536" spans="3:3" x14ac:dyDescent="0.15">
      <c r="C917536" s="34"/>
    </row>
    <row r="917537" spans="3:3" x14ac:dyDescent="0.15">
      <c r="C917537" s="34"/>
    </row>
    <row r="917538" spans="3:3" x14ac:dyDescent="0.15">
      <c r="C917538" s="34"/>
    </row>
    <row r="917539" spans="3:3" x14ac:dyDescent="0.15">
      <c r="C917539" s="29"/>
    </row>
    <row r="917540" spans="3:3" x14ac:dyDescent="0.15">
      <c r="C917540" s="29"/>
    </row>
    <row r="917541" spans="3:3" x14ac:dyDescent="0.15">
      <c r="C917541" s="29"/>
    </row>
    <row r="917542" spans="3:3" x14ac:dyDescent="0.15">
      <c r="C917542" s="29"/>
    </row>
    <row r="917543" spans="3:3" x14ac:dyDescent="0.15">
      <c r="C917543" s="29"/>
    </row>
    <row r="917544" spans="3:3" x14ac:dyDescent="0.15">
      <c r="C917544" s="29"/>
    </row>
    <row r="917545" spans="3:3" x14ac:dyDescent="0.15">
      <c r="C917545" s="34"/>
    </row>
    <row r="917546" spans="3:3" x14ac:dyDescent="0.15">
      <c r="C917546" s="34"/>
    </row>
    <row r="917547" spans="3:3" x14ac:dyDescent="0.15">
      <c r="C917547" s="29"/>
    </row>
    <row r="917548" spans="3:3" x14ac:dyDescent="0.15">
      <c r="C917548" s="29"/>
    </row>
    <row r="917549" spans="3:3" x14ac:dyDescent="0.15">
      <c r="C917549" s="29"/>
    </row>
    <row r="917550" spans="3:3" x14ac:dyDescent="0.15">
      <c r="C917550" s="29"/>
    </row>
    <row r="917551" spans="3:3" x14ac:dyDescent="0.15">
      <c r="C917551" s="29"/>
    </row>
    <row r="917552" spans="3:3" x14ac:dyDescent="0.15">
      <c r="C917552" s="29"/>
    </row>
    <row r="917553" spans="3:3" x14ac:dyDescent="0.15">
      <c r="C917553" s="29"/>
    </row>
    <row r="917554" spans="3:3" x14ac:dyDescent="0.15">
      <c r="C917554" s="29"/>
    </row>
    <row r="917555" spans="3:3" x14ac:dyDescent="0.15">
      <c r="C917555" s="29"/>
    </row>
    <row r="917556" spans="3:3" x14ac:dyDescent="0.15">
      <c r="C917556" s="29"/>
    </row>
    <row r="917557" spans="3:3" x14ac:dyDescent="0.15">
      <c r="C917557" s="29"/>
    </row>
    <row r="917558" spans="3:3" x14ac:dyDescent="0.15">
      <c r="C917558" s="29"/>
    </row>
    <row r="917559" spans="3:3" x14ac:dyDescent="0.15">
      <c r="C917559" s="29"/>
    </row>
    <row r="917560" spans="3:3" x14ac:dyDescent="0.15">
      <c r="C917560" s="29"/>
    </row>
    <row r="917561" spans="3:3" x14ac:dyDescent="0.15">
      <c r="C917561" s="29"/>
    </row>
    <row r="917562" spans="3:3" x14ac:dyDescent="0.15">
      <c r="C917562" s="29"/>
    </row>
    <row r="917563" spans="3:3" x14ac:dyDescent="0.15">
      <c r="C917563" s="34"/>
    </row>
    <row r="917564" spans="3:3" x14ac:dyDescent="0.15">
      <c r="C917564" s="35"/>
    </row>
    <row r="917565" spans="3:3" x14ac:dyDescent="0.15">
      <c r="C917565" s="35"/>
    </row>
    <row r="917566" spans="3:3" x14ac:dyDescent="0.15">
      <c r="C917566" s="35"/>
    </row>
    <row r="917567" spans="3:3" x14ac:dyDescent="0.15">
      <c r="C917567" s="35"/>
    </row>
    <row r="917568" spans="3:3" x14ac:dyDescent="0.15">
      <c r="C917568" s="35"/>
    </row>
    <row r="917569" spans="3:3" x14ac:dyDescent="0.15">
      <c r="C917569" s="35"/>
    </row>
    <row r="917570" spans="3:3" x14ac:dyDescent="0.15">
      <c r="C917570" s="35"/>
    </row>
    <row r="917571" spans="3:3" x14ac:dyDescent="0.15">
      <c r="C917571" s="33"/>
    </row>
    <row r="917572" spans="3:3" x14ac:dyDescent="0.15">
      <c r="C917572" s="35"/>
    </row>
    <row r="917573" spans="3:3" x14ac:dyDescent="0.15">
      <c r="C917573" s="33"/>
    </row>
    <row r="917574" spans="3:3" x14ac:dyDescent="0.15">
      <c r="C917574" s="33"/>
    </row>
    <row r="917575" spans="3:3" x14ac:dyDescent="0.15">
      <c r="C917575" s="33"/>
    </row>
    <row r="917576" spans="3:3" x14ac:dyDescent="0.15">
      <c r="C917576" s="33"/>
    </row>
    <row r="917577" spans="3:3" x14ac:dyDescent="0.15">
      <c r="C917577" s="33"/>
    </row>
    <row r="917578" spans="3:3" x14ac:dyDescent="0.15">
      <c r="C917578" s="33"/>
    </row>
    <row r="917579" spans="3:3" x14ac:dyDescent="0.15">
      <c r="C917579" s="33"/>
    </row>
    <row r="917580" spans="3:3" x14ac:dyDescent="0.15">
      <c r="C917580" s="33"/>
    </row>
    <row r="917581" spans="3:3" x14ac:dyDescent="0.15">
      <c r="C917581" s="33"/>
    </row>
    <row r="917582" spans="3:3" x14ac:dyDescent="0.15">
      <c r="C917582" s="36"/>
    </row>
    <row r="917583" spans="3:3" x14ac:dyDescent="0.15">
      <c r="C917583" s="33"/>
    </row>
    <row r="917584" spans="3:3" x14ac:dyDescent="0.15">
      <c r="C917584" s="36"/>
    </row>
    <row r="917585" spans="3:3" x14ac:dyDescent="0.15">
      <c r="C917585" s="33"/>
    </row>
    <row r="917586" spans="3:3" x14ac:dyDescent="0.15">
      <c r="C917586" s="33"/>
    </row>
    <row r="917587" spans="3:3" x14ac:dyDescent="0.15">
      <c r="C917587" s="33"/>
    </row>
    <row r="917588" spans="3:3" x14ac:dyDescent="0.15">
      <c r="C917588" s="33"/>
    </row>
    <row r="917589" spans="3:3" x14ac:dyDescent="0.15">
      <c r="C917589" s="36"/>
    </row>
    <row r="917590" spans="3:3" x14ac:dyDescent="0.15">
      <c r="C917590" s="37"/>
    </row>
    <row r="917591" spans="3:3" x14ac:dyDescent="0.15">
      <c r="C917591" s="37"/>
    </row>
    <row r="917592" spans="3:3" x14ac:dyDescent="0.15">
      <c r="C917592" s="15"/>
    </row>
    <row r="917593" spans="3:3" x14ac:dyDescent="0.15">
      <c r="C917593" s="36"/>
    </row>
    <row r="917594" spans="3:3" x14ac:dyDescent="0.15">
      <c r="C917594" s="37"/>
    </row>
    <row r="917595" spans="3:3" x14ac:dyDescent="0.15">
      <c r="C917595" s="37"/>
    </row>
    <row r="917596" spans="3:3" x14ac:dyDescent="0.15">
      <c r="C917596" s="15"/>
    </row>
    <row r="917597" spans="3:3" x14ac:dyDescent="0.15">
      <c r="C917597" s="38"/>
    </row>
    <row r="917598" spans="3:3" x14ac:dyDescent="0.15">
      <c r="C917598" s="36"/>
    </row>
    <row r="917599" spans="3:3" x14ac:dyDescent="0.15">
      <c r="C917599" s="37"/>
    </row>
    <row r="917600" spans="3:3" x14ac:dyDescent="0.15">
      <c r="C917600" s="37"/>
    </row>
    <row r="917601" spans="3:3" x14ac:dyDescent="0.15">
      <c r="C917601" s="17"/>
    </row>
    <row r="917602" spans="3:3" x14ac:dyDescent="0.15">
      <c r="C917602" s="17"/>
    </row>
    <row r="917603" spans="3:3" x14ac:dyDescent="0.15">
      <c r="C917603" s="33"/>
    </row>
    <row r="917604" spans="3:3" x14ac:dyDescent="0.15">
      <c r="C917604" s="33"/>
    </row>
    <row r="917605" spans="3:3" x14ac:dyDescent="0.15">
      <c r="C917605" s="33"/>
    </row>
    <row r="917606" spans="3:3" x14ac:dyDescent="0.15">
      <c r="C917606" s="33"/>
    </row>
    <row r="917607" spans="3:3" x14ac:dyDescent="0.15">
      <c r="C917607" s="33"/>
    </row>
    <row r="917608" spans="3:3" x14ac:dyDescent="0.15">
      <c r="C917608" s="33"/>
    </row>
    <row r="917609" spans="3:3" x14ac:dyDescent="0.15">
      <c r="C917609" s="33"/>
    </row>
    <row r="917610" spans="3:3" x14ac:dyDescent="0.15">
      <c r="C917610" s="33"/>
    </row>
    <row r="917611" spans="3:3" x14ac:dyDescent="0.15">
      <c r="C917611" s="33"/>
    </row>
    <row r="917612" spans="3:3" x14ac:dyDescent="0.15">
      <c r="C917612" s="33"/>
    </row>
    <row r="917613" spans="3:3" x14ac:dyDescent="0.15">
      <c r="C917613" s="39"/>
    </row>
    <row r="917614" spans="3:3" x14ac:dyDescent="0.15">
      <c r="C917614" s="39"/>
    </row>
    <row r="917615" spans="3:3" x14ac:dyDescent="0.15">
      <c r="C917615" s="39"/>
    </row>
    <row r="917616" spans="3:3" x14ac:dyDescent="0.15">
      <c r="C917616" s="39"/>
    </row>
    <row r="917617" spans="3:3" x14ac:dyDescent="0.15">
      <c r="C917617" s="39"/>
    </row>
    <row r="917618" spans="3:3" x14ac:dyDescent="0.15">
      <c r="C917618" s="31"/>
    </row>
    <row r="917619" spans="3:3" x14ac:dyDescent="0.15">
      <c r="C917619" s="31"/>
    </row>
    <row r="917620" spans="3:3" x14ac:dyDescent="0.15">
      <c r="C917620" s="31"/>
    </row>
    <row r="917621" spans="3:3" x14ac:dyDescent="0.15">
      <c r="C917621" s="31"/>
    </row>
    <row r="917622" spans="3:3" x14ac:dyDescent="0.15">
      <c r="C917622" s="31"/>
    </row>
    <row r="917623" spans="3:3" x14ac:dyDescent="0.15">
      <c r="C917623" s="31"/>
    </row>
    <row r="917624" spans="3:3" x14ac:dyDescent="0.15">
      <c r="C917624" s="31"/>
    </row>
    <row r="917625" spans="3:3" x14ac:dyDescent="0.15">
      <c r="C917625" s="31"/>
    </row>
    <row r="917626" spans="3:3" x14ac:dyDescent="0.15">
      <c r="C917626" s="31"/>
    </row>
    <row r="917627" spans="3:3" x14ac:dyDescent="0.15">
      <c r="C917627" s="31"/>
    </row>
    <row r="917628" spans="3:3" x14ac:dyDescent="0.15">
      <c r="C917628" s="31"/>
    </row>
    <row r="917629" spans="3:3" x14ac:dyDescent="0.15">
      <c r="C917629" s="31"/>
    </row>
    <row r="917630" spans="3:3" x14ac:dyDescent="0.15">
      <c r="C917630" s="31"/>
    </row>
    <row r="917631" spans="3:3" x14ac:dyDescent="0.15">
      <c r="C917631" s="31"/>
    </row>
    <row r="917632" spans="3:3" x14ac:dyDescent="0.15">
      <c r="C917632" s="31"/>
    </row>
    <row r="917633" spans="3:3" x14ac:dyDescent="0.15">
      <c r="C917633" s="31"/>
    </row>
    <row r="917634" spans="3:3" x14ac:dyDescent="0.15">
      <c r="C917634" s="31"/>
    </row>
    <row r="917635" spans="3:3" x14ac:dyDescent="0.15">
      <c r="C917635" s="31"/>
    </row>
    <row r="917636" spans="3:3" x14ac:dyDescent="0.15">
      <c r="C917636" s="31"/>
    </row>
    <row r="917637" spans="3:3" x14ac:dyDescent="0.15">
      <c r="C917637" s="31"/>
    </row>
    <row r="917638" spans="3:3" x14ac:dyDescent="0.15">
      <c r="C917638" s="29"/>
    </row>
    <row r="917639" spans="3:3" x14ac:dyDescent="0.15">
      <c r="C917639" s="29"/>
    </row>
    <row r="917640" spans="3:3" x14ac:dyDescent="0.15">
      <c r="C917640" s="29"/>
    </row>
    <row r="917641" spans="3:3" x14ac:dyDescent="0.15">
      <c r="C917641" s="29"/>
    </row>
    <row r="917642" spans="3:3" x14ac:dyDescent="0.15">
      <c r="C917642" s="29"/>
    </row>
    <row r="917643" spans="3:3" x14ac:dyDescent="0.15">
      <c r="C917643" s="29"/>
    </row>
    <row r="917644" spans="3:3" x14ac:dyDescent="0.15">
      <c r="C917644" s="29"/>
    </row>
    <row r="917645" spans="3:3" x14ac:dyDescent="0.15">
      <c r="C917645" s="29"/>
    </row>
    <row r="917646" spans="3:3" x14ac:dyDescent="0.15">
      <c r="C917646" s="29"/>
    </row>
    <row r="917647" spans="3:3" x14ac:dyDescent="0.15">
      <c r="C917647" s="29"/>
    </row>
    <row r="917648" spans="3:3" x14ac:dyDescent="0.15">
      <c r="C917648" s="29"/>
    </row>
    <row r="917649" spans="3:3" x14ac:dyDescent="0.15">
      <c r="C917649" s="29"/>
    </row>
    <row r="917650" spans="3:3" x14ac:dyDescent="0.15">
      <c r="C917650" s="29"/>
    </row>
    <row r="917651" spans="3:3" x14ac:dyDescent="0.15">
      <c r="C917651" s="29"/>
    </row>
    <row r="917652" spans="3:3" x14ac:dyDescent="0.15">
      <c r="C917652" s="29"/>
    </row>
    <row r="917653" spans="3:3" x14ac:dyDescent="0.15">
      <c r="C917653" s="29"/>
    </row>
    <row r="917654" spans="3:3" x14ac:dyDescent="0.15">
      <c r="C917654" s="29"/>
    </row>
    <row r="917655" spans="3:3" x14ac:dyDescent="0.15">
      <c r="C917655" s="29"/>
    </row>
    <row r="917656" spans="3:3" x14ac:dyDescent="0.15">
      <c r="C917656" s="29"/>
    </row>
    <row r="917657" spans="3:3" x14ac:dyDescent="0.15">
      <c r="C917657" s="29"/>
    </row>
    <row r="917658" spans="3:3" x14ac:dyDescent="0.15">
      <c r="C917658" s="29"/>
    </row>
    <row r="917659" spans="3:3" x14ac:dyDescent="0.15">
      <c r="C917659" s="29"/>
    </row>
    <row r="917660" spans="3:3" x14ac:dyDescent="0.15">
      <c r="C917660" s="29"/>
    </row>
    <row r="917661" spans="3:3" x14ac:dyDescent="0.15">
      <c r="C917661" s="29"/>
    </row>
    <row r="917662" spans="3:3" x14ac:dyDescent="0.15">
      <c r="C917662" s="29"/>
    </row>
    <row r="917663" spans="3:3" x14ac:dyDescent="0.15">
      <c r="C917663" s="29"/>
    </row>
    <row r="917664" spans="3:3" x14ac:dyDescent="0.15">
      <c r="C917664" s="29"/>
    </row>
    <row r="917665" spans="3:3" x14ac:dyDescent="0.15">
      <c r="C917665" s="29"/>
    </row>
    <row r="917666" spans="3:3" x14ac:dyDescent="0.15">
      <c r="C917666" s="29"/>
    </row>
    <row r="917667" spans="3:3" x14ac:dyDescent="0.15">
      <c r="C917667" s="29"/>
    </row>
    <row r="917668" spans="3:3" x14ac:dyDescent="0.15">
      <c r="C917668" s="29"/>
    </row>
    <row r="917669" spans="3:3" x14ac:dyDescent="0.15">
      <c r="C917669" s="29"/>
    </row>
    <row r="917670" spans="3:3" x14ac:dyDescent="0.15">
      <c r="C917670" s="29"/>
    </row>
    <row r="917671" spans="3:3" x14ac:dyDescent="0.15">
      <c r="C917671" s="29"/>
    </row>
    <row r="917672" spans="3:3" x14ac:dyDescent="0.15">
      <c r="C917672" s="29"/>
    </row>
    <row r="917673" spans="3:3" x14ac:dyDescent="0.15">
      <c r="C917673" s="29"/>
    </row>
    <row r="917674" spans="3:3" x14ac:dyDescent="0.15">
      <c r="C917674" s="31"/>
    </row>
    <row r="917675" spans="3:3" x14ac:dyDescent="0.15">
      <c r="C917675" s="31"/>
    </row>
    <row r="917676" spans="3:3" x14ac:dyDescent="0.15">
      <c r="C917676" s="31"/>
    </row>
    <row r="917677" spans="3:3" x14ac:dyDescent="0.15">
      <c r="C917677" s="31"/>
    </row>
    <row r="917678" spans="3:3" x14ac:dyDescent="0.15">
      <c r="C917678" s="31"/>
    </row>
    <row r="917679" spans="3:3" x14ac:dyDescent="0.15">
      <c r="C917679" s="31"/>
    </row>
    <row r="917680" spans="3:3" x14ac:dyDescent="0.15">
      <c r="C917680" s="31"/>
    </row>
    <row r="917681" spans="3:3" x14ac:dyDescent="0.15">
      <c r="C917681" s="31"/>
    </row>
    <row r="917682" spans="3:3" x14ac:dyDescent="0.15">
      <c r="C917682" s="31"/>
    </row>
    <row r="917683" spans="3:3" x14ac:dyDescent="0.15">
      <c r="C917683" s="31"/>
    </row>
    <row r="917684" spans="3:3" x14ac:dyDescent="0.15">
      <c r="C917684" s="29"/>
    </row>
    <row r="917685" spans="3:3" x14ac:dyDescent="0.15">
      <c r="C917685" s="29"/>
    </row>
    <row r="917686" spans="3:3" x14ac:dyDescent="0.15">
      <c r="C917686" s="29"/>
    </row>
    <row r="917687" spans="3:3" x14ac:dyDescent="0.15">
      <c r="C917687" s="29"/>
    </row>
    <row r="917688" spans="3:3" x14ac:dyDescent="0.15">
      <c r="C917688" s="29"/>
    </row>
    <row r="917689" spans="3:3" x14ac:dyDescent="0.15">
      <c r="C917689" s="29"/>
    </row>
    <row r="917690" spans="3:3" x14ac:dyDescent="0.15">
      <c r="C917690" s="29"/>
    </row>
    <row r="917691" spans="3:3" x14ac:dyDescent="0.15">
      <c r="C917691" s="29"/>
    </row>
    <row r="917692" spans="3:3" x14ac:dyDescent="0.15">
      <c r="C917692" s="29"/>
    </row>
    <row r="917693" spans="3:3" x14ac:dyDescent="0.15">
      <c r="C917693" s="29"/>
    </row>
    <row r="917694" spans="3:3" x14ac:dyDescent="0.15">
      <c r="C917694" s="29"/>
    </row>
    <row r="917695" spans="3:3" x14ac:dyDescent="0.15">
      <c r="C917695" s="29"/>
    </row>
    <row r="917696" spans="3:3" x14ac:dyDescent="0.15">
      <c r="C917696" s="29"/>
    </row>
    <row r="917697" spans="3:3" x14ac:dyDescent="0.15">
      <c r="C917697" s="29"/>
    </row>
    <row r="917698" spans="3:3" x14ac:dyDescent="0.15">
      <c r="C917698" s="29"/>
    </row>
    <row r="917699" spans="3:3" x14ac:dyDescent="0.15">
      <c r="C917699" s="29"/>
    </row>
    <row r="917700" spans="3:3" x14ac:dyDescent="0.15">
      <c r="C917700" s="29"/>
    </row>
    <row r="917701" spans="3:3" x14ac:dyDescent="0.15">
      <c r="C917701" s="29"/>
    </row>
    <row r="917702" spans="3:3" x14ac:dyDescent="0.15">
      <c r="C917702" s="29"/>
    </row>
    <row r="917703" spans="3:3" x14ac:dyDescent="0.15">
      <c r="C917703" s="29"/>
    </row>
    <row r="917704" spans="3:3" x14ac:dyDescent="0.15">
      <c r="C917704" s="29"/>
    </row>
    <row r="917705" spans="3:3" x14ac:dyDescent="0.15">
      <c r="C917705" s="29"/>
    </row>
    <row r="917706" spans="3:3" x14ac:dyDescent="0.15">
      <c r="C917706" s="29"/>
    </row>
    <row r="917707" spans="3:3" x14ac:dyDescent="0.15">
      <c r="C917707" s="29"/>
    </row>
    <row r="917708" spans="3:3" x14ac:dyDescent="0.15">
      <c r="C917708" s="29"/>
    </row>
    <row r="917709" spans="3:3" x14ac:dyDescent="0.15">
      <c r="C917709" s="29"/>
    </row>
    <row r="917710" spans="3:3" x14ac:dyDescent="0.15">
      <c r="C917710" s="40"/>
    </row>
    <row r="917711" spans="3:3" x14ac:dyDescent="0.15">
      <c r="C917711" s="40"/>
    </row>
    <row r="917712" spans="3:3" x14ac:dyDescent="0.15">
      <c r="C917712" s="40"/>
    </row>
    <row r="917713" spans="3:3" x14ac:dyDescent="0.15">
      <c r="C917713" s="40"/>
    </row>
    <row r="917714" spans="3:3" x14ac:dyDescent="0.15">
      <c r="C917714" s="40"/>
    </row>
    <row r="917715" spans="3:3" x14ac:dyDescent="0.15">
      <c r="C917715" s="40"/>
    </row>
    <row r="917716" spans="3:3" x14ac:dyDescent="0.15">
      <c r="C917716" s="40"/>
    </row>
    <row r="917717" spans="3:3" x14ac:dyDescent="0.15">
      <c r="C917717" s="40"/>
    </row>
    <row r="917718" spans="3:3" x14ac:dyDescent="0.15">
      <c r="C917718" s="40"/>
    </row>
    <row r="917719" spans="3:3" x14ac:dyDescent="0.15">
      <c r="C917719" s="40"/>
    </row>
    <row r="917720" spans="3:3" x14ac:dyDescent="0.15">
      <c r="C917720" s="40"/>
    </row>
    <row r="917721" spans="3:3" x14ac:dyDescent="0.15">
      <c r="C917721" s="40"/>
    </row>
    <row r="917722" spans="3:3" x14ac:dyDescent="0.15">
      <c r="C917722" s="40"/>
    </row>
    <row r="917723" spans="3:3" x14ac:dyDescent="0.15">
      <c r="C917723" s="40"/>
    </row>
    <row r="917724" spans="3:3" x14ac:dyDescent="0.15">
      <c r="C917724" s="41"/>
    </row>
    <row r="917725" spans="3:3" x14ac:dyDescent="0.15">
      <c r="C917725" s="41"/>
    </row>
    <row r="917726" spans="3:3" x14ac:dyDescent="0.15">
      <c r="C917726" s="41"/>
    </row>
    <row r="917727" spans="3:3" x14ac:dyDescent="0.15">
      <c r="C917727" s="41"/>
    </row>
    <row r="917728" spans="3:3" x14ac:dyDescent="0.15">
      <c r="C917728" s="41"/>
    </row>
    <row r="917729" spans="3:3" x14ac:dyDescent="0.15">
      <c r="C917729" s="34"/>
    </row>
    <row r="917730" spans="3:3" x14ac:dyDescent="0.15">
      <c r="C917730" s="34"/>
    </row>
    <row r="917731" spans="3:3" x14ac:dyDescent="0.15">
      <c r="C917731" s="34"/>
    </row>
    <row r="917732" spans="3:3" x14ac:dyDescent="0.15">
      <c r="C917732" s="34"/>
    </row>
    <row r="917733" spans="3:3" x14ac:dyDescent="0.15">
      <c r="C917733" s="34"/>
    </row>
    <row r="917734" spans="3:3" x14ac:dyDescent="0.15">
      <c r="C917734" s="34"/>
    </row>
    <row r="917735" spans="3:3" x14ac:dyDescent="0.15">
      <c r="C917735" s="34"/>
    </row>
    <row r="917736" spans="3:3" x14ac:dyDescent="0.15">
      <c r="C917736" s="34"/>
    </row>
    <row r="917737" spans="3:3" x14ac:dyDescent="0.15">
      <c r="C917737" s="34"/>
    </row>
    <row r="917738" spans="3:3" x14ac:dyDescent="0.15">
      <c r="C917738" s="34"/>
    </row>
    <row r="917739" spans="3:3" x14ac:dyDescent="0.15">
      <c r="C917739" s="42"/>
    </row>
    <row r="917740" spans="3:3" x14ac:dyDescent="0.15">
      <c r="C917740" s="42"/>
    </row>
    <row r="917741" spans="3:3" x14ac:dyDescent="0.15">
      <c r="C917741" s="42"/>
    </row>
    <row r="917742" spans="3:3" x14ac:dyDescent="0.15">
      <c r="C917742" s="42"/>
    </row>
    <row r="917743" spans="3:3" x14ac:dyDescent="0.15">
      <c r="C917743" s="42"/>
    </row>
    <row r="917744" spans="3:3" x14ac:dyDescent="0.15">
      <c r="C917744" s="42"/>
    </row>
    <row r="917745" spans="3:3" x14ac:dyDescent="0.15">
      <c r="C917745" s="42"/>
    </row>
    <row r="917746" spans="3:3" x14ac:dyDescent="0.15">
      <c r="C917746" s="42"/>
    </row>
    <row r="917747" spans="3:3" x14ac:dyDescent="0.15">
      <c r="C917747" s="42"/>
    </row>
    <row r="917748" spans="3:3" x14ac:dyDescent="0.15">
      <c r="C917748" s="42"/>
    </row>
    <row r="917749" spans="3:3" x14ac:dyDescent="0.15">
      <c r="C917749" s="31"/>
    </row>
    <row r="917750" spans="3:3" x14ac:dyDescent="0.15">
      <c r="C917750" s="31"/>
    </row>
    <row r="917751" spans="3:3" x14ac:dyDescent="0.15">
      <c r="C917751" s="29"/>
    </row>
    <row r="917752" spans="3:3" x14ac:dyDescent="0.15">
      <c r="C917752" s="29"/>
    </row>
    <row r="917753" spans="3:3" x14ac:dyDescent="0.15">
      <c r="C917753" s="29"/>
    </row>
    <row r="917754" spans="3:3" x14ac:dyDescent="0.15">
      <c r="C917754" s="29"/>
    </row>
    <row r="917755" spans="3:3" x14ac:dyDescent="0.15">
      <c r="C917755" s="29"/>
    </row>
    <row r="917756" spans="3:3" x14ac:dyDescent="0.15">
      <c r="C917756" s="29"/>
    </row>
    <row r="917757" spans="3:3" x14ac:dyDescent="0.15">
      <c r="C917757" s="29"/>
    </row>
    <row r="917758" spans="3:3" x14ac:dyDescent="0.15">
      <c r="C917758" s="29"/>
    </row>
    <row r="917759" spans="3:3" x14ac:dyDescent="0.15">
      <c r="C917759" s="31"/>
    </row>
    <row r="917760" spans="3:3" x14ac:dyDescent="0.15">
      <c r="C917760" s="29"/>
    </row>
    <row r="917761" spans="3:3" x14ac:dyDescent="0.15">
      <c r="C917761" s="29"/>
    </row>
    <row r="917762" spans="3:3" x14ac:dyDescent="0.15">
      <c r="C917762" s="29"/>
    </row>
    <row r="917763" spans="3:3" x14ac:dyDescent="0.15">
      <c r="C917763" s="29"/>
    </row>
    <row r="917764" spans="3:3" x14ac:dyDescent="0.15">
      <c r="C917764" s="29"/>
    </row>
    <row r="917765" spans="3:3" x14ac:dyDescent="0.15">
      <c r="C917765" s="29"/>
    </row>
    <row r="917766" spans="3:3" x14ac:dyDescent="0.15">
      <c r="C917766" s="29"/>
    </row>
    <row r="917767" spans="3:3" x14ac:dyDescent="0.15">
      <c r="C917767" s="37"/>
    </row>
    <row r="917768" spans="3:3" x14ac:dyDescent="0.15">
      <c r="C917768" s="37"/>
    </row>
    <row r="917769" spans="3:3" x14ac:dyDescent="0.15">
      <c r="C917769" s="37"/>
    </row>
    <row r="917770" spans="3:3" x14ac:dyDescent="0.15">
      <c r="C917770" s="37"/>
    </row>
    <row r="917771" spans="3:3" x14ac:dyDescent="0.15">
      <c r="C917771" s="29"/>
    </row>
    <row r="917772" spans="3:3" x14ac:dyDescent="0.15">
      <c r="C917772" s="43"/>
    </row>
    <row r="917773" spans="3:3" x14ac:dyDescent="0.15">
      <c r="C917773" s="43"/>
    </row>
    <row r="917774" spans="3:3" x14ac:dyDescent="0.15">
      <c r="C917774" s="43"/>
    </row>
    <row r="917775" spans="3:3" x14ac:dyDescent="0.15">
      <c r="C917775" s="43"/>
    </row>
    <row r="917776" spans="3:3" x14ac:dyDescent="0.15">
      <c r="C917776" s="43"/>
    </row>
    <row r="917777" spans="3:3" x14ac:dyDescent="0.15">
      <c r="C917777" s="43"/>
    </row>
    <row r="917778" spans="3:3" x14ac:dyDescent="0.15">
      <c r="C917778" s="43"/>
    </row>
    <row r="917779" spans="3:3" x14ac:dyDescent="0.15">
      <c r="C917779" s="44"/>
    </row>
    <row r="917780" spans="3:3" x14ac:dyDescent="0.15">
      <c r="C917780" s="44"/>
    </row>
    <row r="917781" spans="3:3" x14ac:dyDescent="0.15">
      <c r="C917781" s="44"/>
    </row>
    <row r="917782" spans="3:3" x14ac:dyDescent="0.15">
      <c r="C917782" s="43"/>
    </row>
    <row r="917783" spans="3:3" x14ac:dyDescent="0.15">
      <c r="C917783" s="43"/>
    </row>
    <row r="917784" spans="3:3" x14ac:dyDescent="0.15">
      <c r="C917784" s="43"/>
    </row>
    <row r="917785" spans="3:3" x14ac:dyDescent="0.15">
      <c r="C917785" s="43"/>
    </row>
    <row r="917786" spans="3:3" x14ac:dyDescent="0.15">
      <c r="C917786" s="43"/>
    </row>
    <row r="917787" spans="3:3" x14ac:dyDescent="0.15">
      <c r="C917787" s="43"/>
    </row>
    <row r="917788" spans="3:3" x14ac:dyDescent="0.15">
      <c r="C917788" s="43"/>
    </row>
    <row r="917789" spans="3:3" x14ac:dyDescent="0.15">
      <c r="C917789" s="45"/>
    </row>
    <row r="917790" spans="3:3" x14ac:dyDescent="0.15">
      <c r="C917790" s="45"/>
    </row>
    <row r="917791" spans="3:3" x14ac:dyDescent="0.15">
      <c r="C917791" s="45"/>
    </row>
    <row r="917792" spans="3:3" x14ac:dyDescent="0.15">
      <c r="C917792" s="46"/>
    </row>
    <row r="917793" spans="3:3" x14ac:dyDescent="0.15">
      <c r="C917793" s="46"/>
    </row>
    <row r="917794" spans="3:3" x14ac:dyDescent="0.15">
      <c r="C917794" s="46"/>
    </row>
    <row r="917795" spans="3:3" x14ac:dyDescent="0.15">
      <c r="C917795" s="46"/>
    </row>
    <row r="917796" spans="3:3" x14ac:dyDescent="0.15">
      <c r="C917796" s="46"/>
    </row>
    <row r="917797" spans="3:3" x14ac:dyDescent="0.15">
      <c r="C917797" s="46"/>
    </row>
    <row r="917798" spans="3:3" x14ac:dyDescent="0.15">
      <c r="C917798" s="46"/>
    </row>
    <row r="917799" spans="3:3" x14ac:dyDescent="0.15">
      <c r="C917799" s="47"/>
    </row>
    <row r="917800" spans="3:3" x14ac:dyDescent="0.15">
      <c r="C917800" s="47"/>
    </row>
    <row r="917801" spans="3:3" x14ac:dyDescent="0.15">
      <c r="C917801" s="47"/>
    </row>
    <row r="917802" spans="3:3" x14ac:dyDescent="0.15">
      <c r="C917802" s="43"/>
    </row>
    <row r="917803" spans="3:3" x14ac:dyDescent="0.15">
      <c r="C917803" s="36"/>
    </row>
    <row r="917804" spans="3:3" x14ac:dyDescent="0.15">
      <c r="C917804" s="43"/>
    </row>
    <row r="917805" spans="3:3" x14ac:dyDescent="0.15">
      <c r="C917805" s="43"/>
    </row>
    <row r="917806" spans="3:3" x14ac:dyDescent="0.15">
      <c r="C917806" s="43"/>
    </row>
    <row r="917807" spans="3:3" x14ac:dyDescent="0.15">
      <c r="C917807" s="43"/>
    </row>
    <row r="917808" spans="3:3" x14ac:dyDescent="0.15">
      <c r="C917808" s="43"/>
    </row>
    <row r="917809" spans="3:3" x14ac:dyDescent="0.15">
      <c r="C917809" s="43"/>
    </row>
    <row r="917810" spans="3:3" x14ac:dyDescent="0.15">
      <c r="C917810" s="43"/>
    </row>
    <row r="917811" spans="3:3" x14ac:dyDescent="0.15">
      <c r="C917811" s="43"/>
    </row>
    <row r="917812" spans="3:3" x14ac:dyDescent="0.15">
      <c r="C917812" s="44"/>
    </row>
    <row r="917813" spans="3:3" x14ac:dyDescent="0.15">
      <c r="C917813" s="44"/>
    </row>
    <row r="917814" spans="3:3" x14ac:dyDescent="0.15">
      <c r="C917814" s="44"/>
    </row>
    <row r="917815" spans="3:3" x14ac:dyDescent="0.15">
      <c r="C917815" s="43"/>
    </row>
    <row r="917816" spans="3:3" x14ac:dyDescent="0.15">
      <c r="C917816" s="43"/>
    </row>
    <row r="917817" spans="3:3" x14ac:dyDescent="0.15">
      <c r="C917817" s="43"/>
    </row>
    <row r="917818" spans="3:3" x14ac:dyDescent="0.15">
      <c r="C917818" s="48"/>
    </row>
    <row r="917819" spans="3:3" x14ac:dyDescent="0.15">
      <c r="C917819" s="43"/>
    </row>
    <row r="917820" spans="3:3" x14ac:dyDescent="0.15">
      <c r="C917820" s="48"/>
    </row>
    <row r="917821" spans="3:3" x14ac:dyDescent="0.15">
      <c r="C917821" s="48"/>
    </row>
    <row r="917822" spans="3:3" x14ac:dyDescent="0.15">
      <c r="C917822" s="48"/>
    </row>
    <row r="917823" spans="3:3" x14ac:dyDescent="0.15">
      <c r="C917823" s="43"/>
    </row>
    <row r="917824" spans="3:3" x14ac:dyDescent="0.15">
      <c r="C917824" s="49"/>
    </row>
    <row r="917825" spans="3:3" x14ac:dyDescent="0.15">
      <c r="C917825" s="48"/>
    </row>
    <row r="917826" spans="3:3" x14ac:dyDescent="0.15">
      <c r="C917826" s="48"/>
    </row>
    <row r="917827" spans="3:3" x14ac:dyDescent="0.15">
      <c r="C917827" s="48"/>
    </row>
    <row r="917828" spans="3:3" x14ac:dyDescent="0.15">
      <c r="C917828" s="48"/>
    </row>
    <row r="917829" spans="3:3" x14ac:dyDescent="0.15">
      <c r="C917829" s="48"/>
    </row>
    <row r="917830" spans="3:3" x14ac:dyDescent="0.15">
      <c r="C917830" s="48"/>
    </row>
    <row r="917831" spans="3:3" x14ac:dyDescent="0.15">
      <c r="C917831" s="48"/>
    </row>
    <row r="917832" spans="3:3" x14ac:dyDescent="0.15">
      <c r="C917832" s="43"/>
    </row>
    <row r="917833" spans="3:3" x14ac:dyDescent="0.15">
      <c r="C917833" s="46"/>
    </row>
    <row r="917834" spans="3:3" x14ac:dyDescent="0.15">
      <c r="C917834" s="43"/>
    </row>
    <row r="917835" spans="3:3" x14ac:dyDescent="0.15">
      <c r="C917835" s="50"/>
    </row>
    <row r="917837" spans="3:3" x14ac:dyDescent="0.15">
      <c r="C917837" s="52"/>
    </row>
    <row r="933889" spans="3:3" x14ac:dyDescent="0.15">
      <c r="C933889" s="29"/>
    </row>
    <row r="933890" spans="3:3" x14ac:dyDescent="0.15">
      <c r="C933890" s="31"/>
    </row>
    <row r="933891" spans="3:3" x14ac:dyDescent="0.15">
      <c r="C933891" s="31"/>
    </row>
    <row r="933892" spans="3:3" x14ac:dyDescent="0.15">
      <c r="C933892" s="32"/>
    </row>
    <row r="933893" spans="3:3" x14ac:dyDescent="0.15">
      <c r="C933893" s="32"/>
    </row>
    <row r="933894" spans="3:3" x14ac:dyDescent="0.15">
      <c r="C933894" s="31"/>
    </row>
    <row r="933895" spans="3:3" x14ac:dyDescent="0.15">
      <c r="C933895" s="31"/>
    </row>
    <row r="933896" spans="3:3" x14ac:dyDescent="0.15">
      <c r="C933896" s="31"/>
    </row>
    <row r="933897" spans="3:3" x14ac:dyDescent="0.15">
      <c r="C933897" s="31"/>
    </row>
    <row r="933898" spans="3:3" x14ac:dyDescent="0.15">
      <c r="C933898" s="31"/>
    </row>
    <row r="933899" spans="3:3" x14ac:dyDescent="0.15">
      <c r="C933899" s="31"/>
    </row>
    <row r="933900" spans="3:3" x14ac:dyDescent="0.15">
      <c r="C933900" s="31"/>
    </row>
    <row r="933901" spans="3:3" x14ac:dyDescent="0.15">
      <c r="C933901" s="31"/>
    </row>
    <row r="933902" spans="3:3" x14ac:dyDescent="0.15">
      <c r="C933902" s="31"/>
    </row>
    <row r="933903" spans="3:3" x14ac:dyDescent="0.15">
      <c r="C933903" s="31"/>
    </row>
    <row r="933904" spans="3:3" x14ac:dyDescent="0.15">
      <c r="C933904" s="31"/>
    </row>
    <row r="933905" spans="3:3" x14ac:dyDescent="0.15">
      <c r="C933905" s="31"/>
    </row>
    <row r="933906" spans="3:3" x14ac:dyDescent="0.15">
      <c r="C933906" s="31"/>
    </row>
    <row r="933907" spans="3:3" x14ac:dyDescent="0.15">
      <c r="C933907" s="31"/>
    </row>
    <row r="933908" spans="3:3" x14ac:dyDescent="0.15">
      <c r="C933908" s="29"/>
    </row>
    <row r="933909" spans="3:3" x14ac:dyDescent="0.15">
      <c r="C933909" s="29"/>
    </row>
    <row r="933910" spans="3:3" x14ac:dyDescent="0.15">
      <c r="C933910" s="29"/>
    </row>
    <row r="933911" spans="3:3" x14ac:dyDescent="0.15">
      <c r="C933911" s="29"/>
    </row>
    <row r="933912" spans="3:3" x14ac:dyDescent="0.15">
      <c r="C933912" s="29"/>
    </row>
    <row r="933913" spans="3:3" x14ac:dyDescent="0.15">
      <c r="C933913" s="29"/>
    </row>
    <row r="933914" spans="3:3" x14ac:dyDescent="0.15">
      <c r="C933914" s="33"/>
    </row>
    <row r="933915" spans="3:3" x14ac:dyDescent="0.15">
      <c r="C933915" s="29"/>
    </row>
    <row r="933916" spans="3:3" x14ac:dyDescent="0.15">
      <c r="C933916" s="33"/>
    </row>
    <row r="933917" spans="3:3" x14ac:dyDescent="0.15">
      <c r="C933917" s="29"/>
    </row>
    <row r="933918" spans="3:3" x14ac:dyDescent="0.15">
      <c r="C933918" s="29"/>
    </row>
    <row r="933919" spans="3:3" x14ac:dyDescent="0.15">
      <c r="C933919" s="34"/>
    </row>
    <row r="933920" spans="3:3" x14ac:dyDescent="0.15">
      <c r="C933920" s="34"/>
    </row>
    <row r="933921" spans="3:3" x14ac:dyDescent="0.15">
      <c r="C933921" s="34"/>
    </row>
    <row r="933922" spans="3:3" x14ac:dyDescent="0.15">
      <c r="C933922" s="34"/>
    </row>
    <row r="933923" spans="3:3" x14ac:dyDescent="0.15">
      <c r="C933923" s="29"/>
    </row>
    <row r="933924" spans="3:3" x14ac:dyDescent="0.15">
      <c r="C933924" s="29"/>
    </row>
    <row r="933925" spans="3:3" x14ac:dyDescent="0.15">
      <c r="C933925" s="29"/>
    </row>
    <row r="933926" spans="3:3" x14ac:dyDescent="0.15">
      <c r="C933926" s="29"/>
    </row>
    <row r="933927" spans="3:3" x14ac:dyDescent="0.15">
      <c r="C933927" s="29"/>
    </row>
    <row r="933928" spans="3:3" x14ac:dyDescent="0.15">
      <c r="C933928" s="29"/>
    </row>
    <row r="933929" spans="3:3" x14ac:dyDescent="0.15">
      <c r="C933929" s="34"/>
    </row>
    <row r="933930" spans="3:3" x14ac:dyDescent="0.15">
      <c r="C933930" s="34"/>
    </row>
    <row r="933931" spans="3:3" x14ac:dyDescent="0.15">
      <c r="C933931" s="29"/>
    </row>
    <row r="933932" spans="3:3" x14ac:dyDescent="0.15">
      <c r="C933932" s="29"/>
    </row>
    <row r="933933" spans="3:3" x14ac:dyDescent="0.15">
      <c r="C933933" s="29"/>
    </row>
    <row r="933934" spans="3:3" x14ac:dyDescent="0.15">
      <c r="C933934" s="29"/>
    </row>
    <row r="933935" spans="3:3" x14ac:dyDescent="0.15">
      <c r="C933935" s="29"/>
    </row>
    <row r="933936" spans="3:3" x14ac:dyDescent="0.15">
      <c r="C933936" s="29"/>
    </row>
    <row r="933937" spans="3:3" x14ac:dyDescent="0.15">
      <c r="C933937" s="29"/>
    </row>
    <row r="933938" spans="3:3" x14ac:dyDescent="0.15">
      <c r="C933938" s="29"/>
    </row>
    <row r="933939" spans="3:3" x14ac:dyDescent="0.15">
      <c r="C933939" s="29"/>
    </row>
    <row r="933940" spans="3:3" x14ac:dyDescent="0.15">
      <c r="C933940" s="29"/>
    </row>
    <row r="933941" spans="3:3" x14ac:dyDescent="0.15">
      <c r="C933941" s="29"/>
    </row>
    <row r="933942" spans="3:3" x14ac:dyDescent="0.15">
      <c r="C933942" s="29"/>
    </row>
    <row r="933943" spans="3:3" x14ac:dyDescent="0.15">
      <c r="C933943" s="29"/>
    </row>
    <row r="933944" spans="3:3" x14ac:dyDescent="0.15">
      <c r="C933944" s="29"/>
    </row>
    <row r="933945" spans="3:3" x14ac:dyDescent="0.15">
      <c r="C933945" s="29"/>
    </row>
    <row r="933946" spans="3:3" x14ac:dyDescent="0.15">
      <c r="C933946" s="29"/>
    </row>
    <row r="933947" spans="3:3" x14ac:dyDescent="0.15">
      <c r="C933947" s="34"/>
    </row>
    <row r="933948" spans="3:3" x14ac:dyDescent="0.15">
      <c r="C933948" s="35"/>
    </row>
    <row r="933949" spans="3:3" x14ac:dyDescent="0.15">
      <c r="C933949" s="35"/>
    </row>
    <row r="933950" spans="3:3" x14ac:dyDescent="0.15">
      <c r="C933950" s="35"/>
    </row>
    <row r="933951" spans="3:3" x14ac:dyDescent="0.15">
      <c r="C933951" s="35"/>
    </row>
    <row r="933952" spans="3:3" x14ac:dyDescent="0.15">
      <c r="C933952" s="35"/>
    </row>
    <row r="933953" spans="3:3" x14ac:dyDescent="0.15">
      <c r="C933953" s="35"/>
    </row>
    <row r="933954" spans="3:3" x14ac:dyDescent="0.15">
      <c r="C933954" s="35"/>
    </row>
    <row r="933955" spans="3:3" x14ac:dyDescent="0.15">
      <c r="C933955" s="33"/>
    </row>
    <row r="933956" spans="3:3" x14ac:dyDescent="0.15">
      <c r="C933956" s="35"/>
    </row>
    <row r="933957" spans="3:3" x14ac:dyDescent="0.15">
      <c r="C933957" s="33"/>
    </row>
    <row r="933958" spans="3:3" x14ac:dyDescent="0.15">
      <c r="C933958" s="33"/>
    </row>
    <row r="933959" spans="3:3" x14ac:dyDescent="0.15">
      <c r="C933959" s="33"/>
    </row>
    <row r="933960" spans="3:3" x14ac:dyDescent="0.15">
      <c r="C933960" s="33"/>
    </row>
    <row r="933961" spans="3:3" x14ac:dyDescent="0.15">
      <c r="C933961" s="33"/>
    </row>
    <row r="933962" spans="3:3" x14ac:dyDescent="0.15">
      <c r="C933962" s="33"/>
    </row>
    <row r="933963" spans="3:3" x14ac:dyDescent="0.15">
      <c r="C933963" s="33"/>
    </row>
    <row r="933964" spans="3:3" x14ac:dyDescent="0.15">
      <c r="C933964" s="33"/>
    </row>
    <row r="933965" spans="3:3" x14ac:dyDescent="0.15">
      <c r="C933965" s="33"/>
    </row>
    <row r="933966" spans="3:3" x14ac:dyDescent="0.15">
      <c r="C933966" s="36"/>
    </row>
    <row r="933967" spans="3:3" x14ac:dyDescent="0.15">
      <c r="C933967" s="33"/>
    </row>
    <row r="933968" spans="3:3" x14ac:dyDescent="0.15">
      <c r="C933968" s="36"/>
    </row>
    <row r="933969" spans="3:3" x14ac:dyDescent="0.15">
      <c r="C933969" s="33"/>
    </row>
    <row r="933970" spans="3:3" x14ac:dyDescent="0.15">
      <c r="C933970" s="33"/>
    </row>
    <row r="933971" spans="3:3" x14ac:dyDescent="0.15">
      <c r="C933971" s="33"/>
    </row>
    <row r="933972" spans="3:3" x14ac:dyDescent="0.15">
      <c r="C933972" s="33"/>
    </row>
    <row r="933973" spans="3:3" x14ac:dyDescent="0.15">
      <c r="C933973" s="36"/>
    </row>
    <row r="933974" spans="3:3" x14ac:dyDescent="0.15">
      <c r="C933974" s="37"/>
    </row>
    <row r="933975" spans="3:3" x14ac:dyDescent="0.15">
      <c r="C933975" s="37"/>
    </row>
    <row r="933976" spans="3:3" x14ac:dyDescent="0.15">
      <c r="C933976" s="15"/>
    </row>
    <row r="933977" spans="3:3" x14ac:dyDescent="0.15">
      <c r="C933977" s="36"/>
    </row>
    <row r="933978" spans="3:3" x14ac:dyDescent="0.15">
      <c r="C933978" s="37"/>
    </row>
    <row r="933979" spans="3:3" x14ac:dyDescent="0.15">
      <c r="C933979" s="37"/>
    </row>
    <row r="933980" spans="3:3" x14ac:dyDescent="0.15">
      <c r="C933980" s="15"/>
    </row>
    <row r="933981" spans="3:3" x14ac:dyDescent="0.15">
      <c r="C933981" s="38"/>
    </row>
    <row r="933982" spans="3:3" x14ac:dyDescent="0.15">
      <c r="C933982" s="36"/>
    </row>
    <row r="933983" spans="3:3" x14ac:dyDescent="0.15">
      <c r="C933983" s="37"/>
    </row>
    <row r="933984" spans="3:3" x14ac:dyDescent="0.15">
      <c r="C933984" s="37"/>
    </row>
    <row r="933985" spans="3:3" x14ac:dyDescent="0.15">
      <c r="C933985" s="17"/>
    </row>
    <row r="933986" spans="3:3" x14ac:dyDescent="0.15">
      <c r="C933986" s="17"/>
    </row>
    <row r="933987" spans="3:3" x14ac:dyDescent="0.15">
      <c r="C933987" s="33"/>
    </row>
    <row r="933988" spans="3:3" x14ac:dyDescent="0.15">
      <c r="C933988" s="33"/>
    </row>
    <row r="933989" spans="3:3" x14ac:dyDescent="0.15">
      <c r="C933989" s="33"/>
    </row>
    <row r="933990" spans="3:3" x14ac:dyDescent="0.15">
      <c r="C933990" s="33"/>
    </row>
    <row r="933991" spans="3:3" x14ac:dyDescent="0.15">
      <c r="C933991" s="33"/>
    </row>
    <row r="933992" spans="3:3" x14ac:dyDescent="0.15">
      <c r="C933992" s="33"/>
    </row>
    <row r="933993" spans="3:3" x14ac:dyDescent="0.15">
      <c r="C933993" s="33"/>
    </row>
    <row r="933994" spans="3:3" x14ac:dyDescent="0.15">
      <c r="C933994" s="33"/>
    </row>
    <row r="933995" spans="3:3" x14ac:dyDescent="0.15">
      <c r="C933995" s="33"/>
    </row>
    <row r="933996" spans="3:3" x14ac:dyDescent="0.15">
      <c r="C933996" s="33"/>
    </row>
    <row r="933997" spans="3:3" x14ac:dyDescent="0.15">
      <c r="C933997" s="39"/>
    </row>
    <row r="933998" spans="3:3" x14ac:dyDescent="0.15">
      <c r="C933998" s="39"/>
    </row>
    <row r="933999" spans="3:3" x14ac:dyDescent="0.15">
      <c r="C933999" s="39"/>
    </row>
    <row r="934000" spans="3:3" x14ac:dyDescent="0.15">
      <c r="C934000" s="39"/>
    </row>
    <row r="934001" spans="3:3" x14ac:dyDescent="0.15">
      <c r="C934001" s="39"/>
    </row>
    <row r="934002" spans="3:3" x14ac:dyDescent="0.15">
      <c r="C934002" s="31"/>
    </row>
    <row r="934003" spans="3:3" x14ac:dyDescent="0.15">
      <c r="C934003" s="31"/>
    </row>
    <row r="934004" spans="3:3" x14ac:dyDescent="0.15">
      <c r="C934004" s="31"/>
    </row>
    <row r="934005" spans="3:3" x14ac:dyDescent="0.15">
      <c r="C934005" s="31"/>
    </row>
    <row r="934006" spans="3:3" x14ac:dyDescent="0.15">
      <c r="C934006" s="31"/>
    </row>
    <row r="934007" spans="3:3" x14ac:dyDescent="0.15">
      <c r="C934007" s="31"/>
    </row>
    <row r="934008" spans="3:3" x14ac:dyDescent="0.15">
      <c r="C934008" s="31"/>
    </row>
    <row r="934009" spans="3:3" x14ac:dyDescent="0.15">
      <c r="C934009" s="31"/>
    </row>
    <row r="934010" spans="3:3" x14ac:dyDescent="0.15">
      <c r="C934010" s="31"/>
    </row>
    <row r="934011" spans="3:3" x14ac:dyDescent="0.15">
      <c r="C934011" s="31"/>
    </row>
    <row r="934012" spans="3:3" x14ac:dyDescent="0.15">
      <c r="C934012" s="31"/>
    </row>
    <row r="934013" spans="3:3" x14ac:dyDescent="0.15">
      <c r="C934013" s="31"/>
    </row>
    <row r="934014" spans="3:3" x14ac:dyDescent="0.15">
      <c r="C934014" s="31"/>
    </row>
    <row r="934015" spans="3:3" x14ac:dyDescent="0.15">
      <c r="C934015" s="31"/>
    </row>
    <row r="934016" spans="3:3" x14ac:dyDescent="0.15">
      <c r="C934016" s="31"/>
    </row>
    <row r="934017" spans="3:3" x14ac:dyDescent="0.15">
      <c r="C934017" s="31"/>
    </row>
    <row r="934018" spans="3:3" x14ac:dyDescent="0.15">
      <c r="C934018" s="31"/>
    </row>
    <row r="934019" spans="3:3" x14ac:dyDescent="0.15">
      <c r="C934019" s="31"/>
    </row>
    <row r="934020" spans="3:3" x14ac:dyDescent="0.15">
      <c r="C934020" s="31"/>
    </row>
    <row r="934021" spans="3:3" x14ac:dyDescent="0.15">
      <c r="C934021" s="31"/>
    </row>
    <row r="934022" spans="3:3" x14ac:dyDescent="0.15">
      <c r="C934022" s="29"/>
    </row>
    <row r="934023" spans="3:3" x14ac:dyDescent="0.15">
      <c r="C934023" s="29"/>
    </row>
    <row r="934024" spans="3:3" x14ac:dyDescent="0.15">
      <c r="C934024" s="29"/>
    </row>
    <row r="934025" spans="3:3" x14ac:dyDescent="0.15">
      <c r="C934025" s="29"/>
    </row>
    <row r="934026" spans="3:3" x14ac:dyDescent="0.15">
      <c r="C934026" s="29"/>
    </row>
    <row r="934027" spans="3:3" x14ac:dyDescent="0.15">
      <c r="C934027" s="29"/>
    </row>
    <row r="934028" spans="3:3" x14ac:dyDescent="0.15">
      <c r="C934028" s="29"/>
    </row>
    <row r="934029" spans="3:3" x14ac:dyDescent="0.15">
      <c r="C934029" s="29"/>
    </row>
    <row r="934030" spans="3:3" x14ac:dyDescent="0.15">
      <c r="C934030" s="29"/>
    </row>
    <row r="934031" spans="3:3" x14ac:dyDescent="0.15">
      <c r="C934031" s="29"/>
    </row>
    <row r="934032" spans="3:3" x14ac:dyDescent="0.15">
      <c r="C934032" s="29"/>
    </row>
    <row r="934033" spans="3:3" x14ac:dyDescent="0.15">
      <c r="C934033" s="29"/>
    </row>
    <row r="934034" spans="3:3" x14ac:dyDescent="0.15">
      <c r="C934034" s="29"/>
    </row>
    <row r="934035" spans="3:3" x14ac:dyDescent="0.15">
      <c r="C934035" s="29"/>
    </row>
    <row r="934036" spans="3:3" x14ac:dyDescent="0.15">
      <c r="C934036" s="29"/>
    </row>
    <row r="934037" spans="3:3" x14ac:dyDescent="0.15">
      <c r="C934037" s="29"/>
    </row>
    <row r="934038" spans="3:3" x14ac:dyDescent="0.15">
      <c r="C934038" s="29"/>
    </row>
    <row r="934039" spans="3:3" x14ac:dyDescent="0.15">
      <c r="C934039" s="29"/>
    </row>
    <row r="934040" spans="3:3" x14ac:dyDescent="0.15">
      <c r="C934040" s="29"/>
    </row>
    <row r="934041" spans="3:3" x14ac:dyDescent="0.15">
      <c r="C934041" s="29"/>
    </row>
    <row r="934042" spans="3:3" x14ac:dyDescent="0.15">
      <c r="C934042" s="29"/>
    </row>
    <row r="934043" spans="3:3" x14ac:dyDescent="0.15">
      <c r="C934043" s="29"/>
    </row>
    <row r="934044" spans="3:3" x14ac:dyDescent="0.15">
      <c r="C934044" s="29"/>
    </row>
    <row r="934045" spans="3:3" x14ac:dyDescent="0.15">
      <c r="C934045" s="29"/>
    </row>
    <row r="934046" spans="3:3" x14ac:dyDescent="0.15">
      <c r="C934046" s="29"/>
    </row>
    <row r="934047" spans="3:3" x14ac:dyDescent="0.15">
      <c r="C934047" s="29"/>
    </row>
    <row r="934048" spans="3:3" x14ac:dyDescent="0.15">
      <c r="C934048" s="29"/>
    </row>
    <row r="934049" spans="3:3" x14ac:dyDescent="0.15">
      <c r="C934049" s="29"/>
    </row>
    <row r="934050" spans="3:3" x14ac:dyDescent="0.15">
      <c r="C934050" s="29"/>
    </row>
    <row r="934051" spans="3:3" x14ac:dyDescent="0.15">
      <c r="C934051" s="29"/>
    </row>
    <row r="934052" spans="3:3" x14ac:dyDescent="0.15">
      <c r="C934052" s="29"/>
    </row>
    <row r="934053" spans="3:3" x14ac:dyDescent="0.15">
      <c r="C934053" s="29"/>
    </row>
    <row r="934054" spans="3:3" x14ac:dyDescent="0.15">
      <c r="C934054" s="29"/>
    </row>
    <row r="934055" spans="3:3" x14ac:dyDescent="0.15">
      <c r="C934055" s="29"/>
    </row>
    <row r="934056" spans="3:3" x14ac:dyDescent="0.15">
      <c r="C934056" s="29"/>
    </row>
    <row r="934057" spans="3:3" x14ac:dyDescent="0.15">
      <c r="C934057" s="29"/>
    </row>
    <row r="934058" spans="3:3" x14ac:dyDescent="0.15">
      <c r="C934058" s="31"/>
    </row>
    <row r="934059" spans="3:3" x14ac:dyDescent="0.15">
      <c r="C934059" s="31"/>
    </row>
    <row r="934060" spans="3:3" x14ac:dyDescent="0.15">
      <c r="C934060" s="31"/>
    </row>
    <row r="934061" spans="3:3" x14ac:dyDescent="0.15">
      <c r="C934061" s="31"/>
    </row>
    <row r="934062" spans="3:3" x14ac:dyDescent="0.15">
      <c r="C934062" s="31"/>
    </row>
    <row r="934063" spans="3:3" x14ac:dyDescent="0.15">
      <c r="C934063" s="31"/>
    </row>
    <row r="934064" spans="3:3" x14ac:dyDescent="0.15">
      <c r="C934064" s="31"/>
    </row>
    <row r="934065" spans="3:3" x14ac:dyDescent="0.15">
      <c r="C934065" s="31"/>
    </row>
    <row r="934066" spans="3:3" x14ac:dyDescent="0.15">
      <c r="C934066" s="31"/>
    </row>
    <row r="934067" spans="3:3" x14ac:dyDescent="0.15">
      <c r="C934067" s="31"/>
    </row>
    <row r="934068" spans="3:3" x14ac:dyDescent="0.15">
      <c r="C934068" s="29"/>
    </row>
    <row r="934069" spans="3:3" x14ac:dyDescent="0.15">
      <c r="C934069" s="29"/>
    </row>
    <row r="934070" spans="3:3" x14ac:dyDescent="0.15">
      <c r="C934070" s="29"/>
    </row>
    <row r="934071" spans="3:3" x14ac:dyDescent="0.15">
      <c r="C934071" s="29"/>
    </row>
    <row r="934072" spans="3:3" x14ac:dyDescent="0.15">
      <c r="C934072" s="29"/>
    </row>
    <row r="934073" spans="3:3" x14ac:dyDescent="0.15">
      <c r="C934073" s="29"/>
    </row>
    <row r="934074" spans="3:3" x14ac:dyDescent="0.15">
      <c r="C934074" s="29"/>
    </row>
    <row r="934075" spans="3:3" x14ac:dyDescent="0.15">
      <c r="C934075" s="29"/>
    </row>
    <row r="934076" spans="3:3" x14ac:dyDescent="0.15">
      <c r="C934076" s="29"/>
    </row>
    <row r="934077" spans="3:3" x14ac:dyDescent="0.15">
      <c r="C934077" s="29"/>
    </row>
    <row r="934078" spans="3:3" x14ac:dyDescent="0.15">
      <c r="C934078" s="29"/>
    </row>
    <row r="934079" spans="3:3" x14ac:dyDescent="0.15">
      <c r="C934079" s="29"/>
    </row>
    <row r="934080" spans="3:3" x14ac:dyDescent="0.15">
      <c r="C934080" s="29"/>
    </row>
    <row r="934081" spans="3:3" x14ac:dyDescent="0.15">
      <c r="C934081" s="29"/>
    </row>
    <row r="934082" spans="3:3" x14ac:dyDescent="0.15">
      <c r="C934082" s="29"/>
    </row>
    <row r="934083" spans="3:3" x14ac:dyDescent="0.15">
      <c r="C934083" s="29"/>
    </row>
    <row r="934084" spans="3:3" x14ac:dyDescent="0.15">
      <c r="C934084" s="29"/>
    </row>
    <row r="934085" spans="3:3" x14ac:dyDescent="0.15">
      <c r="C934085" s="29"/>
    </row>
    <row r="934086" spans="3:3" x14ac:dyDescent="0.15">
      <c r="C934086" s="29"/>
    </row>
    <row r="934087" spans="3:3" x14ac:dyDescent="0.15">
      <c r="C934087" s="29"/>
    </row>
    <row r="934088" spans="3:3" x14ac:dyDescent="0.15">
      <c r="C934088" s="29"/>
    </row>
    <row r="934089" spans="3:3" x14ac:dyDescent="0.15">
      <c r="C934089" s="29"/>
    </row>
    <row r="934090" spans="3:3" x14ac:dyDescent="0.15">
      <c r="C934090" s="29"/>
    </row>
    <row r="934091" spans="3:3" x14ac:dyDescent="0.15">
      <c r="C934091" s="29"/>
    </row>
    <row r="934092" spans="3:3" x14ac:dyDescent="0.15">
      <c r="C934092" s="29"/>
    </row>
    <row r="934093" spans="3:3" x14ac:dyDescent="0.15">
      <c r="C934093" s="29"/>
    </row>
    <row r="934094" spans="3:3" x14ac:dyDescent="0.15">
      <c r="C934094" s="40"/>
    </row>
    <row r="934095" spans="3:3" x14ac:dyDescent="0.15">
      <c r="C934095" s="40"/>
    </row>
    <row r="934096" spans="3:3" x14ac:dyDescent="0.15">
      <c r="C934096" s="40"/>
    </row>
    <row r="934097" spans="3:3" x14ac:dyDescent="0.15">
      <c r="C934097" s="40"/>
    </row>
    <row r="934098" spans="3:3" x14ac:dyDescent="0.15">
      <c r="C934098" s="40"/>
    </row>
    <row r="934099" spans="3:3" x14ac:dyDescent="0.15">
      <c r="C934099" s="40"/>
    </row>
    <row r="934100" spans="3:3" x14ac:dyDescent="0.15">
      <c r="C934100" s="40"/>
    </row>
    <row r="934101" spans="3:3" x14ac:dyDescent="0.15">
      <c r="C934101" s="40"/>
    </row>
    <row r="934102" spans="3:3" x14ac:dyDescent="0.15">
      <c r="C934102" s="40"/>
    </row>
    <row r="934103" spans="3:3" x14ac:dyDescent="0.15">
      <c r="C934103" s="40"/>
    </row>
    <row r="934104" spans="3:3" x14ac:dyDescent="0.15">
      <c r="C934104" s="40"/>
    </row>
    <row r="934105" spans="3:3" x14ac:dyDescent="0.15">
      <c r="C934105" s="40"/>
    </row>
    <row r="934106" spans="3:3" x14ac:dyDescent="0.15">
      <c r="C934106" s="40"/>
    </row>
    <row r="934107" spans="3:3" x14ac:dyDescent="0.15">
      <c r="C934107" s="40"/>
    </row>
    <row r="934108" spans="3:3" x14ac:dyDescent="0.15">
      <c r="C934108" s="41"/>
    </row>
    <row r="934109" spans="3:3" x14ac:dyDescent="0.15">
      <c r="C934109" s="41"/>
    </row>
    <row r="934110" spans="3:3" x14ac:dyDescent="0.15">
      <c r="C934110" s="41"/>
    </row>
    <row r="934111" spans="3:3" x14ac:dyDescent="0.15">
      <c r="C934111" s="41"/>
    </row>
    <row r="934112" spans="3:3" x14ac:dyDescent="0.15">
      <c r="C934112" s="41"/>
    </row>
    <row r="934113" spans="3:3" x14ac:dyDescent="0.15">
      <c r="C934113" s="34"/>
    </row>
    <row r="934114" spans="3:3" x14ac:dyDescent="0.15">
      <c r="C934114" s="34"/>
    </row>
    <row r="934115" spans="3:3" x14ac:dyDescent="0.15">
      <c r="C934115" s="34"/>
    </row>
    <row r="934116" spans="3:3" x14ac:dyDescent="0.15">
      <c r="C934116" s="34"/>
    </row>
    <row r="934117" spans="3:3" x14ac:dyDescent="0.15">
      <c r="C934117" s="34"/>
    </row>
    <row r="934118" spans="3:3" x14ac:dyDescent="0.15">
      <c r="C934118" s="34"/>
    </row>
    <row r="934119" spans="3:3" x14ac:dyDescent="0.15">
      <c r="C934119" s="34"/>
    </row>
    <row r="934120" spans="3:3" x14ac:dyDescent="0.15">
      <c r="C934120" s="34"/>
    </row>
    <row r="934121" spans="3:3" x14ac:dyDescent="0.15">
      <c r="C934121" s="34"/>
    </row>
    <row r="934122" spans="3:3" x14ac:dyDescent="0.15">
      <c r="C934122" s="34"/>
    </row>
    <row r="934123" spans="3:3" x14ac:dyDescent="0.15">
      <c r="C934123" s="42"/>
    </row>
    <row r="934124" spans="3:3" x14ac:dyDescent="0.15">
      <c r="C934124" s="42"/>
    </row>
    <row r="934125" spans="3:3" x14ac:dyDescent="0.15">
      <c r="C934125" s="42"/>
    </row>
    <row r="934126" spans="3:3" x14ac:dyDescent="0.15">
      <c r="C934126" s="42"/>
    </row>
    <row r="934127" spans="3:3" x14ac:dyDescent="0.15">
      <c r="C934127" s="42"/>
    </row>
    <row r="934128" spans="3:3" x14ac:dyDescent="0.15">
      <c r="C934128" s="42"/>
    </row>
    <row r="934129" spans="3:3" x14ac:dyDescent="0.15">
      <c r="C934129" s="42"/>
    </row>
    <row r="934130" spans="3:3" x14ac:dyDescent="0.15">
      <c r="C934130" s="42"/>
    </row>
    <row r="934131" spans="3:3" x14ac:dyDescent="0.15">
      <c r="C934131" s="42"/>
    </row>
    <row r="934132" spans="3:3" x14ac:dyDescent="0.15">
      <c r="C934132" s="42"/>
    </row>
    <row r="934133" spans="3:3" x14ac:dyDescent="0.15">
      <c r="C934133" s="31"/>
    </row>
    <row r="934134" spans="3:3" x14ac:dyDescent="0.15">
      <c r="C934134" s="31"/>
    </row>
    <row r="934135" spans="3:3" x14ac:dyDescent="0.15">
      <c r="C934135" s="29"/>
    </row>
    <row r="934136" spans="3:3" x14ac:dyDescent="0.15">
      <c r="C934136" s="29"/>
    </row>
    <row r="934137" spans="3:3" x14ac:dyDescent="0.15">
      <c r="C934137" s="29"/>
    </row>
    <row r="934138" spans="3:3" x14ac:dyDescent="0.15">
      <c r="C934138" s="29"/>
    </row>
    <row r="934139" spans="3:3" x14ac:dyDescent="0.15">
      <c r="C934139" s="29"/>
    </row>
    <row r="934140" spans="3:3" x14ac:dyDescent="0.15">
      <c r="C934140" s="29"/>
    </row>
    <row r="934141" spans="3:3" x14ac:dyDescent="0.15">
      <c r="C934141" s="29"/>
    </row>
    <row r="934142" spans="3:3" x14ac:dyDescent="0.15">
      <c r="C934142" s="29"/>
    </row>
    <row r="934143" spans="3:3" x14ac:dyDescent="0.15">
      <c r="C934143" s="31"/>
    </row>
    <row r="934144" spans="3:3" x14ac:dyDescent="0.15">
      <c r="C934144" s="29"/>
    </row>
    <row r="934145" spans="3:3" x14ac:dyDescent="0.15">
      <c r="C934145" s="29"/>
    </row>
    <row r="934146" spans="3:3" x14ac:dyDescent="0.15">
      <c r="C934146" s="29"/>
    </row>
    <row r="934147" spans="3:3" x14ac:dyDescent="0.15">
      <c r="C934147" s="29"/>
    </row>
    <row r="934148" spans="3:3" x14ac:dyDescent="0.15">
      <c r="C934148" s="29"/>
    </row>
    <row r="934149" spans="3:3" x14ac:dyDescent="0.15">
      <c r="C934149" s="29"/>
    </row>
    <row r="934150" spans="3:3" x14ac:dyDescent="0.15">
      <c r="C934150" s="29"/>
    </row>
    <row r="934151" spans="3:3" x14ac:dyDescent="0.15">
      <c r="C934151" s="37"/>
    </row>
    <row r="934152" spans="3:3" x14ac:dyDescent="0.15">
      <c r="C934152" s="37"/>
    </row>
    <row r="934153" spans="3:3" x14ac:dyDescent="0.15">
      <c r="C934153" s="37"/>
    </row>
    <row r="934154" spans="3:3" x14ac:dyDescent="0.15">
      <c r="C934154" s="37"/>
    </row>
    <row r="934155" spans="3:3" x14ac:dyDescent="0.15">
      <c r="C934155" s="29"/>
    </row>
    <row r="934156" spans="3:3" x14ac:dyDescent="0.15">
      <c r="C934156" s="43"/>
    </row>
    <row r="934157" spans="3:3" x14ac:dyDescent="0.15">
      <c r="C934157" s="43"/>
    </row>
    <row r="934158" spans="3:3" x14ac:dyDescent="0.15">
      <c r="C934158" s="43"/>
    </row>
    <row r="934159" spans="3:3" x14ac:dyDescent="0.15">
      <c r="C934159" s="43"/>
    </row>
    <row r="934160" spans="3:3" x14ac:dyDescent="0.15">
      <c r="C934160" s="43"/>
    </row>
    <row r="934161" spans="3:3" x14ac:dyDescent="0.15">
      <c r="C934161" s="43"/>
    </row>
    <row r="934162" spans="3:3" x14ac:dyDescent="0.15">
      <c r="C934162" s="43"/>
    </row>
    <row r="934163" spans="3:3" x14ac:dyDescent="0.15">
      <c r="C934163" s="44"/>
    </row>
    <row r="934164" spans="3:3" x14ac:dyDescent="0.15">
      <c r="C934164" s="44"/>
    </row>
    <row r="934165" spans="3:3" x14ac:dyDescent="0.15">
      <c r="C934165" s="44"/>
    </row>
    <row r="934166" spans="3:3" x14ac:dyDescent="0.15">
      <c r="C934166" s="43"/>
    </row>
    <row r="934167" spans="3:3" x14ac:dyDescent="0.15">
      <c r="C934167" s="43"/>
    </row>
    <row r="934168" spans="3:3" x14ac:dyDescent="0.15">
      <c r="C934168" s="43"/>
    </row>
    <row r="934169" spans="3:3" x14ac:dyDescent="0.15">
      <c r="C934169" s="43"/>
    </row>
    <row r="934170" spans="3:3" x14ac:dyDescent="0.15">
      <c r="C934170" s="43"/>
    </row>
    <row r="934171" spans="3:3" x14ac:dyDescent="0.15">
      <c r="C934171" s="43"/>
    </row>
    <row r="934172" spans="3:3" x14ac:dyDescent="0.15">
      <c r="C934172" s="43"/>
    </row>
    <row r="934173" spans="3:3" x14ac:dyDescent="0.15">
      <c r="C934173" s="45"/>
    </row>
    <row r="934174" spans="3:3" x14ac:dyDescent="0.15">
      <c r="C934174" s="45"/>
    </row>
    <row r="934175" spans="3:3" x14ac:dyDescent="0.15">
      <c r="C934175" s="45"/>
    </row>
    <row r="934176" spans="3:3" x14ac:dyDescent="0.15">
      <c r="C934176" s="46"/>
    </row>
    <row r="934177" spans="3:3" x14ac:dyDescent="0.15">
      <c r="C934177" s="46"/>
    </row>
    <row r="934178" spans="3:3" x14ac:dyDescent="0.15">
      <c r="C934178" s="46"/>
    </row>
    <row r="934179" spans="3:3" x14ac:dyDescent="0.15">
      <c r="C934179" s="46"/>
    </row>
    <row r="934180" spans="3:3" x14ac:dyDescent="0.15">
      <c r="C934180" s="46"/>
    </row>
    <row r="934181" spans="3:3" x14ac:dyDescent="0.15">
      <c r="C934181" s="46"/>
    </row>
    <row r="934182" spans="3:3" x14ac:dyDescent="0.15">
      <c r="C934182" s="46"/>
    </row>
    <row r="934183" spans="3:3" x14ac:dyDescent="0.15">
      <c r="C934183" s="47"/>
    </row>
    <row r="934184" spans="3:3" x14ac:dyDescent="0.15">
      <c r="C934184" s="47"/>
    </row>
    <row r="934185" spans="3:3" x14ac:dyDescent="0.15">
      <c r="C934185" s="47"/>
    </row>
    <row r="934186" spans="3:3" x14ac:dyDescent="0.15">
      <c r="C934186" s="43"/>
    </row>
    <row r="934187" spans="3:3" x14ac:dyDescent="0.15">
      <c r="C934187" s="36"/>
    </row>
    <row r="934188" spans="3:3" x14ac:dyDescent="0.15">
      <c r="C934188" s="43"/>
    </row>
    <row r="934189" spans="3:3" x14ac:dyDescent="0.15">
      <c r="C934189" s="43"/>
    </row>
    <row r="934190" spans="3:3" x14ac:dyDescent="0.15">
      <c r="C934190" s="43"/>
    </row>
    <row r="934191" spans="3:3" x14ac:dyDescent="0.15">
      <c r="C934191" s="43"/>
    </row>
    <row r="934192" spans="3:3" x14ac:dyDescent="0.15">
      <c r="C934192" s="43"/>
    </row>
    <row r="934193" spans="3:3" x14ac:dyDescent="0.15">
      <c r="C934193" s="43"/>
    </row>
    <row r="934194" spans="3:3" x14ac:dyDescent="0.15">
      <c r="C934194" s="43"/>
    </row>
    <row r="934195" spans="3:3" x14ac:dyDescent="0.15">
      <c r="C934195" s="43"/>
    </row>
    <row r="934196" spans="3:3" x14ac:dyDescent="0.15">
      <c r="C934196" s="44"/>
    </row>
    <row r="934197" spans="3:3" x14ac:dyDescent="0.15">
      <c r="C934197" s="44"/>
    </row>
    <row r="934198" spans="3:3" x14ac:dyDescent="0.15">
      <c r="C934198" s="44"/>
    </row>
    <row r="934199" spans="3:3" x14ac:dyDescent="0.15">
      <c r="C934199" s="43"/>
    </row>
    <row r="934200" spans="3:3" x14ac:dyDescent="0.15">
      <c r="C934200" s="43"/>
    </row>
    <row r="934201" spans="3:3" x14ac:dyDescent="0.15">
      <c r="C934201" s="43"/>
    </row>
    <row r="934202" spans="3:3" x14ac:dyDescent="0.15">
      <c r="C934202" s="48"/>
    </row>
    <row r="934203" spans="3:3" x14ac:dyDescent="0.15">
      <c r="C934203" s="43"/>
    </row>
    <row r="934204" spans="3:3" x14ac:dyDescent="0.15">
      <c r="C934204" s="48"/>
    </row>
    <row r="934205" spans="3:3" x14ac:dyDescent="0.15">
      <c r="C934205" s="48"/>
    </row>
    <row r="934206" spans="3:3" x14ac:dyDescent="0.15">
      <c r="C934206" s="48"/>
    </row>
    <row r="934207" spans="3:3" x14ac:dyDescent="0.15">
      <c r="C934207" s="43"/>
    </row>
    <row r="934208" spans="3:3" x14ac:dyDescent="0.15">
      <c r="C934208" s="49"/>
    </row>
    <row r="934209" spans="3:3" x14ac:dyDescent="0.15">
      <c r="C934209" s="48"/>
    </row>
    <row r="934210" spans="3:3" x14ac:dyDescent="0.15">
      <c r="C934210" s="48"/>
    </row>
    <row r="934211" spans="3:3" x14ac:dyDescent="0.15">
      <c r="C934211" s="48"/>
    </row>
    <row r="934212" spans="3:3" x14ac:dyDescent="0.15">
      <c r="C934212" s="48"/>
    </row>
    <row r="934213" spans="3:3" x14ac:dyDescent="0.15">
      <c r="C934213" s="48"/>
    </row>
    <row r="934214" spans="3:3" x14ac:dyDescent="0.15">
      <c r="C934214" s="48"/>
    </row>
    <row r="934215" spans="3:3" x14ac:dyDescent="0.15">
      <c r="C934215" s="48"/>
    </row>
    <row r="934216" spans="3:3" x14ac:dyDescent="0.15">
      <c r="C934216" s="43"/>
    </row>
    <row r="934217" spans="3:3" x14ac:dyDescent="0.15">
      <c r="C934217" s="46"/>
    </row>
    <row r="934218" spans="3:3" x14ac:dyDescent="0.15">
      <c r="C934218" s="43"/>
    </row>
    <row r="934219" spans="3:3" x14ac:dyDescent="0.15">
      <c r="C934219" s="50"/>
    </row>
    <row r="934221" spans="3:3" x14ac:dyDescent="0.15">
      <c r="C934221" s="52"/>
    </row>
    <row r="950273" spans="3:3" x14ac:dyDescent="0.15">
      <c r="C950273" s="29"/>
    </row>
    <row r="950274" spans="3:3" x14ac:dyDescent="0.15">
      <c r="C950274" s="31"/>
    </row>
    <row r="950275" spans="3:3" x14ac:dyDescent="0.15">
      <c r="C950275" s="31"/>
    </row>
    <row r="950276" spans="3:3" x14ac:dyDescent="0.15">
      <c r="C950276" s="32"/>
    </row>
    <row r="950277" spans="3:3" x14ac:dyDescent="0.15">
      <c r="C950277" s="32"/>
    </row>
    <row r="950278" spans="3:3" x14ac:dyDescent="0.15">
      <c r="C950278" s="31"/>
    </row>
    <row r="950279" spans="3:3" x14ac:dyDescent="0.15">
      <c r="C950279" s="31"/>
    </row>
    <row r="950280" spans="3:3" x14ac:dyDescent="0.15">
      <c r="C950280" s="31"/>
    </row>
    <row r="950281" spans="3:3" x14ac:dyDescent="0.15">
      <c r="C950281" s="31"/>
    </row>
    <row r="950282" spans="3:3" x14ac:dyDescent="0.15">
      <c r="C950282" s="31"/>
    </row>
    <row r="950283" spans="3:3" x14ac:dyDescent="0.15">
      <c r="C950283" s="31"/>
    </row>
    <row r="950284" spans="3:3" x14ac:dyDescent="0.15">
      <c r="C950284" s="31"/>
    </row>
    <row r="950285" spans="3:3" x14ac:dyDescent="0.15">
      <c r="C950285" s="31"/>
    </row>
    <row r="950286" spans="3:3" x14ac:dyDescent="0.15">
      <c r="C950286" s="31"/>
    </row>
    <row r="950287" spans="3:3" x14ac:dyDescent="0.15">
      <c r="C950287" s="31"/>
    </row>
    <row r="950288" spans="3:3" x14ac:dyDescent="0.15">
      <c r="C950288" s="31"/>
    </row>
    <row r="950289" spans="3:3" x14ac:dyDescent="0.15">
      <c r="C950289" s="31"/>
    </row>
    <row r="950290" spans="3:3" x14ac:dyDescent="0.15">
      <c r="C950290" s="31"/>
    </row>
    <row r="950291" spans="3:3" x14ac:dyDescent="0.15">
      <c r="C950291" s="31"/>
    </row>
    <row r="950292" spans="3:3" x14ac:dyDescent="0.15">
      <c r="C950292" s="29"/>
    </row>
    <row r="950293" spans="3:3" x14ac:dyDescent="0.15">
      <c r="C950293" s="29"/>
    </row>
    <row r="950294" spans="3:3" x14ac:dyDescent="0.15">
      <c r="C950294" s="29"/>
    </row>
    <row r="950295" spans="3:3" x14ac:dyDescent="0.15">
      <c r="C950295" s="29"/>
    </row>
    <row r="950296" spans="3:3" x14ac:dyDescent="0.15">
      <c r="C950296" s="29"/>
    </row>
    <row r="950297" spans="3:3" x14ac:dyDescent="0.15">
      <c r="C950297" s="29"/>
    </row>
    <row r="950298" spans="3:3" x14ac:dyDescent="0.15">
      <c r="C950298" s="33"/>
    </row>
    <row r="950299" spans="3:3" x14ac:dyDescent="0.15">
      <c r="C950299" s="29"/>
    </row>
    <row r="950300" spans="3:3" x14ac:dyDescent="0.15">
      <c r="C950300" s="33"/>
    </row>
    <row r="950301" spans="3:3" x14ac:dyDescent="0.15">
      <c r="C950301" s="29"/>
    </row>
    <row r="950302" spans="3:3" x14ac:dyDescent="0.15">
      <c r="C950302" s="29"/>
    </row>
    <row r="950303" spans="3:3" x14ac:dyDescent="0.15">
      <c r="C950303" s="34"/>
    </row>
    <row r="950304" spans="3:3" x14ac:dyDescent="0.15">
      <c r="C950304" s="34"/>
    </row>
    <row r="950305" spans="3:3" x14ac:dyDescent="0.15">
      <c r="C950305" s="34"/>
    </row>
    <row r="950306" spans="3:3" x14ac:dyDescent="0.15">
      <c r="C950306" s="34"/>
    </row>
    <row r="950307" spans="3:3" x14ac:dyDescent="0.15">
      <c r="C950307" s="29"/>
    </row>
    <row r="950308" spans="3:3" x14ac:dyDescent="0.15">
      <c r="C950308" s="29"/>
    </row>
    <row r="950309" spans="3:3" x14ac:dyDescent="0.15">
      <c r="C950309" s="29"/>
    </row>
    <row r="950310" spans="3:3" x14ac:dyDescent="0.15">
      <c r="C950310" s="29"/>
    </row>
    <row r="950311" spans="3:3" x14ac:dyDescent="0.15">
      <c r="C950311" s="29"/>
    </row>
    <row r="950312" spans="3:3" x14ac:dyDescent="0.15">
      <c r="C950312" s="29"/>
    </row>
    <row r="950313" spans="3:3" x14ac:dyDescent="0.15">
      <c r="C950313" s="34"/>
    </row>
    <row r="950314" spans="3:3" x14ac:dyDescent="0.15">
      <c r="C950314" s="34"/>
    </row>
    <row r="950315" spans="3:3" x14ac:dyDescent="0.15">
      <c r="C950315" s="29"/>
    </row>
    <row r="950316" spans="3:3" x14ac:dyDescent="0.15">
      <c r="C950316" s="29"/>
    </row>
    <row r="950317" spans="3:3" x14ac:dyDescent="0.15">
      <c r="C950317" s="29"/>
    </row>
    <row r="950318" spans="3:3" x14ac:dyDescent="0.15">
      <c r="C950318" s="29"/>
    </row>
    <row r="950319" spans="3:3" x14ac:dyDescent="0.15">
      <c r="C950319" s="29"/>
    </row>
    <row r="950320" spans="3:3" x14ac:dyDescent="0.15">
      <c r="C950320" s="29"/>
    </row>
    <row r="950321" spans="3:3" x14ac:dyDescent="0.15">
      <c r="C950321" s="29"/>
    </row>
    <row r="950322" spans="3:3" x14ac:dyDescent="0.15">
      <c r="C950322" s="29"/>
    </row>
    <row r="950323" spans="3:3" x14ac:dyDescent="0.15">
      <c r="C950323" s="29"/>
    </row>
    <row r="950324" spans="3:3" x14ac:dyDescent="0.15">
      <c r="C950324" s="29"/>
    </row>
    <row r="950325" spans="3:3" x14ac:dyDescent="0.15">
      <c r="C950325" s="29"/>
    </row>
    <row r="950326" spans="3:3" x14ac:dyDescent="0.15">
      <c r="C950326" s="29"/>
    </row>
    <row r="950327" spans="3:3" x14ac:dyDescent="0.15">
      <c r="C950327" s="29"/>
    </row>
    <row r="950328" spans="3:3" x14ac:dyDescent="0.15">
      <c r="C950328" s="29"/>
    </row>
    <row r="950329" spans="3:3" x14ac:dyDescent="0.15">
      <c r="C950329" s="29"/>
    </row>
    <row r="950330" spans="3:3" x14ac:dyDescent="0.15">
      <c r="C950330" s="29"/>
    </row>
    <row r="950331" spans="3:3" x14ac:dyDescent="0.15">
      <c r="C950331" s="34"/>
    </row>
    <row r="950332" spans="3:3" x14ac:dyDescent="0.15">
      <c r="C950332" s="35"/>
    </row>
    <row r="950333" spans="3:3" x14ac:dyDescent="0.15">
      <c r="C950333" s="35"/>
    </row>
    <row r="950334" spans="3:3" x14ac:dyDescent="0.15">
      <c r="C950334" s="35"/>
    </row>
    <row r="950335" spans="3:3" x14ac:dyDescent="0.15">
      <c r="C950335" s="35"/>
    </row>
    <row r="950336" spans="3:3" x14ac:dyDescent="0.15">
      <c r="C950336" s="35"/>
    </row>
    <row r="950337" spans="3:3" x14ac:dyDescent="0.15">
      <c r="C950337" s="35"/>
    </row>
    <row r="950338" spans="3:3" x14ac:dyDescent="0.15">
      <c r="C950338" s="35"/>
    </row>
    <row r="950339" spans="3:3" x14ac:dyDescent="0.15">
      <c r="C950339" s="33"/>
    </row>
    <row r="950340" spans="3:3" x14ac:dyDescent="0.15">
      <c r="C950340" s="35"/>
    </row>
    <row r="950341" spans="3:3" x14ac:dyDescent="0.15">
      <c r="C950341" s="33"/>
    </row>
    <row r="950342" spans="3:3" x14ac:dyDescent="0.15">
      <c r="C950342" s="33"/>
    </row>
    <row r="950343" spans="3:3" x14ac:dyDescent="0.15">
      <c r="C950343" s="33"/>
    </row>
    <row r="950344" spans="3:3" x14ac:dyDescent="0.15">
      <c r="C950344" s="33"/>
    </row>
    <row r="950345" spans="3:3" x14ac:dyDescent="0.15">
      <c r="C950345" s="33"/>
    </row>
    <row r="950346" spans="3:3" x14ac:dyDescent="0.15">
      <c r="C950346" s="33"/>
    </row>
    <row r="950347" spans="3:3" x14ac:dyDescent="0.15">
      <c r="C950347" s="33"/>
    </row>
    <row r="950348" spans="3:3" x14ac:dyDescent="0.15">
      <c r="C950348" s="33"/>
    </row>
    <row r="950349" spans="3:3" x14ac:dyDescent="0.15">
      <c r="C950349" s="33"/>
    </row>
    <row r="950350" spans="3:3" x14ac:dyDescent="0.15">
      <c r="C950350" s="36"/>
    </row>
    <row r="950351" spans="3:3" x14ac:dyDescent="0.15">
      <c r="C950351" s="33"/>
    </row>
    <row r="950352" spans="3:3" x14ac:dyDescent="0.15">
      <c r="C950352" s="36"/>
    </row>
    <row r="950353" spans="3:3" x14ac:dyDescent="0.15">
      <c r="C950353" s="33"/>
    </row>
    <row r="950354" spans="3:3" x14ac:dyDescent="0.15">
      <c r="C950354" s="33"/>
    </row>
    <row r="950355" spans="3:3" x14ac:dyDescent="0.15">
      <c r="C950355" s="33"/>
    </row>
    <row r="950356" spans="3:3" x14ac:dyDescent="0.15">
      <c r="C950356" s="33"/>
    </row>
    <row r="950357" spans="3:3" x14ac:dyDescent="0.15">
      <c r="C950357" s="36"/>
    </row>
    <row r="950358" spans="3:3" x14ac:dyDescent="0.15">
      <c r="C950358" s="37"/>
    </row>
    <row r="950359" spans="3:3" x14ac:dyDescent="0.15">
      <c r="C950359" s="37"/>
    </row>
    <row r="950360" spans="3:3" x14ac:dyDescent="0.15">
      <c r="C950360" s="15"/>
    </row>
    <row r="950361" spans="3:3" x14ac:dyDescent="0.15">
      <c r="C950361" s="36"/>
    </row>
    <row r="950362" spans="3:3" x14ac:dyDescent="0.15">
      <c r="C950362" s="37"/>
    </row>
    <row r="950363" spans="3:3" x14ac:dyDescent="0.15">
      <c r="C950363" s="37"/>
    </row>
    <row r="950364" spans="3:3" x14ac:dyDescent="0.15">
      <c r="C950364" s="15"/>
    </row>
    <row r="950365" spans="3:3" x14ac:dyDescent="0.15">
      <c r="C950365" s="38"/>
    </row>
    <row r="950366" spans="3:3" x14ac:dyDescent="0.15">
      <c r="C950366" s="36"/>
    </row>
    <row r="950367" spans="3:3" x14ac:dyDescent="0.15">
      <c r="C950367" s="37"/>
    </row>
    <row r="950368" spans="3:3" x14ac:dyDescent="0.15">
      <c r="C950368" s="37"/>
    </row>
    <row r="950369" spans="3:3" x14ac:dyDescent="0.15">
      <c r="C950369" s="17"/>
    </row>
    <row r="950370" spans="3:3" x14ac:dyDescent="0.15">
      <c r="C950370" s="17"/>
    </row>
    <row r="950371" spans="3:3" x14ac:dyDescent="0.15">
      <c r="C950371" s="33"/>
    </row>
    <row r="950372" spans="3:3" x14ac:dyDescent="0.15">
      <c r="C950372" s="33"/>
    </row>
    <row r="950373" spans="3:3" x14ac:dyDescent="0.15">
      <c r="C950373" s="33"/>
    </row>
    <row r="950374" spans="3:3" x14ac:dyDescent="0.15">
      <c r="C950374" s="33"/>
    </row>
    <row r="950375" spans="3:3" x14ac:dyDescent="0.15">
      <c r="C950375" s="33"/>
    </row>
    <row r="950376" spans="3:3" x14ac:dyDescent="0.15">
      <c r="C950376" s="33"/>
    </row>
    <row r="950377" spans="3:3" x14ac:dyDescent="0.15">
      <c r="C950377" s="33"/>
    </row>
    <row r="950378" spans="3:3" x14ac:dyDescent="0.15">
      <c r="C950378" s="33"/>
    </row>
    <row r="950379" spans="3:3" x14ac:dyDescent="0.15">
      <c r="C950379" s="33"/>
    </row>
    <row r="950380" spans="3:3" x14ac:dyDescent="0.15">
      <c r="C950380" s="33"/>
    </row>
    <row r="950381" spans="3:3" x14ac:dyDescent="0.15">
      <c r="C950381" s="39"/>
    </row>
    <row r="950382" spans="3:3" x14ac:dyDescent="0.15">
      <c r="C950382" s="39"/>
    </row>
    <row r="950383" spans="3:3" x14ac:dyDescent="0.15">
      <c r="C950383" s="39"/>
    </row>
    <row r="950384" spans="3:3" x14ac:dyDescent="0.15">
      <c r="C950384" s="39"/>
    </row>
    <row r="950385" spans="3:3" x14ac:dyDescent="0.15">
      <c r="C950385" s="39"/>
    </row>
    <row r="950386" spans="3:3" x14ac:dyDescent="0.15">
      <c r="C950386" s="31"/>
    </row>
    <row r="950387" spans="3:3" x14ac:dyDescent="0.15">
      <c r="C950387" s="31"/>
    </row>
    <row r="950388" spans="3:3" x14ac:dyDescent="0.15">
      <c r="C950388" s="31"/>
    </row>
    <row r="950389" spans="3:3" x14ac:dyDescent="0.15">
      <c r="C950389" s="31"/>
    </row>
    <row r="950390" spans="3:3" x14ac:dyDescent="0.15">
      <c r="C950390" s="31"/>
    </row>
    <row r="950391" spans="3:3" x14ac:dyDescent="0.15">
      <c r="C950391" s="31"/>
    </row>
    <row r="950392" spans="3:3" x14ac:dyDescent="0.15">
      <c r="C950392" s="31"/>
    </row>
    <row r="950393" spans="3:3" x14ac:dyDescent="0.15">
      <c r="C950393" s="31"/>
    </row>
    <row r="950394" spans="3:3" x14ac:dyDescent="0.15">
      <c r="C950394" s="31"/>
    </row>
    <row r="950395" spans="3:3" x14ac:dyDescent="0.15">
      <c r="C950395" s="31"/>
    </row>
    <row r="950396" spans="3:3" x14ac:dyDescent="0.15">
      <c r="C950396" s="31"/>
    </row>
    <row r="950397" spans="3:3" x14ac:dyDescent="0.15">
      <c r="C950397" s="31"/>
    </row>
    <row r="950398" spans="3:3" x14ac:dyDescent="0.15">
      <c r="C950398" s="31"/>
    </row>
    <row r="950399" spans="3:3" x14ac:dyDescent="0.15">
      <c r="C950399" s="31"/>
    </row>
    <row r="950400" spans="3:3" x14ac:dyDescent="0.15">
      <c r="C950400" s="31"/>
    </row>
    <row r="950401" spans="3:3" x14ac:dyDescent="0.15">
      <c r="C950401" s="31"/>
    </row>
    <row r="950402" spans="3:3" x14ac:dyDescent="0.15">
      <c r="C950402" s="31"/>
    </row>
    <row r="950403" spans="3:3" x14ac:dyDescent="0.15">
      <c r="C950403" s="31"/>
    </row>
    <row r="950404" spans="3:3" x14ac:dyDescent="0.15">
      <c r="C950404" s="31"/>
    </row>
    <row r="950405" spans="3:3" x14ac:dyDescent="0.15">
      <c r="C950405" s="31"/>
    </row>
    <row r="950406" spans="3:3" x14ac:dyDescent="0.15">
      <c r="C950406" s="29"/>
    </row>
    <row r="950407" spans="3:3" x14ac:dyDescent="0.15">
      <c r="C950407" s="29"/>
    </row>
    <row r="950408" spans="3:3" x14ac:dyDescent="0.15">
      <c r="C950408" s="29"/>
    </row>
    <row r="950409" spans="3:3" x14ac:dyDescent="0.15">
      <c r="C950409" s="29"/>
    </row>
    <row r="950410" spans="3:3" x14ac:dyDescent="0.15">
      <c r="C950410" s="29"/>
    </row>
    <row r="950411" spans="3:3" x14ac:dyDescent="0.15">
      <c r="C950411" s="29"/>
    </row>
    <row r="950412" spans="3:3" x14ac:dyDescent="0.15">
      <c r="C950412" s="29"/>
    </row>
    <row r="950413" spans="3:3" x14ac:dyDescent="0.15">
      <c r="C950413" s="29"/>
    </row>
    <row r="950414" spans="3:3" x14ac:dyDescent="0.15">
      <c r="C950414" s="29"/>
    </row>
    <row r="950415" spans="3:3" x14ac:dyDescent="0.15">
      <c r="C950415" s="29"/>
    </row>
    <row r="950416" spans="3:3" x14ac:dyDescent="0.15">
      <c r="C950416" s="29"/>
    </row>
    <row r="950417" spans="3:3" x14ac:dyDescent="0.15">
      <c r="C950417" s="29"/>
    </row>
    <row r="950418" spans="3:3" x14ac:dyDescent="0.15">
      <c r="C950418" s="29"/>
    </row>
    <row r="950419" spans="3:3" x14ac:dyDescent="0.15">
      <c r="C950419" s="29"/>
    </row>
    <row r="950420" spans="3:3" x14ac:dyDescent="0.15">
      <c r="C950420" s="29"/>
    </row>
    <row r="950421" spans="3:3" x14ac:dyDescent="0.15">
      <c r="C950421" s="29"/>
    </row>
    <row r="950422" spans="3:3" x14ac:dyDescent="0.15">
      <c r="C950422" s="29"/>
    </row>
    <row r="950423" spans="3:3" x14ac:dyDescent="0.15">
      <c r="C950423" s="29"/>
    </row>
    <row r="950424" spans="3:3" x14ac:dyDescent="0.15">
      <c r="C950424" s="29"/>
    </row>
    <row r="950425" spans="3:3" x14ac:dyDescent="0.15">
      <c r="C950425" s="29"/>
    </row>
    <row r="950426" spans="3:3" x14ac:dyDescent="0.15">
      <c r="C950426" s="29"/>
    </row>
    <row r="950427" spans="3:3" x14ac:dyDescent="0.15">
      <c r="C950427" s="29"/>
    </row>
    <row r="950428" spans="3:3" x14ac:dyDescent="0.15">
      <c r="C950428" s="29"/>
    </row>
    <row r="950429" spans="3:3" x14ac:dyDescent="0.15">
      <c r="C950429" s="29"/>
    </row>
    <row r="950430" spans="3:3" x14ac:dyDescent="0.15">
      <c r="C950430" s="29"/>
    </row>
    <row r="950431" spans="3:3" x14ac:dyDescent="0.15">
      <c r="C950431" s="29"/>
    </row>
    <row r="950432" spans="3:3" x14ac:dyDescent="0.15">
      <c r="C950432" s="29"/>
    </row>
    <row r="950433" spans="3:3" x14ac:dyDescent="0.15">
      <c r="C950433" s="29"/>
    </row>
    <row r="950434" spans="3:3" x14ac:dyDescent="0.15">
      <c r="C950434" s="29"/>
    </row>
    <row r="950435" spans="3:3" x14ac:dyDescent="0.15">
      <c r="C950435" s="29"/>
    </row>
    <row r="950436" spans="3:3" x14ac:dyDescent="0.15">
      <c r="C950436" s="29"/>
    </row>
    <row r="950437" spans="3:3" x14ac:dyDescent="0.15">
      <c r="C950437" s="29"/>
    </row>
    <row r="950438" spans="3:3" x14ac:dyDescent="0.15">
      <c r="C950438" s="29"/>
    </row>
    <row r="950439" spans="3:3" x14ac:dyDescent="0.15">
      <c r="C950439" s="29"/>
    </row>
    <row r="950440" spans="3:3" x14ac:dyDescent="0.15">
      <c r="C950440" s="29"/>
    </row>
    <row r="950441" spans="3:3" x14ac:dyDescent="0.15">
      <c r="C950441" s="29"/>
    </row>
    <row r="950442" spans="3:3" x14ac:dyDescent="0.15">
      <c r="C950442" s="31"/>
    </row>
    <row r="950443" spans="3:3" x14ac:dyDescent="0.15">
      <c r="C950443" s="31"/>
    </row>
    <row r="950444" spans="3:3" x14ac:dyDescent="0.15">
      <c r="C950444" s="31"/>
    </row>
    <row r="950445" spans="3:3" x14ac:dyDescent="0.15">
      <c r="C950445" s="31"/>
    </row>
    <row r="950446" spans="3:3" x14ac:dyDescent="0.15">
      <c r="C950446" s="31"/>
    </row>
    <row r="950447" spans="3:3" x14ac:dyDescent="0.15">
      <c r="C950447" s="31"/>
    </row>
    <row r="950448" spans="3:3" x14ac:dyDescent="0.15">
      <c r="C950448" s="31"/>
    </row>
    <row r="950449" spans="3:3" x14ac:dyDescent="0.15">
      <c r="C950449" s="31"/>
    </row>
    <row r="950450" spans="3:3" x14ac:dyDescent="0.15">
      <c r="C950450" s="31"/>
    </row>
    <row r="950451" spans="3:3" x14ac:dyDescent="0.15">
      <c r="C950451" s="31"/>
    </row>
    <row r="950452" spans="3:3" x14ac:dyDescent="0.15">
      <c r="C950452" s="29"/>
    </row>
    <row r="950453" spans="3:3" x14ac:dyDescent="0.15">
      <c r="C950453" s="29"/>
    </row>
    <row r="950454" spans="3:3" x14ac:dyDescent="0.15">
      <c r="C950454" s="29"/>
    </row>
    <row r="950455" spans="3:3" x14ac:dyDescent="0.15">
      <c r="C950455" s="29"/>
    </row>
    <row r="950456" spans="3:3" x14ac:dyDescent="0.15">
      <c r="C950456" s="29"/>
    </row>
    <row r="950457" spans="3:3" x14ac:dyDescent="0.15">
      <c r="C950457" s="29"/>
    </row>
    <row r="950458" spans="3:3" x14ac:dyDescent="0.15">
      <c r="C950458" s="29"/>
    </row>
    <row r="950459" spans="3:3" x14ac:dyDescent="0.15">
      <c r="C950459" s="29"/>
    </row>
    <row r="950460" spans="3:3" x14ac:dyDescent="0.15">
      <c r="C950460" s="29"/>
    </row>
    <row r="950461" spans="3:3" x14ac:dyDescent="0.15">
      <c r="C950461" s="29"/>
    </row>
    <row r="950462" spans="3:3" x14ac:dyDescent="0.15">
      <c r="C950462" s="29"/>
    </row>
    <row r="950463" spans="3:3" x14ac:dyDescent="0.15">
      <c r="C950463" s="29"/>
    </row>
    <row r="950464" spans="3:3" x14ac:dyDescent="0.15">
      <c r="C950464" s="29"/>
    </row>
    <row r="950465" spans="3:3" x14ac:dyDescent="0.15">
      <c r="C950465" s="29"/>
    </row>
    <row r="950466" spans="3:3" x14ac:dyDescent="0.15">
      <c r="C950466" s="29"/>
    </row>
    <row r="950467" spans="3:3" x14ac:dyDescent="0.15">
      <c r="C950467" s="29"/>
    </row>
    <row r="950468" spans="3:3" x14ac:dyDescent="0.15">
      <c r="C950468" s="29"/>
    </row>
    <row r="950469" spans="3:3" x14ac:dyDescent="0.15">
      <c r="C950469" s="29"/>
    </row>
    <row r="950470" spans="3:3" x14ac:dyDescent="0.15">
      <c r="C950470" s="29"/>
    </row>
    <row r="950471" spans="3:3" x14ac:dyDescent="0.15">
      <c r="C950471" s="29"/>
    </row>
    <row r="950472" spans="3:3" x14ac:dyDescent="0.15">
      <c r="C950472" s="29"/>
    </row>
    <row r="950473" spans="3:3" x14ac:dyDescent="0.15">
      <c r="C950473" s="29"/>
    </row>
    <row r="950474" spans="3:3" x14ac:dyDescent="0.15">
      <c r="C950474" s="29"/>
    </row>
    <row r="950475" spans="3:3" x14ac:dyDescent="0.15">
      <c r="C950475" s="29"/>
    </row>
    <row r="950476" spans="3:3" x14ac:dyDescent="0.15">
      <c r="C950476" s="29"/>
    </row>
    <row r="950477" spans="3:3" x14ac:dyDescent="0.15">
      <c r="C950477" s="29"/>
    </row>
    <row r="950478" spans="3:3" x14ac:dyDescent="0.15">
      <c r="C950478" s="40"/>
    </row>
    <row r="950479" spans="3:3" x14ac:dyDescent="0.15">
      <c r="C950479" s="40"/>
    </row>
    <row r="950480" spans="3:3" x14ac:dyDescent="0.15">
      <c r="C950480" s="40"/>
    </row>
    <row r="950481" spans="3:3" x14ac:dyDescent="0.15">
      <c r="C950481" s="40"/>
    </row>
    <row r="950482" spans="3:3" x14ac:dyDescent="0.15">
      <c r="C950482" s="40"/>
    </row>
    <row r="950483" spans="3:3" x14ac:dyDescent="0.15">
      <c r="C950483" s="40"/>
    </row>
    <row r="950484" spans="3:3" x14ac:dyDescent="0.15">
      <c r="C950484" s="40"/>
    </row>
    <row r="950485" spans="3:3" x14ac:dyDescent="0.15">
      <c r="C950485" s="40"/>
    </row>
    <row r="950486" spans="3:3" x14ac:dyDescent="0.15">
      <c r="C950486" s="40"/>
    </row>
    <row r="950487" spans="3:3" x14ac:dyDescent="0.15">
      <c r="C950487" s="40"/>
    </row>
    <row r="950488" spans="3:3" x14ac:dyDescent="0.15">
      <c r="C950488" s="40"/>
    </row>
    <row r="950489" spans="3:3" x14ac:dyDescent="0.15">
      <c r="C950489" s="40"/>
    </row>
    <row r="950490" spans="3:3" x14ac:dyDescent="0.15">
      <c r="C950490" s="40"/>
    </row>
    <row r="950491" spans="3:3" x14ac:dyDescent="0.15">
      <c r="C950491" s="40"/>
    </row>
    <row r="950492" spans="3:3" x14ac:dyDescent="0.15">
      <c r="C950492" s="41"/>
    </row>
    <row r="950493" spans="3:3" x14ac:dyDescent="0.15">
      <c r="C950493" s="41"/>
    </row>
    <row r="950494" spans="3:3" x14ac:dyDescent="0.15">
      <c r="C950494" s="41"/>
    </row>
    <row r="950495" spans="3:3" x14ac:dyDescent="0.15">
      <c r="C950495" s="41"/>
    </row>
    <row r="950496" spans="3:3" x14ac:dyDescent="0.15">
      <c r="C950496" s="41"/>
    </row>
    <row r="950497" spans="3:3" x14ac:dyDescent="0.15">
      <c r="C950497" s="34"/>
    </row>
    <row r="950498" spans="3:3" x14ac:dyDescent="0.15">
      <c r="C950498" s="34"/>
    </row>
    <row r="950499" spans="3:3" x14ac:dyDescent="0.15">
      <c r="C950499" s="34"/>
    </row>
    <row r="950500" spans="3:3" x14ac:dyDescent="0.15">
      <c r="C950500" s="34"/>
    </row>
    <row r="950501" spans="3:3" x14ac:dyDescent="0.15">
      <c r="C950501" s="34"/>
    </row>
    <row r="950502" spans="3:3" x14ac:dyDescent="0.15">
      <c r="C950502" s="34"/>
    </row>
    <row r="950503" spans="3:3" x14ac:dyDescent="0.15">
      <c r="C950503" s="34"/>
    </row>
    <row r="950504" spans="3:3" x14ac:dyDescent="0.15">
      <c r="C950504" s="34"/>
    </row>
    <row r="950505" spans="3:3" x14ac:dyDescent="0.15">
      <c r="C950505" s="34"/>
    </row>
    <row r="950506" spans="3:3" x14ac:dyDescent="0.15">
      <c r="C950506" s="34"/>
    </row>
    <row r="950507" spans="3:3" x14ac:dyDescent="0.15">
      <c r="C950507" s="42"/>
    </row>
    <row r="950508" spans="3:3" x14ac:dyDescent="0.15">
      <c r="C950508" s="42"/>
    </row>
    <row r="950509" spans="3:3" x14ac:dyDescent="0.15">
      <c r="C950509" s="42"/>
    </row>
    <row r="950510" spans="3:3" x14ac:dyDescent="0.15">
      <c r="C950510" s="42"/>
    </row>
    <row r="950511" spans="3:3" x14ac:dyDescent="0.15">
      <c r="C950511" s="42"/>
    </row>
    <row r="950512" spans="3:3" x14ac:dyDescent="0.15">
      <c r="C950512" s="42"/>
    </row>
    <row r="950513" spans="3:3" x14ac:dyDescent="0.15">
      <c r="C950513" s="42"/>
    </row>
    <row r="950514" spans="3:3" x14ac:dyDescent="0.15">
      <c r="C950514" s="42"/>
    </row>
    <row r="950515" spans="3:3" x14ac:dyDescent="0.15">
      <c r="C950515" s="42"/>
    </row>
    <row r="950516" spans="3:3" x14ac:dyDescent="0.15">
      <c r="C950516" s="42"/>
    </row>
    <row r="950517" spans="3:3" x14ac:dyDescent="0.15">
      <c r="C950517" s="31"/>
    </row>
    <row r="950518" spans="3:3" x14ac:dyDescent="0.15">
      <c r="C950518" s="31"/>
    </row>
    <row r="950519" spans="3:3" x14ac:dyDescent="0.15">
      <c r="C950519" s="29"/>
    </row>
    <row r="950520" spans="3:3" x14ac:dyDescent="0.15">
      <c r="C950520" s="29"/>
    </row>
    <row r="950521" spans="3:3" x14ac:dyDescent="0.15">
      <c r="C950521" s="29"/>
    </row>
    <row r="950522" spans="3:3" x14ac:dyDescent="0.15">
      <c r="C950522" s="29"/>
    </row>
    <row r="950523" spans="3:3" x14ac:dyDescent="0.15">
      <c r="C950523" s="29"/>
    </row>
    <row r="950524" spans="3:3" x14ac:dyDescent="0.15">
      <c r="C950524" s="29"/>
    </row>
    <row r="950525" spans="3:3" x14ac:dyDescent="0.15">
      <c r="C950525" s="29"/>
    </row>
    <row r="950526" spans="3:3" x14ac:dyDescent="0.15">
      <c r="C950526" s="29"/>
    </row>
    <row r="950527" spans="3:3" x14ac:dyDescent="0.15">
      <c r="C950527" s="31"/>
    </row>
    <row r="950528" spans="3:3" x14ac:dyDescent="0.15">
      <c r="C950528" s="29"/>
    </row>
    <row r="950529" spans="3:3" x14ac:dyDescent="0.15">
      <c r="C950529" s="29"/>
    </row>
    <row r="950530" spans="3:3" x14ac:dyDescent="0.15">
      <c r="C950530" s="29"/>
    </row>
    <row r="950531" spans="3:3" x14ac:dyDescent="0.15">
      <c r="C950531" s="29"/>
    </row>
    <row r="950532" spans="3:3" x14ac:dyDescent="0.15">
      <c r="C950532" s="29"/>
    </row>
    <row r="950533" spans="3:3" x14ac:dyDescent="0.15">
      <c r="C950533" s="29"/>
    </row>
    <row r="950534" spans="3:3" x14ac:dyDescent="0.15">
      <c r="C950534" s="29"/>
    </row>
    <row r="950535" spans="3:3" x14ac:dyDescent="0.15">
      <c r="C950535" s="37"/>
    </row>
    <row r="950536" spans="3:3" x14ac:dyDescent="0.15">
      <c r="C950536" s="37"/>
    </row>
    <row r="950537" spans="3:3" x14ac:dyDescent="0.15">
      <c r="C950537" s="37"/>
    </row>
    <row r="950538" spans="3:3" x14ac:dyDescent="0.15">
      <c r="C950538" s="37"/>
    </row>
    <row r="950539" spans="3:3" x14ac:dyDescent="0.15">
      <c r="C950539" s="29"/>
    </row>
    <row r="950540" spans="3:3" x14ac:dyDescent="0.15">
      <c r="C950540" s="43"/>
    </row>
    <row r="950541" spans="3:3" x14ac:dyDescent="0.15">
      <c r="C950541" s="43"/>
    </row>
    <row r="950542" spans="3:3" x14ac:dyDescent="0.15">
      <c r="C950542" s="43"/>
    </row>
    <row r="950543" spans="3:3" x14ac:dyDescent="0.15">
      <c r="C950543" s="43"/>
    </row>
    <row r="950544" spans="3:3" x14ac:dyDescent="0.15">
      <c r="C950544" s="43"/>
    </row>
    <row r="950545" spans="3:3" x14ac:dyDescent="0.15">
      <c r="C950545" s="43"/>
    </row>
    <row r="950546" spans="3:3" x14ac:dyDescent="0.15">
      <c r="C950546" s="43"/>
    </row>
    <row r="950547" spans="3:3" x14ac:dyDescent="0.15">
      <c r="C950547" s="44"/>
    </row>
    <row r="950548" spans="3:3" x14ac:dyDescent="0.15">
      <c r="C950548" s="44"/>
    </row>
    <row r="950549" spans="3:3" x14ac:dyDescent="0.15">
      <c r="C950549" s="44"/>
    </row>
    <row r="950550" spans="3:3" x14ac:dyDescent="0.15">
      <c r="C950550" s="43"/>
    </row>
    <row r="950551" spans="3:3" x14ac:dyDescent="0.15">
      <c r="C950551" s="43"/>
    </row>
    <row r="950552" spans="3:3" x14ac:dyDescent="0.15">
      <c r="C950552" s="43"/>
    </row>
    <row r="950553" spans="3:3" x14ac:dyDescent="0.15">
      <c r="C950553" s="43"/>
    </row>
    <row r="950554" spans="3:3" x14ac:dyDescent="0.15">
      <c r="C950554" s="43"/>
    </row>
    <row r="950555" spans="3:3" x14ac:dyDescent="0.15">
      <c r="C950555" s="43"/>
    </row>
    <row r="950556" spans="3:3" x14ac:dyDescent="0.15">
      <c r="C950556" s="43"/>
    </row>
    <row r="950557" spans="3:3" x14ac:dyDescent="0.15">
      <c r="C950557" s="45"/>
    </row>
    <row r="950558" spans="3:3" x14ac:dyDescent="0.15">
      <c r="C950558" s="45"/>
    </row>
    <row r="950559" spans="3:3" x14ac:dyDescent="0.15">
      <c r="C950559" s="45"/>
    </row>
    <row r="950560" spans="3:3" x14ac:dyDescent="0.15">
      <c r="C950560" s="46"/>
    </row>
    <row r="950561" spans="3:3" x14ac:dyDescent="0.15">
      <c r="C950561" s="46"/>
    </row>
    <row r="950562" spans="3:3" x14ac:dyDescent="0.15">
      <c r="C950562" s="46"/>
    </row>
    <row r="950563" spans="3:3" x14ac:dyDescent="0.15">
      <c r="C950563" s="46"/>
    </row>
    <row r="950564" spans="3:3" x14ac:dyDescent="0.15">
      <c r="C950564" s="46"/>
    </row>
    <row r="950565" spans="3:3" x14ac:dyDescent="0.15">
      <c r="C950565" s="46"/>
    </row>
    <row r="950566" spans="3:3" x14ac:dyDescent="0.15">
      <c r="C950566" s="46"/>
    </row>
    <row r="950567" spans="3:3" x14ac:dyDescent="0.15">
      <c r="C950567" s="47"/>
    </row>
    <row r="950568" spans="3:3" x14ac:dyDescent="0.15">
      <c r="C950568" s="47"/>
    </row>
    <row r="950569" spans="3:3" x14ac:dyDescent="0.15">
      <c r="C950569" s="47"/>
    </row>
    <row r="950570" spans="3:3" x14ac:dyDescent="0.15">
      <c r="C950570" s="43"/>
    </row>
    <row r="950571" spans="3:3" x14ac:dyDescent="0.15">
      <c r="C950571" s="36"/>
    </row>
    <row r="950572" spans="3:3" x14ac:dyDescent="0.15">
      <c r="C950572" s="43"/>
    </row>
    <row r="950573" spans="3:3" x14ac:dyDescent="0.15">
      <c r="C950573" s="43"/>
    </row>
    <row r="950574" spans="3:3" x14ac:dyDescent="0.15">
      <c r="C950574" s="43"/>
    </row>
    <row r="950575" spans="3:3" x14ac:dyDescent="0.15">
      <c r="C950575" s="43"/>
    </row>
    <row r="950576" spans="3:3" x14ac:dyDescent="0.15">
      <c r="C950576" s="43"/>
    </row>
    <row r="950577" spans="3:3" x14ac:dyDescent="0.15">
      <c r="C950577" s="43"/>
    </row>
    <row r="950578" spans="3:3" x14ac:dyDescent="0.15">
      <c r="C950578" s="43"/>
    </row>
    <row r="950579" spans="3:3" x14ac:dyDescent="0.15">
      <c r="C950579" s="43"/>
    </row>
    <row r="950580" spans="3:3" x14ac:dyDescent="0.15">
      <c r="C950580" s="44"/>
    </row>
    <row r="950581" spans="3:3" x14ac:dyDescent="0.15">
      <c r="C950581" s="44"/>
    </row>
    <row r="950582" spans="3:3" x14ac:dyDescent="0.15">
      <c r="C950582" s="44"/>
    </row>
    <row r="950583" spans="3:3" x14ac:dyDescent="0.15">
      <c r="C950583" s="43"/>
    </row>
    <row r="950584" spans="3:3" x14ac:dyDescent="0.15">
      <c r="C950584" s="43"/>
    </row>
    <row r="950585" spans="3:3" x14ac:dyDescent="0.15">
      <c r="C950585" s="43"/>
    </row>
    <row r="950586" spans="3:3" x14ac:dyDescent="0.15">
      <c r="C950586" s="48"/>
    </row>
    <row r="950587" spans="3:3" x14ac:dyDescent="0.15">
      <c r="C950587" s="43"/>
    </row>
    <row r="950588" spans="3:3" x14ac:dyDescent="0.15">
      <c r="C950588" s="48"/>
    </row>
    <row r="950589" spans="3:3" x14ac:dyDescent="0.15">
      <c r="C950589" s="48"/>
    </row>
    <row r="950590" spans="3:3" x14ac:dyDescent="0.15">
      <c r="C950590" s="48"/>
    </row>
    <row r="950591" spans="3:3" x14ac:dyDescent="0.15">
      <c r="C950591" s="43"/>
    </row>
    <row r="950592" spans="3:3" x14ac:dyDescent="0.15">
      <c r="C950592" s="49"/>
    </row>
    <row r="950593" spans="3:3" x14ac:dyDescent="0.15">
      <c r="C950593" s="48"/>
    </row>
    <row r="950594" spans="3:3" x14ac:dyDescent="0.15">
      <c r="C950594" s="48"/>
    </row>
    <row r="950595" spans="3:3" x14ac:dyDescent="0.15">
      <c r="C950595" s="48"/>
    </row>
    <row r="950596" spans="3:3" x14ac:dyDescent="0.15">
      <c r="C950596" s="48"/>
    </row>
    <row r="950597" spans="3:3" x14ac:dyDescent="0.15">
      <c r="C950597" s="48"/>
    </row>
    <row r="950598" spans="3:3" x14ac:dyDescent="0.15">
      <c r="C950598" s="48"/>
    </row>
    <row r="950599" spans="3:3" x14ac:dyDescent="0.15">
      <c r="C950599" s="48"/>
    </row>
    <row r="950600" spans="3:3" x14ac:dyDescent="0.15">
      <c r="C950600" s="43"/>
    </row>
    <row r="950601" spans="3:3" x14ac:dyDescent="0.15">
      <c r="C950601" s="46"/>
    </row>
    <row r="950602" spans="3:3" x14ac:dyDescent="0.15">
      <c r="C950602" s="43"/>
    </row>
    <row r="950603" spans="3:3" x14ac:dyDescent="0.15">
      <c r="C950603" s="50"/>
    </row>
    <row r="950605" spans="3:3" x14ac:dyDescent="0.15">
      <c r="C950605" s="52"/>
    </row>
    <row r="966657" spans="3:3" x14ac:dyDescent="0.15">
      <c r="C966657" s="29"/>
    </row>
    <row r="966658" spans="3:3" x14ac:dyDescent="0.15">
      <c r="C966658" s="31"/>
    </row>
    <row r="966659" spans="3:3" x14ac:dyDescent="0.15">
      <c r="C966659" s="31"/>
    </row>
    <row r="966660" spans="3:3" x14ac:dyDescent="0.15">
      <c r="C966660" s="32"/>
    </row>
    <row r="966661" spans="3:3" x14ac:dyDescent="0.15">
      <c r="C966661" s="32"/>
    </row>
    <row r="966662" spans="3:3" x14ac:dyDescent="0.15">
      <c r="C966662" s="31"/>
    </row>
    <row r="966663" spans="3:3" x14ac:dyDescent="0.15">
      <c r="C966663" s="31"/>
    </row>
    <row r="966664" spans="3:3" x14ac:dyDescent="0.15">
      <c r="C966664" s="31"/>
    </row>
    <row r="966665" spans="3:3" x14ac:dyDescent="0.15">
      <c r="C966665" s="31"/>
    </row>
    <row r="966666" spans="3:3" x14ac:dyDescent="0.15">
      <c r="C966666" s="31"/>
    </row>
    <row r="966667" spans="3:3" x14ac:dyDescent="0.15">
      <c r="C966667" s="31"/>
    </row>
    <row r="966668" spans="3:3" x14ac:dyDescent="0.15">
      <c r="C966668" s="31"/>
    </row>
    <row r="966669" spans="3:3" x14ac:dyDescent="0.15">
      <c r="C966669" s="31"/>
    </row>
    <row r="966670" spans="3:3" x14ac:dyDescent="0.15">
      <c r="C966670" s="31"/>
    </row>
    <row r="966671" spans="3:3" x14ac:dyDescent="0.15">
      <c r="C966671" s="31"/>
    </row>
    <row r="966672" spans="3:3" x14ac:dyDescent="0.15">
      <c r="C966672" s="31"/>
    </row>
    <row r="966673" spans="3:3" x14ac:dyDescent="0.15">
      <c r="C966673" s="31"/>
    </row>
    <row r="966674" spans="3:3" x14ac:dyDescent="0.15">
      <c r="C966674" s="31"/>
    </row>
    <row r="966675" spans="3:3" x14ac:dyDescent="0.15">
      <c r="C966675" s="31"/>
    </row>
    <row r="966676" spans="3:3" x14ac:dyDescent="0.15">
      <c r="C966676" s="29"/>
    </row>
    <row r="966677" spans="3:3" x14ac:dyDescent="0.15">
      <c r="C966677" s="29"/>
    </row>
    <row r="966678" spans="3:3" x14ac:dyDescent="0.15">
      <c r="C966678" s="29"/>
    </row>
    <row r="966679" spans="3:3" x14ac:dyDescent="0.15">
      <c r="C966679" s="29"/>
    </row>
    <row r="966680" spans="3:3" x14ac:dyDescent="0.15">
      <c r="C966680" s="29"/>
    </row>
    <row r="966681" spans="3:3" x14ac:dyDescent="0.15">
      <c r="C966681" s="29"/>
    </row>
    <row r="966682" spans="3:3" x14ac:dyDescent="0.15">
      <c r="C966682" s="33"/>
    </row>
    <row r="966683" spans="3:3" x14ac:dyDescent="0.15">
      <c r="C966683" s="29"/>
    </row>
    <row r="966684" spans="3:3" x14ac:dyDescent="0.15">
      <c r="C966684" s="33"/>
    </row>
    <row r="966685" spans="3:3" x14ac:dyDescent="0.15">
      <c r="C966685" s="29"/>
    </row>
    <row r="966686" spans="3:3" x14ac:dyDescent="0.15">
      <c r="C966686" s="29"/>
    </row>
    <row r="966687" spans="3:3" x14ac:dyDescent="0.15">
      <c r="C966687" s="34"/>
    </row>
    <row r="966688" spans="3:3" x14ac:dyDescent="0.15">
      <c r="C966688" s="34"/>
    </row>
    <row r="966689" spans="3:3" x14ac:dyDescent="0.15">
      <c r="C966689" s="34"/>
    </row>
    <row r="966690" spans="3:3" x14ac:dyDescent="0.15">
      <c r="C966690" s="34"/>
    </row>
    <row r="966691" spans="3:3" x14ac:dyDescent="0.15">
      <c r="C966691" s="29"/>
    </row>
    <row r="966692" spans="3:3" x14ac:dyDescent="0.15">
      <c r="C966692" s="29"/>
    </row>
    <row r="966693" spans="3:3" x14ac:dyDescent="0.15">
      <c r="C966693" s="29"/>
    </row>
    <row r="966694" spans="3:3" x14ac:dyDescent="0.15">
      <c r="C966694" s="29"/>
    </row>
    <row r="966695" spans="3:3" x14ac:dyDescent="0.15">
      <c r="C966695" s="29"/>
    </row>
    <row r="966696" spans="3:3" x14ac:dyDescent="0.15">
      <c r="C966696" s="29"/>
    </row>
    <row r="966697" spans="3:3" x14ac:dyDescent="0.15">
      <c r="C966697" s="34"/>
    </row>
    <row r="966698" spans="3:3" x14ac:dyDescent="0.15">
      <c r="C966698" s="34"/>
    </row>
    <row r="966699" spans="3:3" x14ac:dyDescent="0.15">
      <c r="C966699" s="29"/>
    </row>
    <row r="966700" spans="3:3" x14ac:dyDescent="0.15">
      <c r="C966700" s="29"/>
    </row>
    <row r="966701" spans="3:3" x14ac:dyDescent="0.15">
      <c r="C966701" s="29"/>
    </row>
    <row r="966702" spans="3:3" x14ac:dyDescent="0.15">
      <c r="C966702" s="29"/>
    </row>
    <row r="966703" spans="3:3" x14ac:dyDescent="0.15">
      <c r="C966703" s="29"/>
    </row>
    <row r="966704" spans="3:3" x14ac:dyDescent="0.15">
      <c r="C966704" s="29"/>
    </row>
    <row r="966705" spans="3:3" x14ac:dyDescent="0.15">
      <c r="C966705" s="29"/>
    </row>
    <row r="966706" spans="3:3" x14ac:dyDescent="0.15">
      <c r="C966706" s="29"/>
    </row>
    <row r="966707" spans="3:3" x14ac:dyDescent="0.15">
      <c r="C966707" s="29"/>
    </row>
    <row r="966708" spans="3:3" x14ac:dyDescent="0.15">
      <c r="C966708" s="29"/>
    </row>
    <row r="966709" spans="3:3" x14ac:dyDescent="0.15">
      <c r="C966709" s="29"/>
    </row>
    <row r="966710" spans="3:3" x14ac:dyDescent="0.15">
      <c r="C966710" s="29"/>
    </row>
    <row r="966711" spans="3:3" x14ac:dyDescent="0.15">
      <c r="C966711" s="29"/>
    </row>
    <row r="966712" spans="3:3" x14ac:dyDescent="0.15">
      <c r="C966712" s="29"/>
    </row>
    <row r="966713" spans="3:3" x14ac:dyDescent="0.15">
      <c r="C966713" s="29"/>
    </row>
    <row r="966714" spans="3:3" x14ac:dyDescent="0.15">
      <c r="C966714" s="29"/>
    </row>
    <row r="966715" spans="3:3" x14ac:dyDescent="0.15">
      <c r="C966715" s="34"/>
    </row>
    <row r="966716" spans="3:3" x14ac:dyDescent="0.15">
      <c r="C966716" s="35"/>
    </row>
    <row r="966717" spans="3:3" x14ac:dyDescent="0.15">
      <c r="C966717" s="35"/>
    </row>
    <row r="966718" spans="3:3" x14ac:dyDescent="0.15">
      <c r="C966718" s="35"/>
    </row>
    <row r="966719" spans="3:3" x14ac:dyDescent="0.15">
      <c r="C966719" s="35"/>
    </row>
    <row r="966720" spans="3:3" x14ac:dyDescent="0.15">
      <c r="C966720" s="35"/>
    </row>
    <row r="966721" spans="3:3" x14ac:dyDescent="0.15">
      <c r="C966721" s="35"/>
    </row>
    <row r="966722" spans="3:3" x14ac:dyDescent="0.15">
      <c r="C966722" s="35"/>
    </row>
    <row r="966723" spans="3:3" x14ac:dyDescent="0.15">
      <c r="C966723" s="33"/>
    </row>
    <row r="966724" spans="3:3" x14ac:dyDescent="0.15">
      <c r="C966724" s="35"/>
    </row>
    <row r="966725" spans="3:3" x14ac:dyDescent="0.15">
      <c r="C966725" s="33"/>
    </row>
    <row r="966726" spans="3:3" x14ac:dyDescent="0.15">
      <c r="C966726" s="33"/>
    </row>
    <row r="966727" spans="3:3" x14ac:dyDescent="0.15">
      <c r="C966727" s="33"/>
    </row>
    <row r="966728" spans="3:3" x14ac:dyDescent="0.15">
      <c r="C966728" s="33"/>
    </row>
    <row r="966729" spans="3:3" x14ac:dyDescent="0.15">
      <c r="C966729" s="33"/>
    </row>
    <row r="966730" spans="3:3" x14ac:dyDescent="0.15">
      <c r="C966730" s="33"/>
    </row>
    <row r="966731" spans="3:3" x14ac:dyDescent="0.15">
      <c r="C966731" s="33"/>
    </row>
    <row r="966732" spans="3:3" x14ac:dyDescent="0.15">
      <c r="C966732" s="33"/>
    </row>
    <row r="966733" spans="3:3" x14ac:dyDescent="0.15">
      <c r="C966733" s="33"/>
    </row>
    <row r="966734" spans="3:3" x14ac:dyDescent="0.15">
      <c r="C966734" s="36"/>
    </row>
    <row r="966735" spans="3:3" x14ac:dyDescent="0.15">
      <c r="C966735" s="33"/>
    </row>
    <row r="966736" spans="3:3" x14ac:dyDescent="0.15">
      <c r="C966736" s="36"/>
    </row>
    <row r="966737" spans="3:3" x14ac:dyDescent="0.15">
      <c r="C966737" s="33"/>
    </row>
    <row r="966738" spans="3:3" x14ac:dyDescent="0.15">
      <c r="C966738" s="33"/>
    </row>
    <row r="966739" spans="3:3" x14ac:dyDescent="0.15">
      <c r="C966739" s="33"/>
    </row>
    <row r="966740" spans="3:3" x14ac:dyDescent="0.15">
      <c r="C966740" s="33"/>
    </row>
    <row r="966741" spans="3:3" x14ac:dyDescent="0.15">
      <c r="C966741" s="36"/>
    </row>
    <row r="966742" spans="3:3" x14ac:dyDescent="0.15">
      <c r="C966742" s="37"/>
    </row>
    <row r="966743" spans="3:3" x14ac:dyDescent="0.15">
      <c r="C966743" s="37"/>
    </row>
    <row r="966744" spans="3:3" x14ac:dyDescent="0.15">
      <c r="C966744" s="15"/>
    </row>
    <row r="966745" spans="3:3" x14ac:dyDescent="0.15">
      <c r="C966745" s="36"/>
    </row>
    <row r="966746" spans="3:3" x14ac:dyDescent="0.15">
      <c r="C966746" s="37"/>
    </row>
    <row r="966747" spans="3:3" x14ac:dyDescent="0.15">
      <c r="C966747" s="37"/>
    </row>
    <row r="966748" spans="3:3" x14ac:dyDescent="0.15">
      <c r="C966748" s="15"/>
    </row>
    <row r="966749" spans="3:3" x14ac:dyDescent="0.15">
      <c r="C966749" s="38"/>
    </row>
    <row r="966750" spans="3:3" x14ac:dyDescent="0.15">
      <c r="C966750" s="36"/>
    </row>
    <row r="966751" spans="3:3" x14ac:dyDescent="0.15">
      <c r="C966751" s="37"/>
    </row>
    <row r="966752" spans="3:3" x14ac:dyDescent="0.15">
      <c r="C966752" s="37"/>
    </row>
    <row r="966753" spans="3:3" x14ac:dyDescent="0.15">
      <c r="C966753" s="17"/>
    </row>
    <row r="966754" spans="3:3" x14ac:dyDescent="0.15">
      <c r="C966754" s="17"/>
    </row>
    <row r="966755" spans="3:3" x14ac:dyDescent="0.15">
      <c r="C966755" s="33"/>
    </row>
    <row r="966756" spans="3:3" x14ac:dyDescent="0.15">
      <c r="C966756" s="33"/>
    </row>
    <row r="966757" spans="3:3" x14ac:dyDescent="0.15">
      <c r="C966757" s="33"/>
    </row>
    <row r="966758" spans="3:3" x14ac:dyDescent="0.15">
      <c r="C966758" s="33"/>
    </row>
    <row r="966759" spans="3:3" x14ac:dyDescent="0.15">
      <c r="C966759" s="33"/>
    </row>
    <row r="966760" spans="3:3" x14ac:dyDescent="0.15">
      <c r="C966760" s="33"/>
    </row>
    <row r="966761" spans="3:3" x14ac:dyDescent="0.15">
      <c r="C966761" s="33"/>
    </row>
    <row r="966762" spans="3:3" x14ac:dyDescent="0.15">
      <c r="C966762" s="33"/>
    </row>
    <row r="966763" spans="3:3" x14ac:dyDescent="0.15">
      <c r="C966763" s="33"/>
    </row>
    <row r="966764" spans="3:3" x14ac:dyDescent="0.15">
      <c r="C966764" s="33"/>
    </row>
    <row r="966765" spans="3:3" x14ac:dyDescent="0.15">
      <c r="C966765" s="39"/>
    </row>
    <row r="966766" spans="3:3" x14ac:dyDescent="0.15">
      <c r="C966766" s="39"/>
    </row>
    <row r="966767" spans="3:3" x14ac:dyDescent="0.15">
      <c r="C966767" s="39"/>
    </row>
    <row r="966768" spans="3:3" x14ac:dyDescent="0.15">
      <c r="C966768" s="39"/>
    </row>
    <row r="966769" spans="3:3" x14ac:dyDescent="0.15">
      <c r="C966769" s="39"/>
    </row>
    <row r="966770" spans="3:3" x14ac:dyDescent="0.15">
      <c r="C966770" s="31"/>
    </row>
    <row r="966771" spans="3:3" x14ac:dyDescent="0.15">
      <c r="C966771" s="31"/>
    </row>
    <row r="966772" spans="3:3" x14ac:dyDescent="0.15">
      <c r="C966772" s="31"/>
    </row>
    <row r="966773" spans="3:3" x14ac:dyDescent="0.15">
      <c r="C966773" s="31"/>
    </row>
    <row r="966774" spans="3:3" x14ac:dyDescent="0.15">
      <c r="C966774" s="31"/>
    </row>
    <row r="966775" spans="3:3" x14ac:dyDescent="0.15">
      <c r="C966775" s="31"/>
    </row>
    <row r="966776" spans="3:3" x14ac:dyDescent="0.15">
      <c r="C966776" s="31"/>
    </row>
    <row r="966777" spans="3:3" x14ac:dyDescent="0.15">
      <c r="C966777" s="31"/>
    </row>
    <row r="966778" spans="3:3" x14ac:dyDescent="0.15">
      <c r="C966778" s="31"/>
    </row>
    <row r="966779" spans="3:3" x14ac:dyDescent="0.15">
      <c r="C966779" s="31"/>
    </row>
    <row r="966780" spans="3:3" x14ac:dyDescent="0.15">
      <c r="C966780" s="31"/>
    </row>
    <row r="966781" spans="3:3" x14ac:dyDescent="0.15">
      <c r="C966781" s="31"/>
    </row>
    <row r="966782" spans="3:3" x14ac:dyDescent="0.15">
      <c r="C966782" s="31"/>
    </row>
    <row r="966783" spans="3:3" x14ac:dyDescent="0.15">
      <c r="C966783" s="31"/>
    </row>
    <row r="966784" spans="3:3" x14ac:dyDescent="0.15">
      <c r="C966784" s="31"/>
    </row>
    <row r="966785" spans="3:3" x14ac:dyDescent="0.15">
      <c r="C966785" s="31"/>
    </row>
    <row r="966786" spans="3:3" x14ac:dyDescent="0.15">
      <c r="C966786" s="31"/>
    </row>
    <row r="966787" spans="3:3" x14ac:dyDescent="0.15">
      <c r="C966787" s="31"/>
    </row>
    <row r="966788" spans="3:3" x14ac:dyDescent="0.15">
      <c r="C966788" s="31"/>
    </row>
    <row r="966789" spans="3:3" x14ac:dyDescent="0.15">
      <c r="C966789" s="31"/>
    </row>
    <row r="966790" spans="3:3" x14ac:dyDescent="0.15">
      <c r="C966790" s="29"/>
    </row>
    <row r="966791" spans="3:3" x14ac:dyDescent="0.15">
      <c r="C966791" s="29"/>
    </row>
    <row r="966792" spans="3:3" x14ac:dyDescent="0.15">
      <c r="C966792" s="29"/>
    </row>
    <row r="966793" spans="3:3" x14ac:dyDescent="0.15">
      <c r="C966793" s="29"/>
    </row>
    <row r="966794" spans="3:3" x14ac:dyDescent="0.15">
      <c r="C966794" s="29"/>
    </row>
    <row r="966795" spans="3:3" x14ac:dyDescent="0.15">
      <c r="C966795" s="29"/>
    </row>
    <row r="966796" spans="3:3" x14ac:dyDescent="0.15">
      <c r="C966796" s="29"/>
    </row>
    <row r="966797" spans="3:3" x14ac:dyDescent="0.15">
      <c r="C966797" s="29"/>
    </row>
    <row r="966798" spans="3:3" x14ac:dyDescent="0.15">
      <c r="C966798" s="29"/>
    </row>
    <row r="966799" spans="3:3" x14ac:dyDescent="0.15">
      <c r="C966799" s="29"/>
    </row>
    <row r="966800" spans="3:3" x14ac:dyDescent="0.15">
      <c r="C966800" s="29"/>
    </row>
    <row r="966801" spans="3:3" x14ac:dyDescent="0.15">
      <c r="C966801" s="29"/>
    </row>
    <row r="966802" spans="3:3" x14ac:dyDescent="0.15">
      <c r="C966802" s="29"/>
    </row>
    <row r="966803" spans="3:3" x14ac:dyDescent="0.15">
      <c r="C966803" s="29"/>
    </row>
    <row r="966804" spans="3:3" x14ac:dyDescent="0.15">
      <c r="C966804" s="29"/>
    </row>
    <row r="966805" spans="3:3" x14ac:dyDescent="0.15">
      <c r="C966805" s="29"/>
    </row>
    <row r="966806" spans="3:3" x14ac:dyDescent="0.15">
      <c r="C966806" s="29"/>
    </row>
    <row r="966807" spans="3:3" x14ac:dyDescent="0.15">
      <c r="C966807" s="29"/>
    </row>
    <row r="966808" spans="3:3" x14ac:dyDescent="0.15">
      <c r="C966808" s="29"/>
    </row>
    <row r="966809" spans="3:3" x14ac:dyDescent="0.15">
      <c r="C966809" s="29"/>
    </row>
    <row r="966810" spans="3:3" x14ac:dyDescent="0.15">
      <c r="C966810" s="29"/>
    </row>
    <row r="966811" spans="3:3" x14ac:dyDescent="0.15">
      <c r="C966811" s="29"/>
    </row>
    <row r="966812" spans="3:3" x14ac:dyDescent="0.15">
      <c r="C966812" s="29"/>
    </row>
    <row r="966813" spans="3:3" x14ac:dyDescent="0.15">
      <c r="C966813" s="29"/>
    </row>
    <row r="966814" spans="3:3" x14ac:dyDescent="0.15">
      <c r="C966814" s="29"/>
    </row>
    <row r="966815" spans="3:3" x14ac:dyDescent="0.15">
      <c r="C966815" s="29"/>
    </row>
    <row r="966816" spans="3:3" x14ac:dyDescent="0.15">
      <c r="C966816" s="29"/>
    </row>
    <row r="966817" spans="3:3" x14ac:dyDescent="0.15">
      <c r="C966817" s="29"/>
    </row>
    <row r="966818" spans="3:3" x14ac:dyDescent="0.15">
      <c r="C966818" s="29"/>
    </row>
    <row r="966819" spans="3:3" x14ac:dyDescent="0.15">
      <c r="C966819" s="29"/>
    </row>
    <row r="966820" spans="3:3" x14ac:dyDescent="0.15">
      <c r="C966820" s="29"/>
    </row>
    <row r="966821" spans="3:3" x14ac:dyDescent="0.15">
      <c r="C966821" s="29"/>
    </row>
    <row r="966822" spans="3:3" x14ac:dyDescent="0.15">
      <c r="C966822" s="29"/>
    </row>
    <row r="966823" spans="3:3" x14ac:dyDescent="0.15">
      <c r="C966823" s="29"/>
    </row>
    <row r="966824" spans="3:3" x14ac:dyDescent="0.15">
      <c r="C966824" s="29"/>
    </row>
    <row r="966825" spans="3:3" x14ac:dyDescent="0.15">
      <c r="C966825" s="29"/>
    </row>
    <row r="966826" spans="3:3" x14ac:dyDescent="0.15">
      <c r="C966826" s="31"/>
    </row>
    <row r="966827" spans="3:3" x14ac:dyDescent="0.15">
      <c r="C966827" s="31"/>
    </row>
    <row r="966828" spans="3:3" x14ac:dyDescent="0.15">
      <c r="C966828" s="31"/>
    </row>
    <row r="966829" spans="3:3" x14ac:dyDescent="0.15">
      <c r="C966829" s="31"/>
    </row>
    <row r="966830" spans="3:3" x14ac:dyDescent="0.15">
      <c r="C966830" s="31"/>
    </row>
    <row r="966831" spans="3:3" x14ac:dyDescent="0.15">
      <c r="C966831" s="31"/>
    </row>
    <row r="966832" spans="3:3" x14ac:dyDescent="0.15">
      <c r="C966832" s="31"/>
    </row>
    <row r="966833" spans="3:3" x14ac:dyDescent="0.15">
      <c r="C966833" s="31"/>
    </row>
    <row r="966834" spans="3:3" x14ac:dyDescent="0.15">
      <c r="C966834" s="31"/>
    </row>
    <row r="966835" spans="3:3" x14ac:dyDescent="0.15">
      <c r="C966835" s="31"/>
    </row>
    <row r="966836" spans="3:3" x14ac:dyDescent="0.15">
      <c r="C966836" s="29"/>
    </row>
    <row r="966837" spans="3:3" x14ac:dyDescent="0.15">
      <c r="C966837" s="29"/>
    </row>
    <row r="966838" spans="3:3" x14ac:dyDescent="0.15">
      <c r="C966838" s="29"/>
    </row>
    <row r="966839" spans="3:3" x14ac:dyDescent="0.15">
      <c r="C966839" s="29"/>
    </row>
    <row r="966840" spans="3:3" x14ac:dyDescent="0.15">
      <c r="C966840" s="29"/>
    </row>
    <row r="966841" spans="3:3" x14ac:dyDescent="0.15">
      <c r="C966841" s="29"/>
    </row>
    <row r="966842" spans="3:3" x14ac:dyDescent="0.15">
      <c r="C966842" s="29"/>
    </row>
    <row r="966843" spans="3:3" x14ac:dyDescent="0.15">
      <c r="C966843" s="29"/>
    </row>
    <row r="966844" spans="3:3" x14ac:dyDescent="0.15">
      <c r="C966844" s="29"/>
    </row>
    <row r="966845" spans="3:3" x14ac:dyDescent="0.15">
      <c r="C966845" s="29"/>
    </row>
    <row r="966846" spans="3:3" x14ac:dyDescent="0.15">
      <c r="C966846" s="29"/>
    </row>
    <row r="966847" spans="3:3" x14ac:dyDescent="0.15">
      <c r="C966847" s="29"/>
    </row>
    <row r="966848" spans="3:3" x14ac:dyDescent="0.15">
      <c r="C966848" s="29"/>
    </row>
    <row r="966849" spans="3:3" x14ac:dyDescent="0.15">
      <c r="C966849" s="29"/>
    </row>
    <row r="966850" spans="3:3" x14ac:dyDescent="0.15">
      <c r="C966850" s="29"/>
    </row>
    <row r="966851" spans="3:3" x14ac:dyDescent="0.15">
      <c r="C966851" s="29"/>
    </row>
    <row r="966852" spans="3:3" x14ac:dyDescent="0.15">
      <c r="C966852" s="29"/>
    </row>
    <row r="966853" spans="3:3" x14ac:dyDescent="0.15">
      <c r="C966853" s="29"/>
    </row>
    <row r="966854" spans="3:3" x14ac:dyDescent="0.15">
      <c r="C966854" s="29"/>
    </row>
    <row r="966855" spans="3:3" x14ac:dyDescent="0.15">
      <c r="C966855" s="29"/>
    </row>
    <row r="966856" spans="3:3" x14ac:dyDescent="0.15">
      <c r="C966856" s="29"/>
    </row>
    <row r="966857" spans="3:3" x14ac:dyDescent="0.15">
      <c r="C966857" s="29"/>
    </row>
    <row r="966858" spans="3:3" x14ac:dyDescent="0.15">
      <c r="C966858" s="29"/>
    </row>
    <row r="966859" spans="3:3" x14ac:dyDescent="0.15">
      <c r="C966859" s="29"/>
    </row>
    <row r="966860" spans="3:3" x14ac:dyDescent="0.15">
      <c r="C966860" s="29"/>
    </row>
    <row r="966861" spans="3:3" x14ac:dyDescent="0.15">
      <c r="C966861" s="29"/>
    </row>
    <row r="966862" spans="3:3" x14ac:dyDescent="0.15">
      <c r="C966862" s="40"/>
    </row>
    <row r="966863" spans="3:3" x14ac:dyDescent="0.15">
      <c r="C966863" s="40"/>
    </row>
    <row r="966864" spans="3:3" x14ac:dyDescent="0.15">
      <c r="C966864" s="40"/>
    </row>
    <row r="966865" spans="3:3" x14ac:dyDescent="0.15">
      <c r="C966865" s="40"/>
    </row>
    <row r="966866" spans="3:3" x14ac:dyDescent="0.15">
      <c r="C966866" s="40"/>
    </row>
    <row r="966867" spans="3:3" x14ac:dyDescent="0.15">
      <c r="C966867" s="40"/>
    </row>
    <row r="966868" spans="3:3" x14ac:dyDescent="0.15">
      <c r="C966868" s="40"/>
    </row>
    <row r="966869" spans="3:3" x14ac:dyDescent="0.15">
      <c r="C966869" s="40"/>
    </row>
    <row r="966870" spans="3:3" x14ac:dyDescent="0.15">
      <c r="C966870" s="40"/>
    </row>
    <row r="966871" spans="3:3" x14ac:dyDescent="0.15">
      <c r="C966871" s="40"/>
    </row>
    <row r="966872" spans="3:3" x14ac:dyDescent="0.15">
      <c r="C966872" s="40"/>
    </row>
    <row r="966873" spans="3:3" x14ac:dyDescent="0.15">
      <c r="C966873" s="40"/>
    </row>
    <row r="966874" spans="3:3" x14ac:dyDescent="0.15">
      <c r="C966874" s="40"/>
    </row>
    <row r="966875" spans="3:3" x14ac:dyDescent="0.15">
      <c r="C966875" s="40"/>
    </row>
    <row r="966876" spans="3:3" x14ac:dyDescent="0.15">
      <c r="C966876" s="41"/>
    </row>
    <row r="966877" spans="3:3" x14ac:dyDescent="0.15">
      <c r="C966877" s="41"/>
    </row>
    <row r="966878" spans="3:3" x14ac:dyDescent="0.15">
      <c r="C966878" s="41"/>
    </row>
    <row r="966879" spans="3:3" x14ac:dyDescent="0.15">
      <c r="C966879" s="41"/>
    </row>
    <row r="966880" spans="3:3" x14ac:dyDescent="0.15">
      <c r="C966880" s="41"/>
    </row>
    <row r="966881" spans="3:3" x14ac:dyDescent="0.15">
      <c r="C966881" s="34"/>
    </row>
    <row r="966882" spans="3:3" x14ac:dyDescent="0.15">
      <c r="C966882" s="34"/>
    </row>
    <row r="966883" spans="3:3" x14ac:dyDescent="0.15">
      <c r="C966883" s="34"/>
    </row>
    <row r="966884" spans="3:3" x14ac:dyDescent="0.15">
      <c r="C966884" s="34"/>
    </row>
    <row r="966885" spans="3:3" x14ac:dyDescent="0.15">
      <c r="C966885" s="34"/>
    </row>
    <row r="966886" spans="3:3" x14ac:dyDescent="0.15">
      <c r="C966886" s="34"/>
    </row>
    <row r="966887" spans="3:3" x14ac:dyDescent="0.15">
      <c r="C966887" s="34"/>
    </row>
    <row r="966888" spans="3:3" x14ac:dyDescent="0.15">
      <c r="C966888" s="34"/>
    </row>
    <row r="966889" spans="3:3" x14ac:dyDescent="0.15">
      <c r="C966889" s="34"/>
    </row>
    <row r="966890" spans="3:3" x14ac:dyDescent="0.15">
      <c r="C966890" s="34"/>
    </row>
    <row r="966891" spans="3:3" x14ac:dyDescent="0.15">
      <c r="C966891" s="42"/>
    </row>
    <row r="966892" spans="3:3" x14ac:dyDescent="0.15">
      <c r="C966892" s="42"/>
    </row>
    <row r="966893" spans="3:3" x14ac:dyDescent="0.15">
      <c r="C966893" s="42"/>
    </row>
    <row r="966894" spans="3:3" x14ac:dyDescent="0.15">
      <c r="C966894" s="42"/>
    </row>
    <row r="966895" spans="3:3" x14ac:dyDescent="0.15">
      <c r="C966895" s="42"/>
    </row>
    <row r="966896" spans="3:3" x14ac:dyDescent="0.15">
      <c r="C966896" s="42"/>
    </row>
    <row r="966897" spans="3:3" x14ac:dyDescent="0.15">
      <c r="C966897" s="42"/>
    </row>
    <row r="966898" spans="3:3" x14ac:dyDescent="0.15">
      <c r="C966898" s="42"/>
    </row>
    <row r="966899" spans="3:3" x14ac:dyDescent="0.15">
      <c r="C966899" s="42"/>
    </row>
    <row r="966900" spans="3:3" x14ac:dyDescent="0.15">
      <c r="C966900" s="42"/>
    </row>
    <row r="966901" spans="3:3" x14ac:dyDescent="0.15">
      <c r="C966901" s="31"/>
    </row>
    <row r="966902" spans="3:3" x14ac:dyDescent="0.15">
      <c r="C966902" s="31"/>
    </row>
    <row r="966903" spans="3:3" x14ac:dyDescent="0.15">
      <c r="C966903" s="29"/>
    </row>
    <row r="966904" spans="3:3" x14ac:dyDescent="0.15">
      <c r="C966904" s="29"/>
    </row>
    <row r="966905" spans="3:3" x14ac:dyDescent="0.15">
      <c r="C966905" s="29"/>
    </row>
    <row r="966906" spans="3:3" x14ac:dyDescent="0.15">
      <c r="C966906" s="29"/>
    </row>
    <row r="966907" spans="3:3" x14ac:dyDescent="0.15">
      <c r="C966907" s="29"/>
    </row>
    <row r="966908" spans="3:3" x14ac:dyDescent="0.15">
      <c r="C966908" s="29"/>
    </row>
    <row r="966909" spans="3:3" x14ac:dyDescent="0.15">
      <c r="C966909" s="29"/>
    </row>
    <row r="966910" spans="3:3" x14ac:dyDescent="0.15">
      <c r="C966910" s="29"/>
    </row>
    <row r="966911" spans="3:3" x14ac:dyDescent="0.15">
      <c r="C966911" s="31"/>
    </row>
    <row r="966912" spans="3:3" x14ac:dyDescent="0.15">
      <c r="C966912" s="29"/>
    </row>
    <row r="966913" spans="3:3" x14ac:dyDescent="0.15">
      <c r="C966913" s="29"/>
    </row>
    <row r="966914" spans="3:3" x14ac:dyDescent="0.15">
      <c r="C966914" s="29"/>
    </row>
    <row r="966915" spans="3:3" x14ac:dyDescent="0.15">
      <c r="C966915" s="29"/>
    </row>
    <row r="966916" spans="3:3" x14ac:dyDescent="0.15">
      <c r="C966916" s="29"/>
    </row>
    <row r="966917" spans="3:3" x14ac:dyDescent="0.15">
      <c r="C966917" s="29"/>
    </row>
    <row r="966918" spans="3:3" x14ac:dyDescent="0.15">
      <c r="C966918" s="29"/>
    </row>
    <row r="966919" spans="3:3" x14ac:dyDescent="0.15">
      <c r="C966919" s="37"/>
    </row>
    <row r="966920" spans="3:3" x14ac:dyDescent="0.15">
      <c r="C966920" s="37"/>
    </row>
    <row r="966921" spans="3:3" x14ac:dyDescent="0.15">
      <c r="C966921" s="37"/>
    </row>
    <row r="966922" spans="3:3" x14ac:dyDescent="0.15">
      <c r="C966922" s="37"/>
    </row>
    <row r="966923" spans="3:3" x14ac:dyDescent="0.15">
      <c r="C966923" s="29"/>
    </row>
    <row r="966924" spans="3:3" x14ac:dyDescent="0.15">
      <c r="C966924" s="43"/>
    </row>
    <row r="966925" spans="3:3" x14ac:dyDescent="0.15">
      <c r="C966925" s="43"/>
    </row>
    <row r="966926" spans="3:3" x14ac:dyDescent="0.15">
      <c r="C966926" s="43"/>
    </row>
    <row r="966927" spans="3:3" x14ac:dyDescent="0.15">
      <c r="C966927" s="43"/>
    </row>
    <row r="966928" spans="3:3" x14ac:dyDescent="0.15">
      <c r="C966928" s="43"/>
    </row>
    <row r="966929" spans="3:3" x14ac:dyDescent="0.15">
      <c r="C966929" s="43"/>
    </row>
    <row r="966930" spans="3:3" x14ac:dyDescent="0.15">
      <c r="C966930" s="43"/>
    </row>
    <row r="966931" spans="3:3" x14ac:dyDescent="0.15">
      <c r="C966931" s="44"/>
    </row>
    <row r="966932" spans="3:3" x14ac:dyDescent="0.15">
      <c r="C966932" s="44"/>
    </row>
    <row r="966933" spans="3:3" x14ac:dyDescent="0.15">
      <c r="C966933" s="44"/>
    </row>
    <row r="966934" spans="3:3" x14ac:dyDescent="0.15">
      <c r="C966934" s="43"/>
    </row>
    <row r="966935" spans="3:3" x14ac:dyDescent="0.15">
      <c r="C966935" s="43"/>
    </row>
    <row r="966936" spans="3:3" x14ac:dyDescent="0.15">
      <c r="C966936" s="43"/>
    </row>
    <row r="966937" spans="3:3" x14ac:dyDescent="0.15">
      <c r="C966937" s="43"/>
    </row>
    <row r="966938" spans="3:3" x14ac:dyDescent="0.15">
      <c r="C966938" s="43"/>
    </row>
    <row r="966939" spans="3:3" x14ac:dyDescent="0.15">
      <c r="C966939" s="43"/>
    </row>
    <row r="966940" spans="3:3" x14ac:dyDescent="0.15">
      <c r="C966940" s="43"/>
    </row>
    <row r="966941" spans="3:3" x14ac:dyDescent="0.15">
      <c r="C966941" s="45"/>
    </row>
    <row r="966942" spans="3:3" x14ac:dyDescent="0.15">
      <c r="C966942" s="45"/>
    </row>
    <row r="966943" spans="3:3" x14ac:dyDescent="0.15">
      <c r="C966943" s="45"/>
    </row>
    <row r="966944" spans="3:3" x14ac:dyDescent="0.15">
      <c r="C966944" s="46"/>
    </row>
    <row r="966945" spans="3:3" x14ac:dyDescent="0.15">
      <c r="C966945" s="46"/>
    </row>
    <row r="966946" spans="3:3" x14ac:dyDescent="0.15">
      <c r="C966946" s="46"/>
    </row>
    <row r="966947" spans="3:3" x14ac:dyDescent="0.15">
      <c r="C966947" s="46"/>
    </row>
    <row r="966948" spans="3:3" x14ac:dyDescent="0.15">
      <c r="C966948" s="46"/>
    </row>
    <row r="966949" spans="3:3" x14ac:dyDescent="0.15">
      <c r="C966949" s="46"/>
    </row>
    <row r="966950" spans="3:3" x14ac:dyDescent="0.15">
      <c r="C966950" s="46"/>
    </row>
    <row r="966951" spans="3:3" x14ac:dyDescent="0.15">
      <c r="C966951" s="47"/>
    </row>
    <row r="966952" spans="3:3" x14ac:dyDescent="0.15">
      <c r="C966952" s="47"/>
    </row>
    <row r="966953" spans="3:3" x14ac:dyDescent="0.15">
      <c r="C966953" s="47"/>
    </row>
    <row r="966954" spans="3:3" x14ac:dyDescent="0.15">
      <c r="C966954" s="43"/>
    </row>
    <row r="966955" spans="3:3" x14ac:dyDescent="0.15">
      <c r="C966955" s="36"/>
    </row>
    <row r="966956" spans="3:3" x14ac:dyDescent="0.15">
      <c r="C966956" s="43"/>
    </row>
    <row r="966957" spans="3:3" x14ac:dyDescent="0.15">
      <c r="C966957" s="43"/>
    </row>
    <row r="966958" spans="3:3" x14ac:dyDescent="0.15">
      <c r="C966958" s="43"/>
    </row>
    <row r="966959" spans="3:3" x14ac:dyDescent="0.15">
      <c r="C966959" s="43"/>
    </row>
    <row r="966960" spans="3:3" x14ac:dyDescent="0.15">
      <c r="C966960" s="43"/>
    </row>
    <row r="966961" spans="3:3" x14ac:dyDescent="0.15">
      <c r="C966961" s="43"/>
    </row>
    <row r="966962" spans="3:3" x14ac:dyDescent="0.15">
      <c r="C966962" s="43"/>
    </row>
    <row r="966963" spans="3:3" x14ac:dyDescent="0.15">
      <c r="C966963" s="43"/>
    </row>
    <row r="966964" spans="3:3" x14ac:dyDescent="0.15">
      <c r="C966964" s="44"/>
    </row>
    <row r="966965" spans="3:3" x14ac:dyDescent="0.15">
      <c r="C966965" s="44"/>
    </row>
    <row r="966966" spans="3:3" x14ac:dyDescent="0.15">
      <c r="C966966" s="44"/>
    </row>
    <row r="966967" spans="3:3" x14ac:dyDescent="0.15">
      <c r="C966967" s="43"/>
    </row>
    <row r="966968" spans="3:3" x14ac:dyDescent="0.15">
      <c r="C966968" s="43"/>
    </row>
    <row r="966969" spans="3:3" x14ac:dyDescent="0.15">
      <c r="C966969" s="43"/>
    </row>
    <row r="966970" spans="3:3" x14ac:dyDescent="0.15">
      <c r="C966970" s="48"/>
    </row>
    <row r="966971" spans="3:3" x14ac:dyDescent="0.15">
      <c r="C966971" s="43"/>
    </row>
    <row r="966972" spans="3:3" x14ac:dyDescent="0.15">
      <c r="C966972" s="48"/>
    </row>
    <row r="966973" spans="3:3" x14ac:dyDescent="0.15">
      <c r="C966973" s="48"/>
    </row>
    <row r="966974" spans="3:3" x14ac:dyDescent="0.15">
      <c r="C966974" s="48"/>
    </row>
    <row r="966975" spans="3:3" x14ac:dyDescent="0.15">
      <c r="C966975" s="43"/>
    </row>
    <row r="966976" spans="3:3" x14ac:dyDescent="0.15">
      <c r="C966976" s="49"/>
    </row>
    <row r="966977" spans="3:3" x14ac:dyDescent="0.15">
      <c r="C966977" s="48"/>
    </row>
    <row r="966978" spans="3:3" x14ac:dyDescent="0.15">
      <c r="C966978" s="48"/>
    </row>
    <row r="966979" spans="3:3" x14ac:dyDescent="0.15">
      <c r="C966979" s="48"/>
    </row>
    <row r="966980" spans="3:3" x14ac:dyDescent="0.15">
      <c r="C966980" s="48"/>
    </row>
    <row r="966981" spans="3:3" x14ac:dyDescent="0.15">
      <c r="C966981" s="48"/>
    </row>
    <row r="966982" spans="3:3" x14ac:dyDescent="0.15">
      <c r="C966982" s="48"/>
    </row>
    <row r="966983" spans="3:3" x14ac:dyDescent="0.15">
      <c r="C966983" s="48"/>
    </row>
    <row r="966984" spans="3:3" x14ac:dyDescent="0.15">
      <c r="C966984" s="43"/>
    </row>
    <row r="966985" spans="3:3" x14ac:dyDescent="0.15">
      <c r="C966985" s="46"/>
    </row>
    <row r="966986" spans="3:3" x14ac:dyDescent="0.15">
      <c r="C966986" s="43"/>
    </row>
    <row r="966987" spans="3:3" x14ac:dyDescent="0.15">
      <c r="C966987" s="50"/>
    </row>
    <row r="966989" spans="3:3" x14ac:dyDescent="0.15">
      <c r="C966989" s="52"/>
    </row>
    <row r="983041" spans="3:3" x14ac:dyDescent="0.15">
      <c r="C983041" s="29"/>
    </row>
    <row r="983042" spans="3:3" x14ac:dyDescent="0.15">
      <c r="C983042" s="31"/>
    </row>
    <row r="983043" spans="3:3" x14ac:dyDescent="0.15">
      <c r="C983043" s="31"/>
    </row>
    <row r="983044" spans="3:3" x14ac:dyDescent="0.15">
      <c r="C983044" s="32"/>
    </row>
    <row r="983045" spans="3:3" x14ac:dyDescent="0.15">
      <c r="C983045" s="32"/>
    </row>
    <row r="983046" spans="3:3" x14ac:dyDescent="0.15">
      <c r="C983046" s="31"/>
    </row>
    <row r="983047" spans="3:3" x14ac:dyDescent="0.15">
      <c r="C983047" s="31"/>
    </row>
    <row r="983048" spans="3:3" x14ac:dyDescent="0.15">
      <c r="C983048" s="31"/>
    </row>
    <row r="983049" spans="3:3" x14ac:dyDescent="0.15">
      <c r="C983049" s="31"/>
    </row>
    <row r="983050" spans="3:3" x14ac:dyDescent="0.15">
      <c r="C983050" s="31"/>
    </row>
    <row r="983051" spans="3:3" x14ac:dyDescent="0.15">
      <c r="C983051" s="31"/>
    </row>
    <row r="983052" spans="3:3" x14ac:dyDescent="0.15">
      <c r="C983052" s="31"/>
    </row>
    <row r="983053" spans="3:3" x14ac:dyDescent="0.15">
      <c r="C983053" s="31"/>
    </row>
    <row r="983054" spans="3:3" x14ac:dyDescent="0.15">
      <c r="C983054" s="31"/>
    </row>
    <row r="983055" spans="3:3" x14ac:dyDescent="0.15">
      <c r="C983055" s="31"/>
    </row>
    <row r="983056" spans="3:3" x14ac:dyDescent="0.15">
      <c r="C983056" s="31"/>
    </row>
    <row r="983057" spans="3:3" x14ac:dyDescent="0.15">
      <c r="C983057" s="31"/>
    </row>
    <row r="983058" spans="3:3" x14ac:dyDescent="0.15">
      <c r="C983058" s="31"/>
    </row>
    <row r="983059" spans="3:3" x14ac:dyDescent="0.15">
      <c r="C983059" s="31"/>
    </row>
    <row r="983060" spans="3:3" x14ac:dyDescent="0.15">
      <c r="C983060" s="29"/>
    </row>
    <row r="983061" spans="3:3" x14ac:dyDescent="0.15">
      <c r="C983061" s="29"/>
    </row>
    <row r="983062" spans="3:3" x14ac:dyDescent="0.15">
      <c r="C983062" s="29"/>
    </row>
    <row r="983063" spans="3:3" x14ac:dyDescent="0.15">
      <c r="C983063" s="29"/>
    </row>
    <row r="983064" spans="3:3" x14ac:dyDescent="0.15">
      <c r="C983064" s="29"/>
    </row>
    <row r="983065" spans="3:3" x14ac:dyDescent="0.15">
      <c r="C983065" s="29"/>
    </row>
    <row r="983066" spans="3:3" x14ac:dyDescent="0.15">
      <c r="C983066" s="33"/>
    </row>
    <row r="983067" spans="3:3" x14ac:dyDescent="0.15">
      <c r="C983067" s="29"/>
    </row>
    <row r="983068" spans="3:3" x14ac:dyDescent="0.15">
      <c r="C983068" s="33"/>
    </row>
    <row r="983069" spans="3:3" x14ac:dyDescent="0.15">
      <c r="C983069" s="29"/>
    </row>
    <row r="983070" spans="3:3" x14ac:dyDescent="0.15">
      <c r="C983070" s="29"/>
    </row>
    <row r="983071" spans="3:3" x14ac:dyDescent="0.15">
      <c r="C983071" s="34"/>
    </row>
    <row r="983072" spans="3:3" x14ac:dyDescent="0.15">
      <c r="C983072" s="34"/>
    </row>
    <row r="983073" spans="3:3" x14ac:dyDescent="0.15">
      <c r="C983073" s="34"/>
    </row>
    <row r="983074" spans="3:3" x14ac:dyDescent="0.15">
      <c r="C983074" s="34"/>
    </row>
    <row r="983075" spans="3:3" x14ac:dyDescent="0.15">
      <c r="C983075" s="29"/>
    </row>
    <row r="983076" spans="3:3" x14ac:dyDescent="0.15">
      <c r="C983076" s="29"/>
    </row>
    <row r="983077" spans="3:3" x14ac:dyDescent="0.15">
      <c r="C983077" s="29"/>
    </row>
    <row r="983078" spans="3:3" x14ac:dyDescent="0.15">
      <c r="C983078" s="29"/>
    </row>
    <row r="983079" spans="3:3" x14ac:dyDescent="0.15">
      <c r="C983079" s="29"/>
    </row>
    <row r="983080" spans="3:3" x14ac:dyDescent="0.15">
      <c r="C983080" s="29"/>
    </row>
    <row r="983081" spans="3:3" x14ac:dyDescent="0.15">
      <c r="C983081" s="34"/>
    </row>
    <row r="983082" spans="3:3" x14ac:dyDescent="0.15">
      <c r="C983082" s="34"/>
    </row>
    <row r="983083" spans="3:3" x14ac:dyDescent="0.15">
      <c r="C983083" s="29"/>
    </row>
    <row r="983084" spans="3:3" x14ac:dyDescent="0.15">
      <c r="C983084" s="29"/>
    </row>
    <row r="983085" spans="3:3" x14ac:dyDescent="0.15">
      <c r="C983085" s="29"/>
    </row>
    <row r="983086" spans="3:3" x14ac:dyDescent="0.15">
      <c r="C983086" s="29"/>
    </row>
    <row r="983087" spans="3:3" x14ac:dyDescent="0.15">
      <c r="C983087" s="29"/>
    </row>
    <row r="983088" spans="3:3" x14ac:dyDescent="0.15">
      <c r="C983088" s="29"/>
    </row>
    <row r="983089" spans="3:3" x14ac:dyDescent="0.15">
      <c r="C983089" s="29"/>
    </row>
    <row r="983090" spans="3:3" x14ac:dyDescent="0.15">
      <c r="C983090" s="29"/>
    </row>
    <row r="983091" spans="3:3" x14ac:dyDescent="0.15">
      <c r="C983091" s="29"/>
    </row>
    <row r="983092" spans="3:3" x14ac:dyDescent="0.15">
      <c r="C983092" s="29"/>
    </row>
    <row r="983093" spans="3:3" x14ac:dyDescent="0.15">
      <c r="C983093" s="29"/>
    </row>
    <row r="983094" spans="3:3" x14ac:dyDescent="0.15">
      <c r="C983094" s="29"/>
    </row>
    <row r="983095" spans="3:3" x14ac:dyDescent="0.15">
      <c r="C983095" s="29"/>
    </row>
    <row r="983096" spans="3:3" x14ac:dyDescent="0.15">
      <c r="C983096" s="29"/>
    </row>
    <row r="983097" spans="3:3" x14ac:dyDescent="0.15">
      <c r="C983097" s="29"/>
    </row>
    <row r="983098" spans="3:3" x14ac:dyDescent="0.15">
      <c r="C983098" s="29"/>
    </row>
    <row r="983099" spans="3:3" x14ac:dyDescent="0.15">
      <c r="C983099" s="34"/>
    </row>
    <row r="983100" spans="3:3" x14ac:dyDescent="0.15">
      <c r="C983100" s="35"/>
    </row>
    <row r="983101" spans="3:3" x14ac:dyDescent="0.15">
      <c r="C983101" s="35"/>
    </row>
    <row r="983102" spans="3:3" x14ac:dyDescent="0.15">
      <c r="C983102" s="35"/>
    </row>
    <row r="983103" spans="3:3" x14ac:dyDescent="0.15">
      <c r="C983103" s="35"/>
    </row>
    <row r="983104" spans="3:3" x14ac:dyDescent="0.15">
      <c r="C983104" s="35"/>
    </row>
    <row r="983105" spans="3:3" x14ac:dyDescent="0.15">
      <c r="C983105" s="35"/>
    </row>
    <row r="983106" spans="3:3" x14ac:dyDescent="0.15">
      <c r="C983106" s="35"/>
    </row>
    <row r="983107" spans="3:3" x14ac:dyDescent="0.15">
      <c r="C983107" s="33"/>
    </row>
    <row r="983108" spans="3:3" x14ac:dyDescent="0.15">
      <c r="C983108" s="35"/>
    </row>
    <row r="983109" spans="3:3" x14ac:dyDescent="0.15">
      <c r="C983109" s="33"/>
    </row>
    <row r="983110" spans="3:3" x14ac:dyDescent="0.15">
      <c r="C983110" s="33"/>
    </row>
    <row r="983111" spans="3:3" x14ac:dyDescent="0.15">
      <c r="C983111" s="33"/>
    </row>
    <row r="983112" spans="3:3" x14ac:dyDescent="0.15">
      <c r="C983112" s="33"/>
    </row>
    <row r="983113" spans="3:3" x14ac:dyDescent="0.15">
      <c r="C983113" s="33"/>
    </row>
    <row r="983114" spans="3:3" x14ac:dyDescent="0.15">
      <c r="C983114" s="33"/>
    </row>
    <row r="983115" spans="3:3" x14ac:dyDescent="0.15">
      <c r="C983115" s="33"/>
    </row>
    <row r="983116" spans="3:3" x14ac:dyDescent="0.15">
      <c r="C983116" s="33"/>
    </row>
    <row r="983117" spans="3:3" x14ac:dyDescent="0.15">
      <c r="C983117" s="33"/>
    </row>
    <row r="983118" spans="3:3" x14ac:dyDescent="0.15">
      <c r="C983118" s="36"/>
    </row>
    <row r="983119" spans="3:3" x14ac:dyDescent="0.15">
      <c r="C983119" s="33"/>
    </row>
    <row r="983120" spans="3:3" x14ac:dyDescent="0.15">
      <c r="C983120" s="36"/>
    </row>
    <row r="983121" spans="3:3" x14ac:dyDescent="0.15">
      <c r="C983121" s="33"/>
    </row>
    <row r="983122" spans="3:3" x14ac:dyDescent="0.15">
      <c r="C983122" s="33"/>
    </row>
    <row r="983123" spans="3:3" x14ac:dyDescent="0.15">
      <c r="C983123" s="33"/>
    </row>
    <row r="983124" spans="3:3" x14ac:dyDescent="0.15">
      <c r="C983124" s="33"/>
    </row>
    <row r="983125" spans="3:3" x14ac:dyDescent="0.15">
      <c r="C983125" s="36"/>
    </row>
    <row r="983126" spans="3:3" x14ac:dyDescent="0.15">
      <c r="C983126" s="37"/>
    </row>
    <row r="983127" spans="3:3" x14ac:dyDescent="0.15">
      <c r="C983127" s="37"/>
    </row>
    <row r="983128" spans="3:3" x14ac:dyDescent="0.15">
      <c r="C983128" s="15"/>
    </row>
    <row r="983129" spans="3:3" x14ac:dyDescent="0.15">
      <c r="C983129" s="36"/>
    </row>
    <row r="983130" spans="3:3" x14ac:dyDescent="0.15">
      <c r="C983130" s="37"/>
    </row>
    <row r="983131" spans="3:3" x14ac:dyDescent="0.15">
      <c r="C983131" s="37"/>
    </row>
    <row r="983132" spans="3:3" x14ac:dyDescent="0.15">
      <c r="C983132" s="15"/>
    </row>
    <row r="983133" spans="3:3" x14ac:dyDescent="0.15">
      <c r="C983133" s="38"/>
    </row>
    <row r="983134" spans="3:3" x14ac:dyDescent="0.15">
      <c r="C983134" s="36"/>
    </row>
    <row r="983135" spans="3:3" x14ac:dyDescent="0.15">
      <c r="C983135" s="37"/>
    </row>
    <row r="983136" spans="3:3" x14ac:dyDescent="0.15">
      <c r="C983136" s="37"/>
    </row>
    <row r="983137" spans="3:3" x14ac:dyDescent="0.15">
      <c r="C983137" s="17"/>
    </row>
    <row r="983138" spans="3:3" x14ac:dyDescent="0.15">
      <c r="C983138" s="17"/>
    </row>
    <row r="983139" spans="3:3" x14ac:dyDescent="0.15">
      <c r="C983139" s="33"/>
    </row>
    <row r="983140" spans="3:3" x14ac:dyDescent="0.15">
      <c r="C983140" s="33"/>
    </row>
    <row r="983141" spans="3:3" x14ac:dyDescent="0.15">
      <c r="C983141" s="33"/>
    </row>
    <row r="983142" spans="3:3" x14ac:dyDescent="0.15">
      <c r="C983142" s="33"/>
    </row>
    <row r="983143" spans="3:3" x14ac:dyDescent="0.15">
      <c r="C983143" s="33"/>
    </row>
    <row r="983144" spans="3:3" x14ac:dyDescent="0.15">
      <c r="C983144" s="33"/>
    </row>
    <row r="983145" spans="3:3" x14ac:dyDescent="0.15">
      <c r="C983145" s="33"/>
    </row>
    <row r="983146" spans="3:3" x14ac:dyDescent="0.15">
      <c r="C983146" s="33"/>
    </row>
    <row r="983147" spans="3:3" x14ac:dyDescent="0.15">
      <c r="C983147" s="33"/>
    </row>
    <row r="983148" spans="3:3" x14ac:dyDescent="0.15">
      <c r="C983148" s="33"/>
    </row>
    <row r="983149" spans="3:3" x14ac:dyDescent="0.15">
      <c r="C983149" s="39"/>
    </row>
    <row r="983150" spans="3:3" x14ac:dyDescent="0.15">
      <c r="C983150" s="39"/>
    </row>
    <row r="983151" spans="3:3" x14ac:dyDescent="0.15">
      <c r="C983151" s="39"/>
    </row>
    <row r="983152" spans="3:3" x14ac:dyDescent="0.15">
      <c r="C983152" s="39"/>
    </row>
    <row r="983153" spans="3:3" x14ac:dyDescent="0.15">
      <c r="C983153" s="39"/>
    </row>
    <row r="983154" spans="3:3" x14ac:dyDescent="0.15">
      <c r="C983154" s="31"/>
    </row>
    <row r="983155" spans="3:3" x14ac:dyDescent="0.15">
      <c r="C983155" s="31"/>
    </row>
    <row r="983156" spans="3:3" x14ac:dyDescent="0.15">
      <c r="C983156" s="31"/>
    </row>
    <row r="983157" spans="3:3" x14ac:dyDescent="0.15">
      <c r="C983157" s="31"/>
    </row>
    <row r="983158" spans="3:3" x14ac:dyDescent="0.15">
      <c r="C983158" s="31"/>
    </row>
    <row r="983159" spans="3:3" x14ac:dyDescent="0.15">
      <c r="C983159" s="31"/>
    </row>
    <row r="983160" spans="3:3" x14ac:dyDescent="0.15">
      <c r="C983160" s="31"/>
    </row>
    <row r="983161" spans="3:3" x14ac:dyDescent="0.15">
      <c r="C983161" s="31"/>
    </row>
    <row r="983162" spans="3:3" x14ac:dyDescent="0.15">
      <c r="C983162" s="31"/>
    </row>
    <row r="983163" spans="3:3" x14ac:dyDescent="0.15">
      <c r="C983163" s="31"/>
    </row>
    <row r="983164" spans="3:3" x14ac:dyDescent="0.15">
      <c r="C983164" s="31"/>
    </row>
    <row r="983165" spans="3:3" x14ac:dyDescent="0.15">
      <c r="C983165" s="31"/>
    </row>
    <row r="983166" spans="3:3" x14ac:dyDescent="0.15">
      <c r="C983166" s="31"/>
    </row>
    <row r="983167" spans="3:3" x14ac:dyDescent="0.15">
      <c r="C983167" s="31"/>
    </row>
    <row r="983168" spans="3:3" x14ac:dyDescent="0.15">
      <c r="C983168" s="31"/>
    </row>
    <row r="983169" spans="3:3" x14ac:dyDescent="0.15">
      <c r="C983169" s="31"/>
    </row>
    <row r="983170" spans="3:3" x14ac:dyDescent="0.15">
      <c r="C983170" s="31"/>
    </row>
    <row r="983171" spans="3:3" x14ac:dyDescent="0.15">
      <c r="C983171" s="31"/>
    </row>
    <row r="983172" spans="3:3" x14ac:dyDescent="0.15">
      <c r="C983172" s="31"/>
    </row>
    <row r="983173" spans="3:3" x14ac:dyDescent="0.15">
      <c r="C983173" s="31"/>
    </row>
    <row r="983174" spans="3:3" x14ac:dyDescent="0.15">
      <c r="C983174" s="29"/>
    </row>
    <row r="983175" spans="3:3" x14ac:dyDescent="0.15">
      <c r="C983175" s="29"/>
    </row>
    <row r="983176" spans="3:3" x14ac:dyDescent="0.15">
      <c r="C983176" s="29"/>
    </row>
    <row r="983177" spans="3:3" x14ac:dyDescent="0.15">
      <c r="C983177" s="29"/>
    </row>
    <row r="983178" spans="3:3" x14ac:dyDescent="0.15">
      <c r="C983178" s="29"/>
    </row>
    <row r="983179" spans="3:3" x14ac:dyDescent="0.15">
      <c r="C983179" s="29"/>
    </row>
    <row r="983180" spans="3:3" x14ac:dyDescent="0.15">
      <c r="C983180" s="29"/>
    </row>
    <row r="983181" spans="3:3" x14ac:dyDescent="0.15">
      <c r="C983181" s="29"/>
    </row>
    <row r="983182" spans="3:3" x14ac:dyDescent="0.15">
      <c r="C983182" s="29"/>
    </row>
    <row r="983183" spans="3:3" x14ac:dyDescent="0.15">
      <c r="C983183" s="29"/>
    </row>
    <row r="983184" spans="3:3" x14ac:dyDescent="0.15">
      <c r="C983184" s="29"/>
    </row>
    <row r="983185" spans="3:3" x14ac:dyDescent="0.15">
      <c r="C983185" s="29"/>
    </row>
    <row r="983186" spans="3:3" x14ac:dyDescent="0.15">
      <c r="C983186" s="29"/>
    </row>
    <row r="983187" spans="3:3" x14ac:dyDescent="0.15">
      <c r="C983187" s="29"/>
    </row>
    <row r="983188" spans="3:3" x14ac:dyDescent="0.15">
      <c r="C983188" s="29"/>
    </row>
    <row r="983189" spans="3:3" x14ac:dyDescent="0.15">
      <c r="C983189" s="29"/>
    </row>
    <row r="983190" spans="3:3" x14ac:dyDescent="0.15">
      <c r="C983190" s="29"/>
    </row>
    <row r="983191" spans="3:3" x14ac:dyDescent="0.15">
      <c r="C983191" s="29"/>
    </row>
    <row r="983192" spans="3:3" x14ac:dyDescent="0.15">
      <c r="C983192" s="29"/>
    </row>
    <row r="983193" spans="3:3" x14ac:dyDescent="0.15">
      <c r="C983193" s="29"/>
    </row>
    <row r="983194" spans="3:3" x14ac:dyDescent="0.15">
      <c r="C983194" s="29"/>
    </row>
    <row r="983195" spans="3:3" x14ac:dyDescent="0.15">
      <c r="C983195" s="29"/>
    </row>
    <row r="983196" spans="3:3" x14ac:dyDescent="0.15">
      <c r="C983196" s="29"/>
    </row>
    <row r="983197" spans="3:3" x14ac:dyDescent="0.15">
      <c r="C983197" s="29"/>
    </row>
    <row r="983198" spans="3:3" x14ac:dyDescent="0.15">
      <c r="C983198" s="29"/>
    </row>
    <row r="983199" spans="3:3" x14ac:dyDescent="0.15">
      <c r="C983199" s="29"/>
    </row>
    <row r="983200" spans="3:3" x14ac:dyDescent="0.15">
      <c r="C983200" s="29"/>
    </row>
    <row r="983201" spans="3:3" x14ac:dyDescent="0.15">
      <c r="C983201" s="29"/>
    </row>
    <row r="983202" spans="3:3" x14ac:dyDescent="0.15">
      <c r="C983202" s="29"/>
    </row>
    <row r="983203" spans="3:3" x14ac:dyDescent="0.15">
      <c r="C983203" s="29"/>
    </row>
    <row r="983204" spans="3:3" x14ac:dyDescent="0.15">
      <c r="C983204" s="29"/>
    </row>
    <row r="983205" spans="3:3" x14ac:dyDescent="0.15">
      <c r="C983205" s="29"/>
    </row>
    <row r="983206" spans="3:3" x14ac:dyDescent="0.15">
      <c r="C983206" s="29"/>
    </row>
    <row r="983207" spans="3:3" x14ac:dyDescent="0.15">
      <c r="C983207" s="29"/>
    </row>
    <row r="983208" spans="3:3" x14ac:dyDescent="0.15">
      <c r="C983208" s="29"/>
    </row>
    <row r="983209" spans="3:3" x14ac:dyDescent="0.15">
      <c r="C983209" s="29"/>
    </row>
    <row r="983210" spans="3:3" x14ac:dyDescent="0.15">
      <c r="C983210" s="31"/>
    </row>
    <row r="983211" spans="3:3" x14ac:dyDescent="0.15">
      <c r="C983211" s="31"/>
    </row>
    <row r="983212" spans="3:3" x14ac:dyDescent="0.15">
      <c r="C983212" s="31"/>
    </row>
    <row r="983213" spans="3:3" x14ac:dyDescent="0.15">
      <c r="C983213" s="31"/>
    </row>
    <row r="983214" spans="3:3" x14ac:dyDescent="0.15">
      <c r="C983214" s="31"/>
    </row>
    <row r="983215" spans="3:3" x14ac:dyDescent="0.15">
      <c r="C983215" s="31"/>
    </row>
    <row r="983216" spans="3:3" x14ac:dyDescent="0.15">
      <c r="C983216" s="31"/>
    </row>
    <row r="983217" spans="3:3" x14ac:dyDescent="0.15">
      <c r="C983217" s="31"/>
    </row>
    <row r="983218" spans="3:3" x14ac:dyDescent="0.15">
      <c r="C983218" s="31"/>
    </row>
    <row r="983219" spans="3:3" x14ac:dyDescent="0.15">
      <c r="C983219" s="31"/>
    </row>
    <row r="983220" spans="3:3" x14ac:dyDescent="0.15">
      <c r="C983220" s="29"/>
    </row>
    <row r="983221" spans="3:3" x14ac:dyDescent="0.15">
      <c r="C983221" s="29"/>
    </row>
    <row r="983222" spans="3:3" x14ac:dyDescent="0.15">
      <c r="C983222" s="29"/>
    </row>
    <row r="983223" spans="3:3" x14ac:dyDescent="0.15">
      <c r="C983223" s="29"/>
    </row>
    <row r="983224" spans="3:3" x14ac:dyDescent="0.15">
      <c r="C983224" s="29"/>
    </row>
    <row r="983225" spans="3:3" x14ac:dyDescent="0.15">
      <c r="C983225" s="29"/>
    </row>
    <row r="983226" spans="3:3" x14ac:dyDescent="0.15">
      <c r="C983226" s="29"/>
    </row>
    <row r="983227" spans="3:3" x14ac:dyDescent="0.15">
      <c r="C983227" s="29"/>
    </row>
    <row r="983228" spans="3:3" x14ac:dyDescent="0.15">
      <c r="C983228" s="29"/>
    </row>
    <row r="983229" spans="3:3" x14ac:dyDescent="0.15">
      <c r="C983229" s="29"/>
    </row>
    <row r="983230" spans="3:3" x14ac:dyDescent="0.15">
      <c r="C983230" s="29"/>
    </row>
    <row r="983231" spans="3:3" x14ac:dyDescent="0.15">
      <c r="C983231" s="29"/>
    </row>
    <row r="983232" spans="3:3" x14ac:dyDescent="0.15">
      <c r="C983232" s="29"/>
    </row>
    <row r="983233" spans="3:3" x14ac:dyDescent="0.15">
      <c r="C983233" s="29"/>
    </row>
    <row r="983234" spans="3:3" x14ac:dyDescent="0.15">
      <c r="C983234" s="29"/>
    </row>
    <row r="983235" spans="3:3" x14ac:dyDescent="0.15">
      <c r="C983235" s="29"/>
    </row>
    <row r="983236" spans="3:3" x14ac:dyDescent="0.15">
      <c r="C983236" s="29"/>
    </row>
    <row r="983237" spans="3:3" x14ac:dyDescent="0.15">
      <c r="C983237" s="29"/>
    </row>
    <row r="983238" spans="3:3" x14ac:dyDescent="0.15">
      <c r="C983238" s="29"/>
    </row>
    <row r="983239" spans="3:3" x14ac:dyDescent="0.15">
      <c r="C983239" s="29"/>
    </row>
    <row r="983240" spans="3:3" x14ac:dyDescent="0.15">
      <c r="C983240" s="29"/>
    </row>
    <row r="983241" spans="3:3" x14ac:dyDescent="0.15">
      <c r="C983241" s="29"/>
    </row>
    <row r="983242" spans="3:3" x14ac:dyDescent="0.15">
      <c r="C983242" s="29"/>
    </row>
    <row r="983243" spans="3:3" x14ac:dyDescent="0.15">
      <c r="C983243" s="29"/>
    </row>
    <row r="983244" spans="3:3" x14ac:dyDescent="0.15">
      <c r="C983244" s="29"/>
    </row>
    <row r="983245" spans="3:3" x14ac:dyDescent="0.15">
      <c r="C983245" s="29"/>
    </row>
    <row r="983246" spans="3:3" x14ac:dyDescent="0.15">
      <c r="C983246" s="40"/>
    </row>
    <row r="983247" spans="3:3" x14ac:dyDescent="0.15">
      <c r="C983247" s="40"/>
    </row>
    <row r="983248" spans="3:3" x14ac:dyDescent="0.15">
      <c r="C983248" s="40"/>
    </row>
    <row r="983249" spans="3:3" x14ac:dyDescent="0.15">
      <c r="C983249" s="40"/>
    </row>
    <row r="983250" spans="3:3" x14ac:dyDescent="0.15">
      <c r="C983250" s="40"/>
    </row>
    <row r="983251" spans="3:3" x14ac:dyDescent="0.15">
      <c r="C983251" s="40"/>
    </row>
    <row r="983252" spans="3:3" x14ac:dyDescent="0.15">
      <c r="C983252" s="40"/>
    </row>
    <row r="983253" spans="3:3" x14ac:dyDescent="0.15">
      <c r="C983253" s="40"/>
    </row>
    <row r="983254" spans="3:3" x14ac:dyDescent="0.15">
      <c r="C983254" s="40"/>
    </row>
    <row r="983255" spans="3:3" x14ac:dyDescent="0.15">
      <c r="C983255" s="40"/>
    </row>
    <row r="983256" spans="3:3" x14ac:dyDescent="0.15">
      <c r="C983256" s="40"/>
    </row>
    <row r="983257" spans="3:3" x14ac:dyDescent="0.15">
      <c r="C983257" s="40"/>
    </row>
    <row r="983258" spans="3:3" x14ac:dyDescent="0.15">
      <c r="C983258" s="40"/>
    </row>
    <row r="983259" spans="3:3" x14ac:dyDescent="0.15">
      <c r="C983259" s="40"/>
    </row>
    <row r="983260" spans="3:3" x14ac:dyDescent="0.15">
      <c r="C983260" s="41"/>
    </row>
    <row r="983261" spans="3:3" x14ac:dyDescent="0.15">
      <c r="C983261" s="41"/>
    </row>
    <row r="983262" spans="3:3" x14ac:dyDescent="0.15">
      <c r="C983262" s="41"/>
    </row>
    <row r="983263" spans="3:3" x14ac:dyDescent="0.15">
      <c r="C983263" s="41"/>
    </row>
    <row r="983264" spans="3:3" x14ac:dyDescent="0.15">
      <c r="C983264" s="41"/>
    </row>
    <row r="983265" spans="3:3" x14ac:dyDescent="0.15">
      <c r="C983265" s="34"/>
    </row>
    <row r="983266" spans="3:3" x14ac:dyDescent="0.15">
      <c r="C983266" s="34"/>
    </row>
    <row r="983267" spans="3:3" x14ac:dyDescent="0.15">
      <c r="C983267" s="34"/>
    </row>
    <row r="983268" spans="3:3" x14ac:dyDescent="0.15">
      <c r="C983268" s="34"/>
    </row>
    <row r="983269" spans="3:3" x14ac:dyDescent="0.15">
      <c r="C983269" s="34"/>
    </row>
    <row r="983270" spans="3:3" x14ac:dyDescent="0.15">
      <c r="C983270" s="34"/>
    </row>
    <row r="983271" spans="3:3" x14ac:dyDescent="0.15">
      <c r="C983271" s="34"/>
    </row>
    <row r="983272" spans="3:3" x14ac:dyDescent="0.15">
      <c r="C983272" s="34"/>
    </row>
    <row r="983273" spans="3:3" x14ac:dyDescent="0.15">
      <c r="C983273" s="34"/>
    </row>
    <row r="983274" spans="3:3" x14ac:dyDescent="0.15">
      <c r="C983274" s="34"/>
    </row>
    <row r="983275" spans="3:3" x14ac:dyDescent="0.15">
      <c r="C983275" s="42"/>
    </row>
    <row r="983276" spans="3:3" x14ac:dyDescent="0.15">
      <c r="C983276" s="42"/>
    </row>
    <row r="983277" spans="3:3" x14ac:dyDescent="0.15">
      <c r="C983277" s="42"/>
    </row>
    <row r="983278" spans="3:3" x14ac:dyDescent="0.15">
      <c r="C983278" s="42"/>
    </row>
    <row r="983279" spans="3:3" x14ac:dyDescent="0.15">
      <c r="C983279" s="42"/>
    </row>
    <row r="983280" spans="3:3" x14ac:dyDescent="0.15">
      <c r="C983280" s="42"/>
    </row>
    <row r="983281" spans="3:3" x14ac:dyDescent="0.15">
      <c r="C983281" s="42"/>
    </row>
    <row r="983282" spans="3:3" x14ac:dyDescent="0.15">
      <c r="C983282" s="42"/>
    </row>
    <row r="983283" spans="3:3" x14ac:dyDescent="0.15">
      <c r="C983283" s="42"/>
    </row>
    <row r="983284" spans="3:3" x14ac:dyDescent="0.15">
      <c r="C983284" s="42"/>
    </row>
    <row r="983285" spans="3:3" x14ac:dyDescent="0.15">
      <c r="C983285" s="31"/>
    </row>
    <row r="983286" spans="3:3" x14ac:dyDescent="0.15">
      <c r="C983286" s="31"/>
    </row>
    <row r="983287" spans="3:3" x14ac:dyDescent="0.15">
      <c r="C983287" s="29"/>
    </row>
    <row r="983288" spans="3:3" x14ac:dyDescent="0.15">
      <c r="C983288" s="29"/>
    </row>
    <row r="983289" spans="3:3" x14ac:dyDescent="0.15">
      <c r="C983289" s="29"/>
    </row>
    <row r="983290" spans="3:3" x14ac:dyDescent="0.15">
      <c r="C983290" s="29"/>
    </row>
    <row r="983291" spans="3:3" x14ac:dyDescent="0.15">
      <c r="C983291" s="29"/>
    </row>
    <row r="983292" spans="3:3" x14ac:dyDescent="0.15">
      <c r="C983292" s="29"/>
    </row>
    <row r="983293" spans="3:3" x14ac:dyDescent="0.15">
      <c r="C983293" s="29"/>
    </row>
    <row r="983294" spans="3:3" x14ac:dyDescent="0.15">
      <c r="C983294" s="29"/>
    </row>
    <row r="983295" spans="3:3" x14ac:dyDescent="0.15">
      <c r="C983295" s="31"/>
    </row>
    <row r="983296" spans="3:3" x14ac:dyDescent="0.15">
      <c r="C983296" s="29"/>
    </row>
    <row r="983297" spans="3:3" x14ac:dyDescent="0.15">
      <c r="C983297" s="29"/>
    </row>
    <row r="983298" spans="3:3" x14ac:dyDescent="0.15">
      <c r="C983298" s="29"/>
    </row>
    <row r="983299" spans="3:3" x14ac:dyDescent="0.15">
      <c r="C983299" s="29"/>
    </row>
    <row r="983300" spans="3:3" x14ac:dyDescent="0.15">
      <c r="C983300" s="29"/>
    </row>
    <row r="983301" spans="3:3" x14ac:dyDescent="0.15">
      <c r="C983301" s="29"/>
    </row>
    <row r="983302" spans="3:3" x14ac:dyDescent="0.15">
      <c r="C983302" s="29"/>
    </row>
    <row r="983303" spans="3:3" x14ac:dyDescent="0.15">
      <c r="C983303" s="37"/>
    </row>
    <row r="983304" spans="3:3" x14ac:dyDescent="0.15">
      <c r="C983304" s="37"/>
    </row>
    <row r="983305" spans="3:3" x14ac:dyDescent="0.15">
      <c r="C983305" s="37"/>
    </row>
    <row r="983306" spans="3:3" x14ac:dyDescent="0.15">
      <c r="C983306" s="37"/>
    </row>
    <row r="983307" spans="3:3" x14ac:dyDescent="0.15">
      <c r="C983307" s="29"/>
    </row>
    <row r="983308" spans="3:3" x14ac:dyDescent="0.15">
      <c r="C983308" s="43"/>
    </row>
    <row r="983309" spans="3:3" x14ac:dyDescent="0.15">
      <c r="C983309" s="43"/>
    </row>
    <row r="983310" spans="3:3" x14ac:dyDescent="0.15">
      <c r="C983310" s="43"/>
    </row>
    <row r="983311" spans="3:3" x14ac:dyDescent="0.15">
      <c r="C983311" s="43"/>
    </row>
    <row r="983312" spans="3:3" x14ac:dyDescent="0.15">
      <c r="C983312" s="43"/>
    </row>
    <row r="983313" spans="3:3" x14ac:dyDescent="0.15">
      <c r="C983313" s="43"/>
    </row>
    <row r="983314" spans="3:3" x14ac:dyDescent="0.15">
      <c r="C983314" s="43"/>
    </row>
    <row r="983315" spans="3:3" x14ac:dyDescent="0.15">
      <c r="C983315" s="44"/>
    </row>
    <row r="983316" spans="3:3" x14ac:dyDescent="0.15">
      <c r="C983316" s="44"/>
    </row>
    <row r="983317" spans="3:3" x14ac:dyDescent="0.15">
      <c r="C983317" s="44"/>
    </row>
    <row r="983318" spans="3:3" x14ac:dyDescent="0.15">
      <c r="C983318" s="43"/>
    </row>
    <row r="983319" spans="3:3" x14ac:dyDescent="0.15">
      <c r="C983319" s="43"/>
    </row>
    <row r="983320" spans="3:3" x14ac:dyDescent="0.15">
      <c r="C983320" s="43"/>
    </row>
    <row r="983321" spans="3:3" x14ac:dyDescent="0.15">
      <c r="C983321" s="43"/>
    </row>
    <row r="983322" spans="3:3" x14ac:dyDescent="0.15">
      <c r="C983322" s="43"/>
    </row>
    <row r="983323" spans="3:3" x14ac:dyDescent="0.15">
      <c r="C983323" s="43"/>
    </row>
    <row r="983324" spans="3:3" x14ac:dyDescent="0.15">
      <c r="C983324" s="43"/>
    </row>
    <row r="983325" spans="3:3" x14ac:dyDescent="0.15">
      <c r="C983325" s="45"/>
    </row>
    <row r="983326" spans="3:3" x14ac:dyDescent="0.15">
      <c r="C983326" s="45"/>
    </row>
    <row r="983327" spans="3:3" x14ac:dyDescent="0.15">
      <c r="C983327" s="45"/>
    </row>
    <row r="983328" spans="3:3" x14ac:dyDescent="0.15">
      <c r="C983328" s="46"/>
    </row>
    <row r="983329" spans="3:3" x14ac:dyDescent="0.15">
      <c r="C983329" s="46"/>
    </row>
    <row r="983330" spans="3:3" x14ac:dyDescent="0.15">
      <c r="C983330" s="46"/>
    </row>
    <row r="983331" spans="3:3" x14ac:dyDescent="0.15">
      <c r="C983331" s="46"/>
    </row>
    <row r="983332" spans="3:3" x14ac:dyDescent="0.15">
      <c r="C983332" s="46"/>
    </row>
    <row r="983333" spans="3:3" x14ac:dyDescent="0.15">
      <c r="C983333" s="46"/>
    </row>
    <row r="983334" spans="3:3" x14ac:dyDescent="0.15">
      <c r="C983334" s="46"/>
    </row>
    <row r="983335" spans="3:3" x14ac:dyDescent="0.15">
      <c r="C983335" s="47"/>
    </row>
    <row r="983336" spans="3:3" x14ac:dyDescent="0.15">
      <c r="C983336" s="47"/>
    </row>
    <row r="983337" spans="3:3" x14ac:dyDescent="0.15">
      <c r="C983337" s="47"/>
    </row>
    <row r="983338" spans="3:3" x14ac:dyDescent="0.15">
      <c r="C983338" s="43"/>
    </row>
    <row r="983339" spans="3:3" x14ac:dyDescent="0.15">
      <c r="C983339" s="36"/>
    </row>
    <row r="983340" spans="3:3" x14ac:dyDescent="0.15">
      <c r="C983340" s="43"/>
    </row>
    <row r="983341" spans="3:3" x14ac:dyDescent="0.15">
      <c r="C983341" s="43"/>
    </row>
    <row r="983342" spans="3:3" x14ac:dyDescent="0.15">
      <c r="C983342" s="43"/>
    </row>
    <row r="983343" spans="3:3" x14ac:dyDescent="0.15">
      <c r="C983343" s="43"/>
    </row>
    <row r="983344" spans="3:3" x14ac:dyDescent="0.15">
      <c r="C983344" s="43"/>
    </row>
    <row r="983345" spans="3:3" x14ac:dyDescent="0.15">
      <c r="C983345" s="43"/>
    </row>
    <row r="983346" spans="3:3" x14ac:dyDescent="0.15">
      <c r="C983346" s="43"/>
    </row>
    <row r="983347" spans="3:3" x14ac:dyDescent="0.15">
      <c r="C983347" s="43"/>
    </row>
    <row r="983348" spans="3:3" x14ac:dyDescent="0.15">
      <c r="C983348" s="44"/>
    </row>
    <row r="983349" spans="3:3" x14ac:dyDescent="0.15">
      <c r="C983349" s="44"/>
    </row>
    <row r="983350" spans="3:3" x14ac:dyDescent="0.15">
      <c r="C983350" s="44"/>
    </row>
    <row r="983351" spans="3:3" x14ac:dyDescent="0.15">
      <c r="C983351" s="43"/>
    </row>
    <row r="983352" spans="3:3" x14ac:dyDescent="0.15">
      <c r="C983352" s="43"/>
    </row>
    <row r="983353" spans="3:3" x14ac:dyDescent="0.15">
      <c r="C983353" s="43"/>
    </row>
    <row r="983354" spans="3:3" x14ac:dyDescent="0.15">
      <c r="C983354" s="48"/>
    </row>
    <row r="983355" spans="3:3" x14ac:dyDescent="0.15">
      <c r="C983355" s="43"/>
    </row>
    <row r="983356" spans="3:3" x14ac:dyDescent="0.15">
      <c r="C983356" s="48"/>
    </row>
    <row r="983357" spans="3:3" x14ac:dyDescent="0.15">
      <c r="C983357" s="48"/>
    </row>
    <row r="983358" spans="3:3" x14ac:dyDescent="0.15">
      <c r="C983358" s="48"/>
    </row>
    <row r="983359" spans="3:3" x14ac:dyDescent="0.15">
      <c r="C983359" s="43"/>
    </row>
    <row r="983360" spans="3:3" x14ac:dyDescent="0.15">
      <c r="C983360" s="49"/>
    </row>
    <row r="983361" spans="3:3" x14ac:dyDescent="0.15">
      <c r="C983361" s="48"/>
    </row>
    <row r="983362" spans="3:3" x14ac:dyDescent="0.15">
      <c r="C983362" s="48"/>
    </row>
    <row r="983363" spans="3:3" x14ac:dyDescent="0.15">
      <c r="C983363" s="48"/>
    </row>
    <row r="983364" spans="3:3" x14ac:dyDescent="0.15">
      <c r="C983364" s="48"/>
    </row>
    <row r="983365" spans="3:3" x14ac:dyDescent="0.15">
      <c r="C983365" s="48"/>
    </row>
    <row r="983366" spans="3:3" x14ac:dyDescent="0.15">
      <c r="C983366" s="48"/>
    </row>
    <row r="983367" spans="3:3" x14ac:dyDescent="0.15">
      <c r="C983367" s="48"/>
    </row>
    <row r="983368" spans="3:3" x14ac:dyDescent="0.15">
      <c r="C983368" s="43"/>
    </row>
    <row r="983369" spans="3:3" x14ac:dyDescent="0.15">
      <c r="C983369" s="46"/>
    </row>
    <row r="983370" spans="3:3" x14ac:dyDescent="0.15">
      <c r="C983370" s="43"/>
    </row>
    <row r="983371" spans="3:3" x14ac:dyDescent="0.15">
      <c r="C983371" s="50"/>
    </row>
    <row r="983373" spans="3:3" x14ac:dyDescent="0.15">
      <c r="C983373" s="52"/>
    </row>
    <row r="999425" spans="3:3" x14ac:dyDescent="0.15">
      <c r="C999425" s="29"/>
    </row>
    <row r="999426" spans="3:3" x14ac:dyDescent="0.15">
      <c r="C999426" s="31"/>
    </row>
    <row r="999427" spans="3:3" x14ac:dyDescent="0.15">
      <c r="C999427" s="31"/>
    </row>
    <row r="999428" spans="3:3" x14ac:dyDescent="0.15">
      <c r="C999428" s="32"/>
    </row>
    <row r="999429" spans="3:3" x14ac:dyDescent="0.15">
      <c r="C999429" s="32"/>
    </row>
    <row r="999430" spans="3:3" x14ac:dyDescent="0.15">
      <c r="C999430" s="31"/>
    </row>
    <row r="999431" spans="3:3" x14ac:dyDescent="0.15">
      <c r="C999431" s="31"/>
    </row>
    <row r="999432" spans="3:3" x14ac:dyDescent="0.15">
      <c r="C999432" s="31"/>
    </row>
    <row r="999433" spans="3:3" x14ac:dyDescent="0.15">
      <c r="C999433" s="31"/>
    </row>
    <row r="999434" spans="3:3" x14ac:dyDescent="0.15">
      <c r="C999434" s="31"/>
    </row>
    <row r="999435" spans="3:3" x14ac:dyDescent="0.15">
      <c r="C999435" s="31"/>
    </row>
    <row r="999436" spans="3:3" x14ac:dyDescent="0.15">
      <c r="C999436" s="31"/>
    </row>
    <row r="999437" spans="3:3" x14ac:dyDescent="0.15">
      <c r="C999437" s="31"/>
    </row>
    <row r="999438" spans="3:3" x14ac:dyDescent="0.15">
      <c r="C999438" s="31"/>
    </row>
    <row r="999439" spans="3:3" x14ac:dyDescent="0.15">
      <c r="C999439" s="31"/>
    </row>
    <row r="999440" spans="3:3" x14ac:dyDescent="0.15">
      <c r="C999440" s="31"/>
    </row>
    <row r="999441" spans="3:3" x14ac:dyDescent="0.15">
      <c r="C999441" s="31"/>
    </row>
    <row r="999442" spans="3:3" x14ac:dyDescent="0.15">
      <c r="C999442" s="31"/>
    </row>
    <row r="999443" spans="3:3" x14ac:dyDescent="0.15">
      <c r="C999443" s="31"/>
    </row>
    <row r="999444" spans="3:3" x14ac:dyDescent="0.15">
      <c r="C999444" s="29"/>
    </row>
    <row r="999445" spans="3:3" x14ac:dyDescent="0.15">
      <c r="C999445" s="29"/>
    </row>
    <row r="999446" spans="3:3" x14ac:dyDescent="0.15">
      <c r="C999446" s="29"/>
    </row>
    <row r="999447" spans="3:3" x14ac:dyDescent="0.15">
      <c r="C999447" s="29"/>
    </row>
    <row r="999448" spans="3:3" x14ac:dyDescent="0.15">
      <c r="C999448" s="29"/>
    </row>
    <row r="999449" spans="3:3" x14ac:dyDescent="0.15">
      <c r="C999449" s="29"/>
    </row>
    <row r="999450" spans="3:3" x14ac:dyDescent="0.15">
      <c r="C999450" s="33"/>
    </row>
    <row r="999451" spans="3:3" x14ac:dyDescent="0.15">
      <c r="C999451" s="29"/>
    </row>
    <row r="999452" spans="3:3" x14ac:dyDescent="0.15">
      <c r="C999452" s="33"/>
    </row>
    <row r="999453" spans="3:3" x14ac:dyDescent="0.15">
      <c r="C999453" s="29"/>
    </row>
    <row r="999454" spans="3:3" x14ac:dyDescent="0.15">
      <c r="C999454" s="29"/>
    </row>
    <row r="999455" spans="3:3" x14ac:dyDescent="0.15">
      <c r="C999455" s="34"/>
    </row>
    <row r="999456" spans="3:3" x14ac:dyDescent="0.15">
      <c r="C999456" s="34"/>
    </row>
    <row r="999457" spans="3:3" x14ac:dyDescent="0.15">
      <c r="C999457" s="34"/>
    </row>
    <row r="999458" spans="3:3" x14ac:dyDescent="0.15">
      <c r="C999458" s="34"/>
    </row>
    <row r="999459" spans="3:3" x14ac:dyDescent="0.15">
      <c r="C999459" s="29"/>
    </row>
    <row r="999460" spans="3:3" x14ac:dyDescent="0.15">
      <c r="C999460" s="29"/>
    </row>
    <row r="999461" spans="3:3" x14ac:dyDescent="0.15">
      <c r="C999461" s="29"/>
    </row>
    <row r="999462" spans="3:3" x14ac:dyDescent="0.15">
      <c r="C999462" s="29"/>
    </row>
    <row r="999463" spans="3:3" x14ac:dyDescent="0.15">
      <c r="C999463" s="29"/>
    </row>
    <row r="999464" spans="3:3" x14ac:dyDescent="0.15">
      <c r="C999464" s="29"/>
    </row>
    <row r="999465" spans="3:3" x14ac:dyDescent="0.15">
      <c r="C999465" s="34"/>
    </row>
    <row r="999466" spans="3:3" x14ac:dyDescent="0.15">
      <c r="C999466" s="34"/>
    </row>
    <row r="999467" spans="3:3" x14ac:dyDescent="0.15">
      <c r="C999467" s="29"/>
    </row>
    <row r="999468" spans="3:3" x14ac:dyDescent="0.15">
      <c r="C999468" s="29"/>
    </row>
    <row r="999469" spans="3:3" x14ac:dyDescent="0.15">
      <c r="C999469" s="29"/>
    </row>
    <row r="999470" spans="3:3" x14ac:dyDescent="0.15">
      <c r="C999470" s="29"/>
    </row>
    <row r="999471" spans="3:3" x14ac:dyDescent="0.15">
      <c r="C999471" s="29"/>
    </row>
    <row r="999472" spans="3:3" x14ac:dyDescent="0.15">
      <c r="C999472" s="29"/>
    </row>
    <row r="999473" spans="3:3" x14ac:dyDescent="0.15">
      <c r="C999473" s="29"/>
    </row>
    <row r="999474" spans="3:3" x14ac:dyDescent="0.15">
      <c r="C999474" s="29"/>
    </row>
    <row r="999475" spans="3:3" x14ac:dyDescent="0.15">
      <c r="C999475" s="29"/>
    </row>
    <row r="999476" spans="3:3" x14ac:dyDescent="0.15">
      <c r="C999476" s="29"/>
    </row>
    <row r="999477" spans="3:3" x14ac:dyDescent="0.15">
      <c r="C999477" s="29"/>
    </row>
    <row r="999478" spans="3:3" x14ac:dyDescent="0.15">
      <c r="C999478" s="29"/>
    </row>
    <row r="999479" spans="3:3" x14ac:dyDescent="0.15">
      <c r="C999479" s="29"/>
    </row>
    <row r="999480" spans="3:3" x14ac:dyDescent="0.15">
      <c r="C999480" s="29"/>
    </row>
    <row r="999481" spans="3:3" x14ac:dyDescent="0.15">
      <c r="C999481" s="29"/>
    </row>
    <row r="999482" spans="3:3" x14ac:dyDescent="0.15">
      <c r="C999482" s="29"/>
    </row>
    <row r="999483" spans="3:3" x14ac:dyDescent="0.15">
      <c r="C999483" s="34"/>
    </row>
    <row r="999484" spans="3:3" x14ac:dyDescent="0.15">
      <c r="C999484" s="35"/>
    </row>
    <row r="999485" spans="3:3" x14ac:dyDescent="0.15">
      <c r="C999485" s="35"/>
    </row>
    <row r="999486" spans="3:3" x14ac:dyDescent="0.15">
      <c r="C999486" s="35"/>
    </row>
    <row r="999487" spans="3:3" x14ac:dyDescent="0.15">
      <c r="C999487" s="35"/>
    </row>
    <row r="999488" spans="3:3" x14ac:dyDescent="0.15">
      <c r="C999488" s="35"/>
    </row>
    <row r="999489" spans="3:3" x14ac:dyDescent="0.15">
      <c r="C999489" s="35"/>
    </row>
    <row r="999490" spans="3:3" x14ac:dyDescent="0.15">
      <c r="C999490" s="35"/>
    </row>
    <row r="999491" spans="3:3" x14ac:dyDescent="0.15">
      <c r="C999491" s="33"/>
    </row>
    <row r="999492" spans="3:3" x14ac:dyDescent="0.15">
      <c r="C999492" s="35"/>
    </row>
    <row r="999493" spans="3:3" x14ac:dyDescent="0.15">
      <c r="C999493" s="33"/>
    </row>
    <row r="999494" spans="3:3" x14ac:dyDescent="0.15">
      <c r="C999494" s="33"/>
    </row>
    <row r="999495" spans="3:3" x14ac:dyDescent="0.15">
      <c r="C999495" s="33"/>
    </row>
    <row r="999496" spans="3:3" x14ac:dyDescent="0.15">
      <c r="C999496" s="33"/>
    </row>
    <row r="999497" spans="3:3" x14ac:dyDescent="0.15">
      <c r="C999497" s="33"/>
    </row>
    <row r="999498" spans="3:3" x14ac:dyDescent="0.15">
      <c r="C999498" s="33"/>
    </row>
    <row r="999499" spans="3:3" x14ac:dyDescent="0.15">
      <c r="C999499" s="33"/>
    </row>
    <row r="999500" spans="3:3" x14ac:dyDescent="0.15">
      <c r="C999500" s="33"/>
    </row>
    <row r="999501" spans="3:3" x14ac:dyDescent="0.15">
      <c r="C999501" s="33"/>
    </row>
    <row r="999502" spans="3:3" x14ac:dyDescent="0.15">
      <c r="C999502" s="36"/>
    </row>
    <row r="999503" spans="3:3" x14ac:dyDescent="0.15">
      <c r="C999503" s="33"/>
    </row>
    <row r="999504" spans="3:3" x14ac:dyDescent="0.15">
      <c r="C999504" s="36"/>
    </row>
    <row r="999505" spans="3:3" x14ac:dyDescent="0.15">
      <c r="C999505" s="33"/>
    </row>
    <row r="999506" spans="3:3" x14ac:dyDescent="0.15">
      <c r="C999506" s="33"/>
    </row>
    <row r="999507" spans="3:3" x14ac:dyDescent="0.15">
      <c r="C999507" s="33"/>
    </row>
    <row r="999508" spans="3:3" x14ac:dyDescent="0.15">
      <c r="C999508" s="33"/>
    </row>
    <row r="999509" spans="3:3" x14ac:dyDescent="0.15">
      <c r="C999509" s="36"/>
    </row>
    <row r="999510" spans="3:3" x14ac:dyDescent="0.15">
      <c r="C999510" s="37"/>
    </row>
    <row r="999511" spans="3:3" x14ac:dyDescent="0.15">
      <c r="C999511" s="37"/>
    </row>
    <row r="999512" spans="3:3" x14ac:dyDescent="0.15">
      <c r="C999512" s="15"/>
    </row>
    <row r="999513" spans="3:3" x14ac:dyDescent="0.15">
      <c r="C999513" s="36"/>
    </row>
    <row r="999514" spans="3:3" x14ac:dyDescent="0.15">
      <c r="C999514" s="37"/>
    </row>
    <row r="999515" spans="3:3" x14ac:dyDescent="0.15">
      <c r="C999515" s="37"/>
    </row>
    <row r="999516" spans="3:3" x14ac:dyDescent="0.15">
      <c r="C999516" s="15"/>
    </row>
    <row r="999517" spans="3:3" x14ac:dyDescent="0.15">
      <c r="C999517" s="38"/>
    </row>
    <row r="999518" spans="3:3" x14ac:dyDescent="0.15">
      <c r="C999518" s="36"/>
    </row>
    <row r="999519" spans="3:3" x14ac:dyDescent="0.15">
      <c r="C999519" s="37"/>
    </row>
    <row r="999520" spans="3:3" x14ac:dyDescent="0.15">
      <c r="C999520" s="37"/>
    </row>
    <row r="999521" spans="3:3" x14ac:dyDescent="0.15">
      <c r="C999521" s="17"/>
    </row>
    <row r="999522" spans="3:3" x14ac:dyDescent="0.15">
      <c r="C999522" s="17"/>
    </row>
    <row r="999523" spans="3:3" x14ac:dyDescent="0.15">
      <c r="C999523" s="33"/>
    </row>
    <row r="999524" spans="3:3" x14ac:dyDescent="0.15">
      <c r="C999524" s="33"/>
    </row>
    <row r="999525" spans="3:3" x14ac:dyDescent="0.15">
      <c r="C999525" s="33"/>
    </row>
    <row r="999526" spans="3:3" x14ac:dyDescent="0.15">
      <c r="C999526" s="33"/>
    </row>
    <row r="999527" spans="3:3" x14ac:dyDescent="0.15">
      <c r="C999527" s="33"/>
    </row>
    <row r="999528" spans="3:3" x14ac:dyDescent="0.15">
      <c r="C999528" s="33"/>
    </row>
    <row r="999529" spans="3:3" x14ac:dyDescent="0.15">
      <c r="C999529" s="33"/>
    </row>
    <row r="999530" spans="3:3" x14ac:dyDescent="0.15">
      <c r="C999530" s="33"/>
    </row>
    <row r="999531" spans="3:3" x14ac:dyDescent="0.15">
      <c r="C999531" s="33"/>
    </row>
    <row r="999532" spans="3:3" x14ac:dyDescent="0.15">
      <c r="C999532" s="33"/>
    </row>
    <row r="999533" spans="3:3" x14ac:dyDescent="0.15">
      <c r="C999533" s="39"/>
    </row>
    <row r="999534" spans="3:3" x14ac:dyDescent="0.15">
      <c r="C999534" s="39"/>
    </row>
    <row r="999535" spans="3:3" x14ac:dyDescent="0.15">
      <c r="C999535" s="39"/>
    </row>
    <row r="999536" spans="3:3" x14ac:dyDescent="0.15">
      <c r="C999536" s="39"/>
    </row>
    <row r="999537" spans="3:3" x14ac:dyDescent="0.15">
      <c r="C999537" s="39"/>
    </row>
    <row r="999538" spans="3:3" x14ac:dyDescent="0.15">
      <c r="C999538" s="31"/>
    </row>
    <row r="999539" spans="3:3" x14ac:dyDescent="0.15">
      <c r="C999539" s="31"/>
    </row>
    <row r="999540" spans="3:3" x14ac:dyDescent="0.15">
      <c r="C999540" s="31"/>
    </row>
    <row r="999541" spans="3:3" x14ac:dyDescent="0.15">
      <c r="C999541" s="31"/>
    </row>
    <row r="999542" spans="3:3" x14ac:dyDescent="0.15">
      <c r="C999542" s="31"/>
    </row>
    <row r="999543" spans="3:3" x14ac:dyDescent="0.15">
      <c r="C999543" s="31"/>
    </row>
    <row r="999544" spans="3:3" x14ac:dyDescent="0.15">
      <c r="C999544" s="31"/>
    </row>
    <row r="999545" spans="3:3" x14ac:dyDescent="0.15">
      <c r="C999545" s="31"/>
    </row>
    <row r="999546" spans="3:3" x14ac:dyDescent="0.15">
      <c r="C999546" s="31"/>
    </row>
    <row r="999547" spans="3:3" x14ac:dyDescent="0.15">
      <c r="C999547" s="31"/>
    </row>
    <row r="999548" spans="3:3" x14ac:dyDescent="0.15">
      <c r="C999548" s="31"/>
    </row>
    <row r="999549" spans="3:3" x14ac:dyDescent="0.15">
      <c r="C999549" s="31"/>
    </row>
    <row r="999550" spans="3:3" x14ac:dyDescent="0.15">
      <c r="C999550" s="31"/>
    </row>
    <row r="999551" spans="3:3" x14ac:dyDescent="0.15">
      <c r="C999551" s="31"/>
    </row>
    <row r="999552" spans="3:3" x14ac:dyDescent="0.15">
      <c r="C999552" s="31"/>
    </row>
    <row r="999553" spans="3:3" x14ac:dyDescent="0.15">
      <c r="C999553" s="31"/>
    </row>
    <row r="999554" spans="3:3" x14ac:dyDescent="0.15">
      <c r="C999554" s="31"/>
    </row>
    <row r="999555" spans="3:3" x14ac:dyDescent="0.15">
      <c r="C999555" s="31"/>
    </row>
    <row r="999556" spans="3:3" x14ac:dyDescent="0.15">
      <c r="C999556" s="31"/>
    </row>
    <row r="999557" spans="3:3" x14ac:dyDescent="0.15">
      <c r="C999557" s="31"/>
    </row>
    <row r="999558" spans="3:3" x14ac:dyDescent="0.15">
      <c r="C999558" s="29"/>
    </row>
    <row r="999559" spans="3:3" x14ac:dyDescent="0.15">
      <c r="C999559" s="29"/>
    </row>
    <row r="999560" spans="3:3" x14ac:dyDescent="0.15">
      <c r="C999560" s="29"/>
    </row>
    <row r="999561" spans="3:3" x14ac:dyDescent="0.15">
      <c r="C999561" s="29"/>
    </row>
    <row r="999562" spans="3:3" x14ac:dyDescent="0.15">
      <c r="C999562" s="29"/>
    </row>
    <row r="999563" spans="3:3" x14ac:dyDescent="0.15">
      <c r="C999563" s="29"/>
    </row>
    <row r="999564" spans="3:3" x14ac:dyDescent="0.15">
      <c r="C999564" s="29"/>
    </row>
    <row r="999565" spans="3:3" x14ac:dyDescent="0.15">
      <c r="C999565" s="29"/>
    </row>
    <row r="999566" spans="3:3" x14ac:dyDescent="0.15">
      <c r="C999566" s="29"/>
    </row>
    <row r="999567" spans="3:3" x14ac:dyDescent="0.15">
      <c r="C999567" s="29"/>
    </row>
    <row r="999568" spans="3:3" x14ac:dyDescent="0.15">
      <c r="C999568" s="29"/>
    </row>
    <row r="999569" spans="3:3" x14ac:dyDescent="0.15">
      <c r="C999569" s="29"/>
    </row>
    <row r="999570" spans="3:3" x14ac:dyDescent="0.15">
      <c r="C999570" s="29"/>
    </row>
    <row r="999571" spans="3:3" x14ac:dyDescent="0.15">
      <c r="C999571" s="29"/>
    </row>
    <row r="999572" spans="3:3" x14ac:dyDescent="0.15">
      <c r="C999572" s="29"/>
    </row>
    <row r="999573" spans="3:3" x14ac:dyDescent="0.15">
      <c r="C999573" s="29"/>
    </row>
    <row r="999574" spans="3:3" x14ac:dyDescent="0.15">
      <c r="C999574" s="29"/>
    </row>
    <row r="999575" spans="3:3" x14ac:dyDescent="0.15">
      <c r="C999575" s="29"/>
    </row>
    <row r="999576" spans="3:3" x14ac:dyDescent="0.15">
      <c r="C999576" s="29"/>
    </row>
    <row r="999577" spans="3:3" x14ac:dyDescent="0.15">
      <c r="C999577" s="29"/>
    </row>
    <row r="999578" spans="3:3" x14ac:dyDescent="0.15">
      <c r="C999578" s="29"/>
    </row>
    <row r="999579" spans="3:3" x14ac:dyDescent="0.15">
      <c r="C999579" s="29"/>
    </row>
    <row r="999580" spans="3:3" x14ac:dyDescent="0.15">
      <c r="C999580" s="29"/>
    </row>
    <row r="999581" spans="3:3" x14ac:dyDescent="0.15">
      <c r="C999581" s="29"/>
    </row>
    <row r="999582" spans="3:3" x14ac:dyDescent="0.15">
      <c r="C999582" s="29"/>
    </row>
    <row r="999583" spans="3:3" x14ac:dyDescent="0.15">
      <c r="C999583" s="29"/>
    </row>
    <row r="999584" spans="3:3" x14ac:dyDescent="0.15">
      <c r="C999584" s="29"/>
    </row>
    <row r="999585" spans="3:3" x14ac:dyDescent="0.15">
      <c r="C999585" s="29"/>
    </row>
    <row r="999586" spans="3:3" x14ac:dyDescent="0.15">
      <c r="C999586" s="29"/>
    </row>
    <row r="999587" spans="3:3" x14ac:dyDescent="0.15">
      <c r="C999587" s="29"/>
    </row>
    <row r="999588" spans="3:3" x14ac:dyDescent="0.15">
      <c r="C999588" s="29"/>
    </row>
    <row r="999589" spans="3:3" x14ac:dyDescent="0.15">
      <c r="C999589" s="29"/>
    </row>
    <row r="999590" spans="3:3" x14ac:dyDescent="0.15">
      <c r="C999590" s="29"/>
    </row>
    <row r="999591" spans="3:3" x14ac:dyDescent="0.15">
      <c r="C999591" s="29"/>
    </row>
    <row r="999592" spans="3:3" x14ac:dyDescent="0.15">
      <c r="C999592" s="29"/>
    </row>
    <row r="999593" spans="3:3" x14ac:dyDescent="0.15">
      <c r="C999593" s="29"/>
    </row>
    <row r="999594" spans="3:3" x14ac:dyDescent="0.15">
      <c r="C999594" s="31"/>
    </row>
    <row r="999595" spans="3:3" x14ac:dyDescent="0.15">
      <c r="C999595" s="31"/>
    </row>
    <row r="999596" spans="3:3" x14ac:dyDescent="0.15">
      <c r="C999596" s="31"/>
    </row>
    <row r="999597" spans="3:3" x14ac:dyDescent="0.15">
      <c r="C999597" s="31"/>
    </row>
    <row r="999598" spans="3:3" x14ac:dyDescent="0.15">
      <c r="C999598" s="31"/>
    </row>
    <row r="999599" spans="3:3" x14ac:dyDescent="0.15">
      <c r="C999599" s="31"/>
    </row>
    <row r="999600" spans="3:3" x14ac:dyDescent="0.15">
      <c r="C999600" s="31"/>
    </row>
    <row r="999601" spans="3:3" x14ac:dyDescent="0.15">
      <c r="C999601" s="31"/>
    </row>
    <row r="999602" spans="3:3" x14ac:dyDescent="0.15">
      <c r="C999602" s="31"/>
    </row>
    <row r="999603" spans="3:3" x14ac:dyDescent="0.15">
      <c r="C999603" s="31"/>
    </row>
    <row r="999604" spans="3:3" x14ac:dyDescent="0.15">
      <c r="C999604" s="29"/>
    </row>
    <row r="999605" spans="3:3" x14ac:dyDescent="0.15">
      <c r="C999605" s="29"/>
    </row>
    <row r="999606" spans="3:3" x14ac:dyDescent="0.15">
      <c r="C999606" s="29"/>
    </row>
    <row r="999607" spans="3:3" x14ac:dyDescent="0.15">
      <c r="C999607" s="29"/>
    </row>
    <row r="999608" spans="3:3" x14ac:dyDescent="0.15">
      <c r="C999608" s="29"/>
    </row>
    <row r="999609" spans="3:3" x14ac:dyDescent="0.15">
      <c r="C999609" s="29"/>
    </row>
    <row r="999610" spans="3:3" x14ac:dyDescent="0.15">
      <c r="C999610" s="29"/>
    </row>
    <row r="999611" spans="3:3" x14ac:dyDescent="0.15">
      <c r="C999611" s="29"/>
    </row>
    <row r="999612" spans="3:3" x14ac:dyDescent="0.15">
      <c r="C999612" s="29"/>
    </row>
    <row r="999613" spans="3:3" x14ac:dyDescent="0.15">
      <c r="C999613" s="29"/>
    </row>
    <row r="999614" spans="3:3" x14ac:dyDescent="0.15">
      <c r="C999614" s="29"/>
    </row>
    <row r="999615" spans="3:3" x14ac:dyDescent="0.15">
      <c r="C999615" s="29"/>
    </row>
    <row r="999616" spans="3:3" x14ac:dyDescent="0.15">
      <c r="C999616" s="29"/>
    </row>
    <row r="999617" spans="3:3" x14ac:dyDescent="0.15">
      <c r="C999617" s="29"/>
    </row>
    <row r="999618" spans="3:3" x14ac:dyDescent="0.15">
      <c r="C999618" s="29"/>
    </row>
    <row r="999619" spans="3:3" x14ac:dyDescent="0.15">
      <c r="C999619" s="29"/>
    </row>
    <row r="999620" spans="3:3" x14ac:dyDescent="0.15">
      <c r="C999620" s="29"/>
    </row>
    <row r="999621" spans="3:3" x14ac:dyDescent="0.15">
      <c r="C999621" s="29"/>
    </row>
    <row r="999622" spans="3:3" x14ac:dyDescent="0.15">
      <c r="C999622" s="29"/>
    </row>
    <row r="999623" spans="3:3" x14ac:dyDescent="0.15">
      <c r="C999623" s="29"/>
    </row>
    <row r="999624" spans="3:3" x14ac:dyDescent="0.15">
      <c r="C999624" s="29"/>
    </row>
    <row r="999625" spans="3:3" x14ac:dyDescent="0.15">
      <c r="C999625" s="29"/>
    </row>
    <row r="999626" spans="3:3" x14ac:dyDescent="0.15">
      <c r="C999626" s="29"/>
    </row>
    <row r="999627" spans="3:3" x14ac:dyDescent="0.15">
      <c r="C999627" s="29"/>
    </row>
    <row r="999628" spans="3:3" x14ac:dyDescent="0.15">
      <c r="C999628" s="29"/>
    </row>
    <row r="999629" spans="3:3" x14ac:dyDescent="0.15">
      <c r="C999629" s="29"/>
    </row>
    <row r="999630" spans="3:3" x14ac:dyDescent="0.15">
      <c r="C999630" s="40"/>
    </row>
    <row r="999631" spans="3:3" x14ac:dyDescent="0.15">
      <c r="C999631" s="40"/>
    </row>
    <row r="999632" spans="3:3" x14ac:dyDescent="0.15">
      <c r="C999632" s="40"/>
    </row>
    <row r="999633" spans="3:3" x14ac:dyDescent="0.15">
      <c r="C999633" s="40"/>
    </row>
    <row r="999634" spans="3:3" x14ac:dyDescent="0.15">
      <c r="C999634" s="40"/>
    </row>
    <row r="999635" spans="3:3" x14ac:dyDescent="0.15">
      <c r="C999635" s="40"/>
    </row>
    <row r="999636" spans="3:3" x14ac:dyDescent="0.15">
      <c r="C999636" s="40"/>
    </row>
    <row r="999637" spans="3:3" x14ac:dyDescent="0.15">
      <c r="C999637" s="40"/>
    </row>
    <row r="999638" spans="3:3" x14ac:dyDescent="0.15">
      <c r="C999638" s="40"/>
    </row>
    <row r="999639" spans="3:3" x14ac:dyDescent="0.15">
      <c r="C999639" s="40"/>
    </row>
    <row r="999640" spans="3:3" x14ac:dyDescent="0.15">
      <c r="C999640" s="40"/>
    </row>
    <row r="999641" spans="3:3" x14ac:dyDescent="0.15">
      <c r="C999641" s="40"/>
    </row>
    <row r="999642" spans="3:3" x14ac:dyDescent="0.15">
      <c r="C999642" s="40"/>
    </row>
    <row r="999643" spans="3:3" x14ac:dyDescent="0.15">
      <c r="C999643" s="40"/>
    </row>
    <row r="999644" spans="3:3" x14ac:dyDescent="0.15">
      <c r="C999644" s="41"/>
    </row>
    <row r="999645" spans="3:3" x14ac:dyDescent="0.15">
      <c r="C999645" s="41"/>
    </row>
    <row r="999646" spans="3:3" x14ac:dyDescent="0.15">
      <c r="C999646" s="41"/>
    </row>
    <row r="999647" spans="3:3" x14ac:dyDescent="0.15">
      <c r="C999647" s="41"/>
    </row>
    <row r="999648" spans="3:3" x14ac:dyDescent="0.15">
      <c r="C999648" s="41"/>
    </row>
    <row r="999649" spans="3:3" x14ac:dyDescent="0.15">
      <c r="C999649" s="34"/>
    </row>
    <row r="999650" spans="3:3" x14ac:dyDescent="0.15">
      <c r="C999650" s="34"/>
    </row>
    <row r="999651" spans="3:3" x14ac:dyDescent="0.15">
      <c r="C999651" s="34"/>
    </row>
    <row r="999652" spans="3:3" x14ac:dyDescent="0.15">
      <c r="C999652" s="34"/>
    </row>
    <row r="999653" spans="3:3" x14ac:dyDescent="0.15">
      <c r="C999653" s="34"/>
    </row>
    <row r="999654" spans="3:3" x14ac:dyDescent="0.15">
      <c r="C999654" s="34"/>
    </row>
    <row r="999655" spans="3:3" x14ac:dyDescent="0.15">
      <c r="C999655" s="34"/>
    </row>
    <row r="999656" spans="3:3" x14ac:dyDescent="0.15">
      <c r="C999656" s="34"/>
    </row>
    <row r="999657" spans="3:3" x14ac:dyDescent="0.15">
      <c r="C999657" s="34"/>
    </row>
    <row r="999658" spans="3:3" x14ac:dyDescent="0.15">
      <c r="C999658" s="34"/>
    </row>
    <row r="999659" spans="3:3" x14ac:dyDescent="0.15">
      <c r="C999659" s="42"/>
    </row>
    <row r="999660" spans="3:3" x14ac:dyDescent="0.15">
      <c r="C999660" s="42"/>
    </row>
    <row r="999661" spans="3:3" x14ac:dyDescent="0.15">
      <c r="C999661" s="42"/>
    </row>
    <row r="999662" spans="3:3" x14ac:dyDescent="0.15">
      <c r="C999662" s="42"/>
    </row>
    <row r="999663" spans="3:3" x14ac:dyDescent="0.15">
      <c r="C999663" s="42"/>
    </row>
    <row r="999664" spans="3:3" x14ac:dyDescent="0.15">
      <c r="C999664" s="42"/>
    </row>
    <row r="999665" spans="3:3" x14ac:dyDescent="0.15">
      <c r="C999665" s="42"/>
    </row>
    <row r="999666" spans="3:3" x14ac:dyDescent="0.15">
      <c r="C999666" s="42"/>
    </row>
    <row r="999667" spans="3:3" x14ac:dyDescent="0.15">
      <c r="C999667" s="42"/>
    </row>
    <row r="999668" spans="3:3" x14ac:dyDescent="0.15">
      <c r="C999668" s="42"/>
    </row>
    <row r="999669" spans="3:3" x14ac:dyDescent="0.15">
      <c r="C999669" s="31"/>
    </row>
    <row r="999670" spans="3:3" x14ac:dyDescent="0.15">
      <c r="C999670" s="31"/>
    </row>
    <row r="999671" spans="3:3" x14ac:dyDescent="0.15">
      <c r="C999671" s="29"/>
    </row>
    <row r="999672" spans="3:3" x14ac:dyDescent="0.15">
      <c r="C999672" s="29"/>
    </row>
    <row r="999673" spans="3:3" x14ac:dyDescent="0.15">
      <c r="C999673" s="29"/>
    </row>
    <row r="999674" spans="3:3" x14ac:dyDescent="0.15">
      <c r="C999674" s="29"/>
    </row>
    <row r="999675" spans="3:3" x14ac:dyDescent="0.15">
      <c r="C999675" s="29"/>
    </row>
    <row r="999676" spans="3:3" x14ac:dyDescent="0.15">
      <c r="C999676" s="29"/>
    </row>
    <row r="999677" spans="3:3" x14ac:dyDescent="0.15">
      <c r="C999677" s="29"/>
    </row>
    <row r="999678" spans="3:3" x14ac:dyDescent="0.15">
      <c r="C999678" s="29"/>
    </row>
    <row r="999679" spans="3:3" x14ac:dyDescent="0.15">
      <c r="C999679" s="31"/>
    </row>
    <row r="999680" spans="3:3" x14ac:dyDescent="0.15">
      <c r="C999680" s="29"/>
    </row>
    <row r="999681" spans="3:3" x14ac:dyDescent="0.15">
      <c r="C999681" s="29"/>
    </row>
    <row r="999682" spans="3:3" x14ac:dyDescent="0.15">
      <c r="C999682" s="29"/>
    </row>
    <row r="999683" spans="3:3" x14ac:dyDescent="0.15">
      <c r="C999683" s="29"/>
    </row>
    <row r="999684" spans="3:3" x14ac:dyDescent="0.15">
      <c r="C999684" s="29"/>
    </row>
    <row r="999685" spans="3:3" x14ac:dyDescent="0.15">
      <c r="C999685" s="29"/>
    </row>
    <row r="999686" spans="3:3" x14ac:dyDescent="0.15">
      <c r="C999686" s="29"/>
    </row>
    <row r="999687" spans="3:3" x14ac:dyDescent="0.15">
      <c r="C999687" s="37"/>
    </row>
    <row r="999688" spans="3:3" x14ac:dyDescent="0.15">
      <c r="C999688" s="37"/>
    </row>
    <row r="999689" spans="3:3" x14ac:dyDescent="0.15">
      <c r="C999689" s="37"/>
    </row>
    <row r="999690" spans="3:3" x14ac:dyDescent="0.15">
      <c r="C999690" s="37"/>
    </row>
    <row r="999691" spans="3:3" x14ac:dyDescent="0.15">
      <c r="C999691" s="29"/>
    </row>
    <row r="999692" spans="3:3" x14ac:dyDescent="0.15">
      <c r="C999692" s="43"/>
    </row>
    <row r="999693" spans="3:3" x14ac:dyDescent="0.15">
      <c r="C999693" s="43"/>
    </row>
    <row r="999694" spans="3:3" x14ac:dyDescent="0.15">
      <c r="C999694" s="43"/>
    </row>
    <row r="999695" spans="3:3" x14ac:dyDescent="0.15">
      <c r="C999695" s="43"/>
    </row>
    <row r="999696" spans="3:3" x14ac:dyDescent="0.15">
      <c r="C999696" s="43"/>
    </row>
    <row r="999697" spans="3:3" x14ac:dyDescent="0.15">
      <c r="C999697" s="43"/>
    </row>
    <row r="999698" spans="3:3" x14ac:dyDescent="0.15">
      <c r="C999698" s="43"/>
    </row>
    <row r="999699" spans="3:3" x14ac:dyDescent="0.15">
      <c r="C999699" s="44"/>
    </row>
    <row r="999700" spans="3:3" x14ac:dyDescent="0.15">
      <c r="C999700" s="44"/>
    </row>
    <row r="999701" spans="3:3" x14ac:dyDescent="0.15">
      <c r="C999701" s="44"/>
    </row>
    <row r="999702" spans="3:3" x14ac:dyDescent="0.15">
      <c r="C999702" s="43"/>
    </row>
    <row r="999703" spans="3:3" x14ac:dyDescent="0.15">
      <c r="C999703" s="43"/>
    </row>
    <row r="999704" spans="3:3" x14ac:dyDescent="0.15">
      <c r="C999704" s="43"/>
    </row>
    <row r="999705" spans="3:3" x14ac:dyDescent="0.15">
      <c r="C999705" s="43"/>
    </row>
    <row r="999706" spans="3:3" x14ac:dyDescent="0.15">
      <c r="C999706" s="43"/>
    </row>
    <row r="999707" spans="3:3" x14ac:dyDescent="0.15">
      <c r="C999707" s="43"/>
    </row>
    <row r="999708" spans="3:3" x14ac:dyDescent="0.15">
      <c r="C999708" s="43"/>
    </row>
    <row r="999709" spans="3:3" x14ac:dyDescent="0.15">
      <c r="C999709" s="45"/>
    </row>
    <row r="999710" spans="3:3" x14ac:dyDescent="0.15">
      <c r="C999710" s="45"/>
    </row>
    <row r="999711" spans="3:3" x14ac:dyDescent="0.15">
      <c r="C999711" s="45"/>
    </row>
    <row r="999712" spans="3:3" x14ac:dyDescent="0.15">
      <c r="C999712" s="46"/>
    </row>
    <row r="999713" spans="3:3" x14ac:dyDescent="0.15">
      <c r="C999713" s="46"/>
    </row>
    <row r="999714" spans="3:3" x14ac:dyDescent="0.15">
      <c r="C999714" s="46"/>
    </row>
    <row r="999715" spans="3:3" x14ac:dyDescent="0.15">
      <c r="C999715" s="46"/>
    </row>
    <row r="999716" spans="3:3" x14ac:dyDescent="0.15">
      <c r="C999716" s="46"/>
    </row>
    <row r="999717" spans="3:3" x14ac:dyDescent="0.15">
      <c r="C999717" s="46"/>
    </row>
    <row r="999718" spans="3:3" x14ac:dyDescent="0.15">
      <c r="C999718" s="46"/>
    </row>
    <row r="999719" spans="3:3" x14ac:dyDescent="0.15">
      <c r="C999719" s="47"/>
    </row>
    <row r="999720" spans="3:3" x14ac:dyDescent="0.15">
      <c r="C999720" s="47"/>
    </row>
    <row r="999721" spans="3:3" x14ac:dyDescent="0.15">
      <c r="C999721" s="47"/>
    </row>
    <row r="999722" spans="3:3" x14ac:dyDescent="0.15">
      <c r="C999722" s="43"/>
    </row>
    <row r="999723" spans="3:3" x14ac:dyDescent="0.15">
      <c r="C999723" s="36"/>
    </row>
    <row r="999724" spans="3:3" x14ac:dyDescent="0.15">
      <c r="C999724" s="43"/>
    </row>
    <row r="999725" spans="3:3" x14ac:dyDescent="0.15">
      <c r="C999725" s="43"/>
    </row>
    <row r="999726" spans="3:3" x14ac:dyDescent="0.15">
      <c r="C999726" s="43"/>
    </row>
    <row r="999727" spans="3:3" x14ac:dyDescent="0.15">
      <c r="C999727" s="43"/>
    </row>
    <row r="999728" spans="3:3" x14ac:dyDescent="0.15">
      <c r="C999728" s="43"/>
    </row>
    <row r="999729" spans="3:3" x14ac:dyDescent="0.15">
      <c r="C999729" s="43"/>
    </row>
    <row r="999730" spans="3:3" x14ac:dyDescent="0.15">
      <c r="C999730" s="43"/>
    </row>
    <row r="999731" spans="3:3" x14ac:dyDescent="0.15">
      <c r="C999731" s="43"/>
    </row>
    <row r="999732" spans="3:3" x14ac:dyDescent="0.15">
      <c r="C999732" s="44"/>
    </row>
    <row r="999733" spans="3:3" x14ac:dyDescent="0.15">
      <c r="C999733" s="44"/>
    </row>
    <row r="999734" spans="3:3" x14ac:dyDescent="0.15">
      <c r="C999734" s="44"/>
    </row>
    <row r="999735" spans="3:3" x14ac:dyDescent="0.15">
      <c r="C999735" s="43"/>
    </row>
    <row r="999736" spans="3:3" x14ac:dyDescent="0.15">
      <c r="C999736" s="43"/>
    </row>
    <row r="999737" spans="3:3" x14ac:dyDescent="0.15">
      <c r="C999737" s="43"/>
    </row>
    <row r="999738" spans="3:3" x14ac:dyDescent="0.15">
      <c r="C999738" s="48"/>
    </row>
    <row r="999739" spans="3:3" x14ac:dyDescent="0.15">
      <c r="C999739" s="43"/>
    </row>
    <row r="999740" spans="3:3" x14ac:dyDescent="0.15">
      <c r="C999740" s="48"/>
    </row>
    <row r="999741" spans="3:3" x14ac:dyDescent="0.15">
      <c r="C999741" s="48"/>
    </row>
    <row r="999742" spans="3:3" x14ac:dyDescent="0.15">
      <c r="C999742" s="48"/>
    </row>
    <row r="999743" spans="3:3" x14ac:dyDescent="0.15">
      <c r="C999743" s="43"/>
    </row>
    <row r="999744" spans="3:3" x14ac:dyDescent="0.15">
      <c r="C999744" s="49"/>
    </row>
    <row r="999745" spans="3:3" x14ac:dyDescent="0.15">
      <c r="C999745" s="48"/>
    </row>
    <row r="999746" spans="3:3" x14ac:dyDescent="0.15">
      <c r="C999746" s="48"/>
    </row>
    <row r="999747" spans="3:3" x14ac:dyDescent="0.15">
      <c r="C999747" s="48"/>
    </row>
    <row r="999748" spans="3:3" x14ac:dyDescent="0.15">
      <c r="C999748" s="48"/>
    </row>
    <row r="999749" spans="3:3" x14ac:dyDescent="0.15">
      <c r="C999749" s="48"/>
    </row>
    <row r="999750" spans="3:3" x14ac:dyDescent="0.15">
      <c r="C999750" s="48"/>
    </row>
    <row r="999751" spans="3:3" x14ac:dyDescent="0.15">
      <c r="C999751" s="48"/>
    </row>
    <row r="999752" spans="3:3" x14ac:dyDescent="0.15">
      <c r="C999752" s="43"/>
    </row>
    <row r="999753" spans="3:3" x14ac:dyDescent="0.15">
      <c r="C999753" s="46"/>
    </row>
    <row r="999754" spans="3:3" x14ac:dyDescent="0.15">
      <c r="C999754" s="43"/>
    </row>
    <row r="999755" spans="3:3" x14ac:dyDescent="0.15">
      <c r="C999755" s="50"/>
    </row>
    <row r="999757" spans="3:3" x14ac:dyDescent="0.15">
      <c r="C999757" s="52"/>
    </row>
    <row r="1015809" spans="3:3" x14ac:dyDescent="0.15">
      <c r="C1015809" s="29"/>
    </row>
    <row r="1015810" spans="3:3" x14ac:dyDescent="0.15">
      <c r="C1015810" s="31"/>
    </row>
    <row r="1015811" spans="3:3" x14ac:dyDescent="0.15">
      <c r="C1015811" s="31"/>
    </row>
    <row r="1015812" spans="3:3" x14ac:dyDescent="0.15">
      <c r="C1015812" s="32"/>
    </row>
    <row r="1015813" spans="3:3" x14ac:dyDescent="0.15">
      <c r="C1015813" s="32"/>
    </row>
    <row r="1015814" spans="3:3" x14ac:dyDescent="0.15">
      <c r="C1015814" s="31"/>
    </row>
    <row r="1015815" spans="3:3" x14ac:dyDescent="0.15">
      <c r="C1015815" s="31"/>
    </row>
    <row r="1015816" spans="3:3" x14ac:dyDescent="0.15">
      <c r="C1015816" s="31"/>
    </row>
    <row r="1015817" spans="3:3" x14ac:dyDescent="0.15">
      <c r="C1015817" s="31"/>
    </row>
    <row r="1015818" spans="3:3" x14ac:dyDescent="0.15">
      <c r="C1015818" s="31"/>
    </row>
    <row r="1015819" spans="3:3" x14ac:dyDescent="0.15">
      <c r="C1015819" s="31"/>
    </row>
    <row r="1015820" spans="3:3" x14ac:dyDescent="0.15">
      <c r="C1015820" s="31"/>
    </row>
    <row r="1015821" spans="3:3" x14ac:dyDescent="0.15">
      <c r="C1015821" s="31"/>
    </row>
    <row r="1015822" spans="3:3" x14ac:dyDescent="0.15">
      <c r="C1015822" s="31"/>
    </row>
    <row r="1015823" spans="3:3" x14ac:dyDescent="0.15">
      <c r="C1015823" s="31"/>
    </row>
    <row r="1015824" spans="3:3" x14ac:dyDescent="0.15">
      <c r="C1015824" s="31"/>
    </row>
    <row r="1015825" spans="3:3" x14ac:dyDescent="0.15">
      <c r="C1015825" s="31"/>
    </row>
    <row r="1015826" spans="3:3" x14ac:dyDescent="0.15">
      <c r="C1015826" s="31"/>
    </row>
    <row r="1015827" spans="3:3" x14ac:dyDescent="0.15">
      <c r="C1015827" s="31"/>
    </row>
    <row r="1015828" spans="3:3" x14ac:dyDescent="0.15">
      <c r="C1015828" s="29"/>
    </row>
    <row r="1015829" spans="3:3" x14ac:dyDescent="0.15">
      <c r="C1015829" s="29"/>
    </row>
    <row r="1015830" spans="3:3" x14ac:dyDescent="0.15">
      <c r="C1015830" s="29"/>
    </row>
    <row r="1015831" spans="3:3" x14ac:dyDescent="0.15">
      <c r="C1015831" s="29"/>
    </row>
    <row r="1015832" spans="3:3" x14ac:dyDescent="0.15">
      <c r="C1015832" s="29"/>
    </row>
    <row r="1015833" spans="3:3" x14ac:dyDescent="0.15">
      <c r="C1015833" s="29"/>
    </row>
    <row r="1015834" spans="3:3" x14ac:dyDescent="0.15">
      <c r="C1015834" s="33"/>
    </row>
    <row r="1015835" spans="3:3" x14ac:dyDescent="0.15">
      <c r="C1015835" s="29"/>
    </row>
    <row r="1015836" spans="3:3" x14ac:dyDescent="0.15">
      <c r="C1015836" s="33"/>
    </row>
    <row r="1015837" spans="3:3" x14ac:dyDescent="0.15">
      <c r="C1015837" s="29"/>
    </row>
    <row r="1015838" spans="3:3" x14ac:dyDescent="0.15">
      <c r="C1015838" s="29"/>
    </row>
    <row r="1015839" spans="3:3" x14ac:dyDescent="0.15">
      <c r="C1015839" s="34"/>
    </row>
    <row r="1015840" spans="3:3" x14ac:dyDescent="0.15">
      <c r="C1015840" s="34"/>
    </row>
    <row r="1015841" spans="3:3" x14ac:dyDescent="0.15">
      <c r="C1015841" s="34"/>
    </row>
    <row r="1015842" spans="3:3" x14ac:dyDescent="0.15">
      <c r="C1015842" s="34"/>
    </row>
    <row r="1015843" spans="3:3" x14ac:dyDescent="0.15">
      <c r="C1015843" s="29"/>
    </row>
    <row r="1015844" spans="3:3" x14ac:dyDescent="0.15">
      <c r="C1015844" s="29"/>
    </row>
    <row r="1015845" spans="3:3" x14ac:dyDescent="0.15">
      <c r="C1015845" s="29"/>
    </row>
    <row r="1015846" spans="3:3" x14ac:dyDescent="0.15">
      <c r="C1015846" s="29"/>
    </row>
    <row r="1015847" spans="3:3" x14ac:dyDescent="0.15">
      <c r="C1015847" s="29"/>
    </row>
    <row r="1015848" spans="3:3" x14ac:dyDescent="0.15">
      <c r="C1015848" s="29"/>
    </row>
    <row r="1015849" spans="3:3" x14ac:dyDescent="0.15">
      <c r="C1015849" s="34"/>
    </row>
    <row r="1015850" spans="3:3" x14ac:dyDescent="0.15">
      <c r="C1015850" s="34"/>
    </row>
    <row r="1015851" spans="3:3" x14ac:dyDescent="0.15">
      <c r="C1015851" s="29"/>
    </row>
    <row r="1015852" spans="3:3" x14ac:dyDescent="0.15">
      <c r="C1015852" s="29"/>
    </row>
    <row r="1015853" spans="3:3" x14ac:dyDescent="0.15">
      <c r="C1015853" s="29"/>
    </row>
    <row r="1015854" spans="3:3" x14ac:dyDescent="0.15">
      <c r="C1015854" s="29"/>
    </row>
    <row r="1015855" spans="3:3" x14ac:dyDescent="0.15">
      <c r="C1015855" s="29"/>
    </row>
    <row r="1015856" spans="3:3" x14ac:dyDescent="0.15">
      <c r="C1015856" s="29"/>
    </row>
    <row r="1015857" spans="3:3" x14ac:dyDescent="0.15">
      <c r="C1015857" s="29"/>
    </row>
    <row r="1015858" spans="3:3" x14ac:dyDescent="0.15">
      <c r="C1015858" s="29"/>
    </row>
    <row r="1015859" spans="3:3" x14ac:dyDescent="0.15">
      <c r="C1015859" s="29"/>
    </row>
    <row r="1015860" spans="3:3" x14ac:dyDescent="0.15">
      <c r="C1015860" s="29"/>
    </row>
    <row r="1015861" spans="3:3" x14ac:dyDescent="0.15">
      <c r="C1015861" s="29"/>
    </row>
    <row r="1015862" spans="3:3" x14ac:dyDescent="0.15">
      <c r="C1015862" s="29"/>
    </row>
    <row r="1015863" spans="3:3" x14ac:dyDescent="0.15">
      <c r="C1015863" s="29"/>
    </row>
    <row r="1015864" spans="3:3" x14ac:dyDescent="0.15">
      <c r="C1015864" s="29"/>
    </row>
    <row r="1015865" spans="3:3" x14ac:dyDescent="0.15">
      <c r="C1015865" s="29"/>
    </row>
    <row r="1015866" spans="3:3" x14ac:dyDescent="0.15">
      <c r="C1015866" s="29"/>
    </row>
    <row r="1015867" spans="3:3" x14ac:dyDescent="0.15">
      <c r="C1015867" s="34"/>
    </row>
    <row r="1015868" spans="3:3" x14ac:dyDescent="0.15">
      <c r="C1015868" s="35"/>
    </row>
    <row r="1015869" spans="3:3" x14ac:dyDescent="0.15">
      <c r="C1015869" s="35"/>
    </row>
    <row r="1015870" spans="3:3" x14ac:dyDescent="0.15">
      <c r="C1015870" s="35"/>
    </row>
    <row r="1015871" spans="3:3" x14ac:dyDescent="0.15">
      <c r="C1015871" s="35"/>
    </row>
    <row r="1015872" spans="3:3" x14ac:dyDescent="0.15">
      <c r="C1015872" s="35"/>
    </row>
    <row r="1015873" spans="3:3" x14ac:dyDescent="0.15">
      <c r="C1015873" s="35"/>
    </row>
    <row r="1015874" spans="3:3" x14ac:dyDescent="0.15">
      <c r="C1015874" s="35"/>
    </row>
    <row r="1015875" spans="3:3" x14ac:dyDescent="0.15">
      <c r="C1015875" s="33"/>
    </row>
    <row r="1015876" spans="3:3" x14ac:dyDescent="0.15">
      <c r="C1015876" s="35"/>
    </row>
    <row r="1015877" spans="3:3" x14ac:dyDescent="0.15">
      <c r="C1015877" s="33"/>
    </row>
    <row r="1015878" spans="3:3" x14ac:dyDescent="0.15">
      <c r="C1015878" s="33"/>
    </row>
    <row r="1015879" spans="3:3" x14ac:dyDescent="0.15">
      <c r="C1015879" s="33"/>
    </row>
    <row r="1015880" spans="3:3" x14ac:dyDescent="0.15">
      <c r="C1015880" s="33"/>
    </row>
    <row r="1015881" spans="3:3" x14ac:dyDescent="0.15">
      <c r="C1015881" s="33"/>
    </row>
    <row r="1015882" spans="3:3" x14ac:dyDescent="0.15">
      <c r="C1015882" s="33"/>
    </row>
    <row r="1015883" spans="3:3" x14ac:dyDescent="0.15">
      <c r="C1015883" s="33"/>
    </row>
    <row r="1015884" spans="3:3" x14ac:dyDescent="0.15">
      <c r="C1015884" s="33"/>
    </row>
    <row r="1015885" spans="3:3" x14ac:dyDescent="0.15">
      <c r="C1015885" s="33"/>
    </row>
    <row r="1015886" spans="3:3" x14ac:dyDescent="0.15">
      <c r="C1015886" s="36"/>
    </row>
    <row r="1015887" spans="3:3" x14ac:dyDescent="0.15">
      <c r="C1015887" s="33"/>
    </row>
    <row r="1015888" spans="3:3" x14ac:dyDescent="0.15">
      <c r="C1015888" s="36"/>
    </row>
    <row r="1015889" spans="3:3" x14ac:dyDescent="0.15">
      <c r="C1015889" s="33"/>
    </row>
    <row r="1015890" spans="3:3" x14ac:dyDescent="0.15">
      <c r="C1015890" s="33"/>
    </row>
    <row r="1015891" spans="3:3" x14ac:dyDescent="0.15">
      <c r="C1015891" s="33"/>
    </row>
    <row r="1015892" spans="3:3" x14ac:dyDescent="0.15">
      <c r="C1015892" s="33"/>
    </row>
    <row r="1015893" spans="3:3" x14ac:dyDescent="0.15">
      <c r="C1015893" s="36"/>
    </row>
    <row r="1015894" spans="3:3" x14ac:dyDescent="0.15">
      <c r="C1015894" s="37"/>
    </row>
    <row r="1015895" spans="3:3" x14ac:dyDescent="0.15">
      <c r="C1015895" s="37"/>
    </row>
    <row r="1015896" spans="3:3" x14ac:dyDescent="0.15">
      <c r="C1015896" s="15"/>
    </row>
    <row r="1015897" spans="3:3" x14ac:dyDescent="0.15">
      <c r="C1015897" s="36"/>
    </row>
    <row r="1015898" spans="3:3" x14ac:dyDescent="0.15">
      <c r="C1015898" s="37"/>
    </row>
    <row r="1015899" spans="3:3" x14ac:dyDescent="0.15">
      <c r="C1015899" s="37"/>
    </row>
    <row r="1015900" spans="3:3" x14ac:dyDescent="0.15">
      <c r="C1015900" s="15"/>
    </row>
    <row r="1015901" spans="3:3" x14ac:dyDescent="0.15">
      <c r="C1015901" s="38"/>
    </row>
    <row r="1015902" spans="3:3" x14ac:dyDescent="0.15">
      <c r="C1015902" s="36"/>
    </row>
    <row r="1015903" spans="3:3" x14ac:dyDescent="0.15">
      <c r="C1015903" s="37"/>
    </row>
    <row r="1015904" spans="3:3" x14ac:dyDescent="0.15">
      <c r="C1015904" s="37"/>
    </row>
    <row r="1015905" spans="3:3" x14ac:dyDescent="0.15">
      <c r="C1015905" s="17"/>
    </row>
    <row r="1015906" spans="3:3" x14ac:dyDescent="0.15">
      <c r="C1015906" s="17"/>
    </row>
    <row r="1015907" spans="3:3" x14ac:dyDescent="0.15">
      <c r="C1015907" s="33"/>
    </row>
    <row r="1015908" spans="3:3" x14ac:dyDescent="0.15">
      <c r="C1015908" s="33"/>
    </row>
    <row r="1015909" spans="3:3" x14ac:dyDescent="0.15">
      <c r="C1015909" s="33"/>
    </row>
    <row r="1015910" spans="3:3" x14ac:dyDescent="0.15">
      <c r="C1015910" s="33"/>
    </row>
    <row r="1015911" spans="3:3" x14ac:dyDescent="0.15">
      <c r="C1015911" s="33"/>
    </row>
    <row r="1015912" spans="3:3" x14ac:dyDescent="0.15">
      <c r="C1015912" s="33"/>
    </row>
    <row r="1015913" spans="3:3" x14ac:dyDescent="0.15">
      <c r="C1015913" s="33"/>
    </row>
    <row r="1015914" spans="3:3" x14ac:dyDescent="0.15">
      <c r="C1015914" s="33"/>
    </row>
    <row r="1015915" spans="3:3" x14ac:dyDescent="0.15">
      <c r="C1015915" s="33"/>
    </row>
    <row r="1015916" spans="3:3" x14ac:dyDescent="0.15">
      <c r="C1015916" s="33"/>
    </row>
    <row r="1015917" spans="3:3" x14ac:dyDescent="0.15">
      <c r="C1015917" s="39"/>
    </row>
    <row r="1015918" spans="3:3" x14ac:dyDescent="0.15">
      <c r="C1015918" s="39"/>
    </row>
    <row r="1015919" spans="3:3" x14ac:dyDescent="0.15">
      <c r="C1015919" s="39"/>
    </row>
    <row r="1015920" spans="3:3" x14ac:dyDescent="0.15">
      <c r="C1015920" s="39"/>
    </row>
    <row r="1015921" spans="3:3" x14ac:dyDescent="0.15">
      <c r="C1015921" s="39"/>
    </row>
    <row r="1015922" spans="3:3" x14ac:dyDescent="0.15">
      <c r="C1015922" s="31"/>
    </row>
    <row r="1015923" spans="3:3" x14ac:dyDescent="0.15">
      <c r="C1015923" s="31"/>
    </row>
    <row r="1015924" spans="3:3" x14ac:dyDescent="0.15">
      <c r="C1015924" s="31"/>
    </row>
    <row r="1015925" spans="3:3" x14ac:dyDescent="0.15">
      <c r="C1015925" s="31"/>
    </row>
    <row r="1015926" spans="3:3" x14ac:dyDescent="0.15">
      <c r="C1015926" s="31"/>
    </row>
    <row r="1015927" spans="3:3" x14ac:dyDescent="0.15">
      <c r="C1015927" s="31"/>
    </row>
    <row r="1015928" spans="3:3" x14ac:dyDescent="0.15">
      <c r="C1015928" s="31"/>
    </row>
    <row r="1015929" spans="3:3" x14ac:dyDescent="0.15">
      <c r="C1015929" s="31"/>
    </row>
    <row r="1015930" spans="3:3" x14ac:dyDescent="0.15">
      <c r="C1015930" s="31"/>
    </row>
    <row r="1015931" spans="3:3" x14ac:dyDescent="0.15">
      <c r="C1015931" s="31"/>
    </row>
    <row r="1015932" spans="3:3" x14ac:dyDescent="0.15">
      <c r="C1015932" s="31"/>
    </row>
    <row r="1015933" spans="3:3" x14ac:dyDescent="0.15">
      <c r="C1015933" s="31"/>
    </row>
    <row r="1015934" spans="3:3" x14ac:dyDescent="0.15">
      <c r="C1015934" s="31"/>
    </row>
    <row r="1015935" spans="3:3" x14ac:dyDescent="0.15">
      <c r="C1015935" s="31"/>
    </row>
    <row r="1015936" spans="3:3" x14ac:dyDescent="0.15">
      <c r="C1015936" s="31"/>
    </row>
    <row r="1015937" spans="3:3" x14ac:dyDescent="0.15">
      <c r="C1015937" s="31"/>
    </row>
    <row r="1015938" spans="3:3" x14ac:dyDescent="0.15">
      <c r="C1015938" s="31"/>
    </row>
    <row r="1015939" spans="3:3" x14ac:dyDescent="0.15">
      <c r="C1015939" s="31"/>
    </row>
    <row r="1015940" spans="3:3" x14ac:dyDescent="0.15">
      <c r="C1015940" s="31"/>
    </row>
    <row r="1015941" spans="3:3" x14ac:dyDescent="0.15">
      <c r="C1015941" s="31"/>
    </row>
    <row r="1015942" spans="3:3" x14ac:dyDescent="0.15">
      <c r="C1015942" s="29"/>
    </row>
    <row r="1015943" spans="3:3" x14ac:dyDescent="0.15">
      <c r="C1015943" s="29"/>
    </row>
    <row r="1015944" spans="3:3" x14ac:dyDescent="0.15">
      <c r="C1015944" s="29"/>
    </row>
    <row r="1015945" spans="3:3" x14ac:dyDescent="0.15">
      <c r="C1015945" s="29"/>
    </row>
    <row r="1015946" spans="3:3" x14ac:dyDescent="0.15">
      <c r="C1015946" s="29"/>
    </row>
    <row r="1015947" spans="3:3" x14ac:dyDescent="0.15">
      <c r="C1015947" s="29"/>
    </row>
    <row r="1015948" spans="3:3" x14ac:dyDescent="0.15">
      <c r="C1015948" s="29"/>
    </row>
    <row r="1015949" spans="3:3" x14ac:dyDescent="0.15">
      <c r="C1015949" s="29"/>
    </row>
    <row r="1015950" spans="3:3" x14ac:dyDescent="0.15">
      <c r="C1015950" s="29"/>
    </row>
    <row r="1015951" spans="3:3" x14ac:dyDescent="0.15">
      <c r="C1015951" s="29"/>
    </row>
    <row r="1015952" spans="3:3" x14ac:dyDescent="0.15">
      <c r="C1015952" s="29"/>
    </row>
    <row r="1015953" spans="3:3" x14ac:dyDescent="0.15">
      <c r="C1015953" s="29"/>
    </row>
    <row r="1015954" spans="3:3" x14ac:dyDescent="0.15">
      <c r="C1015954" s="29"/>
    </row>
    <row r="1015955" spans="3:3" x14ac:dyDescent="0.15">
      <c r="C1015955" s="29"/>
    </row>
    <row r="1015956" spans="3:3" x14ac:dyDescent="0.15">
      <c r="C1015956" s="29"/>
    </row>
    <row r="1015957" spans="3:3" x14ac:dyDescent="0.15">
      <c r="C1015957" s="29"/>
    </row>
    <row r="1015958" spans="3:3" x14ac:dyDescent="0.15">
      <c r="C1015958" s="29"/>
    </row>
    <row r="1015959" spans="3:3" x14ac:dyDescent="0.15">
      <c r="C1015959" s="29"/>
    </row>
    <row r="1015960" spans="3:3" x14ac:dyDescent="0.15">
      <c r="C1015960" s="29"/>
    </row>
    <row r="1015961" spans="3:3" x14ac:dyDescent="0.15">
      <c r="C1015961" s="29"/>
    </row>
    <row r="1015962" spans="3:3" x14ac:dyDescent="0.15">
      <c r="C1015962" s="29"/>
    </row>
    <row r="1015963" spans="3:3" x14ac:dyDescent="0.15">
      <c r="C1015963" s="29"/>
    </row>
    <row r="1015964" spans="3:3" x14ac:dyDescent="0.15">
      <c r="C1015964" s="29"/>
    </row>
    <row r="1015965" spans="3:3" x14ac:dyDescent="0.15">
      <c r="C1015965" s="29"/>
    </row>
    <row r="1015966" spans="3:3" x14ac:dyDescent="0.15">
      <c r="C1015966" s="29"/>
    </row>
    <row r="1015967" spans="3:3" x14ac:dyDescent="0.15">
      <c r="C1015967" s="29"/>
    </row>
    <row r="1015968" spans="3:3" x14ac:dyDescent="0.15">
      <c r="C1015968" s="29"/>
    </row>
    <row r="1015969" spans="3:3" x14ac:dyDescent="0.15">
      <c r="C1015969" s="29"/>
    </row>
    <row r="1015970" spans="3:3" x14ac:dyDescent="0.15">
      <c r="C1015970" s="29"/>
    </row>
    <row r="1015971" spans="3:3" x14ac:dyDescent="0.15">
      <c r="C1015971" s="29"/>
    </row>
    <row r="1015972" spans="3:3" x14ac:dyDescent="0.15">
      <c r="C1015972" s="29"/>
    </row>
    <row r="1015973" spans="3:3" x14ac:dyDescent="0.15">
      <c r="C1015973" s="29"/>
    </row>
    <row r="1015974" spans="3:3" x14ac:dyDescent="0.15">
      <c r="C1015974" s="29"/>
    </row>
    <row r="1015975" spans="3:3" x14ac:dyDescent="0.15">
      <c r="C1015975" s="29"/>
    </row>
    <row r="1015976" spans="3:3" x14ac:dyDescent="0.15">
      <c r="C1015976" s="29"/>
    </row>
    <row r="1015977" spans="3:3" x14ac:dyDescent="0.15">
      <c r="C1015977" s="29"/>
    </row>
    <row r="1015978" spans="3:3" x14ac:dyDescent="0.15">
      <c r="C1015978" s="31"/>
    </row>
    <row r="1015979" spans="3:3" x14ac:dyDescent="0.15">
      <c r="C1015979" s="31"/>
    </row>
    <row r="1015980" spans="3:3" x14ac:dyDescent="0.15">
      <c r="C1015980" s="31"/>
    </row>
    <row r="1015981" spans="3:3" x14ac:dyDescent="0.15">
      <c r="C1015981" s="31"/>
    </row>
    <row r="1015982" spans="3:3" x14ac:dyDescent="0.15">
      <c r="C1015982" s="31"/>
    </row>
    <row r="1015983" spans="3:3" x14ac:dyDescent="0.15">
      <c r="C1015983" s="31"/>
    </row>
    <row r="1015984" spans="3:3" x14ac:dyDescent="0.15">
      <c r="C1015984" s="31"/>
    </row>
    <row r="1015985" spans="3:3" x14ac:dyDescent="0.15">
      <c r="C1015985" s="31"/>
    </row>
    <row r="1015986" spans="3:3" x14ac:dyDescent="0.15">
      <c r="C1015986" s="31"/>
    </row>
    <row r="1015987" spans="3:3" x14ac:dyDescent="0.15">
      <c r="C1015987" s="31"/>
    </row>
    <row r="1015988" spans="3:3" x14ac:dyDescent="0.15">
      <c r="C1015988" s="29"/>
    </row>
    <row r="1015989" spans="3:3" x14ac:dyDescent="0.15">
      <c r="C1015989" s="29"/>
    </row>
    <row r="1015990" spans="3:3" x14ac:dyDescent="0.15">
      <c r="C1015990" s="29"/>
    </row>
    <row r="1015991" spans="3:3" x14ac:dyDescent="0.15">
      <c r="C1015991" s="29"/>
    </row>
    <row r="1015992" spans="3:3" x14ac:dyDescent="0.15">
      <c r="C1015992" s="29"/>
    </row>
    <row r="1015993" spans="3:3" x14ac:dyDescent="0.15">
      <c r="C1015993" s="29"/>
    </row>
    <row r="1015994" spans="3:3" x14ac:dyDescent="0.15">
      <c r="C1015994" s="29"/>
    </row>
    <row r="1015995" spans="3:3" x14ac:dyDescent="0.15">
      <c r="C1015995" s="29"/>
    </row>
    <row r="1015996" spans="3:3" x14ac:dyDescent="0.15">
      <c r="C1015996" s="29"/>
    </row>
    <row r="1015997" spans="3:3" x14ac:dyDescent="0.15">
      <c r="C1015997" s="29"/>
    </row>
    <row r="1015998" spans="3:3" x14ac:dyDescent="0.15">
      <c r="C1015998" s="29"/>
    </row>
    <row r="1015999" spans="3:3" x14ac:dyDescent="0.15">
      <c r="C1015999" s="29"/>
    </row>
    <row r="1016000" spans="3:3" x14ac:dyDescent="0.15">
      <c r="C1016000" s="29"/>
    </row>
    <row r="1016001" spans="3:3" x14ac:dyDescent="0.15">
      <c r="C1016001" s="29"/>
    </row>
    <row r="1016002" spans="3:3" x14ac:dyDescent="0.15">
      <c r="C1016002" s="29"/>
    </row>
    <row r="1016003" spans="3:3" x14ac:dyDescent="0.15">
      <c r="C1016003" s="29"/>
    </row>
    <row r="1016004" spans="3:3" x14ac:dyDescent="0.15">
      <c r="C1016004" s="29"/>
    </row>
    <row r="1016005" spans="3:3" x14ac:dyDescent="0.15">
      <c r="C1016005" s="29"/>
    </row>
    <row r="1016006" spans="3:3" x14ac:dyDescent="0.15">
      <c r="C1016006" s="29"/>
    </row>
    <row r="1016007" spans="3:3" x14ac:dyDescent="0.15">
      <c r="C1016007" s="29"/>
    </row>
    <row r="1016008" spans="3:3" x14ac:dyDescent="0.15">
      <c r="C1016008" s="29"/>
    </row>
    <row r="1016009" spans="3:3" x14ac:dyDescent="0.15">
      <c r="C1016009" s="29"/>
    </row>
    <row r="1016010" spans="3:3" x14ac:dyDescent="0.15">
      <c r="C1016010" s="29"/>
    </row>
    <row r="1016011" spans="3:3" x14ac:dyDescent="0.15">
      <c r="C1016011" s="29"/>
    </row>
    <row r="1016012" spans="3:3" x14ac:dyDescent="0.15">
      <c r="C1016012" s="29"/>
    </row>
    <row r="1016013" spans="3:3" x14ac:dyDescent="0.15">
      <c r="C1016013" s="29"/>
    </row>
    <row r="1016014" spans="3:3" x14ac:dyDescent="0.15">
      <c r="C1016014" s="40"/>
    </row>
    <row r="1016015" spans="3:3" x14ac:dyDescent="0.15">
      <c r="C1016015" s="40"/>
    </row>
    <row r="1016016" spans="3:3" x14ac:dyDescent="0.15">
      <c r="C1016016" s="40"/>
    </row>
    <row r="1016017" spans="3:3" x14ac:dyDescent="0.15">
      <c r="C1016017" s="40"/>
    </row>
    <row r="1016018" spans="3:3" x14ac:dyDescent="0.15">
      <c r="C1016018" s="40"/>
    </row>
    <row r="1016019" spans="3:3" x14ac:dyDescent="0.15">
      <c r="C1016019" s="40"/>
    </row>
    <row r="1016020" spans="3:3" x14ac:dyDescent="0.15">
      <c r="C1016020" s="40"/>
    </row>
    <row r="1016021" spans="3:3" x14ac:dyDescent="0.15">
      <c r="C1016021" s="40"/>
    </row>
    <row r="1016022" spans="3:3" x14ac:dyDescent="0.15">
      <c r="C1016022" s="40"/>
    </row>
    <row r="1016023" spans="3:3" x14ac:dyDescent="0.15">
      <c r="C1016023" s="40"/>
    </row>
    <row r="1016024" spans="3:3" x14ac:dyDescent="0.15">
      <c r="C1016024" s="40"/>
    </row>
    <row r="1016025" spans="3:3" x14ac:dyDescent="0.15">
      <c r="C1016025" s="40"/>
    </row>
    <row r="1016026" spans="3:3" x14ac:dyDescent="0.15">
      <c r="C1016026" s="40"/>
    </row>
    <row r="1016027" spans="3:3" x14ac:dyDescent="0.15">
      <c r="C1016027" s="40"/>
    </row>
    <row r="1016028" spans="3:3" x14ac:dyDescent="0.15">
      <c r="C1016028" s="41"/>
    </row>
    <row r="1016029" spans="3:3" x14ac:dyDescent="0.15">
      <c r="C1016029" s="41"/>
    </row>
    <row r="1016030" spans="3:3" x14ac:dyDescent="0.15">
      <c r="C1016030" s="41"/>
    </row>
    <row r="1016031" spans="3:3" x14ac:dyDescent="0.15">
      <c r="C1016031" s="41"/>
    </row>
    <row r="1016032" spans="3:3" x14ac:dyDescent="0.15">
      <c r="C1016032" s="41"/>
    </row>
    <row r="1016033" spans="3:3" x14ac:dyDescent="0.15">
      <c r="C1016033" s="34"/>
    </row>
    <row r="1016034" spans="3:3" x14ac:dyDescent="0.15">
      <c r="C1016034" s="34"/>
    </row>
    <row r="1016035" spans="3:3" x14ac:dyDescent="0.15">
      <c r="C1016035" s="34"/>
    </row>
    <row r="1016036" spans="3:3" x14ac:dyDescent="0.15">
      <c r="C1016036" s="34"/>
    </row>
    <row r="1016037" spans="3:3" x14ac:dyDescent="0.15">
      <c r="C1016037" s="34"/>
    </row>
    <row r="1016038" spans="3:3" x14ac:dyDescent="0.15">
      <c r="C1016038" s="34"/>
    </row>
    <row r="1016039" spans="3:3" x14ac:dyDescent="0.15">
      <c r="C1016039" s="34"/>
    </row>
    <row r="1016040" spans="3:3" x14ac:dyDescent="0.15">
      <c r="C1016040" s="34"/>
    </row>
    <row r="1016041" spans="3:3" x14ac:dyDescent="0.15">
      <c r="C1016041" s="34"/>
    </row>
    <row r="1016042" spans="3:3" x14ac:dyDescent="0.15">
      <c r="C1016042" s="34"/>
    </row>
    <row r="1016043" spans="3:3" x14ac:dyDescent="0.15">
      <c r="C1016043" s="42"/>
    </row>
    <row r="1016044" spans="3:3" x14ac:dyDescent="0.15">
      <c r="C1016044" s="42"/>
    </row>
    <row r="1016045" spans="3:3" x14ac:dyDescent="0.15">
      <c r="C1016045" s="42"/>
    </row>
    <row r="1016046" spans="3:3" x14ac:dyDescent="0.15">
      <c r="C1016046" s="42"/>
    </row>
    <row r="1016047" spans="3:3" x14ac:dyDescent="0.15">
      <c r="C1016047" s="42"/>
    </row>
    <row r="1016048" spans="3:3" x14ac:dyDescent="0.15">
      <c r="C1016048" s="42"/>
    </row>
    <row r="1016049" spans="3:3" x14ac:dyDescent="0.15">
      <c r="C1016049" s="42"/>
    </row>
    <row r="1016050" spans="3:3" x14ac:dyDescent="0.15">
      <c r="C1016050" s="42"/>
    </row>
    <row r="1016051" spans="3:3" x14ac:dyDescent="0.15">
      <c r="C1016051" s="42"/>
    </row>
    <row r="1016052" spans="3:3" x14ac:dyDescent="0.15">
      <c r="C1016052" s="42"/>
    </row>
    <row r="1016053" spans="3:3" x14ac:dyDescent="0.15">
      <c r="C1016053" s="31"/>
    </row>
    <row r="1016054" spans="3:3" x14ac:dyDescent="0.15">
      <c r="C1016054" s="31"/>
    </row>
    <row r="1016055" spans="3:3" x14ac:dyDescent="0.15">
      <c r="C1016055" s="29"/>
    </row>
    <row r="1016056" spans="3:3" x14ac:dyDescent="0.15">
      <c r="C1016056" s="29"/>
    </row>
    <row r="1016057" spans="3:3" x14ac:dyDescent="0.15">
      <c r="C1016057" s="29"/>
    </row>
    <row r="1016058" spans="3:3" x14ac:dyDescent="0.15">
      <c r="C1016058" s="29"/>
    </row>
    <row r="1016059" spans="3:3" x14ac:dyDescent="0.15">
      <c r="C1016059" s="29"/>
    </row>
    <row r="1016060" spans="3:3" x14ac:dyDescent="0.15">
      <c r="C1016060" s="29"/>
    </row>
    <row r="1016061" spans="3:3" x14ac:dyDescent="0.15">
      <c r="C1016061" s="29"/>
    </row>
    <row r="1016062" spans="3:3" x14ac:dyDescent="0.15">
      <c r="C1016062" s="29"/>
    </row>
    <row r="1016063" spans="3:3" x14ac:dyDescent="0.15">
      <c r="C1016063" s="31"/>
    </row>
    <row r="1016064" spans="3:3" x14ac:dyDescent="0.15">
      <c r="C1016064" s="29"/>
    </row>
    <row r="1016065" spans="3:3" x14ac:dyDescent="0.15">
      <c r="C1016065" s="29"/>
    </row>
    <row r="1016066" spans="3:3" x14ac:dyDescent="0.15">
      <c r="C1016066" s="29"/>
    </row>
    <row r="1016067" spans="3:3" x14ac:dyDescent="0.15">
      <c r="C1016067" s="29"/>
    </row>
    <row r="1016068" spans="3:3" x14ac:dyDescent="0.15">
      <c r="C1016068" s="29"/>
    </row>
    <row r="1016069" spans="3:3" x14ac:dyDescent="0.15">
      <c r="C1016069" s="29"/>
    </row>
    <row r="1016070" spans="3:3" x14ac:dyDescent="0.15">
      <c r="C1016070" s="29"/>
    </row>
    <row r="1016071" spans="3:3" x14ac:dyDescent="0.15">
      <c r="C1016071" s="37"/>
    </row>
    <row r="1016072" spans="3:3" x14ac:dyDescent="0.15">
      <c r="C1016072" s="37"/>
    </row>
    <row r="1016073" spans="3:3" x14ac:dyDescent="0.15">
      <c r="C1016073" s="37"/>
    </row>
    <row r="1016074" spans="3:3" x14ac:dyDescent="0.15">
      <c r="C1016074" s="37"/>
    </row>
    <row r="1016075" spans="3:3" x14ac:dyDescent="0.15">
      <c r="C1016075" s="29"/>
    </row>
    <row r="1016076" spans="3:3" x14ac:dyDescent="0.15">
      <c r="C1016076" s="43"/>
    </row>
    <row r="1016077" spans="3:3" x14ac:dyDescent="0.15">
      <c r="C1016077" s="43"/>
    </row>
    <row r="1016078" spans="3:3" x14ac:dyDescent="0.15">
      <c r="C1016078" s="43"/>
    </row>
    <row r="1016079" spans="3:3" x14ac:dyDescent="0.15">
      <c r="C1016079" s="43"/>
    </row>
    <row r="1016080" spans="3:3" x14ac:dyDescent="0.15">
      <c r="C1016080" s="43"/>
    </row>
    <row r="1016081" spans="3:3" x14ac:dyDescent="0.15">
      <c r="C1016081" s="43"/>
    </row>
    <row r="1016082" spans="3:3" x14ac:dyDescent="0.15">
      <c r="C1016082" s="43"/>
    </row>
    <row r="1016083" spans="3:3" x14ac:dyDescent="0.15">
      <c r="C1016083" s="44"/>
    </row>
    <row r="1016084" spans="3:3" x14ac:dyDescent="0.15">
      <c r="C1016084" s="44"/>
    </row>
    <row r="1016085" spans="3:3" x14ac:dyDescent="0.15">
      <c r="C1016085" s="44"/>
    </row>
    <row r="1016086" spans="3:3" x14ac:dyDescent="0.15">
      <c r="C1016086" s="43"/>
    </row>
    <row r="1016087" spans="3:3" x14ac:dyDescent="0.15">
      <c r="C1016087" s="43"/>
    </row>
    <row r="1016088" spans="3:3" x14ac:dyDescent="0.15">
      <c r="C1016088" s="43"/>
    </row>
    <row r="1016089" spans="3:3" x14ac:dyDescent="0.15">
      <c r="C1016089" s="43"/>
    </row>
    <row r="1016090" spans="3:3" x14ac:dyDescent="0.15">
      <c r="C1016090" s="43"/>
    </row>
    <row r="1016091" spans="3:3" x14ac:dyDescent="0.15">
      <c r="C1016091" s="43"/>
    </row>
    <row r="1016092" spans="3:3" x14ac:dyDescent="0.15">
      <c r="C1016092" s="43"/>
    </row>
    <row r="1016093" spans="3:3" x14ac:dyDescent="0.15">
      <c r="C1016093" s="45"/>
    </row>
    <row r="1016094" spans="3:3" x14ac:dyDescent="0.15">
      <c r="C1016094" s="45"/>
    </row>
    <row r="1016095" spans="3:3" x14ac:dyDescent="0.15">
      <c r="C1016095" s="45"/>
    </row>
    <row r="1016096" spans="3:3" x14ac:dyDescent="0.15">
      <c r="C1016096" s="46"/>
    </row>
    <row r="1016097" spans="3:3" x14ac:dyDescent="0.15">
      <c r="C1016097" s="46"/>
    </row>
    <row r="1016098" spans="3:3" x14ac:dyDescent="0.15">
      <c r="C1016098" s="46"/>
    </row>
    <row r="1016099" spans="3:3" x14ac:dyDescent="0.15">
      <c r="C1016099" s="46"/>
    </row>
    <row r="1016100" spans="3:3" x14ac:dyDescent="0.15">
      <c r="C1016100" s="46"/>
    </row>
    <row r="1016101" spans="3:3" x14ac:dyDescent="0.15">
      <c r="C1016101" s="46"/>
    </row>
    <row r="1016102" spans="3:3" x14ac:dyDescent="0.15">
      <c r="C1016102" s="46"/>
    </row>
    <row r="1016103" spans="3:3" x14ac:dyDescent="0.15">
      <c r="C1016103" s="47"/>
    </row>
    <row r="1016104" spans="3:3" x14ac:dyDescent="0.15">
      <c r="C1016104" s="47"/>
    </row>
    <row r="1016105" spans="3:3" x14ac:dyDescent="0.15">
      <c r="C1016105" s="47"/>
    </row>
    <row r="1016106" spans="3:3" x14ac:dyDescent="0.15">
      <c r="C1016106" s="43"/>
    </row>
    <row r="1016107" spans="3:3" x14ac:dyDescent="0.15">
      <c r="C1016107" s="36"/>
    </row>
    <row r="1016108" spans="3:3" x14ac:dyDescent="0.15">
      <c r="C1016108" s="43"/>
    </row>
    <row r="1016109" spans="3:3" x14ac:dyDescent="0.15">
      <c r="C1016109" s="43"/>
    </row>
    <row r="1016110" spans="3:3" x14ac:dyDescent="0.15">
      <c r="C1016110" s="43"/>
    </row>
    <row r="1016111" spans="3:3" x14ac:dyDescent="0.15">
      <c r="C1016111" s="43"/>
    </row>
    <row r="1016112" spans="3:3" x14ac:dyDescent="0.15">
      <c r="C1016112" s="43"/>
    </row>
    <row r="1016113" spans="3:3" x14ac:dyDescent="0.15">
      <c r="C1016113" s="43"/>
    </row>
    <row r="1016114" spans="3:3" x14ac:dyDescent="0.15">
      <c r="C1016114" s="43"/>
    </row>
    <row r="1016115" spans="3:3" x14ac:dyDescent="0.15">
      <c r="C1016115" s="43"/>
    </row>
    <row r="1016116" spans="3:3" x14ac:dyDescent="0.15">
      <c r="C1016116" s="44"/>
    </row>
    <row r="1016117" spans="3:3" x14ac:dyDescent="0.15">
      <c r="C1016117" s="44"/>
    </row>
    <row r="1016118" spans="3:3" x14ac:dyDescent="0.15">
      <c r="C1016118" s="44"/>
    </row>
    <row r="1016119" spans="3:3" x14ac:dyDescent="0.15">
      <c r="C1016119" s="43"/>
    </row>
    <row r="1016120" spans="3:3" x14ac:dyDescent="0.15">
      <c r="C1016120" s="43"/>
    </row>
    <row r="1016121" spans="3:3" x14ac:dyDescent="0.15">
      <c r="C1016121" s="43"/>
    </row>
    <row r="1016122" spans="3:3" x14ac:dyDescent="0.15">
      <c r="C1016122" s="48"/>
    </row>
    <row r="1016123" spans="3:3" x14ac:dyDescent="0.15">
      <c r="C1016123" s="43"/>
    </row>
    <row r="1016124" spans="3:3" x14ac:dyDescent="0.15">
      <c r="C1016124" s="48"/>
    </row>
    <row r="1016125" spans="3:3" x14ac:dyDescent="0.15">
      <c r="C1016125" s="48"/>
    </row>
    <row r="1016126" spans="3:3" x14ac:dyDescent="0.15">
      <c r="C1016126" s="48"/>
    </row>
    <row r="1016127" spans="3:3" x14ac:dyDescent="0.15">
      <c r="C1016127" s="43"/>
    </row>
    <row r="1016128" spans="3:3" x14ac:dyDescent="0.15">
      <c r="C1016128" s="49"/>
    </row>
    <row r="1016129" spans="3:3" x14ac:dyDescent="0.15">
      <c r="C1016129" s="48"/>
    </row>
    <row r="1016130" spans="3:3" x14ac:dyDescent="0.15">
      <c r="C1016130" s="48"/>
    </row>
    <row r="1016131" spans="3:3" x14ac:dyDescent="0.15">
      <c r="C1016131" s="48"/>
    </row>
    <row r="1016132" spans="3:3" x14ac:dyDescent="0.15">
      <c r="C1016132" s="48"/>
    </row>
    <row r="1016133" spans="3:3" x14ac:dyDescent="0.15">
      <c r="C1016133" s="48"/>
    </row>
    <row r="1016134" spans="3:3" x14ac:dyDescent="0.15">
      <c r="C1016134" s="48"/>
    </row>
    <row r="1016135" spans="3:3" x14ac:dyDescent="0.15">
      <c r="C1016135" s="48"/>
    </row>
    <row r="1016136" spans="3:3" x14ac:dyDescent="0.15">
      <c r="C1016136" s="43"/>
    </row>
    <row r="1016137" spans="3:3" x14ac:dyDescent="0.15">
      <c r="C1016137" s="46"/>
    </row>
    <row r="1016138" spans="3:3" x14ac:dyDescent="0.15">
      <c r="C1016138" s="43"/>
    </row>
    <row r="1016139" spans="3:3" x14ac:dyDescent="0.15">
      <c r="C1016139" s="50"/>
    </row>
    <row r="1016141" spans="3:3" x14ac:dyDescent="0.15">
      <c r="C1016141" s="52"/>
    </row>
    <row r="1032193" spans="3:3" x14ac:dyDescent="0.15">
      <c r="C1032193" s="29"/>
    </row>
    <row r="1032194" spans="3:3" x14ac:dyDescent="0.15">
      <c r="C1032194" s="31"/>
    </row>
    <row r="1032195" spans="3:3" x14ac:dyDescent="0.15">
      <c r="C1032195" s="31"/>
    </row>
    <row r="1032196" spans="3:3" x14ac:dyDescent="0.15">
      <c r="C1032196" s="32"/>
    </row>
    <row r="1032197" spans="3:3" x14ac:dyDescent="0.15">
      <c r="C1032197" s="32"/>
    </row>
    <row r="1032198" spans="3:3" x14ac:dyDescent="0.15">
      <c r="C1032198" s="31"/>
    </row>
    <row r="1032199" spans="3:3" x14ac:dyDescent="0.15">
      <c r="C1032199" s="31"/>
    </row>
    <row r="1032200" spans="3:3" x14ac:dyDescent="0.15">
      <c r="C1032200" s="31"/>
    </row>
    <row r="1032201" spans="3:3" x14ac:dyDescent="0.15">
      <c r="C1032201" s="31"/>
    </row>
    <row r="1032202" spans="3:3" x14ac:dyDescent="0.15">
      <c r="C1032202" s="31"/>
    </row>
    <row r="1032203" spans="3:3" x14ac:dyDescent="0.15">
      <c r="C1032203" s="31"/>
    </row>
    <row r="1032204" spans="3:3" x14ac:dyDescent="0.15">
      <c r="C1032204" s="31"/>
    </row>
    <row r="1032205" spans="3:3" x14ac:dyDescent="0.15">
      <c r="C1032205" s="31"/>
    </row>
    <row r="1032206" spans="3:3" x14ac:dyDescent="0.15">
      <c r="C1032206" s="31"/>
    </row>
    <row r="1032207" spans="3:3" x14ac:dyDescent="0.15">
      <c r="C1032207" s="31"/>
    </row>
    <row r="1032208" spans="3:3" x14ac:dyDescent="0.15">
      <c r="C1032208" s="31"/>
    </row>
    <row r="1032209" spans="3:3" x14ac:dyDescent="0.15">
      <c r="C1032209" s="31"/>
    </row>
    <row r="1032210" spans="3:3" x14ac:dyDescent="0.15">
      <c r="C1032210" s="31"/>
    </row>
    <row r="1032211" spans="3:3" x14ac:dyDescent="0.15">
      <c r="C1032211" s="31"/>
    </row>
    <row r="1032212" spans="3:3" x14ac:dyDescent="0.15">
      <c r="C1032212" s="29"/>
    </row>
    <row r="1032213" spans="3:3" x14ac:dyDescent="0.15">
      <c r="C1032213" s="29"/>
    </row>
    <row r="1032214" spans="3:3" x14ac:dyDescent="0.15">
      <c r="C1032214" s="29"/>
    </row>
    <row r="1032215" spans="3:3" x14ac:dyDescent="0.15">
      <c r="C1032215" s="29"/>
    </row>
    <row r="1032216" spans="3:3" x14ac:dyDescent="0.15">
      <c r="C1032216" s="29"/>
    </row>
    <row r="1032217" spans="3:3" x14ac:dyDescent="0.15">
      <c r="C1032217" s="29"/>
    </row>
    <row r="1032218" spans="3:3" x14ac:dyDescent="0.15">
      <c r="C1032218" s="33"/>
    </row>
    <row r="1032219" spans="3:3" x14ac:dyDescent="0.15">
      <c r="C1032219" s="29"/>
    </row>
    <row r="1032220" spans="3:3" x14ac:dyDescent="0.15">
      <c r="C1032220" s="33"/>
    </row>
    <row r="1032221" spans="3:3" x14ac:dyDescent="0.15">
      <c r="C1032221" s="29"/>
    </row>
    <row r="1032222" spans="3:3" x14ac:dyDescent="0.15">
      <c r="C1032222" s="29"/>
    </row>
    <row r="1032223" spans="3:3" x14ac:dyDescent="0.15">
      <c r="C1032223" s="34"/>
    </row>
    <row r="1032224" spans="3:3" x14ac:dyDescent="0.15">
      <c r="C1032224" s="34"/>
    </row>
    <row r="1032225" spans="3:3" x14ac:dyDescent="0.15">
      <c r="C1032225" s="34"/>
    </row>
    <row r="1032226" spans="3:3" x14ac:dyDescent="0.15">
      <c r="C1032226" s="34"/>
    </row>
    <row r="1032227" spans="3:3" x14ac:dyDescent="0.15">
      <c r="C1032227" s="29"/>
    </row>
    <row r="1032228" spans="3:3" x14ac:dyDescent="0.15">
      <c r="C1032228" s="29"/>
    </row>
    <row r="1032229" spans="3:3" x14ac:dyDescent="0.15">
      <c r="C1032229" s="29"/>
    </row>
    <row r="1032230" spans="3:3" x14ac:dyDescent="0.15">
      <c r="C1032230" s="29"/>
    </row>
    <row r="1032231" spans="3:3" x14ac:dyDescent="0.15">
      <c r="C1032231" s="29"/>
    </row>
    <row r="1032232" spans="3:3" x14ac:dyDescent="0.15">
      <c r="C1032232" s="29"/>
    </row>
    <row r="1032233" spans="3:3" x14ac:dyDescent="0.15">
      <c r="C1032233" s="34"/>
    </row>
    <row r="1032234" spans="3:3" x14ac:dyDescent="0.15">
      <c r="C1032234" s="34"/>
    </row>
    <row r="1032235" spans="3:3" x14ac:dyDescent="0.15">
      <c r="C1032235" s="29"/>
    </row>
    <row r="1032236" spans="3:3" x14ac:dyDescent="0.15">
      <c r="C1032236" s="29"/>
    </row>
    <row r="1032237" spans="3:3" x14ac:dyDescent="0.15">
      <c r="C1032237" s="29"/>
    </row>
    <row r="1032238" spans="3:3" x14ac:dyDescent="0.15">
      <c r="C1032238" s="29"/>
    </row>
    <row r="1032239" spans="3:3" x14ac:dyDescent="0.15">
      <c r="C1032239" s="29"/>
    </row>
    <row r="1032240" spans="3:3" x14ac:dyDescent="0.15">
      <c r="C1032240" s="29"/>
    </row>
    <row r="1032241" spans="3:3" x14ac:dyDescent="0.15">
      <c r="C1032241" s="29"/>
    </row>
    <row r="1032242" spans="3:3" x14ac:dyDescent="0.15">
      <c r="C1032242" s="29"/>
    </row>
    <row r="1032243" spans="3:3" x14ac:dyDescent="0.15">
      <c r="C1032243" s="29"/>
    </row>
    <row r="1032244" spans="3:3" x14ac:dyDescent="0.15">
      <c r="C1032244" s="29"/>
    </row>
    <row r="1032245" spans="3:3" x14ac:dyDescent="0.15">
      <c r="C1032245" s="29"/>
    </row>
    <row r="1032246" spans="3:3" x14ac:dyDescent="0.15">
      <c r="C1032246" s="29"/>
    </row>
    <row r="1032247" spans="3:3" x14ac:dyDescent="0.15">
      <c r="C1032247" s="29"/>
    </row>
    <row r="1032248" spans="3:3" x14ac:dyDescent="0.15">
      <c r="C1032248" s="29"/>
    </row>
    <row r="1032249" spans="3:3" x14ac:dyDescent="0.15">
      <c r="C1032249" s="29"/>
    </row>
    <row r="1032250" spans="3:3" x14ac:dyDescent="0.15">
      <c r="C1032250" s="29"/>
    </row>
    <row r="1032251" spans="3:3" x14ac:dyDescent="0.15">
      <c r="C1032251" s="34"/>
    </row>
    <row r="1032252" spans="3:3" x14ac:dyDescent="0.15">
      <c r="C1032252" s="35"/>
    </row>
    <row r="1032253" spans="3:3" x14ac:dyDescent="0.15">
      <c r="C1032253" s="35"/>
    </row>
    <row r="1032254" spans="3:3" x14ac:dyDescent="0.15">
      <c r="C1032254" s="35"/>
    </row>
    <row r="1032255" spans="3:3" x14ac:dyDescent="0.15">
      <c r="C1032255" s="35"/>
    </row>
    <row r="1032256" spans="3:3" x14ac:dyDescent="0.15">
      <c r="C1032256" s="35"/>
    </row>
    <row r="1032257" spans="3:3" x14ac:dyDescent="0.15">
      <c r="C1032257" s="35"/>
    </row>
    <row r="1032258" spans="3:3" x14ac:dyDescent="0.15">
      <c r="C1032258" s="35"/>
    </row>
    <row r="1032259" spans="3:3" x14ac:dyDescent="0.15">
      <c r="C1032259" s="33"/>
    </row>
    <row r="1032260" spans="3:3" x14ac:dyDescent="0.15">
      <c r="C1032260" s="35"/>
    </row>
    <row r="1032261" spans="3:3" x14ac:dyDescent="0.15">
      <c r="C1032261" s="33"/>
    </row>
    <row r="1032262" spans="3:3" x14ac:dyDescent="0.15">
      <c r="C1032262" s="33"/>
    </row>
    <row r="1032263" spans="3:3" x14ac:dyDescent="0.15">
      <c r="C1032263" s="33"/>
    </row>
    <row r="1032264" spans="3:3" x14ac:dyDescent="0.15">
      <c r="C1032264" s="33"/>
    </row>
    <row r="1032265" spans="3:3" x14ac:dyDescent="0.15">
      <c r="C1032265" s="33"/>
    </row>
    <row r="1032266" spans="3:3" x14ac:dyDescent="0.15">
      <c r="C1032266" s="33"/>
    </row>
    <row r="1032267" spans="3:3" x14ac:dyDescent="0.15">
      <c r="C1032267" s="33"/>
    </row>
    <row r="1032268" spans="3:3" x14ac:dyDescent="0.15">
      <c r="C1032268" s="33"/>
    </row>
    <row r="1032269" spans="3:3" x14ac:dyDescent="0.15">
      <c r="C1032269" s="33"/>
    </row>
    <row r="1032270" spans="3:3" x14ac:dyDescent="0.15">
      <c r="C1032270" s="36"/>
    </row>
    <row r="1032271" spans="3:3" x14ac:dyDescent="0.15">
      <c r="C1032271" s="33"/>
    </row>
    <row r="1032272" spans="3:3" x14ac:dyDescent="0.15">
      <c r="C1032272" s="36"/>
    </row>
    <row r="1032273" spans="3:3" x14ac:dyDescent="0.15">
      <c r="C1032273" s="33"/>
    </row>
    <row r="1032274" spans="3:3" x14ac:dyDescent="0.15">
      <c r="C1032274" s="33"/>
    </row>
    <row r="1032275" spans="3:3" x14ac:dyDescent="0.15">
      <c r="C1032275" s="33"/>
    </row>
    <row r="1032276" spans="3:3" x14ac:dyDescent="0.15">
      <c r="C1032276" s="33"/>
    </row>
    <row r="1032277" spans="3:3" x14ac:dyDescent="0.15">
      <c r="C1032277" s="36"/>
    </row>
    <row r="1032278" spans="3:3" x14ac:dyDescent="0.15">
      <c r="C1032278" s="37"/>
    </row>
    <row r="1032279" spans="3:3" x14ac:dyDescent="0.15">
      <c r="C1032279" s="37"/>
    </row>
    <row r="1032280" spans="3:3" x14ac:dyDescent="0.15">
      <c r="C1032280" s="15"/>
    </row>
    <row r="1032281" spans="3:3" x14ac:dyDescent="0.15">
      <c r="C1032281" s="36"/>
    </row>
    <row r="1032282" spans="3:3" x14ac:dyDescent="0.15">
      <c r="C1032282" s="37"/>
    </row>
    <row r="1032283" spans="3:3" x14ac:dyDescent="0.15">
      <c r="C1032283" s="37"/>
    </row>
    <row r="1032284" spans="3:3" x14ac:dyDescent="0.15">
      <c r="C1032284" s="15"/>
    </row>
    <row r="1032285" spans="3:3" x14ac:dyDescent="0.15">
      <c r="C1032285" s="38"/>
    </row>
    <row r="1032286" spans="3:3" x14ac:dyDescent="0.15">
      <c r="C1032286" s="36"/>
    </row>
    <row r="1032287" spans="3:3" x14ac:dyDescent="0.15">
      <c r="C1032287" s="37"/>
    </row>
    <row r="1032288" spans="3:3" x14ac:dyDescent="0.15">
      <c r="C1032288" s="37"/>
    </row>
    <row r="1032289" spans="3:3" x14ac:dyDescent="0.15">
      <c r="C1032289" s="17"/>
    </row>
    <row r="1032290" spans="3:3" x14ac:dyDescent="0.15">
      <c r="C1032290" s="17"/>
    </row>
    <row r="1032291" spans="3:3" x14ac:dyDescent="0.15">
      <c r="C1032291" s="33"/>
    </row>
    <row r="1032292" spans="3:3" x14ac:dyDescent="0.15">
      <c r="C1032292" s="33"/>
    </row>
    <row r="1032293" spans="3:3" x14ac:dyDescent="0.15">
      <c r="C1032293" s="33"/>
    </row>
    <row r="1032294" spans="3:3" x14ac:dyDescent="0.15">
      <c r="C1032294" s="33"/>
    </row>
    <row r="1032295" spans="3:3" x14ac:dyDescent="0.15">
      <c r="C1032295" s="33"/>
    </row>
    <row r="1032296" spans="3:3" x14ac:dyDescent="0.15">
      <c r="C1032296" s="33"/>
    </row>
    <row r="1032297" spans="3:3" x14ac:dyDescent="0.15">
      <c r="C1032297" s="33"/>
    </row>
    <row r="1032298" spans="3:3" x14ac:dyDescent="0.15">
      <c r="C1032298" s="33"/>
    </row>
    <row r="1032299" spans="3:3" x14ac:dyDescent="0.15">
      <c r="C1032299" s="33"/>
    </row>
    <row r="1032300" spans="3:3" x14ac:dyDescent="0.15">
      <c r="C1032300" s="33"/>
    </row>
    <row r="1032301" spans="3:3" x14ac:dyDescent="0.15">
      <c r="C1032301" s="39"/>
    </row>
    <row r="1032302" spans="3:3" x14ac:dyDescent="0.15">
      <c r="C1032302" s="39"/>
    </row>
    <row r="1032303" spans="3:3" x14ac:dyDescent="0.15">
      <c r="C1032303" s="39"/>
    </row>
    <row r="1032304" spans="3:3" x14ac:dyDescent="0.15">
      <c r="C1032304" s="39"/>
    </row>
    <row r="1032305" spans="3:3" x14ac:dyDescent="0.15">
      <c r="C1032305" s="39"/>
    </row>
    <row r="1032306" spans="3:3" x14ac:dyDescent="0.15">
      <c r="C1032306" s="31"/>
    </row>
    <row r="1032307" spans="3:3" x14ac:dyDescent="0.15">
      <c r="C1032307" s="31"/>
    </row>
    <row r="1032308" spans="3:3" x14ac:dyDescent="0.15">
      <c r="C1032308" s="31"/>
    </row>
    <row r="1032309" spans="3:3" x14ac:dyDescent="0.15">
      <c r="C1032309" s="31"/>
    </row>
    <row r="1032310" spans="3:3" x14ac:dyDescent="0.15">
      <c r="C1032310" s="31"/>
    </row>
    <row r="1032311" spans="3:3" x14ac:dyDescent="0.15">
      <c r="C1032311" s="31"/>
    </row>
    <row r="1032312" spans="3:3" x14ac:dyDescent="0.15">
      <c r="C1032312" s="31"/>
    </row>
    <row r="1032313" spans="3:3" x14ac:dyDescent="0.15">
      <c r="C1032313" s="31"/>
    </row>
    <row r="1032314" spans="3:3" x14ac:dyDescent="0.15">
      <c r="C1032314" s="31"/>
    </row>
    <row r="1032315" spans="3:3" x14ac:dyDescent="0.15">
      <c r="C1032315" s="31"/>
    </row>
    <row r="1032316" spans="3:3" x14ac:dyDescent="0.15">
      <c r="C1032316" s="31"/>
    </row>
    <row r="1032317" spans="3:3" x14ac:dyDescent="0.15">
      <c r="C1032317" s="31"/>
    </row>
    <row r="1032318" spans="3:3" x14ac:dyDescent="0.15">
      <c r="C1032318" s="31"/>
    </row>
    <row r="1032319" spans="3:3" x14ac:dyDescent="0.15">
      <c r="C1032319" s="31"/>
    </row>
    <row r="1032320" spans="3:3" x14ac:dyDescent="0.15">
      <c r="C1032320" s="31"/>
    </row>
    <row r="1032321" spans="3:3" x14ac:dyDescent="0.15">
      <c r="C1032321" s="31"/>
    </row>
    <row r="1032322" spans="3:3" x14ac:dyDescent="0.15">
      <c r="C1032322" s="31"/>
    </row>
    <row r="1032323" spans="3:3" x14ac:dyDescent="0.15">
      <c r="C1032323" s="31"/>
    </row>
    <row r="1032324" spans="3:3" x14ac:dyDescent="0.15">
      <c r="C1032324" s="31"/>
    </row>
    <row r="1032325" spans="3:3" x14ac:dyDescent="0.15">
      <c r="C1032325" s="31"/>
    </row>
    <row r="1032326" spans="3:3" x14ac:dyDescent="0.15">
      <c r="C1032326" s="29"/>
    </row>
    <row r="1032327" spans="3:3" x14ac:dyDescent="0.15">
      <c r="C1032327" s="29"/>
    </row>
    <row r="1032328" spans="3:3" x14ac:dyDescent="0.15">
      <c r="C1032328" s="29"/>
    </row>
    <row r="1032329" spans="3:3" x14ac:dyDescent="0.15">
      <c r="C1032329" s="29"/>
    </row>
    <row r="1032330" spans="3:3" x14ac:dyDescent="0.15">
      <c r="C1032330" s="29"/>
    </row>
    <row r="1032331" spans="3:3" x14ac:dyDescent="0.15">
      <c r="C1032331" s="29"/>
    </row>
    <row r="1032332" spans="3:3" x14ac:dyDescent="0.15">
      <c r="C1032332" s="29"/>
    </row>
    <row r="1032333" spans="3:3" x14ac:dyDescent="0.15">
      <c r="C1032333" s="29"/>
    </row>
    <row r="1032334" spans="3:3" x14ac:dyDescent="0.15">
      <c r="C1032334" s="29"/>
    </row>
    <row r="1032335" spans="3:3" x14ac:dyDescent="0.15">
      <c r="C1032335" s="29"/>
    </row>
    <row r="1032336" spans="3:3" x14ac:dyDescent="0.15">
      <c r="C1032336" s="29"/>
    </row>
    <row r="1032337" spans="3:3" x14ac:dyDescent="0.15">
      <c r="C1032337" s="29"/>
    </row>
    <row r="1032338" spans="3:3" x14ac:dyDescent="0.15">
      <c r="C1032338" s="29"/>
    </row>
    <row r="1032339" spans="3:3" x14ac:dyDescent="0.15">
      <c r="C1032339" s="29"/>
    </row>
    <row r="1032340" spans="3:3" x14ac:dyDescent="0.15">
      <c r="C1032340" s="29"/>
    </row>
    <row r="1032341" spans="3:3" x14ac:dyDescent="0.15">
      <c r="C1032341" s="29"/>
    </row>
    <row r="1032342" spans="3:3" x14ac:dyDescent="0.15">
      <c r="C1032342" s="29"/>
    </row>
    <row r="1032343" spans="3:3" x14ac:dyDescent="0.15">
      <c r="C1032343" s="29"/>
    </row>
    <row r="1032344" spans="3:3" x14ac:dyDescent="0.15">
      <c r="C1032344" s="29"/>
    </row>
    <row r="1032345" spans="3:3" x14ac:dyDescent="0.15">
      <c r="C1032345" s="29"/>
    </row>
    <row r="1032346" spans="3:3" x14ac:dyDescent="0.15">
      <c r="C1032346" s="29"/>
    </row>
    <row r="1032347" spans="3:3" x14ac:dyDescent="0.15">
      <c r="C1032347" s="29"/>
    </row>
    <row r="1032348" spans="3:3" x14ac:dyDescent="0.15">
      <c r="C1032348" s="29"/>
    </row>
    <row r="1032349" spans="3:3" x14ac:dyDescent="0.15">
      <c r="C1032349" s="29"/>
    </row>
    <row r="1032350" spans="3:3" x14ac:dyDescent="0.15">
      <c r="C1032350" s="29"/>
    </row>
    <row r="1032351" spans="3:3" x14ac:dyDescent="0.15">
      <c r="C1032351" s="29"/>
    </row>
    <row r="1032352" spans="3:3" x14ac:dyDescent="0.15">
      <c r="C1032352" s="29"/>
    </row>
    <row r="1032353" spans="3:3" x14ac:dyDescent="0.15">
      <c r="C1032353" s="29"/>
    </row>
    <row r="1032354" spans="3:3" x14ac:dyDescent="0.15">
      <c r="C1032354" s="29"/>
    </row>
    <row r="1032355" spans="3:3" x14ac:dyDescent="0.15">
      <c r="C1032355" s="29"/>
    </row>
    <row r="1032356" spans="3:3" x14ac:dyDescent="0.15">
      <c r="C1032356" s="29"/>
    </row>
    <row r="1032357" spans="3:3" x14ac:dyDescent="0.15">
      <c r="C1032357" s="29"/>
    </row>
    <row r="1032358" spans="3:3" x14ac:dyDescent="0.15">
      <c r="C1032358" s="29"/>
    </row>
    <row r="1032359" spans="3:3" x14ac:dyDescent="0.15">
      <c r="C1032359" s="29"/>
    </row>
    <row r="1032360" spans="3:3" x14ac:dyDescent="0.15">
      <c r="C1032360" s="29"/>
    </row>
    <row r="1032361" spans="3:3" x14ac:dyDescent="0.15">
      <c r="C1032361" s="29"/>
    </row>
    <row r="1032362" spans="3:3" x14ac:dyDescent="0.15">
      <c r="C1032362" s="31"/>
    </row>
    <row r="1032363" spans="3:3" x14ac:dyDescent="0.15">
      <c r="C1032363" s="31"/>
    </row>
    <row r="1032364" spans="3:3" x14ac:dyDescent="0.15">
      <c r="C1032364" s="31"/>
    </row>
    <row r="1032365" spans="3:3" x14ac:dyDescent="0.15">
      <c r="C1032365" s="31"/>
    </row>
    <row r="1032366" spans="3:3" x14ac:dyDescent="0.15">
      <c r="C1032366" s="31"/>
    </row>
    <row r="1032367" spans="3:3" x14ac:dyDescent="0.15">
      <c r="C1032367" s="31"/>
    </row>
    <row r="1032368" spans="3:3" x14ac:dyDescent="0.15">
      <c r="C1032368" s="31"/>
    </row>
    <row r="1032369" spans="3:3" x14ac:dyDescent="0.15">
      <c r="C1032369" s="31"/>
    </row>
    <row r="1032370" spans="3:3" x14ac:dyDescent="0.15">
      <c r="C1032370" s="31"/>
    </row>
    <row r="1032371" spans="3:3" x14ac:dyDescent="0.15">
      <c r="C1032371" s="31"/>
    </row>
    <row r="1032372" spans="3:3" x14ac:dyDescent="0.15">
      <c r="C1032372" s="29"/>
    </row>
    <row r="1032373" spans="3:3" x14ac:dyDescent="0.15">
      <c r="C1032373" s="29"/>
    </row>
    <row r="1032374" spans="3:3" x14ac:dyDescent="0.15">
      <c r="C1032374" s="29"/>
    </row>
    <row r="1032375" spans="3:3" x14ac:dyDescent="0.15">
      <c r="C1032375" s="29"/>
    </row>
    <row r="1032376" spans="3:3" x14ac:dyDescent="0.15">
      <c r="C1032376" s="29"/>
    </row>
    <row r="1032377" spans="3:3" x14ac:dyDescent="0.15">
      <c r="C1032377" s="29"/>
    </row>
    <row r="1032378" spans="3:3" x14ac:dyDescent="0.15">
      <c r="C1032378" s="29"/>
    </row>
    <row r="1032379" spans="3:3" x14ac:dyDescent="0.15">
      <c r="C1032379" s="29"/>
    </row>
    <row r="1032380" spans="3:3" x14ac:dyDescent="0.15">
      <c r="C1032380" s="29"/>
    </row>
    <row r="1032381" spans="3:3" x14ac:dyDescent="0.15">
      <c r="C1032381" s="29"/>
    </row>
    <row r="1032382" spans="3:3" x14ac:dyDescent="0.15">
      <c r="C1032382" s="29"/>
    </row>
    <row r="1032383" spans="3:3" x14ac:dyDescent="0.15">
      <c r="C1032383" s="29"/>
    </row>
    <row r="1032384" spans="3:3" x14ac:dyDescent="0.15">
      <c r="C1032384" s="29"/>
    </row>
    <row r="1032385" spans="3:3" x14ac:dyDescent="0.15">
      <c r="C1032385" s="29"/>
    </row>
    <row r="1032386" spans="3:3" x14ac:dyDescent="0.15">
      <c r="C1032386" s="29"/>
    </row>
    <row r="1032387" spans="3:3" x14ac:dyDescent="0.15">
      <c r="C1032387" s="29"/>
    </row>
    <row r="1032388" spans="3:3" x14ac:dyDescent="0.15">
      <c r="C1032388" s="29"/>
    </row>
    <row r="1032389" spans="3:3" x14ac:dyDescent="0.15">
      <c r="C1032389" s="29"/>
    </row>
    <row r="1032390" spans="3:3" x14ac:dyDescent="0.15">
      <c r="C1032390" s="29"/>
    </row>
    <row r="1032391" spans="3:3" x14ac:dyDescent="0.15">
      <c r="C1032391" s="29"/>
    </row>
    <row r="1032392" spans="3:3" x14ac:dyDescent="0.15">
      <c r="C1032392" s="29"/>
    </row>
    <row r="1032393" spans="3:3" x14ac:dyDescent="0.15">
      <c r="C1032393" s="29"/>
    </row>
    <row r="1032394" spans="3:3" x14ac:dyDescent="0.15">
      <c r="C1032394" s="29"/>
    </row>
    <row r="1032395" spans="3:3" x14ac:dyDescent="0.15">
      <c r="C1032395" s="29"/>
    </row>
    <row r="1032396" spans="3:3" x14ac:dyDescent="0.15">
      <c r="C1032396" s="29"/>
    </row>
    <row r="1032397" spans="3:3" x14ac:dyDescent="0.15">
      <c r="C1032397" s="29"/>
    </row>
    <row r="1032398" spans="3:3" x14ac:dyDescent="0.15">
      <c r="C1032398" s="40"/>
    </row>
    <row r="1032399" spans="3:3" x14ac:dyDescent="0.15">
      <c r="C1032399" s="40"/>
    </row>
    <row r="1032400" spans="3:3" x14ac:dyDescent="0.15">
      <c r="C1032400" s="40"/>
    </row>
    <row r="1032401" spans="3:3" x14ac:dyDescent="0.15">
      <c r="C1032401" s="40"/>
    </row>
    <row r="1032402" spans="3:3" x14ac:dyDescent="0.15">
      <c r="C1032402" s="40"/>
    </row>
    <row r="1032403" spans="3:3" x14ac:dyDescent="0.15">
      <c r="C1032403" s="40"/>
    </row>
    <row r="1032404" spans="3:3" x14ac:dyDescent="0.15">
      <c r="C1032404" s="40"/>
    </row>
    <row r="1032405" spans="3:3" x14ac:dyDescent="0.15">
      <c r="C1032405" s="40"/>
    </row>
    <row r="1032406" spans="3:3" x14ac:dyDescent="0.15">
      <c r="C1032406" s="40"/>
    </row>
    <row r="1032407" spans="3:3" x14ac:dyDescent="0.15">
      <c r="C1032407" s="40"/>
    </row>
    <row r="1032408" spans="3:3" x14ac:dyDescent="0.15">
      <c r="C1032408" s="40"/>
    </row>
    <row r="1032409" spans="3:3" x14ac:dyDescent="0.15">
      <c r="C1032409" s="40"/>
    </row>
    <row r="1032410" spans="3:3" x14ac:dyDescent="0.15">
      <c r="C1032410" s="40"/>
    </row>
    <row r="1032411" spans="3:3" x14ac:dyDescent="0.15">
      <c r="C1032411" s="40"/>
    </row>
    <row r="1032412" spans="3:3" x14ac:dyDescent="0.15">
      <c r="C1032412" s="41"/>
    </row>
    <row r="1032413" spans="3:3" x14ac:dyDescent="0.15">
      <c r="C1032413" s="41"/>
    </row>
    <row r="1032414" spans="3:3" x14ac:dyDescent="0.15">
      <c r="C1032414" s="41"/>
    </row>
    <row r="1032415" spans="3:3" x14ac:dyDescent="0.15">
      <c r="C1032415" s="41"/>
    </row>
    <row r="1032416" spans="3:3" x14ac:dyDescent="0.15">
      <c r="C1032416" s="41"/>
    </row>
    <row r="1032417" spans="3:3" x14ac:dyDescent="0.15">
      <c r="C1032417" s="34"/>
    </row>
    <row r="1032418" spans="3:3" x14ac:dyDescent="0.15">
      <c r="C1032418" s="34"/>
    </row>
    <row r="1032419" spans="3:3" x14ac:dyDescent="0.15">
      <c r="C1032419" s="34"/>
    </row>
    <row r="1032420" spans="3:3" x14ac:dyDescent="0.15">
      <c r="C1032420" s="34"/>
    </row>
    <row r="1032421" spans="3:3" x14ac:dyDescent="0.15">
      <c r="C1032421" s="34"/>
    </row>
    <row r="1032422" spans="3:3" x14ac:dyDescent="0.15">
      <c r="C1032422" s="34"/>
    </row>
    <row r="1032423" spans="3:3" x14ac:dyDescent="0.15">
      <c r="C1032423" s="34"/>
    </row>
    <row r="1032424" spans="3:3" x14ac:dyDescent="0.15">
      <c r="C1032424" s="34"/>
    </row>
    <row r="1032425" spans="3:3" x14ac:dyDescent="0.15">
      <c r="C1032425" s="34"/>
    </row>
    <row r="1032426" spans="3:3" x14ac:dyDescent="0.15">
      <c r="C1032426" s="34"/>
    </row>
    <row r="1032427" spans="3:3" x14ac:dyDescent="0.15">
      <c r="C1032427" s="42"/>
    </row>
    <row r="1032428" spans="3:3" x14ac:dyDescent="0.15">
      <c r="C1032428" s="42"/>
    </row>
    <row r="1032429" spans="3:3" x14ac:dyDescent="0.15">
      <c r="C1032429" s="42"/>
    </row>
    <row r="1032430" spans="3:3" x14ac:dyDescent="0.15">
      <c r="C1032430" s="42"/>
    </row>
    <row r="1032431" spans="3:3" x14ac:dyDescent="0.15">
      <c r="C1032431" s="42"/>
    </row>
    <row r="1032432" spans="3:3" x14ac:dyDescent="0.15">
      <c r="C1032432" s="42"/>
    </row>
    <row r="1032433" spans="3:3" x14ac:dyDescent="0.15">
      <c r="C1032433" s="42"/>
    </row>
    <row r="1032434" spans="3:3" x14ac:dyDescent="0.15">
      <c r="C1032434" s="42"/>
    </row>
    <row r="1032435" spans="3:3" x14ac:dyDescent="0.15">
      <c r="C1032435" s="42"/>
    </row>
    <row r="1032436" spans="3:3" x14ac:dyDescent="0.15">
      <c r="C1032436" s="42"/>
    </row>
    <row r="1032437" spans="3:3" x14ac:dyDescent="0.15">
      <c r="C1032437" s="31"/>
    </row>
    <row r="1032438" spans="3:3" x14ac:dyDescent="0.15">
      <c r="C1032438" s="31"/>
    </row>
    <row r="1032439" spans="3:3" x14ac:dyDescent="0.15">
      <c r="C1032439" s="29"/>
    </row>
    <row r="1032440" spans="3:3" x14ac:dyDescent="0.15">
      <c r="C1032440" s="29"/>
    </row>
    <row r="1032441" spans="3:3" x14ac:dyDescent="0.15">
      <c r="C1032441" s="29"/>
    </row>
    <row r="1032442" spans="3:3" x14ac:dyDescent="0.15">
      <c r="C1032442" s="29"/>
    </row>
    <row r="1032443" spans="3:3" x14ac:dyDescent="0.15">
      <c r="C1032443" s="29"/>
    </row>
    <row r="1032444" spans="3:3" x14ac:dyDescent="0.15">
      <c r="C1032444" s="29"/>
    </row>
    <row r="1032445" spans="3:3" x14ac:dyDescent="0.15">
      <c r="C1032445" s="29"/>
    </row>
    <row r="1032446" spans="3:3" x14ac:dyDescent="0.15">
      <c r="C1032446" s="29"/>
    </row>
    <row r="1032447" spans="3:3" x14ac:dyDescent="0.15">
      <c r="C1032447" s="31"/>
    </row>
    <row r="1032448" spans="3:3" x14ac:dyDescent="0.15">
      <c r="C1032448" s="29"/>
    </row>
    <row r="1032449" spans="3:3" x14ac:dyDescent="0.15">
      <c r="C1032449" s="29"/>
    </row>
    <row r="1032450" spans="3:3" x14ac:dyDescent="0.15">
      <c r="C1032450" s="29"/>
    </row>
    <row r="1032451" spans="3:3" x14ac:dyDescent="0.15">
      <c r="C1032451" s="29"/>
    </row>
    <row r="1032452" spans="3:3" x14ac:dyDescent="0.15">
      <c r="C1032452" s="29"/>
    </row>
    <row r="1032453" spans="3:3" x14ac:dyDescent="0.15">
      <c r="C1032453" s="29"/>
    </row>
    <row r="1032454" spans="3:3" x14ac:dyDescent="0.15">
      <c r="C1032454" s="29"/>
    </row>
    <row r="1032455" spans="3:3" x14ac:dyDescent="0.15">
      <c r="C1032455" s="37"/>
    </row>
    <row r="1032456" spans="3:3" x14ac:dyDescent="0.15">
      <c r="C1032456" s="37"/>
    </row>
    <row r="1032457" spans="3:3" x14ac:dyDescent="0.15">
      <c r="C1032457" s="37"/>
    </row>
    <row r="1032458" spans="3:3" x14ac:dyDescent="0.15">
      <c r="C1032458" s="37"/>
    </row>
    <row r="1032459" spans="3:3" x14ac:dyDescent="0.15">
      <c r="C1032459" s="29"/>
    </row>
    <row r="1032460" spans="3:3" x14ac:dyDescent="0.15">
      <c r="C1032460" s="43"/>
    </row>
    <row r="1032461" spans="3:3" x14ac:dyDescent="0.15">
      <c r="C1032461" s="43"/>
    </row>
    <row r="1032462" spans="3:3" x14ac:dyDescent="0.15">
      <c r="C1032462" s="43"/>
    </row>
    <row r="1032463" spans="3:3" x14ac:dyDescent="0.15">
      <c r="C1032463" s="43"/>
    </row>
    <row r="1032464" spans="3:3" x14ac:dyDescent="0.15">
      <c r="C1032464" s="43"/>
    </row>
    <row r="1032465" spans="3:3" x14ac:dyDescent="0.15">
      <c r="C1032465" s="43"/>
    </row>
    <row r="1032466" spans="3:3" x14ac:dyDescent="0.15">
      <c r="C1032466" s="43"/>
    </row>
    <row r="1032467" spans="3:3" x14ac:dyDescent="0.15">
      <c r="C1032467" s="44"/>
    </row>
    <row r="1032468" spans="3:3" x14ac:dyDescent="0.15">
      <c r="C1032468" s="44"/>
    </row>
    <row r="1032469" spans="3:3" x14ac:dyDescent="0.15">
      <c r="C1032469" s="44"/>
    </row>
    <row r="1032470" spans="3:3" x14ac:dyDescent="0.15">
      <c r="C1032470" s="43"/>
    </row>
    <row r="1032471" spans="3:3" x14ac:dyDescent="0.15">
      <c r="C1032471" s="43"/>
    </row>
    <row r="1032472" spans="3:3" x14ac:dyDescent="0.15">
      <c r="C1032472" s="43"/>
    </row>
    <row r="1032473" spans="3:3" x14ac:dyDescent="0.15">
      <c r="C1032473" s="43"/>
    </row>
    <row r="1032474" spans="3:3" x14ac:dyDescent="0.15">
      <c r="C1032474" s="43"/>
    </row>
    <row r="1032475" spans="3:3" x14ac:dyDescent="0.15">
      <c r="C1032475" s="43"/>
    </row>
    <row r="1032476" spans="3:3" x14ac:dyDescent="0.15">
      <c r="C1032476" s="43"/>
    </row>
    <row r="1032477" spans="3:3" x14ac:dyDescent="0.15">
      <c r="C1032477" s="45"/>
    </row>
    <row r="1032478" spans="3:3" x14ac:dyDescent="0.15">
      <c r="C1032478" s="45"/>
    </row>
    <row r="1032479" spans="3:3" x14ac:dyDescent="0.15">
      <c r="C1032479" s="45"/>
    </row>
    <row r="1032480" spans="3:3" x14ac:dyDescent="0.15">
      <c r="C1032480" s="46"/>
    </row>
    <row r="1032481" spans="3:3" x14ac:dyDescent="0.15">
      <c r="C1032481" s="46"/>
    </row>
    <row r="1032482" spans="3:3" x14ac:dyDescent="0.15">
      <c r="C1032482" s="46"/>
    </row>
    <row r="1032483" spans="3:3" x14ac:dyDescent="0.15">
      <c r="C1032483" s="46"/>
    </row>
    <row r="1032484" spans="3:3" x14ac:dyDescent="0.15">
      <c r="C1032484" s="46"/>
    </row>
    <row r="1032485" spans="3:3" x14ac:dyDescent="0.15">
      <c r="C1032485" s="46"/>
    </row>
    <row r="1032486" spans="3:3" x14ac:dyDescent="0.15">
      <c r="C1032486" s="46"/>
    </row>
    <row r="1032487" spans="3:3" x14ac:dyDescent="0.15">
      <c r="C1032487" s="47"/>
    </row>
    <row r="1032488" spans="3:3" x14ac:dyDescent="0.15">
      <c r="C1032488" s="47"/>
    </row>
    <row r="1032489" spans="3:3" x14ac:dyDescent="0.15">
      <c r="C1032489" s="47"/>
    </row>
    <row r="1032490" spans="3:3" x14ac:dyDescent="0.15">
      <c r="C1032490" s="43"/>
    </row>
    <row r="1032491" spans="3:3" x14ac:dyDescent="0.15">
      <c r="C1032491" s="36"/>
    </row>
    <row r="1032492" spans="3:3" x14ac:dyDescent="0.15">
      <c r="C1032492" s="43"/>
    </row>
    <row r="1032493" spans="3:3" x14ac:dyDescent="0.15">
      <c r="C1032493" s="43"/>
    </row>
    <row r="1032494" spans="3:3" x14ac:dyDescent="0.15">
      <c r="C1032494" s="43"/>
    </row>
    <row r="1032495" spans="3:3" x14ac:dyDescent="0.15">
      <c r="C1032495" s="43"/>
    </row>
    <row r="1032496" spans="3:3" x14ac:dyDescent="0.15">
      <c r="C1032496" s="43"/>
    </row>
    <row r="1032497" spans="3:3" x14ac:dyDescent="0.15">
      <c r="C1032497" s="43"/>
    </row>
    <row r="1032498" spans="3:3" x14ac:dyDescent="0.15">
      <c r="C1032498" s="43"/>
    </row>
    <row r="1032499" spans="3:3" x14ac:dyDescent="0.15">
      <c r="C1032499" s="43"/>
    </row>
    <row r="1032500" spans="3:3" x14ac:dyDescent="0.15">
      <c r="C1032500" s="44"/>
    </row>
    <row r="1032501" spans="3:3" x14ac:dyDescent="0.15">
      <c r="C1032501" s="44"/>
    </row>
    <row r="1032502" spans="3:3" x14ac:dyDescent="0.15">
      <c r="C1032502" s="44"/>
    </row>
    <row r="1032503" spans="3:3" x14ac:dyDescent="0.15">
      <c r="C1032503" s="43"/>
    </row>
    <row r="1032504" spans="3:3" x14ac:dyDescent="0.15">
      <c r="C1032504" s="43"/>
    </row>
    <row r="1032505" spans="3:3" x14ac:dyDescent="0.15">
      <c r="C1032505" s="43"/>
    </row>
    <row r="1032506" spans="3:3" x14ac:dyDescent="0.15">
      <c r="C1032506" s="48"/>
    </row>
    <row r="1032507" spans="3:3" x14ac:dyDescent="0.15">
      <c r="C1032507" s="43"/>
    </row>
    <row r="1032508" spans="3:3" x14ac:dyDescent="0.15">
      <c r="C1032508" s="48"/>
    </row>
    <row r="1032509" spans="3:3" x14ac:dyDescent="0.15">
      <c r="C1032509" s="48"/>
    </row>
    <row r="1032510" spans="3:3" x14ac:dyDescent="0.15">
      <c r="C1032510" s="48"/>
    </row>
    <row r="1032511" spans="3:3" x14ac:dyDescent="0.15">
      <c r="C1032511" s="43"/>
    </row>
    <row r="1032512" spans="3:3" x14ac:dyDescent="0.15">
      <c r="C1032512" s="49"/>
    </row>
    <row r="1032513" spans="3:3" x14ac:dyDescent="0.15">
      <c r="C1032513" s="48"/>
    </row>
    <row r="1032514" spans="3:3" x14ac:dyDescent="0.15">
      <c r="C1032514" s="48"/>
    </row>
    <row r="1032515" spans="3:3" x14ac:dyDescent="0.15">
      <c r="C1032515" s="48"/>
    </row>
    <row r="1032516" spans="3:3" x14ac:dyDescent="0.15">
      <c r="C1032516" s="48"/>
    </row>
    <row r="1032517" spans="3:3" x14ac:dyDescent="0.15">
      <c r="C1032517" s="48"/>
    </row>
    <row r="1032518" spans="3:3" x14ac:dyDescent="0.15">
      <c r="C1032518" s="48"/>
    </row>
    <row r="1032519" spans="3:3" x14ac:dyDescent="0.15">
      <c r="C1032519" s="48"/>
    </row>
    <row r="1032520" spans="3:3" x14ac:dyDescent="0.15">
      <c r="C1032520" s="43"/>
    </row>
    <row r="1032521" spans="3:3" x14ac:dyDescent="0.15">
      <c r="C1032521" s="46"/>
    </row>
    <row r="1032522" spans="3:3" x14ac:dyDescent="0.15">
      <c r="C1032522" s="43"/>
    </row>
    <row r="1032523" spans="3:3" x14ac:dyDescent="0.15">
      <c r="C1032523" s="50"/>
    </row>
    <row r="1032525" spans="3:3" x14ac:dyDescent="0.15">
      <c r="C1032525" s="52"/>
    </row>
  </sheetData>
  <dataValidations disablePrompts="1" count="6">
    <dataValidation type="list" allowBlank="1" showInputMessage="1" showErrorMessage="1" sqref="E31 C16415 C32799 C49183 C65567 C81951 C98335 C114719 C131103 C147487 C163871 C180255 C196639 C213023 C229407 C245791 C262175 C278559 C294943 C311327 C327711 C344095 C360479 C376863 C393247 C409631 C426015 C442399 C458783 C475167 C491551 C507935 C524319 C540703 C557087 C573471 C589855 C606239 C622623 C639007 C655391 C671775 C688159 C704543 C720927 C737311 C753695 C770079 C786463 C802847 C819231 C835615 C851999 C868383 C884767 C901151 C917535 C933919 C950303 C966687 C983071 C999455 C1015839 C1032223 B31:C31">
      <formula1>"TR,FR,UC"</formula1>
    </dataValidation>
    <dataValidation type="list" allowBlank="1" showInputMessage="1" showErrorMessage="1" sqref="E32:E33 C16416:C16417 C32800:C32801 C49184:C49185 C65568:C65569 C81952:C81953 C98336:C98337 C114720:C114721 C131104:C131105 C147488:C147489 C163872:C163873 C180256:C180257 C196640:C196641 C213024:C213025 C229408:C229409 C245792:C245793 C262176:C262177 C278560:C278561 C294944:C294945 C311328:C311329 C327712:C327713 C344096:C344097 C360480:C360481 C376864:C376865 C393248:C393249 C409632:C409633 C426016:C426017 C442400:C442401 C458784:C458785 C475168:C475169 C491552:C491553 C507936:C507937 C524320:C524321 C540704:C540705 C557088:C557089 C573472:C573473 C589856:C589857 C606240:C606241 C622624:C622625 C639008:C639009 C655392:C655393 C671776:C671777 C688160:C688161 C704544:C704545 C720928:C720929 C737312:C737313 C753696:C753697 C770080:C770081 C786464:C786465 C802848:C802849 C819232:C819233 C835616:C835617 C852000:C852001 C868384:C868385 C884768:C884769 C901152:C901153 C917536:C917537 C933920:C933921 C950304:C950305 C966688:C966689 C983072:C983073 C999456:C999457 C1015840:C1015841 C1032224:C1032225 B32:C33">
      <formula1>"-,N,P,C,NI,PI"</formula1>
    </dataValidation>
    <dataValidation type="list" allowBlank="1" showInputMessage="1" showErrorMessage="1" sqref="E34 C16418 C32802 C49186 C65570 C81954 C98338 C114722 C131106 C147490 C163874 C180258 C196642 C213026 C229410 C245794 C262178 C278562 C294946 C311330 C327714 C344098 C360482 C376866 C393250 C409634 C426018 C442402 C458786 C475170 C491554 C507938 C524322 C540706 C557090 C573474 C589858 C606242 C622626 C639010 C655394 C671778 C688162 C704546 C720930 C737314 C753698 C770082 C786466 C802850 C819234 C835618 C852002 C868386 C884770 C901154 C917538 C933922 C950306 C966690 C983074 C999458 C1015842 C1032226 B34:C34">
      <formula1>"B_Alone,B_N1,B_N2"</formula1>
    </dataValidation>
    <dataValidation type="list" allowBlank="1" showInputMessage="1" showErrorMessage="1" sqref="E59 C16443 C32827 C49211 C65595 C81979 C98363 C114747 C131131 C147515 C163899 C180283 C196667 C213051 C229435 C245819 C262203 C278587 C294971 C311355 C327739 C344123 C360507 C376891 C393275 C409659 C426043 C442427 C458811 C475195 C491579 C507963 C524347 C540731 C557115 C573499 C589883 C606267 C622651 C639035 C655419 C671803 C688187 C704571 C720955 C737339 C753723 C770107 C786491 C802875 C819259 C835643 C852027 C868411 C884795 C901179 C917563 C933947 C950331 C966715 C983099 C999483 C1015867 C1032251 B59:C59">
      <formula1>"Manual,Estimation"</formula1>
    </dataValidation>
    <dataValidation type="list" allowBlank="1" showInputMessage="1" showErrorMessage="1" sqref="E41:E42 C16425:C16426 C32809:C32810 C49193:C49194 C65577:C65578 C81961:C81962 C98345:C98346 C114729:C114730 C131113:C131114 C147497:C147498 C163881:C163882 C180265:C180266 C196649:C196650 C213033:C213034 C229417:C229418 C245801:C245802 C262185:C262186 C278569:C278570 C294953:C294954 C311337:C311338 C327721:C327722 C344105:C344106 C360489:C360490 C376873:C376874 C393257:C393258 C409641:C409642 C426025:C426026 C442409:C442410 C458793:C458794 C475177:C475178 C491561:C491562 C507945:C507946 C524329:C524330 C540713:C540714 C557097:C557098 C573481:C573482 C589865:C589866 C606249:C606250 C622633:C622634 C639017:C639018 C655401:C655402 C671785:C671786 C688169:C688170 C704553:C704554 C720937:C720938 C737321:C737322 C753705:C753706 C770089:C770090 C786473:C786474 C802857:C802858 C819241:C819242 C835625:C835626 C852009:C852010 C868393:C868394 C884777:C884778 C901161:C901162 C917545:C917546 C933929:C933930 C950313:C950314 C966697:C966698 C983081:C983082 C999465:C999466 C1015849:C1015850 C1032233:C1032234 B41:C42">
      <formula1>"Simple,Standard,Complex"</formula1>
    </dataValidation>
    <dataValidation type="list" allowBlank="1" showInputMessage="1" showErrorMessage="1" sqref="E225:E234 C16609:C16618 C32993:C33002 C49377:C49386 C65761:C65770 C82145:C82154 C98529:C98538 C114913:C114922 C131297:C131306 C147681:C147690 C164065:C164074 C180449:C180458 C196833:C196842 C213217:C213226 C229601:C229610 C245985:C245994 C262369:C262378 C278753:C278762 C295137:C295146 C311521:C311530 C327905:C327914 C344289:C344298 C360673:C360682 C377057:C377066 C393441:C393450 C409825:C409834 C426209:C426218 C442593:C442602 C458977:C458986 C475361:C475370 C491745:C491754 C508129:C508138 C524513:C524522 C540897:C540906 C557281:C557290 C573665:C573674 C590049:C590058 C606433:C606442 C622817:C622826 C639201:C639210 C655585:C655594 C671969:C671978 C688353:C688362 C704737:C704746 C721121:C721130 C737505:C737514 C753889:C753898 C770273:C770282 C786657:C786666 C803041:C803050 C819425:C819434 C835809:C835818 C852193:C852202 C868577:C868586 C884961:C884970 C901345:C901354 C917729:C917738 C934113:C934122 C950497:C950506 C966881:C966890 C983265:C983274 C999649:C999658 C1016033:C1016042 C1032417:C1032426 B225:C234">
      <formula1>"Add,Replace,ReplaceInsulation"</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8"/>
  <sheetViews>
    <sheetView tabSelected="1" workbookViewId="0">
      <selection activeCell="F27" sqref="F27"/>
    </sheetView>
  </sheetViews>
  <sheetFormatPr defaultRowHeight="10.5" x14ac:dyDescent="0.15"/>
  <cols>
    <col min="6" max="6" width="17.5" customWidth="1"/>
    <col min="7" max="7" width="18" customWidth="1"/>
    <col min="9" max="9" width="10.1640625" customWidth="1"/>
    <col min="10" max="10" width="9.83203125" bestFit="1" customWidth="1"/>
  </cols>
  <sheetData>
    <row r="2" spans="1:10" x14ac:dyDescent="0.15">
      <c r="A2" t="s">
        <v>340</v>
      </c>
      <c r="F2" t="s">
        <v>344</v>
      </c>
    </row>
    <row r="3" spans="1:10" x14ac:dyDescent="0.15">
      <c r="A3" s="4">
        <v>502.9</v>
      </c>
      <c r="F3" s="4">
        <f>A4</f>
        <v>160.9</v>
      </c>
    </row>
    <row r="4" spans="1:10" ht="12.75" customHeight="1" x14ac:dyDescent="0.15">
      <c r="A4" s="4">
        <v>160.9</v>
      </c>
      <c r="F4" s="4" t="s">
        <v>342</v>
      </c>
      <c r="G4" t="s">
        <v>343</v>
      </c>
      <c r="I4" t="s">
        <v>346</v>
      </c>
      <c r="J4" t="s">
        <v>345</v>
      </c>
    </row>
    <row r="5" spans="1:10" x14ac:dyDescent="0.15">
      <c r="D5">
        <v>1970</v>
      </c>
      <c r="E5">
        <v>1980</v>
      </c>
      <c r="F5">
        <v>200</v>
      </c>
      <c r="G5">
        <v>300</v>
      </c>
      <c r="I5" s="6">
        <f t="shared" ref="I5:J8" si="0">F5*$F$3</f>
        <v>32180</v>
      </c>
      <c r="J5" s="6">
        <f t="shared" si="0"/>
        <v>48270</v>
      </c>
    </row>
    <row r="6" spans="1:10" x14ac:dyDescent="0.15">
      <c r="D6">
        <v>1980</v>
      </c>
      <c r="E6">
        <v>1990</v>
      </c>
      <c r="F6">
        <v>125</v>
      </c>
      <c r="G6">
        <v>200</v>
      </c>
      <c r="I6">
        <f t="shared" si="0"/>
        <v>20112.5</v>
      </c>
      <c r="J6" s="6">
        <f t="shared" si="0"/>
        <v>32180</v>
      </c>
    </row>
    <row r="7" spans="1:10" x14ac:dyDescent="0.15">
      <c r="D7">
        <v>1990</v>
      </c>
      <c r="E7">
        <v>2000</v>
      </c>
      <c r="F7">
        <v>90</v>
      </c>
      <c r="G7">
        <v>125</v>
      </c>
      <c r="I7" s="6">
        <f t="shared" si="0"/>
        <v>14481</v>
      </c>
      <c r="J7" s="6">
        <f t="shared" si="0"/>
        <v>20112.5</v>
      </c>
    </row>
    <row r="8" spans="1:10" x14ac:dyDescent="0.15">
      <c r="D8">
        <v>2000</v>
      </c>
      <c r="E8" t="s">
        <v>341</v>
      </c>
      <c r="F8">
        <v>25</v>
      </c>
      <c r="G8">
        <v>90</v>
      </c>
      <c r="I8" s="6">
        <f t="shared" si="0"/>
        <v>4022.5</v>
      </c>
      <c r="J8" s="6">
        <f t="shared" si="0"/>
        <v>14481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outlinePr summaryBelow="0" summaryRight="0"/>
    <pageSetUpPr fitToPage="1"/>
  </sheetPr>
  <dimension ref="A1"/>
  <sheetViews>
    <sheetView showGridLines="0" workbookViewId="0"/>
  </sheetViews>
  <sheetFormatPr defaultColWidth="2.33203125" defaultRowHeight="10.5" x14ac:dyDescent="0.15"/>
  <sheetData/>
  <phoneticPr fontId="2" type="noConversion"/>
  <printOptions horizontalCentered="1"/>
  <pageMargins left="0.59055118110236227" right="0.59055118110236227" top="0.59055118110236227" bottom="0.59055118110236227" header="0.31496062992125984" footer="0.31496062992125984"/>
  <pageSetup paperSize="9" orientation="portrait" horizontalDpi="1200" verticalDpi="1200" r:id="rId1"/>
  <headerFooter alignWithMargins="0">
    <oddFooter>&amp;L&amp;6[&amp;F]&amp;A &amp;R&amp;6&amp;D  &amp;T</oddFooter>
  </headerFooter>
  <picture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Calc.Set.Building</vt:lpstr>
      <vt:lpstr>Vertical</vt:lpstr>
      <vt:lpstr>Comparison</vt:lpstr>
      <vt:lpstr>BlankSheet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Loga</dc:creator>
  <cp:lastModifiedBy>ZERAI Mousa</cp:lastModifiedBy>
  <cp:lastPrinted>2011-09-28T09:29:45Z</cp:lastPrinted>
  <dcterms:created xsi:type="dcterms:W3CDTF">2009-11-27T10:19:04Z</dcterms:created>
  <dcterms:modified xsi:type="dcterms:W3CDTF">2022-05-25T20:44:39Z</dcterms:modified>
</cp:coreProperties>
</file>