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https://d.docs.live.net/64063c3028e523e1/LM Project/Melangking/FFB Procurement/"/>
    </mc:Choice>
  </mc:AlternateContent>
  <xr:revisionPtr revIDLastSave="3134" documentId="11_F25DC773A252ABDACC10484E19D858565BDE58EE" xr6:coauthVersionLast="47" xr6:coauthVersionMax="47" xr10:uidLastSave="{DD223514-E142-4D4C-B72F-5BAAF4D263A4}"/>
  <bookViews>
    <workbookView xWindow="-120" yWindow="-120" windowWidth="51840" windowHeight="21240" firstSheet="1" activeTab="1" xr2:uid="{00000000-000D-0000-FFFF-FFFF00000000}"/>
  </bookViews>
  <sheets>
    <sheet name="July 2023" sheetId="15" r:id="rId1"/>
    <sheet name="August 2023" sheetId="16" r:id="rId2"/>
  </sheets>
  <definedNames>
    <definedName name="Aug2022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1" i="16" l="1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AI40" i="16"/>
  <c r="AI39" i="16"/>
  <c r="AI38" i="16"/>
  <c r="AI37" i="16"/>
  <c r="AI36" i="16"/>
  <c r="AI35" i="16"/>
  <c r="AI34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I5" i="16"/>
  <c r="AI4" i="16"/>
  <c r="AI3" i="16"/>
  <c r="AI2" i="16"/>
  <c r="AI41" i="16" s="1"/>
  <c r="AI20" i="15"/>
  <c r="AI12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AI40" i="15"/>
  <c r="AI39" i="15"/>
  <c r="AI38" i="15"/>
  <c r="AI37" i="15"/>
  <c r="AI36" i="15"/>
  <c r="AI35" i="15"/>
  <c r="AI34" i="15"/>
  <c r="AI33" i="15"/>
  <c r="AI32" i="15"/>
  <c r="AI31" i="15"/>
  <c r="AI30" i="15"/>
  <c r="AI29" i="15"/>
  <c r="AI28" i="15"/>
  <c r="AI27" i="15"/>
  <c r="AI26" i="15"/>
  <c r="AI25" i="15"/>
  <c r="AI24" i="15"/>
  <c r="AI23" i="15"/>
  <c r="AI22" i="15"/>
  <c r="AI21" i="15"/>
  <c r="AI19" i="15"/>
  <c r="AI18" i="15"/>
  <c r="AI17" i="15"/>
  <c r="AI16" i="15"/>
  <c r="AI15" i="15"/>
  <c r="AI14" i="15"/>
  <c r="AI13" i="15"/>
  <c r="AI11" i="15"/>
  <c r="AI10" i="15"/>
  <c r="AI9" i="15"/>
  <c r="AI8" i="15"/>
  <c r="AI7" i="15"/>
  <c r="AI6" i="15"/>
  <c r="AI5" i="15"/>
  <c r="AI4" i="15"/>
  <c r="AI3" i="15"/>
  <c r="AI2" i="15"/>
  <c r="AI41" i="15" l="1"/>
</calcChain>
</file>

<file path=xl/sharedStrings.xml><?xml version="1.0" encoding="utf-8"?>
<sst xmlns="http://schemas.openxmlformats.org/spreadsheetml/2006/main" count="304" uniqueCount="64">
  <si>
    <t>Code</t>
  </si>
  <si>
    <t>Supplier</t>
  </si>
  <si>
    <t>Grade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</si>
  <si>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</si>
  <si>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</si>
  <si>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</si>
  <si>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</si>
  <si>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</si>
  <si>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</si>
  <si>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</si>
  <si>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</si>
  <si>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</si>
  <si>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</si>
  <si>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</si>
  <si>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</si>
  <si>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</si>
  <si>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</si>
  <si>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</si>
  <si>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</si>
  <si>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</si>
  <si>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</si>
  <si>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</si>
  <si>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</si>
  <si>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</si>
  <si>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</si>
  <si>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</si>
  <si>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</si>
  <si>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</si>
  <si>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</si>
  <si>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</si>
  <si>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</si>
  <si>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</si>
  <si>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</si>
  <si>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</si>
  <si>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G. TOTAL</t>
  </si>
  <si>
    <t>CC0001</t>
  </si>
  <si>
    <t>AWANG JAYA BIN LEPIT</t>
  </si>
  <si>
    <t>A</t>
  </si>
  <si>
    <t>B</t>
  </si>
  <si>
    <t>C</t>
  </si>
  <si>
    <t>CC0002</t>
  </si>
  <si>
    <t>ELITE TRADING (SABAH) SDN BHD</t>
  </si>
  <si>
    <t>CC0003</t>
  </si>
  <si>
    <t>JAHARI BIN JAHAYA</t>
  </si>
  <si>
    <t>CC0004</t>
  </si>
  <si>
    <t>KOPRORASI PEMBANGUNAN DESA</t>
  </si>
  <si>
    <t>CC0005</t>
  </si>
  <si>
    <t>LIM MAN HONG</t>
  </si>
  <si>
    <t>CC0006</t>
  </si>
  <si>
    <t>LIM HOCK CHIEW</t>
  </si>
  <si>
    <t>CC0007</t>
  </si>
  <si>
    <t>METALLIC SAPPHIRE SDN BHD</t>
  </si>
  <si>
    <t>CC0008</t>
  </si>
  <si>
    <t>MONA LIZAH BINTI MOHAMMAD ZININ</t>
  </si>
  <si>
    <t>CC0009</t>
  </si>
  <si>
    <t>NOVEL BORNEO SDN BHD</t>
  </si>
  <si>
    <t>CC0010</t>
  </si>
  <si>
    <t>ONG CHAO BOO</t>
  </si>
  <si>
    <t>CC0011</t>
  </si>
  <si>
    <t>SAYONGMAS SDN BHD</t>
  </si>
  <si>
    <t>CC0012</t>
  </si>
  <si>
    <t>TAN ENG @ TAN CHIEW YOON</t>
  </si>
  <si>
    <t>CC0013</t>
  </si>
  <si>
    <t>ABADI MEWAH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</si>
</sst>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0" borderId="0" xfId="0" applyFont="1"/>
    <xf numFmtId="164" fontId="2" fillId="0" borderId="4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50">
    <dxf>
      <font>
        <b/>
      </font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ADD39D-D3C2-4DE6-AF26-5EDCBE8156B1}" name="SukauCC_07_2023" displayName="SukauCC_07_2023" ref="A1:AI41" totalsRowCount="1" headerRowDxfId="149" dataDxfId="148" headerRowBorderDxfId="146" tableBorderDxfId="147" totalsRowBorderDxfId="145">
  <autoFilter ref="A1:AI40" xr:uid="{4FADD39D-D3C2-4DE6-AF26-5EDCBE8156B1}"/>
  <tableColumns count="35">
    <tableColumn id="1" xr3:uid="{1D1C8004-6B83-49B2-B316-8E35142249DD}" name="Code" dataDxfId="143" totalsRowDxfId="144"/>
    <tableColumn id="2" xr3:uid="{374D5FFD-142B-4620-A8E7-DD236F9C75AD}" name="Supplier" dataDxfId="141" totalsRowDxfId="142"/>
    <tableColumn id="3" xr3:uid="{5AD322B1-717B-46E4-82BE-AC9C6F26AF2C}" name="Grade" dataDxfId="139" totalsRowDxfId="140"/>
    <tableColumn id="4" xr3:uid="{C89B06D6-A9BE-4855-962C-7A4D2AF4682A}" name="1" totalsRowFunction="custom" dataDxfId="137" totalsRowDxfId="138">
      <totalsRowFormula>SUM(SukauCC_07_2023[1])</totalsRowFormula>
    </tableColumn>
    <tableColumn id="5" xr3:uid="{BA4C3EBE-1141-4DF0-AC49-A23A3BE17054}" name="2" totalsRowFunction="custom" dataDxfId="135" totalsRowDxfId="136">
      <totalsRowFormula>SUM(SukauCC_07_2023[2])</totalsRowFormula>
    </tableColumn>
    <tableColumn id="6" xr3:uid="{F9D645C4-010F-406C-9D15-F7D66369E29D}" name="3" totalsRowFunction="custom" dataDxfId="133" totalsRowDxfId="134">
      <totalsRowFormula>SUM(SukauCC_07_2023[3])</totalsRowFormula>
    </tableColumn>
    <tableColumn id="7" xr3:uid="{18730CA4-E11D-47D8-A523-CCB1CD7F88E8}" name="4" totalsRowFunction="custom" dataDxfId="131" totalsRowDxfId="132">
      <totalsRowFormula>SUM(SukauCC_07_2023[4])</totalsRowFormula>
    </tableColumn>
    <tableColumn id="8" xr3:uid="{54E6080A-83BB-4005-BF3A-1D21476DF6AA}" name="5" totalsRowFunction="custom" dataDxfId="129" totalsRowDxfId="130">
      <totalsRowFormula>SUM(SukauCC_07_2023[5])</totalsRowFormula>
    </tableColumn>
    <tableColumn id="9" xr3:uid="{E146CBD2-612A-4C17-83FE-8E7316429617}" name="6" totalsRowFunction="custom" dataDxfId="127" totalsRowDxfId="128">
      <totalsRowFormula>SUM(SukauCC_07_2023[6])</totalsRowFormula>
    </tableColumn>
    <tableColumn id="10" xr3:uid="{A551AE6A-88D7-434A-A9C6-D9094D0CA874}" name="7" totalsRowFunction="custom" dataDxfId="125" totalsRowDxfId="126">
      <totalsRowFormula>SUM(SukauCC_07_2023[7])</totalsRowFormula>
    </tableColumn>
    <tableColumn id="11" xr3:uid="{4A6C6FBC-AF32-4110-A6EC-2EE39DF40B11}" name="8" totalsRowFunction="custom" dataDxfId="123" totalsRowDxfId="124">
      <totalsRowFormula>SUM(SukauCC_07_2023[8])</totalsRowFormula>
    </tableColumn>
    <tableColumn id="12" xr3:uid="{5EFE7F0C-BFE9-439D-8CFE-E94843D1EFEB}" name="9" totalsRowFunction="custom" dataDxfId="121" totalsRowDxfId="122">
      <totalsRowFormula>SUM(SukauCC_07_2023[9])</totalsRowFormula>
    </tableColumn>
    <tableColumn id="13" xr3:uid="{8C01F640-23B2-4FF4-B076-2FF3675A923C}" name="10" totalsRowFunction="custom" dataDxfId="119" totalsRowDxfId="120">
      <totalsRowFormula>SUM(SukauCC_07_2023[10])</totalsRowFormula>
    </tableColumn>
    <tableColumn id="14" xr3:uid="{72BF4E9D-32C9-468A-A7ED-2B402FD5F180}" name="11" totalsRowFunction="custom" dataDxfId="117" totalsRowDxfId="118">
      <totalsRowFormula>SUM(SukauCC_07_2023[11])</totalsRowFormula>
    </tableColumn>
    <tableColumn id="15" xr3:uid="{407ED128-59FC-4349-B649-E5941CB43499}" name="12" totalsRowFunction="custom" dataDxfId="115" totalsRowDxfId="116">
      <totalsRowFormula>SUM(SukauCC_07_2023[12])</totalsRowFormula>
    </tableColumn>
    <tableColumn id="16" xr3:uid="{B22535C1-8EE9-41C1-9D26-03F2B8070EDC}" name="13" totalsRowFunction="custom" dataDxfId="113" totalsRowDxfId="114">
      <totalsRowFormula>SUM(SukauCC_07_2023[13])</totalsRowFormula>
    </tableColumn>
    <tableColumn id="17" xr3:uid="{164F4B89-3AA9-45DC-B941-3E7F0BB35CFC}" name="14" totalsRowFunction="custom" dataDxfId="111" totalsRowDxfId="112">
      <totalsRowFormula>SUM(SukauCC_07_2023[14])</totalsRowFormula>
    </tableColumn>
    <tableColumn id="18" xr3:uid="{7D1C4E7B-D779-401F-80A0-C50F117B3FCB}" name="15" totalsRowFunction="custom" dataDxfId="109" totalsRowDxfId="110">
      <totalsRowFormula>SUM(SukauCC_07_2023[15])</totalsRowFormula>
    </tableColumn>
    <tableColumn id="19" xr3:uid="{84098579-40F9-4A75-AD98-CF47E0FCF3DA}" name="16" totalsRowFunction="custom" dataDxfId="107" totalsRowDxfId="108">
      <totalsRowFormula>SUM(SukauCC_07_2023[16])</totalsRowFormula>
    </tableColumn>
    <tableColumn id="20" xr3:uid="{8996D5E4-3000-4139-ACF2-C8701FAAD2D4}" name="17" totalsRowFunction="custom" dataDxfId="105" totalsRowDxfId="106">
      <totalsRowFormula>SUM(SukauCC_07_2023[17])</totalsRowFormula>
    </tableColumn>
    <tableColumn id="21" xr3:uid="{B5F729C2-7056-4E5D-82E3-858DBF548462}" name="18" totalsRowFunction="custom" dataDxfId="103" totalsRowDxfId="104">
      <totalsRowFormula>SUM(SukauCC_07_2023[18])</totalsRowFormula>
    </tableColumn>
    <tableColumn id="22" xr3:uid="{D1157764-D088-4B54-A48B-4B25CF04670E}" name="19" totalsRowFunction="custom" dataDxfId="101" totalsRowDxfId="102">
      <totalsRowFormula>SUM(SukauCC_07_2023[19])</totalsRowFormula>
    </tableColumn>
    <tableColumn id="23" xr3:uid="{AB0DA2DB-5225-497E-9BD8-E247434EEDA3}" name="20" totalsRowFunction="custom" dataDxfId="99" totalsRowDxfId="100">
      <totalsRowFormula>SUM(SukauCC_07_2023[20])</totalsRowFormula>
    </tableColumn>
    <tableColumn id="24" xr3:uid="{4D107B00-533B-4CF8-9904-9BC6B2D09397}" name="21" totalsRowFunction="custom" dataDxfId="97" totalsRowDxfId="98">
      <totalsRowFormula>SUM(SukauCC_07_2023[21])</totalsRowFormula>
    </tableColumn>
    <tableColumn id="25" xr3:uid="{AEE1F270-D7D2-4C9D-BCFE-8091643BD253}" name="22" totalsRowFunction="custom" dataDxfId="95" totalsRowDxfId="96">
      <totalsRowFormula>SUM(SukauCC_07_2023[22])</totalsRowFormula>
    </tableColumn>
    <tableColumn id="26" xr3:uid="{3EC47C48-8C59-49F8-9905-96A6FA468095}" name="23" totalsRowFunction="custom" dataDxfId="93" totalsRowDxfId="94">
      <totalsRowFormula>SUM(SukauCC_07_2023[23])</totalsRowFormula>
    </tableColumn>
    <tableColumn id="27" xr3:uid="{0717A0E5-511C-4187-87F6-FF2DBBDF546B}" name="24" totalsRowFunction="custom" dataDxfId="91" totalsRowDxfId="92">
      <totalsRowFormula>SUM(SukauCC_07_2023[24])</totalsRowFormula>
    </tableColumn>
    <tableColumn id="28" xr3:uid="{FCFE310C-DD4E-41C8-97B8-BE384090D467}" name="25" totalsRowFunction="custom" dataDxfId="89" totalsRowDxfId="90">
      <totalsRowFormula>SUM(SukauCC_07_2023[25])</totalsRowFormula>
    </tableColumn>
    <tableColumn id="29" xr3:uid="{A14DCD51-1AE5-4504-B6F3-91CFA0F06518}" name="26" totalsRowFunction="custom" dataDxfId="87" totalsRowDxfId="88">
      <totalsRowFormula>SUM(SukauCC_07_2023[26])</totalsRowFormula>
    </tableColumn>
    <tableColumn id="30" xr3:uid="{6DFDC915-BFDD-46F3-8DD4-59950BDE2BF7}" name="27" totalsRowFunction="custom" dataDxfId="85" totalsRowDxfId="86">
      <totalsRowFormula>SUM(SukauCC_07_2023[27])</totalsRowFormula>
    </tableColumn>
    <tableColumn id="31" xr3:uid="{43863FC7-EA73-47AA-A5D2-ECF79A949E24}" name="28" totalsRowFunction="custom" dataDxfId="83" totalsRowDxfId="84">
      <totalsRowFormula>SUM(SukauCC_07_2023[28])</totalsRowFormula>
    </tableColumn>
    <tableColumn id="32" xr3:uid="{816C2F7A-2912-495C-9DD9-79784BF5438F}" name="29" totalsRowFunction="custom" dataDxfId="81" totalsRowDxfId="82">
      <totalsRowFormula>SUM(SukauCC_07_2023[29])</totalsRowFormula>
    </tableColumn>
    <tableColumn id="33" xr3:uid="{7C6A5715-5A89-4B9A-9684-D0CE1BC15C7C}" name="30" totalsRowFunction="custom" dataDxfId="79" totalsRowDxfId="80">
      <totalsRowFormula>SUM(SukauCC_07_2023[30])</totalsRowFormula>
    </tableColumn>
    <tableColumn id="34" xr3:uid="{0BBE7169-09C6-4C5B-993F-1787B659B204}" name="31" totalsRowFunction="custom" dataDxfId="77" totalsRowDxfId="78">
      <totalsRowFormula>SUM(SukauCC_07_2023[31])</totalsRowFormula>
    </tableColumn>
    <tableColumn id="35" xr3:uid="{FD980FD5-F353-427B-8633-F66C0B469140}" name="G. TOTAL" totalsRowFunction="custom" dataDxfId="75" totalsRowDxfId="76">
      <calculatedColumnFormula>SUM(SukauCC_07_2023[[#This Row],[1]:[31]])</calculatedColumnFormula>
      <totalsRowFormula>SUM(SukauCC_07_2023[G. TOTAL])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C33FD-8F82-4137-A039-69CEC9F997D2}" name="SukauCC_07_20232" displayName="SukauCC_07_20232" ref="A1:AI41" totalsRowCount="1" headerRowDxfId="74" dataDxfId="73" headerRowBorderDxfId="71" tableBorderDxfId="72" totalsRowBorderDxfId="70">
  <autoFilter ref="A1:AI40" xr:uid="{FB9C33FD-8F82-4137-A039-69CEC9F997D2}"/>
  <tableColumns count="35">
    <tableColumn id="1" xr3:uid="{185AC448-8EF5-4BE6-90B9-CCAA9C9EF7CE}" name="Code" dataDxfId="68" totalsRowDxfId="69"/>
    <tableColumn id="2" xr3:uid="{997B5471-4795-48B6-94E0-E58D5EDA705B}" name="Supplier" dataDxfId="66" totalsRowDxfId="67"/>
    <tableColumn id="3" xr3:uid="{5F6ECEDC-1D07-457A-ACF7-C5CD0FE3CBEC}" name="Grade" dataDxfId="64" totalsRowDxfId="65"/>
    <tableColumn id="4" xr3:uid="{7D06401C-0A24-4898-A5D0-87B007C08CA1}" name="1" totalsRowFunction="custom" dataDxfId="62" totalsRowDxfId="63">
      <totalsRowFormula>SUM(SukauCC_07_20232[1])</totalsRowFormula>
    </tableColumn>
    <tableColumn id="5" xr3:uid="{E91C0779-6AB3-47C0-986D-A7AD8E459011}" name="2" totalsRowFunction="custom" dataDxfId="60" totalsRowDxfId="61">
      <totalsRowFormula>SUM(SukauCC_07_20232[2])</totalsRowFormula>
    </tableColumn>
    <tableColumn id="6" xr3:uid="{A51B87A9-19E2-4347-9CDD-3872E1DC5490}" name="3" totalsRowFunction="custom" dataDxfId="58" totalsRowDxfId="59">
      <totalsRowFormula>SUM(SukauCC_07_20232[3])</totalsRowFormula>
    </tableColumn>
    <tableColumn id="7" xr3:uid="{BCBCF5E8-3CB1-4A67-9A62-D4B15F561EB9}" name="4" totalsRowFunction="custom" dataDxfId="56" totalsRowDxfId="57">
      <totalsRowFormula>SUM(SukauCC_07_20232[4])</totalsRowFormula>
    </tableColumn>
    <tableColumn id="8" xr3:uid="{3B6C9A53-6B9B-4B9B-A07C-5D61C86F0484}" name="5" totalsRowFunction="custom" dataDxfId="54" totalsRowDxfId="55">
      <totalsRowFormula>SUM(SukauCC_07_20232[5])</totalsRowFormula>
    </tableColumn>
    <tableColumn id="9" xr3:uid="{137DA13D-3B1D-4074-9BAC-C54F97F52B1B}" name="6" totalsRowFunction="custom" dataDxfId="52" totalsRowDxfId="53">
      <totalsRowFormula>SUM(SukauCC_07_20232[6])</totalsRowFormula>
    </tableColumn>
    <tableColumn id="10" xr3:uid="{84793E69-F184-41B3-9985-6C64E29254AB}" name="7" totalsRowFunction="custom" dataDxfId="50" totalsRowDxfId="51">
      <totalsRowFormula>SUM(SukauCC_07_20232[7])</totalsRowFormula>
    </tableColumn>
    <tableColumn id="11" xr3:uid="{73368934-6536-4AAD-8A8E-1C821044EC3E}" name="8" totalsRowFunction="custom" dataDxfId="48" totalsRowDxfId="49">
      <totalsRowFormula>SUM(SukauCC_07_20232[8])</totalsRowFormula>
    </tableColumn>
    <tableColumn id="12" xr3:uid="{EF6F6A5A-FE7A-459E-94D6-507C8DF75661}" name="9" totalsRowFunction="custom" dataDxfId="46" totalsRowDxfId="47">
      <totalsRowFormula>SUM(SukauCC_07_20232[9])</totalsRowFormula>
    </tableColumn>
    <tableColumn id="13" xr3:uid="{6F444AD4-FEE4-4C93-9841-13FDB57E7403}" name="10" totalsRowFunction="custom" dataDxfId="44" totalsRowDxfId="45">
      <totalsRowFormula>SUM(SukauCC_07_20232[10])</totalsRowFormula>
    </tableColumn>
    <tableColumn id="14" xr3:uid="{1979DD21-5F77-4C57-B2BF-973EB6413F64}" name="11" totalsRowFunction="custom" dataDxfId="42" totalsRowDxfId="43">
      <totalsRowFormula>SUM(SukauCC_07_20232[11])</totalsRowFormula>
    </tableColumn>
    <tableColumn id="15" xr3:uid="{128936DD-30B1-4318-80A9-104A4FD253F7}" name="12" totalsRowFunction="custom" dataDxfId="40" totalsRowDxfId="41">
      <totalsRowFormula>SUM(SukauCC_07_20232[12])</totalsRowFormula>
    </tableColumn>
    <tableColumn id="16" xr3:uid="{35AB2746-19F2-4AE9-BB45-294B0220FA98}" name="13" totalsRowFunction="custom" dataDxfId="38" totalsRowDxfId="39">
      <totalsRowFormula>SUM(SukauCC_07_20232[13])</totalsRowFormula>
    </tableColumn>
    <tableColumn id="17" xr3:uid="{37622B59-425E-4F27-BE65-16A617EFF8FC}" name="14" totalsRowFunction="custom" dataDxfId="36" totalsRowDxfId="37">
      <totalsRowFormula>SUM(SukauCC_07_20232[14])</totalsRowFormula>
    </tableColumn>
    <tableColumn id="18" xr3:uid="{0A73A628-62C7-4771-BDD0-008D028442FE}" name="15" totalsRowFunction="custom" dataDxfId="34" totalsRowDxfId="35">
      <totalsRowFormula>SUM(SukauCC_07_20232[15])</totalsRowFormula>
    </tableColumn>
    <tableColumn id="19" xr3:uid="{7FCA11F0-5CD5-43A4-A7AD-4AB4CA60A83E}" name="16" totalsRowFunction="custom" dataDxfId="32" totalsRowDxfId="33">
      <totalsRowFormula>SUM(SukauCC_07_20232[16])</totalsRowFormula>
    </tableColumn>
    <tableColumn id="20" xr3:uid="{529D036B-C6CB-493D-959A-531BD0A0247F}" name="17" totalsRowFunction="custom" dataDxfId="30" totalsRowDxfId="31">
      <totalsRowFormula>SUM(SukauCC_07_20232[17])</totalsRowFormula>
    </tableColumn>
    <tableColumn id="21" xr3:uid="{6FA94D9F-EA4E-4411-A7B3-A9319F1DCBE2}" name="18" totalsRowFunction="custom" dataDxfId="28" totalsRowDxfId="29">
      <totalsRowFormula>SUM(SukauCC_07_20232[18])</totalsRowFormula>
    </tableColumn>
    <tableColumn id="22" xr3:uid="{181F41AF-C024-4AA6-B29F-0160652475EC}" name="19" totalsRowFunction="custom" dataDxfId="26" totalsRowDxfId="27">
      <totalsRowFormula>SUM(SukauCC_07_20232[19])</totalsRowFormula>
    </tableColumn>
    <tableColumn id="23" xr3:uid="{AB7860F6-DB74-479F-BFF6-EE916397A871}" name="20" totalsRowFunction="custom" dataDxfId="24" totalsRowDxfId="25">
      <totalsRowFormula>SUM(SukauCC_07_20232[20])</totalsRowFormula>
    </tableColumn>
    <tableColumn id="24" xr3:uid="{82371FD8-9602-49CC-BE45-31A0DE70453E}" name="21" totalsRowFunction="custom" dataDxfId="22" totalsRowDxfId="23">
      <totalsRowFormula>SUM(SukauCC_07_20232[21])</totalsRowFormula>
    </tableColumn>
    <tableColumn id="25" xr3:uid="{E83EBD42-DC22-4FFB-B6EC-AB0D7D184B31}" name="22" totalsRowFunction="custom" dataDxfId="20" totalsRowDxfId="21">
      <totalsRowFormula>SUM(SukauCC_07_20232[22])</totalsRowFormula>
    </tableColumn>
    <tableColumn id="26" xr3:uid="{DCDF1685-1246-40D8-AB97-B139AF438806}" name="23" totalsRowFunction="custom" dataDxfId="18" totalsRowDxfId="19">
      <totalsRowFormula>SUM(SukauCC_07_20232[23])</totalsRowFormula>
    </tableColumn>
    <tableColumn id="27" xr3:uid="{7DA1BC94-DD82-47E3-B70C-B9DF10EBED41}" name="24" totalsRowFunction="custom" dataDxfId="16" totalsRowDxfId="17">
      <totalsRowFormula>SUM(SukauCC_07_20232[24])</totalsRowFormula>
    </tableColumn>
    <tableColumn id="28" xr3:uid="{73727D17-0317-4EF4-AF64-4574477C124E}" name="25" totalsRowFunction="custom" dataDxfId="14" totalsRowDxfId="15">
      <totalsRowFormula>SUM(SukauCC_07_20232[25])</totalsRowFormula>
    </tableColumn>
    <tableColumn id="29" xr3:uid="{18174731-49CB-496F-A8CD-D06550FF25B3}" name="26" totalsRowFunction="custom" dataDxfId="12" totalsRowDxfId="13">
      <totalsRowFormula>SUM(SukauCC_07_20232[26])</totalsRowFormula>
    </tableColumn>
    <tableColumn id="30" xr3:uid="{99CE493A-F978-4661-9FD9-6B498FEA8A93}" name="27" totalsRowFunction="custom" dataDxfId="10" totalsRowDxfId="11">
      <totalsRowFormula>SUM(SukauCC_07_20232[27])</totalsRowFormula>
    </tableColumn>
    <tableColumn id="31" xr3:uid="{30556692-6721-4F2B-8A22-6B1132C026E2}" name="28" totalsRowFunction="custom" dataDxfId="8" totalsRowDxfId="9">
      <totalsRowFormula>SUM(SukauCC_07_20232[28])</totalsRowFormula>
    </tableColumn>
    <tableColumn id="32" xr3:uid="{67876118-4E9D-4552-83D3-35E0D1E306B5}" name="29" totalsRowFunction="custom" dataDxfId="6" totalsRowDxfId="7">
      <totalsRowFormula>SUM(SukauCC_07_20232[29])</totalsRowFormula>
    </tableColumn>
    <tableColumn id="33" xr3:uid="{D597E278-1CEC-43AF-AB82-2704DCB63FB2}" name="30" totalsRowFunction="custom" dataDxfId="4" totalsRowDxfId="5">
      <totalsRowFormula>SUM(SukauCC_07_20232[30])</totalsRowFormula>
    </tableColumn>
    <tableColumn id="34" xr3:uid="{CC15DFF2-9D36-4BAA-9DCD-D5B4E5C7953F}" name="31" totalsRowFunction="custom" dataDxfId="2" totalsRowDxfId="3">
      <totalsRowFormula>SUM(SukauCC_07_20232[31])</totalsRowFormula>
    </tableColumn>
    <tableColumn id="35" xr3:uid="{2CCCFE02-BCE0-4A50-B5E7-8774C40162EF}" name="G. TOTAL" totalsRowFunction="custom" dataDxfId="0" totalsRowDxfId="1">
      <calculatedColumnFormula>SUM(SukauCC_07_20232[[#This Row],[1]:[31]])</calculatedColumnFormula>
      <totalsRowFormula>SUM(SukauCC_07_20232[G. TOTAL])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D871CCB-DF91-4750-BF50-F15B1E9A03EC}">
  <we:reference id="WA104381701" version="1.0.0.4" store="en-US" storeType="omex"/>
  <we:alternateReferences>
    <we:reference id="WA104381701" version="1.0.0.4" store="omex" storeType="omex"/>
  </we:alternateReferences>
  <we:properties/>
  <we:bindings>
    <we:binding id="currentSelection" type="table" appref="{08DA8B94-7C2E-4EED-AD29-CF341081FE9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F12A-84C3-43AF-9720-DD288B44BC8F}">
  <dimension ref="A1:AI41"/>
  <sheetViews>
    <sheetView workbookViewId="0">
      <pane xSplit="3" ySplit="1" topLeftCell="L2" activePane="bottomRight" state="frozen"/>
      <selection pane="bottomRight" activeCell="AH17" sqref="AH17"/>
      <selection pane="bottomLeft" activeCell="A4" sqref="A4"/>
      <selection pane="topRight" activeCell="D1" sqref="D1"/>
    </sheetView>
  </sheetViews>
  <sheetFormatPr defaultRowHeight="15"/>
  <cols>
    <col min="1" max="1" width="10.140625" customWidth="1"/>
    <col min="2" max="2" width="52" bestFit="1" customWidth="1"/>
    <col min="3" max="3" width="9.140625" style="1" bestFit="1" customWidth="1"/>
    <col min="4" max="18" width="9.140625" style="11" bestFit="1" customWidth="1"/>
    <col min="19" max="26" width="9.140625" style="11" customWidth="1"/>
    <col min="27" max="27" width="9.85546875" style="11" customWidth="1"/>
    <col min="28" max="34" width="9.140625" style="11" customWidth="1"/>
  </cols>
  <sheetData>
    <row r="1" spans="1:35" s="17" customFormat="1">
      <c r="A1" s="8" t="s">
        <v>0</v>
      </c>
      <c r="B1" s="9" t="s">
        <v>1</v>
      </c>
      <c r="C1" s="10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6" t="s">
        <v>33</v>
      </c>
      <c r="AI1" s="15" t="s">
        <v>34</v>
      </c>
    </row>
    <row r="2" spans="1:35">
      <c r="A2" s="2" t="s">
        <v>35</v>
      </c>
      <c r="B2" s="3" t="s">
        <v>36</v>
      </c>
      <c r="C2" s="4" t="s">
        <v>37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>
        <v>18.399999999999999</v>
      </c>
      <c r="AI2" s="18">
        <f>SUM(SukauCC_07_2023[[#This Row],[1]:[31]])</f>
        <v>18.399999999999999</v>
      </c>
    </row>
    <row r="3" spans="1:35">
      <c r="A3" s="2" t="s">
        <v>35</v>
      </c>
      <c r="B3" s="3" t="s">
        <v>36</v>
      </c>
      <c r="C3" s="4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3"/>
      <c r="AI3" s="19">
        <f>SUM(SukauCC_07_2023[[#This Row],[1]:[31]])</f>
        <v>0</v>
      </c>
    </row>
    <row r="4" spans="1:35">
      <c r="A4" s="2" t="s">
        <v>35</v>
      </c>
      <c r="B4" s="3" t="s">
        <v>36</v>
      </c>
      <c r="C4" s="4" t="s">
        <v>39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/>
      <c r="AI4" s="19">
        <f>SUM(SukauCC_07_2023[[#This Row],[1]:[31]])</f>
        <v>0</v>
      </c>
    </row>
    <row r="5" spans="1:35">
      <c r="A5" s="2" t="s">
        <v>40</v>
      </c>
      <c r="B5" s="3" t="s">
        <v>41</v>
      </c>
      <c r="C5" s="4" t="s">
        <v>37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3">
        <v>49.29</v>
      </c>
      <c r="AI5" s="19">
        <f>SUM(SukauCC_07_2023[[#This Row],[1]:[31]])</f>
        <v>49.29</v>
      </c>
    </row>
    <row r="6" spans="1:35">
      <c r="A6" s="2" t="s">
        <v>40</v>
      </c>
      <c r="B6" s="3" t="s">
        <v>41</v>
      </c>
      <c r="C6" s="4" t="s">
        <v>38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  <c r="AI6" s="19">
        <f>SUM(SukauCC_07_2023[[#This Row],[1]:[31]])</f>
        <v>0</v>
      </c>
    </row>
    <row r="7" spans="1:35">
      <c r="A7" s="2" t="s">
        <v>40</v>
      </c>
      <c r="B7" s="3" t="s">
        <v>41</v>
      </c>
      <c r="C7" s="4" t="s">
        <v>39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  <c r="AI7" s="19">
        <f>SUM(SukauCC_07_2023[[#This Row],[1]:[31]])</f>
        <v>0</v>
      </c>
    </row>
    <row r="8" spans="1:35">
      <c r="A8" s="2" t="s">
        <v>42</v>
      </c>
      <c r="B8" s="3" t="s">
        <v>43</v>
      </c>
      <c r="C8" s="4" t="s">
        <v>37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>
        <v>6.63</v>
      </c>
      <c r="AI8" s="19">
        <f>SUM(SukauCC_07_2023[[#This Row],[1]:[31]])</f>
        <v>6.63</v>
      </c>
    </row>
    <row r="9" spans="1:35">
      <c r="A9" s="2" t="s">
        <v>42</v>
      </c>
      <c r="B9" s="3" t="s">
        <v>43</v>
      </c>
      <c r="C9" s="4" t="s">
        <v>38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  <c r="AI9" s="19">
        <f>SUM(SukauCC_07_2023[[#This Row],[1]:[31]])</f>
        <v>0</v>
      </c>
    </row>
    <row r="10" spans="1:35">
      <c r="A10" s="2" t="s">
        <v>42</v>
      </c>
      <c r="B10" s="3" t="s">
        <v>43</v>
      </c>
      <c r="C10" s="4" t="s">
        <v>39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9">
        <f>SUM(SukauCC_07_2023[[#This Row],[1]:[31]])</f>
        <v>0</v>
      </c>
    </row>
    <row r="11" spans="1:35">
      <c r="A11" s="2" t="s">
        <v>44</v>
      </c>
      <c r="B11" s="3" t="s">
        <v>45</v>
      </c>
      <c r="C11" s="4" t="s">
        <v>37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3">
        <v>7.87</v>
      </c>
      <c r="AI11" s="19">
        <f>SUM(SukauCC_07_2023[[#This Row],[1]:[31]])</f>
        <v>7.87</v>
      </c>
    </row>
    <row r="12" spans="1:35">
      <c r="A12" s="2" t="s">
        <v>44</v>
      </c>
      <c r="B12" s="3" t="s">
        <v>45</v>
      </c>
      <c r="C12" s="4" t="s">
        <v>38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  <c r="AI12" s="19">
        <f>SUM(SukauCC_07_2023[[#This Row],[1]:[31]])</f>
        <v>0</v>
      </c>
    </row>
    <row r="13" spans="1:35">
      <c r="A13" s="2" t="s">
        <v>44</v>
      </c>
      <c r="B13" s="3" t="s">
        <v>45</v>
      </c>
      <c r="C13" s="4" t="s">
        <v>39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19">
        <f>SUM(SukauCC_07_2023[[#This Row],[1]:[31]])</f>
        <v>0</v>
      </c>
    </row>
    <row r="14" spans="1:35">
      <c r="A14" s="2" t="s">
        <v>46</v>
      </c>
      <c r="B14" s="3" t="s">
        <v>47</v>
      </c>
      <c r="C14" s="4" t="s">
        <v>37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>
        <v>15.3</v>
      </c>
      <c r="AI14" s="19">
        <f>SUM(SukauCC_07_2023[[#This Row],[1]:[31]])</f>
        <v>15.3</v>
      </c>
    </row>
    <row r="15" spans="1:35">
      <c r="A15" s="2" t="s">
        <v>46</v>
      </c>
      <c r="B15" s="3" t="s">
        <v>47</v>
      </c>
      <c r="C15" s="4" t="s">
        <v>38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19">
        <f>SUM(SukauCC_07_2023[[#This Row],[1]:[31]])</f>
        <v>0</v>
      </c>
    </row>
    <row r="16" spans="1:35">
      <c r="A16" s="2" t="s">
        <v>46</v>
      </c>
      <c r="B16" s="3" t="s">
        <v>47</v>
      </c>
      <c r="C16" s="4" t="s">
        <v>39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3"/>
      <c r="AI16" s="19">
        <f>SUM(SukauCC_07_2023[[#This Row],[1]:[31]])</f>
        <v>0</v>
      </c>
    </row>
    <row r="17" spans="1:35">
      <c r="A17" s="2" t="s">
        <v>48</v>
      </c>
      <c r="B17" s="3" t="s">
        <v>49</v>
      </c>
      <c r="C17" s="4" t="s">
        <v>37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3">
        <v>16.38</v>
      </c>
      <c r="AI17" s="19">
        <f>SUM(SukauCC_07_2023[[#This Row],[1]:[31]])</f>
        <v>16.38</v>
      </c>
    </row>
    <row r="18" spans="1:35">
      <c r="A18" s="2" t="s">
        <v>48</v>
      </c>
      <c r="B18" s="3" t="s">
        <v>49</v>
      </c>
      <c r="C18" s="4" t="s">
        <v>38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3"/>
      <c r="AI18" s="19">
        <f>SUM(SukauCC_07_2023[[#This Row],[1]:[31]])</f>
        <v>0</v>
      </c>
    </row>
    <row r="19" spans="1:35">
      <c r="A19" s="2" t="s">
        <v>48</v>
      </c>
      <c r="B19" s="3" t="s">
        <v>49</v>
      </c>
      <c r="C19" s="4" t="s">
        <v>39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3"/>
      <c r="AI19" s="19">
        <f>SUM(SukauCC_07_2023[[#This Row],[1]:[31]])</f>
        <v>0</v>
      </c>
    </row>
    <row r="20" spans="1:35">
      <c r="A20" s="2" t="s">
        <v>50</v>
      </c>
      <c r="B20" s="3" t="s">
        <v>51</v>
      </c>
      <c r="C20" s="4" t="s">
        <v>37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v>25.68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3">
        <v>23.49</v>
      </c>
      <c r="AI20" s="19">
        <f>SUM(SukauCC_07_2023[[#This Row],[1]:[31]])</f>
        <v>49.17</v>
      </c>
    </row>
    <row r="21" spans="1:35">
      <c r="A21" s="2" t="s">
        <v>50</v>
      </c>
      <c r="B21" s="3" t="s">
        <v>51</v>
      </c>
      <c r="C21" s="4" t="s">
        <v>38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3"/>
      <c r="AI21" s="19">
        <f>SUM(SukauCC_07_2023[[#This Row],[1]:[31]])</f>
        <v>0</v>
      </c>
    </row>
    <row r="22" spans="1:35">
      <c r="A22" s="2" t="s">
        <v>50</v>
      </c>
      <c r="B22" s="3" t="s">
        <v>51</v>
      </c>
      <c r="C22" s="4" t="s">
        <v>39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3"/>
      <c r="AI22" s="19">
        <f>SUM(SukauCC_07_2023[[#This Row],[1]:[31]])</f>
        <v>0</v>
      </c>
    </row>
    <row r="23" spans="1:35">
      <c r="A23" s="2" t="s">
        <v>52</v>
      </c>
      <c r="B23" s="3" t="s">
        <v>53</v>
      </c>
      <c r="C23" s="4" t="s">
        <v>37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3">
        <v>6.15</v>
      </c>
      <c r="AI23" s="19">
        <f>SUM(SukauCC_07_2023[[#This Row],[1]:[31]])</f>
        <v>6.15</v>
      </c>
    </row>
    <row r="24" spans="1:35">
      <c r="A24" s="2" t="s">
        <v>52</v>
      </c>
      <c r="B24" s="3" t="s">
        <v>53</v>
      </c>
      <c r="C24" s="4" t="s">
        <v>38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3"/>
      <c r="AI24" s="19">
        <f>SUM(SukauCC_07_2023[[#This Row],[1]:[31]])</f>
        <v>0</v>
      </c>
    </row>
    <row r="25" spans="1:35">
      <c r="A25" s="2" t="s">
        <v>52</v>
      </c>
      <c r="B25" s="3" t="s">
        <v>53</v>
      </c>
      <c r="C25" s="4" t="s">
        <v>39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3"/>
      <c r="AI25" s="19">
        <f>SUM(SukauCC_07_2023[[#This Row],[1]:[31]])</f>
        <v>0</v>
      </c>
    </row>
    <row r="26" spans="1:35">
      <c r="A26" s="2" t="s">
        <v>54</v>
      </c>
      <c r="B26" s="3" t="s">
        <v>55</v>
      </c>
      <c r="C26" s="4" t="s">
        <v>37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3">
        <v>31.78</v>
      </c>
      <c r="AI26" s="19">
        <f>SUM(SukauCC_07_2023[[#This Row],[1]:[31]])</f>
        <v>31.78</v>
      </c>
    </row>
    <row r="27" spans="1:35">
      <c r="A27" s="2" t="s">
        <v>54</v>
      </c>
      <c r="B27" s="3" t="s">
        <v>55</v>
      </c>
      <c r="C27" s="4" t="s">
        <v>38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3"/>
      <c r="AI27" s="19">
        <f>SUM(SukauCC_07_2023[[#This Row],[1]:[31]])</f>
        <v>0</v>
      </c>
    </row>
    <row r="28" spans="1:35">
      <c r="A28" s="2" t="s">
        <v>54</v>
      </c>
      <c r="B28" s="3" t="s">
        <v>55</v>
      </c>
      <c r="C28" s="4" t="s">
        <v>39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3"/>
      <c r="AI28" s="19">
        <f>SUM(SukauCC_07_2023[[#This Row],[1]:[31]])</f>
        <v>0</v>
      </c>
    </row>
    <row r="29" spans="1:35">
      <c r="A29" s="2" t="s">
        <v>56</v>
      </c>
      <c r="B29" s="3" t="s">
        <v>57</v>
      </c>
      <c r="C29" s="4" t="s">
        <v>37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3">
        <v>12.74</v>
      </c>
      <c r="AI29" s="19">
        <f>SUM(SukauCC_07_2023[[#This Row],[1]:[31]])</f>
        <v>12.74</v>
      </c>
    </row>
    <row r="30" spans="1:35">
      <c r="A30" s="2" t="s">
        <v>56</v>
      </c>
      <c r="B30" s="3" t="s">
        <v>57</v>
      </c>
      <c r="C30" s="4" t="s">
        <v>38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3"/>
      <c r="AI30" s="19">
        <f>SUM(SukauCC_07_2023[[#This Row],[1]:[31]])</f>
        <v>0</v>
      </c>
    </row>
    <row r="31" spans="1:35">
      <c r="A31" s="2" t="s">
        <v>56</v>
      </c>
      <c r="B31" s="3" t="s">
        <v>57</v>
      </c>
      <c r="C31" s="4" t="s">
        <v>39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3"/>
      <c r="AI31" s="19">
        <f>SUM(SukauCC_07_2023[[#This Row],[1]:[31]])</f>
        <v>0</v>
      </c>
    </row>
    <row r="32" spans="1:35">
      <c r="A32" s="2" t="s">
        <v>58</v>
      </c>
      <c r="B32" s="3" t="s">
        <v>59</v>
      </c>
      <c r="C32" s="4" t="s">
        <v>37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3">
        <v>45.1</v>
      </c>
      <c r="AI32" s="19">
        <f>SUM(SukauCC_07_2023[[#This Row],[1]:[31]])</f>
        <v>45.1</v>
      </c>
    </row>
    <row r="33" spans="1:35">
      <c r="A33" s="2" t="s">
        <v>58</v>
      </c>
      <c r="B33" s="3" t="s">
        <v>59</v>
      </c>
      <c r="C33" s="4" t="s">
        <v>38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3"/>
      <c r="AI33" s="19">
        <f>SUM(SukauCC_07_2023[[#This Row],[1]:[31]])</f>
        <v>0</v>
      </c>
    </row>
    <row r="34" spans="1:35">
      <c r="A34" s="2" t="s">
        <v>58</v>
      </c>
      <c r="B34" s="3" t="s">
        <v>59</v>
      </c>
      <c r="C34" s="4" t="s">
        <v>39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3"/>
      <c r="AI34" s="19">
        <f>SUM(SukauCC_07_2023[[#This Row],[1]:[31]])</f>
        <v>0</v>
      </c>
    </row>
    <row r="35" spans="1:35">
      <c r="A35" s="2" t="s">
        <v>60</v>
      </c>
      <c r="B35" s="3" t="s">
        <v>61</v>
      </c>
      <c r="C35" s="4" t="s">
        <v>37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3">
        <v>10.119999999999999</v>
      </c>
      <c r="AI35" s="19">
        <f>SUM(SukauCC_07_2023[[#This Row],[1]:[31]])</f>
        <v>10.119999999999999</v>
      </c>
    </row>
    <row r="36" spans="1:35">
      <c r="A36" s="2" t="s">
        <v>60</v>
      </c>
      <c r="B36" s="3" t="s">
        <v>61</v>
      </c>
      <c r="C36" s="4" t="s">
        <v>38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3"/>
      <c r="AI36" s="19">
        <f>SUM(SukauCC_07_2023[[#This Row],[1]:[31]])</f>
        <v>0</v>
      </c>
    </row>
    <row r="37" spans="1:35">
      <c r="A37" s="2" t="s">
        <v>60</v>
      </c>
      <c r="B37" s="3" t="s">
        <v>61</v>
      </c>
      <c r="C37" s="4" t="s">
        <v>39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3"/>
      <c r="AI37" s="19">
        <f>SUM(SukauCC_07_2023[[#This Row],[1]:[31]])</f>
        <v>0</v>
      </c>
    </row>
    <row r="38" spans="1:35">
      <c r="A38" s="2" t="s">
        <v>62</v>
      </c>
      <c r="B38" s="3" t="s">
        <v>63</v>
      </c>
      <c r="C38" s="4" t="s">
        <v>37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>
        <v>202.3</v>
      </c>
      <c r="AI38" s="19">
        <f>SUM(SukauCC_07_2023[[#This Row],[1]:[31]])</f>
        <v>202.3</v>
      </c>
    </row>
    <row r="39" spans="1:35">
      <c r="A39" s="2" t="s">
        <v>62</v>
      </c>
      <c r="B39" s="3" t="s">
        <v>63</v>
      </c>
      <c r="C39" s="4" t="s">
        <v>38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3"/>
      <c r="AI39" s="19">
        <f>SUM(SukauCC_07_2023[[#This Row],[1]:[31]])</f>
        <v>0</v>
      </c>
    </row>
    <row r="40" spans="1:35">
      <c r="A40" s="2" t="s">
        <v>62</v>
      </c>
      <c r="B40" s="3" t="s">
        <v>63</v>
      </c>
      <c r="C40" s="4" t="s">
        <v>39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3"/>
      <c r="AI40" s="19">
        <f>SUM(SukauCC_07_2023[[#This Row],[1]:[31]])</f>
        <v>0</v>
      </c>
    </row>
    <row r="41" spans="1:35">
      <c r="A41" s="5"/>
      <c r="B41" s="6"/>
      <c r="C41" s="7"/>
      <c r="D41" s="14">
        <f>SUM(SukauCC_07_2023[1])</f>
        <v>0</v>
      </c>
      <c r="E41" s="14">
        <f>SUM(SukauCC_07_2023[2])</f>
        <v>0</v>
      </c>
      <c r="F41" s="14">
        <f>SUM(SukauCC_07_2023[3])</f>
        <v>0</v>
      </c>
      <c r="G41" s="14">
        <f>SUM(SukauCC_07_2023[4])</f>
        <v>0</v>
      </c>
      <c r="H41" s="14">
        <f>SUM(SukauCC_07_2023[5])</f>
        <v>0</v>
      </c>
      <c r="I41" s="14">
        <f>SUM(SukauCC_07_2023[6])</f>
        <v>0</v>
      </c>
      <c r="J41" s="14">
        <f>SUM(SukauCC_07_2023[7])</f>
        <v>0</v>
      </c>
      <c r="K41" s="14">
        <f>SUM(SukauCC_07_2023[8])</f>
        <v>0</v>
      </c>
      <c r="L41" s="14">
        <f>SUM(SukauCC_07_2023[9])</f>
        <v>0</v>
      </c>
      <c r="M41" s="14">
        <f>SUM(SukauCC_07_2023[10])</f>
        <v>0</v>
      </c>
      <c r="N41" s="14">
        <f>SUM(SukauCC_07_2023[11])</f>
        <v>0</v>
      </c>
      <c r="O41" s="14">
        <f>SUM(SukauCC_07_2023[12])</f>
        <v>0</v>
      </c>
      <c r="P41" s="14">
        <f>SUM(SukauCC_07_2023[13])</f>
        <v>0</v>
      </c>
      <c r="Q41" s="14">
        <f>SUM(SukauCC_07_2023[14])</f>
        <v>0</v>
      </c>
      <c r="R41" s="14">
        <f>SUM(SukauCC_07_2023[15])</f>
        <v>25.68</v>
      </c>
      <c r="S41" s="14">
        <f>SUM(SukauCC_07_2023[16])</f>
        <v>0</v>
      </c>
      <c r="T41" s="14">
        <f>SUM(SukauCC_07_2023[17])</f>
        <v>0</v>
      </c>
      <c r="U41" s="14">
        <f>SUM(SukauCC_07_2023[18])</f>
        <v>0</v>
      </c>
      <c r="V41" s="14">
        <f>SUM(SukauCC_07_2023[19])</f>
        <v>0</v>
      </c>
      <c r="W41" s="14">
        <f>SUM(SukauCC_07_2023[20])</f>
        <v>0</v>
      </c>
      <c r="X41" s="14">
        <f>SUM(SukauCC_07_2023[21])</f>
        <v>0</v>
      </c>
      <c r="Y41" s="14">
        <f>SUM(SukauCC_07_2023[22])</f>
        <v>0</v>
      </c>
      <c r="Z41" s="14">
        <f>SUM(SukauCC_07_2023[23])</f>
        <v>0</v>
      </c>
      <c r="AA41" s="14">
        <f>SUM(SukauCC_07_2023[24])</f>
        <v>0</v>
      </c>
      <c r="AB41" s="14">
        <f>SUM(SukauCC_07_2023[25])</f>
        <v>0</v>
      </c>
      <c r="AC41" s="14">
        <f>SUM(SukauCC_07_2023[26])</f>
        <v>0</v>
      </c>
      <c r="AD41" s="14">
        <f>SUM(SukauCC_07_2023[27])</f>
        <v>0</v>
      </c>
      <c r="AE41" s="14">
        <f>SUM(SukauCC_07_2023[28])</f>
        <v>0</v>
      </c>
      <c r="AF41" s="14">
        <f>SUM(SukauCC_07_2023[29])</f>
        <v>0</v>
      </c>
      <c r="AG41" s="14">
        <f>SUM(SukauCC_07_2023[30])</f>
        <v>0</v>
      </c>
      <c r="AH41" s="14">
        <f>SUM(SukauCC_07_2023[31])</f>
        <v>445.55</v>
      </c>
      <c r="AI41" s="14">
        <f>SUM(SukauCC_07_2023[G. TOTAL])</f>
        <v>471.23</v>
      </c>
    </row>
  </sheetData>
  <phoneticPr fontId="3" type="noConversion"/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E513FC3-A009-4C9C-9781-A16F1049D5BC}">
          <xm:f>'July 2023'!N42</xm:f>
        </x15:webExtension>
        <x15:webExtension appRef="{08DA8B94-7C2E-4EED-AD29-CF341081FE99}">
          <xm:f>'July 2023'!N42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51C8-8C5D-47B2-9118-028E9AFF72BA}">
  <dimension ref="A1:AI41"/>
  <sheetViews>
    <sheetView tabSelected="1" topLeftCell="A6" workbookViewId="0">
      <selection activeCell="A20" sqref="A20"/>
    </sheetView>
  </sheetViews>
  <sheetFormatPr defaultRowHeight="15"/>
  <cols>
    <col min="1" max="1" width="10.140625" customWidth="1"/>
    <col min="2" max="2" width="52" bestFit="1" customWidth="1"/>
    <col min="3" max="3" width="9.140625" style="1" bestFit="1" customWidth="1"/>
    <col min="4" max="18" width="9.140625" style="11" bestFit="1" customWidth="1"/>
    <col min="19" max="26" width="9.140625" style="11" customWidth="1"/>
    <col min="27" max="27" width="9.85546875" style="11" customWidth="1"/>
    <col min="28" max="34" width="9.140625" style="11" customWidth="1"/>
  </cols>
  <sheetData>
    <row r="1" spans="1:35" s="17" customFormat="1">
      <c r="A1" s="8" t="s">
        <v>0</v>
      </c>
      <c r="B1" s="9" t="s">
        <v>1</v>
      </c>
      <c r="C1" s="10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6" t="s">
        <v>33</v>
      </c>
      <c r="AI1" s="15" t="s">
        <v>34</v>
      </c>
    </row>
    <row r="2" spans="1:35">
      <c r="A2" s="2" t="s">
        <v>35</v>
      </c>
      <c r="B2" s="3" t="s">
        <v>36</v>
      </c>
      <c r="C2" s="4" t="s">
        <v>37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8">
        <f>SUM(SukauCC_07_20232[[#This Row],[1]:[31]])</f>
        <v>0</v>
      </c>
    </row>
    <row r="3" spans="1:35">
      <c r="A3" s="2" t="s">
        <v>35</v>
      </c>
      <c r="B3" s="3" t="s">
        <v>36</v>
      </c>
      <c r="C3" s="4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3"/>
      <c r="AI3" s="19">
        <f>SUM(SukauCC_07_20232[[#This Row],[1]:[31]])</f>
        <v>0</v>
      </c>
    </row>
    <row r="4" spans="1:35">
      <c r="A4" s="2" t="s">
        <v>35</v>
      </c>
      <c r="B4" s="3" t="s">
        <v>36</v>
      </c>
      <c r="C4" s="4" t="s">
        <v>39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/>
      <c r="AI4" s="19">
        <f>SUM(SukauCC_07_20232[[#This Row],[1]:[31]])</f>
        <v>0</v>
      </c>
    </row>
    <row r="5" spans="1:35">
      <c r="A5" s="2" t="s">
        <v>40</v>
      </c>
      <c r="B5" s="3" t="s">
        <v>41</v>
      </c>
      <c r="C5" s="4" t="s">
        <v>37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3"/>
      <c r="AI5" s="19">
        <f>SUM(SukauCC_07_20232[[#This Row],[1]:[31]])</f>
        <v>0</v>
      </c>
    </row>
    <row r="6" spans="1:35">
      <c r="A6" s="2" t="s">
        <v>40</v>
      </c>
      <c r="B6" s="3" t="s">
        <v>41</v>
      </c>
      <c r="C6" s="4" t="s">
        <v>38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  <c r="AI6" s="19">
        <f>SUM(SukauCC_07_20232[[#This Row],[1]:[31]])</f>
        <v>0</v>
      </c>
    </row>
    <row r="7" spans="1:35">
      <c r="A7" s="2" t="s">
        <v>40</v>
      </c>
      <c r="B7" s="3" t="s">
        <v>41</v>
      </c>
      <c r="C7" s="4" t="s">
        <v>39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  <c r="AI7" s="19">
        <f>SUM(SukauCC_07_20232[[#This Row],[1]:[31]])</f>
        <v>0</v>
      </c>
    </row>
    <row r="8" spans="1:35">
      <c r="A8" s="2" t="s">
        <v>42</v>
      </c>
      <c r="B8" s="3" t="s">
        <v>43</v>
      </c>
      <c r="C8" s="4" t="s">
        <v>37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  <c r="AI8" s="19">
        <f>SUM(SukauCC_07_20232[[#This Row],[1]:[31]])</f>
        <v>0</v>
      </c>
    </row>
    <row r="9" spans="1:35">
      <c r="A9" s="2" t="s">
        <v>42</v>
      </c>
      <c r="B9" s="3" t="s">
        <v>43</v>
      </c>
      <c r="C9" s="4" t="s">
        <v>38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  <c r="AI9" s="19">
        <f>SUM(SukauCC_07_20232[[#This Row],[1]:[31]])</f>
        <v>0</v>
      </c>
    </row>
    <row r="10" spans="1:35">
      <c r="A10" s="2" t="s">
        <v>42</v>
      </c>
      <c r="B10" s="3" t="s">
        <v>43</v>
      </c>
      <c r="C10" s="4" t="s">
        <v>39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9">
        <f>SUM(SukauCC_07_20232[[#This Row],[1]:[31]])</f>
        <v>0</v>
      </c>
    </row>
    <row r="11" spans="1:35">
      <c r="A11" s="2" t="s">
        <v>44</v>
      </c>
      <c r="B11" s="3" t="s">
        <v>45</v>
      </c>
      <c r="C11" s="4" t="s">
        <v>37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3"/>
      <c r="AI11" s="19">
        <f>SUM(SukauCC_07_20232[[#This Row],[1]:[31]])</f>
        <v>0</v>
      </c>
    </row>
    <row r="12" spans="1:35">
      <c r="A12" s="2" t="s">
        <v>44</v>
      </c>
      <c r="B12" s="3" t="s">
        <v>45</v>
      </c>
      <c r="C12" s="4" t="s">
        <v>38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  <c r="AI12" s="19">
        <f>SUM(SukauCC_07_20232[[#This Row],[1]:[31]])</f>
        <v>0</v>
      </c>
    </row>
    <row r="13" spans="1:35">
      <c r="A13" s="2" t="s">
        <v>44</v>
      </c>
      <c r="B13" s="3" t="s">
        <v>45</v>
      </c>
      <c r="C13" s="4" t="s">
        <v>39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19">
        <f>SUM(SukauCC_07_20232[[#This Row],[1]:[31]])</f>
        <v>0</v>
      </c>
    </row>
    <row r="14" spans="1:35">
      <c r="A14" s="2" t="s">
        <v>46</v>
      </c>
      <c r="B14" s="3" t="s">
        <v>47</v>
      </c>
      <c r="C14" s="4" t="s">
        <v>37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19">
        <f>SUM(SukauCC_07_20232[[#This Row],[1]:[31]])</f>
        <v>0</v>
      </c>
    </row>
    <row r="15" spans="1:35">
      <c r="A15" s="2" t="s">
        <v>46</v>
      </c>
      <c r="B15" s="3" t="s">
        <v>47</v>
      </c>
      <c r="C15" s="4" t="s">
        <v>38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19">
        <f>SUM(SukauCC_07_20232[[#This Row],[1]:[31]])</f>
        <v>0</v>
      </c>
    </row>
    <row r="16" spans="1:35">
      <c r="A16" s="2" t="s">
        <v>46</v>
      </c>
      <c r="B16" s="3" t="s">
        <v>47</v>
      </c>
      <c r="C16" s="4" t="s">
        <v>39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3"/>
      <c r="AI16" s="19">
        <f>SUM(SukauCC_07_20232[[#This Row],[1]:[31]])</f>
        <v>0</v>
      </c>
    </row>
    <row r="17" spans="1:35">
      <c r="A17" s="2" t="s">
        <v>48</v>
      </c>
      <c r="B17" s="3" t="s">
        <v>49</v>
      </c>
      <c r="C17" s="4" t="s">
        <v>37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3"/>
      <c r="AI17" s="19">
        <f>SUM(SukauCC_07_20232[[#This Row],[1]:[31]])</f>
        <v>0</v>
      </c>
    </row>
    <row r="18" spans="1:35">
      <c r="A18" s="2" t="s">
        <v>48</v>
      </c>
      <c r="B18" s="3" t="s">
        <v>49</v>
      </c>
      <c r="C18" s="4" t="s">
        <v>38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3"/>
      <c r="AI18" s="19">
        <f>SUM(SukauCC_07_20232[[#This Row],[1]:[31]])</f>
        <v>0</v>
      </c>
    </row>
    <row r="19" spans="1:35">
      <c r="A19" s="2" t="s">
        <v>48</v>
      </c>
      <c r="B19" s="3" t="s">
        <v>49</v>
      </c>
      <c r="C19" s="4" t="s">
        <v>39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3"/>
      <c r="AI19" s="19">
        <f>SUM(SukauCC_07_20232[[#This Row],[1]:[31]])</f>
        <v>0</v>
      </c>
    </row>
    <row r="20" spans="1:35">
      <c r="A20" s="2" t="s">
        <v>50</v>
      </c>
      <c r="B20" s="3" t="s">
        <v>51</v>
      </c>
      <c r="C20" s="4" t="s">
        <v>37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v>16.510000000000002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3"/>
      <c r="AI20" s="19">
        <f>SUM(SukauCC_07_20232[[#This Row],[1]:[31]])</f>
        <v>16.510000000000002</v>
      </c>
    </row>
    <row r="21" spans="1:35">
      <c r="A21" s="2" t="s">
        <v>50</v>
      </c>
      <c r="B21" s="3" t="s">
        <v>51</v>
      </c>
      <c r="C21" s="4" t="s">
        <v>38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3"/>
      <c r="AI21" s="19">
        <f>SUM(SukauCC_07_20232[[#This Row],[1]:[31]])</f>
        <v>0</v>
      </c>
    </row>
    <row r="22" spans="1:35">
      <c r="A22" s="2" t="s">
        <v>50</v>
      </c>
      <c r="B22" s="3" t="s">
        <v>51</v>
      </c>
      <c r="C22" s="4" t="s">
        <v>39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3"/>
      <c r="AI22" s="19">
        <f>SUM(SukauCC_07_20232[[#This Row],[1]:[31]])</f>
        <v>0</v>
      </c>
    </row>
    <row r="23" spans="1:35">
      <c r="A23" s="2" t="s">
        <v>52</v>
      </c>
      <c r="B23" s="3" t="s">
        <v>53</v>
      </c>
      <c r="C23" s="4" t="s">
        <v>37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3"/>
      <c r="AI23" s="19">
        <f>SUM(SukauCC_07_20232[[#This Row],[1]:[31]])</f>
        <v>0</v>
      </c>
    </row>
    <row r="24" spans="1:35">
      <c r="A24" s="2" t="s">
        <v>52</v>
      </c>
      <c r="B24" s="3" t="s">
        <v>53</v>
      </c>
      <c r="C24" s="4" t="s">
        <v>38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3"/>
      <c r="AI24" s="19">
        <f>SUM(SukauCC_07_20232[[#This Row],[1]:[31]])</f>
        <v>0</v>
      </c>
    </row>
    <row r="25" spans="1:35">
      <c r="A25" s="2" t="s">
        <v>52</v>
      </c>
      <c r="B25" s="3" t="s">
        <v>53</v>
      </c>
      <c r="C25" s="4" t="s">
        <v>39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3"/>
      <c r="AI25" s="19">
        <f>SUM(SukauCC_07_20232[[#This Row],[1]:[31]])</f>
        <v>0</v>
      </c>
    </row>
    <row r="26" spans="1:35">
      <c r="A26" s="2" t="s">
        <v>54</v>
      </c>
      <c r="B26" s="3" t="s">
        <v>55</v>
      </c>
      <c r="C26" s="4" t="s">
        <v>37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3"/>
      <c r="AI26" s="19">
        <f>SUM(SukauCC_07_20232[[#This Row],[1]:[31]])</f>
        <v>0</v>
      </c>
    </row>
    <row r="27" spans="1:35">
      <c r="A27" s="2" t="s">
        <v>54</v>
      </c>
      <c r="B27" s="3" t="s">
        <v>55</v>
      </c>
      <c r="C27" s="4" t="s">
        <v>38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3"/>
      <c r="AI27" s="19">
        <f>SUM(SukauCC_07_20232[[#This Row],[1]:[31]])</f>
        <v>0</v>
      </c>
    </row>
    <row r="28" spans="1:35">
      <c r="A28" s="2" t="s">
        <v>54</v>
      </c>
      <c r="B28" s="3" t="s">
        <v>55</v>
      </c>
      <c r="C28" s="4" t="s">
        <v>39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3"/>
      <c r="AI28" s="19">
        <f>SUM(SukauCC_07_20232[[#This Row],[1]:[31]])</f>
        <v>0</v>
      </c>
    </row>
    <row r="29" spans="1:35">
      <c r="A29" s="2" t="s">
        <v>56</v>
      </c>
      <c r="B29" s="3" t="s">
        <v>57</v>
      </c>
      <c r="C29" s="4" t="s">
        <v>37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3"/>
      <c r="AI29" s="19">
        <f>SUM(SukauCC_07_20232[[#This Row],[1]:[31]])</f>
        <v>0</v>
      </c>
    </row>
    <row r="30" spans="1:35">
      <c r="A30" s="2" t="s">
        <v>56</v>
      </c>
      <c r="B30" s="3" t="s">
        <v>57</v>
      </c>
      <c r="C30" s="4" t="s">
        <v>38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3"/>
      <c r="AI30" s="19">
        <f>SUM(SukauCC_07_20232[[#This Row],[1]:[31]])</f>
        <v>0</v>
      </c>
    </row>
    <row r="31" spans="1:35">
      <c r="A31" s="2" t="s">
        <v>56</v>
      </c>
      <c r="B31" s="3" t="s">
        <v>57</v>
      </c>
      <c r="C31" s="4" t="s">
        <v>39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3"/>
      <c r="AI31" s="19">
        <f>SUM(SukauCC_07_20232[[#This Row],[1]:[31]])</f>
        <v>0</v>
      </c>
    </row>
    <row r="32" spans="1:35">
      <c r="A32" s="2" t="s">
        <v>58</v>
      </c>
      <c r="B32" s="3" t="s">
        <v>59</v>
      </c>
      <c r="C32" s="4" t="s">
        <v>37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3"/>
      <c r="AI32" s="19">
        <f>SUM(SukauCC_07_20232[[#This Row],[1]:[31]])</f>
        <v>0</v>
      </c>
    </row>
    <row r="33" spans="1:35">
      <c r="A33" s="2" t="s">
        <v>58</v>
      </c>
      <c r="B33" s="3" t="s">
        <v>59</v>
      </c>
      <c r="C33" s="4" t="s">
        <v>38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3"/>
      <c r="AI33" s="19">
        <f>SUM(SukauCC_07_20232[[#This Row],[1]:[31]])</f>
        <v>0</v>
      </c>
    </row>
    <row r="34" spans="1:35">
      <c r="A34" s="2" t="s">
        <v>58</v>
      </c>
      <c r="B34" s="3" t="s">
        <v>59</v>
      </c>
      <c r="C34" s="4" t="s">
        <v>39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3"/>
      <c r="AI34" s="19">
        <f>SUM(SukauCC_07_20232[[#This Row],[1]:[31]])</f>
        <v>0</v>
      </c>
    </row>
    <row r="35" spans="1:35">
      <c r="A35" s="2" t="s">
        <v>60</v>
      </c>
      <c r="B35" s="3" t="s">
        <v>61</v>
      </c>
      <c r="C35" s="4" t="s">
        <v>37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3"/>
      <c r="AI35" s="19">
        <f>SUM(SukauCC_07_20232[[#This Row],[1]:[31]])</f>
        <v>0</v>
      </c>
    </row>
    <row r="36" spans="1:35">
      <c r="A36" s="2" t="s">
        <v>60</v>
      </c>
      <c r="B36" s="3" t="s">
        <v>61</v>
      </c>
      <c r="C36" s="4" t="s">
        <v>38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3"/>
      <c r="AI36" s="19">
        <f>SUM(SukauCC_07_20232[[#This Row],[1]:[31]])</f>
        <v>0</v>
      </c>
    </row>
    <row r="37" spans="1:35">
      <c r="A37" s="2" t="s">
        <v>60</v>
      </c>
      <c r="B37" s="3" t="s">
        <v>61</v>
      </c>
      <c r="C37" s="4" t="s">
        <v>39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3"/>
      <c r="AI37" s="19">
        <f>SUM(SukauCC_07_20232[[#This Row],[1]:[31]])</f>
        <v>0</v>
      </c>
    </row>
    <row r="38" spans="1:35">
      <c r="A38" s="2" t="s">
        <v>62</v>
      </c>
      <c r="B38" s="3" t="s">
        <v>63</v>
      </c>
      <c r="C38" s="4" t="s">
        <v>37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9">
        <f>SUM(SukauCC_07_20232[[#This Row],[1]:[31]])</f>
        <v>0</v>
      </c>
    </row>
    <row r="39" spans="1:35">
      <c r="A39" s="2" t="s">
        <v>62</v>
      </c>
      <c r="B39" s="3" t="s">
        <v>63</v>
      </c>
      <c r="C39" s="4" t="s">
        <v>38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3"/>
      <c r="AI39" s="19">
        <f>SUM(SukauCC_07_20232[[#This Row],[1]:[31]])</f>
        <v>0</v>
      </c>
    </row>
    <row r="40" spans="1:35">
      <c r="A40" s="2" t="s">
        <v>62</v>
      </c>
      <c r="B40" s="3" t="s">
        <v>63</v>
      </c>
      <c r="C40" s="4" t="s">
        <v>39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3"/>
      <c r="AI40" s="19">
        <f>SUM(SukauCC_07_20232[[#This Row],[1]:[31]])</f>
        <v>0</v>
      </c>
    </row>
    <row r="41" spans="1:35">
      <c r="A41" s="5"/>
      <c r="B41" s="6"/>
      <c r="C41" s="7"/>
      <c r="D41" s="14">
        <f>SUM(SukauCC_07_20232[1])</f>
        <v>0</v>
      </c>
      <c r="E41" s="14">
        <f>SUM(SukauCC_07_20232[2])</f>
        <v>0</v>
      </c>
      <c r="F41" s="14">
        <f>SUM(SukauCC_07_20232[3])</f>
        <v>0</v>
      </c>
      <c r="G41" s="14">
        <f>SUM(SukauCC_07_20232[4])</f>
        <v>0</v>
      </c>
      <c r="H41" s="14">
        <f>SUM(SukauCC_07_20232[5])</f>
        <v>0</v>
      </c>
      <c r="I41" s="14">
        <f>SUM(SukauCC_07_20232[6])</f>
        <v>0</v>
      </c>
      <c r="J41" s="14">
        <f>SUM(SukauCC_07_20232[7])</f>
        <v>0</v>
      </c>
      <c r="K41" s="14">
        <f>SUM(SukauCC_07_20232[8])</f>
        <v>0</v>
      </c>
      <c r="L41" s="14">
        <f>SUM(SukauCC_07_20232[9])</f>
        <v>0</v>
      </c>
      <c r="M41" s="14">
        <f>SUM(SukauCC_07_20232[10])</f>
        <v>0</v>
      </c>
      <c r="N41" s="14">
        <f>SUM(SukauCC_07_20232[11])</f>
        <v>0</v>
      </c>
      <c r="O41" s="14">
        <f>SUM(SukauCC_07_20232[12])</f>
        <v>0</v>
      </c>
      <c r="P41" s="14">
        <f>SUM(SukauCC_07_20232[13])</f>
        <v>0</v>
      </c>
      <c r="Q41" s="14">
        <f>SUM(SukauCC_07_20232[14])</f>
        <v>0</v>
      </c>
      <c r="R41" s="14">
        <f>SUM(SukauCC_07_20232[15])</f>
        <v>16.510000000000002</v>
      </c>
      <c r="S41" s="14">
        <f>SUM(SukauCC_07_20232[16])</f>
        <v>0</v>
      </c>
      <c r="T41" s="14">
        <f>SUM(SukauCC_07_20232[17])</f>
        <v>0</v>
      </c>
      <c r="U41" s="14">
        <f>SUM(SukauCC_07_20232[18])</f>
        <v>0</v>
      </c>
      <c r="V41" s="14">
        <f>SUM(SukauCC_07_20232[19])</f>
        <v>0</v>
      </c>
      <c r="W41" s="14">
        <f>SUM(SukauCC_07_20232[20])</f>
        <v>0</v>
      </c>
      <c r="X41" s="14">
        <f>SUM(SukauCC_07_20232[21])</f>
        <v>0</v>
      </c>
      <c r="Y41" s="14">
        <f>SUM(SukauCC_07_20232[22])</f>
        <v>0</v>
      </c>
      <c r="Z41" s="14">
        <f>SUM(SukauCC_07_20232[23])</f>
        <v>0</v>
      </c>
      <c r="AA41" s="14">
        <f>SUM(SukauCC_07_20232[24])</f>
        <v>0</v>
      </c>
      <c r="AB41" s="14">
        <f>SUM(SukauCC_07_20232[25])</f>
        <v>0</v>
      </c>
      <c r="AC41" s="14">
        <f>SUM(SukauCC_07_20232[26])</f>
        <v>0</v>
      </c>
      <c r="AD41" s="14">
        <f>SUM(SukauCC_07_20232[27])</f>
        <v>0</v>
      </c>
      <c r="AE41" s="14">
        <f>SUM(SukauCC_07_20232[28])</f>
        <v>0</v>
      </c>
      <c r="AF41" s="14">
        <f>SUM(SukauCC_07_20232[29])</f>
        <v>0</v>
      </c>
      <c r="AG41" s="14">
        <f>SUM(SukauCC_07_20232[30])</f>
        <v>0</v>
      </c>
      <c r="AH41" s="14">
        <f>SUM(SukauCC_07_20232[31])</f>
        <v>0</v>
      </c>
      <c r="AI41" s="14">
        <f>SUM(SukauCC_07_20232[G. TOTAL])</f>
        <v>16.510000000000002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B076DF23EDF14CA81E48D18791A103" ma:contentTypeVersion="13" ma:contentTypeDescription="Create a new document." ma:contentTypeScope="" ma:versionID="e66e75bfd7ba405e82c1f1173c352ba7">
  <xsd:schema xmlns:xsd="http://www.w3.org/2001/XMLSchema" xmlns:xs="http://www.w3.org/2001/XMLSchema" xmlns:p="http://schemas.microsoft.com/office/2006/metadata/properties" xmlns:ns2="fa9e4cae-a7fd-4a4b-9f84-07eed5073877" xmlns:ns3="e3e4a1aa-9221-4ce6-a61a-737bd105c9fc" targetNamespace="http://schemas.microsoft.com/office/2006/metadata/properties" ma:root="true" ma:fieldsID="e56f826861b923accf1d68b59c985d55" ns2:_="" ns3:_="">
    <xsd:import namespace="fa9e4cae-a7fd-4a4b-9f84-07eed5073877"/>
    <xsd:import namespace="e3e4a1aa-9221-4ce6-a61a-737bd105c9f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e4cae-a7fd-4a4b-9f84-07eed50738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e8288ab-a55c-4720-9bec-eec724ef4d20}" ma:internalName="TaxCatchAll" ma:showField="CatchAllData" ma:web="fa9e4cae-a7fd-4a4b-9f84-07eed50738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4a1aa-9221-4ce6-a61a-737bd105c9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25546f4-7a3b-4050-8335-ba5916a8bd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9e4cae-a7fd-4a4b-9f84-07eed5073877" xsi:nil="true"/>
    <lcf76f155ced4ddcb4097134ff3c332f xmlns="e3e4a1aa-9221-4ce6-a61a-737bd105c9fc">
      <Terms xmlns="http://schemas.microsoft.com/office/infopath/2007/PartnerControls"/>
    </lcf76f155ced4ddcb4097134ff3c332f>
    <SharedWithUsers xmlns="fa9e4cae-a7fd-4a4b-9f84-07eed5073877">
      <UserInfo>
        <DisplayName>Wilson Chai</DisplayName>
        <AccountId>68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CA89DA3-5DC3-45C4-AA7E-6633AB9F85CB}"/>
</file>

<file path=customXml/itemProps2.xml><?xml version="1.0" encoding="utf-8"?>
<ds:datastoreItem xmlns:ds="http://schemas.openxmlformats.org/officeDocument/2006/customXml" ds:itemID="{71AD9ABF-32AB-4B73-A17C-477F2884FC7E}"/>
</file>

<file path=customXml/itemProps3.xml><?xml version="1.0" encoding="utf-8"?>
<ds:datastoreItem xmlns:ds="http://schemas.openxmlformats.org/officeDocument/2006/customXml" ds:itemID="{CBB97EC0-B697-4BF4-A0B1-EDCBAE397F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Chaw Meng Fei</dc:creator>
  <cp:keywords/>
  <dc:description/>
  <cp:lastModifiedBy>sfvun@mopp.com.my</cp:lastModifiedBy>
  <cp:revision/>
  <dcterms:created xsi:type="dcterms:W3CDTF">2015-06-05T18:17:20Z</dcterms:created>
  <dcterms:modified xsi:type="dcterms:W3CDTF">2023-08-18T02:55:23Z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0x0101002FB076DF23EDF14CA81E48D18791A103</vt:lpwstr>
  </property>
  <property fmtid="{D5CDD505-2E9C-101B-9397-08002B2CF9AE}" pid="3" name="MediaServiceImageTags">
    <vt:lpwstr/>
  </property>
</Properties>
</file>