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ternship\Github\TARIQ TARPAL HOUSE\"/>
    </mc:Choice>
  </mc:AlternateContent>
  <xr:revisionPtr revIDLastSave="0" documentId="13_ncr:1_{66F5FDC5-31F6-4C25-8049-B4416AFF23CA}" xr6:coauthVersionLast="47" xr6:coauthVersionMax="47" xr10:uidLastSave="{00000000-0000-0000-0000-000000000000}"/>
  <bookViews>
    <workbookView xWindow="-120" yWindow="-120" windowWidth="29040" windowHeight="15840" tabRatio="604" xr2:uid="{00000000-000D-0000-FFFF-FFFF00000000}"/>
  </bookViews>
  <sheets>
    <sheet name="GENERAL LEDGER" sheetId="1" r:id="rId1"/>
    <sheet name="Sheet3" sheetId="15" r:id="rId2"/>
    <sheet name="ACCOUN............T BALANCES" sheetId="2" r:id="rId3"/>
    <sheet name="CASH MANAGER" sheetId="3" r:id="rId4"/>
    <sheet name="Sheet1" sheetId="9" state="hidden" r:id="rId5"/>
  </sheets>
  <definedNames>
    <definedName name="ACCOUNT">'ACCOUN............T BALANCES'!$B$9:$B$62</definedName>
    <definedName name="ACCOUNTS">'ACCOUN............T BALANCES'!$B$9:$B$62</definedName>
    <definedName name="BAA">'ACCOUN............T BALANCES'!$B$9:$B$61</definedName>
    <definedName name="GCA">'GENERAL LEDGER'!$F$8:$F$1048525</definedName>
    <definedName name="GCAMOUNT">'GENERAL LEDGER'!$G$8:$G$1048525</definedName>
    <definedName name="GDA">'GENERAL LEDGER'!$D$8:$D$1048525</definedName>
    <definedName name="GDAMOUNT">'GENERAL LEDGER'!$E$8:$E$1048525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" l="1"/>
  <c r="E26" i="2"/>
  <c r="D27" i="2"/>
  <c r="E27" i="2"/>
  <c r="D28" i="2"/>
  <c r="E28" i="2"/>
  <c r="F26" i="2" l="1"/>
  <c r="F28" i="2"/>
  <c r="F27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G19" i="2"/>
  <c r="C36" i="3" l="1"/>
  <c r="E9" i="3"/>
  <c r="E10" i="3" s="1"/>
  <c r="E11" i="3" s="1"/>
  <c r="E12" i="3" s="1"/>
  <c r="E13" i="3" s="1"/>
  <c r="E14" i="3" s="1"/>
  <c r="E15" i="3" s="1"/>
  <c r="D49" i="2" l="1"/>
  <c r="D50" i="2"/>
  <c r="D51" i="2"/>
  <c r="D48" i="2"/>
  <c r="D52" i="2"/>
  <c r="D36" i="3"/>
  <c r="G61" i="2"/>
  <c r="D61" i="2"/>
  <c r="G60" i="2"/>
  <c r="D60" i="2"/>
  <c r="G59" i="2"/>
  <c r="D59" i="2"/>
  <c r="G58" i="2"/>
  <c r="D58" i="2"/>
  <c r="G57" i="2"/>
  <c r="D57" i="2"/>
  <c r="G56" i="2"/>
  <c r="D56" i="2"/>
  <c r="G55" i="2"/>
  <c r="D55" i="2"/>
  <c r="G54" i="2"/>
  <c r="D54" i="2"/>
  <c r="G53" i="2"/>
  <c r="D53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5" i="2"/>
  <c r="G24" i="2"/>
  <c r="D24" i="2"/>
  <c r="G23" i="2"/>
  <c r="D23" i="2"/>
  <c r="G22" i="2"/>
  <c r="D22" i="2"/>
  <c r="G21" i="2"/>
  <c r="D21" i="2"/>
  <c r="G20" i="2"/>
  <c r="D20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E9" i="2"/>
  <c r="D9" i="2"/>
  <c r="D99" i="15"/>
  <c r="D81" i="15"/>
  <c r="D74" i="15"/>
  <c r="D67" i="15"/>
  <c r="D61" i="15"/>
  <c r="D37" i="15"/>
  <c r="D10" i="15"/>
  <c r="D38" i="15" s="1"/>
  <c r="D65" i="2" l="1"/>
  <c r="F13" i="2"/>
  <c r="E36" i="3"/>
  <c r="F24" i="2"/>
  <c r="F50" i="2"/>
  <c r="F51" i="2"/>
  <c r="F49" i="2"/>
  <c r="F55" i="2"/>
  <c r="F59" i="2"/>
  <c r="F52" i="2"/>
  <c r="F48" i="2"/>
  <c r="F32" i="2"/>
  <c r="F29" i="2"/>
  <c r="F31" i="2"/>
  <c r="F35" i="2"/>
  <c r="F37" i="2"/>
  <c r="F43" i="2"/>
  <c r="F45" i="2"/>
  <c r="F54" i="2"/>
  <c r="F58" i="2"/>
  <c r="F25" i="2"/>
  <c r="F36" i="2"/>
  <c r="F38" i="2"/>
  <c r="F44" i="2"/>
  <c r="F46" i="2"/>
  <c r="F11" i="2"/>
  <c r="F15" i="2"/>
  <c r="F19" i="2"/>
  <c r="F23" i="2"/>
  <c r="F10" i="2"/>
  <c r="F14" i="2"/>
  <c r="F18" i="2"/>
  <c r="F22" i="2"/>
  <c r="F41" i="2"/>
  <c r="F9" i="2"/>
  <c r="F17" i="2"/>
  <c r="F21" i="2"/>
  <c r="F12" i="2"/>
  <c r="F16" i="2"/>
  <c r="F20" i="2"/>
  <c r="F33" i="2"/>
  <c r="F40" i="2"/>
  <c r="E65" i="2"/>
  <c r="F34" i="2"/>
  <c r="F39" i="2"/>
  <c r="F42" i="2"/>
  <c r="F47" i="2"/>
  <c r="F53" i="2"/>
  <c r="F57" i="2"/>
  <c r="F61" i="2"/>
  <c r="F30" i="2"/>
  <c r="F56" i="2"/>
  <c r="F60" i="2"/>
  <c r="K32" i="2" l="1"/>
  <c r="K25" i="2"/>
  <c r="K36" i="2" l="1"/>
</calcChain>
</file>

<file path=xl/sharedStrings.xml><?xml version="1.0" encoding="utf-8"?>
<sst xmlns="http://schemas.openxmlformats.org/spreadsheetml/2006/main" count="760" uniqueCount="260">
  <si>
    <r>
      <t>TARIQ TARPAL HOUSE</t>
    </r>
    <r>
      <rPr>
        <sz val="12"/>
        <color theme="1"/>
        <rFont val="Calibri"/>
        <charset val="134"/>
        <scheme val="minor"/>
      </rPr>
      <t xml:space="preserve">
</t>
    </r>
    <r>
      <rPr>
        <sz val="22"/>
        <color theme="1"/>
        <rFont val="Calibri"/>
        <charset val="134"/>
        <scheme val="minor"/>
      </rPr>
      <t>GENERAL LEDGER</t>
    </r>
    <r>
      <rPr>
        <sz val="12"/>
        <color theme="1"/>
        <rFont val="Calibri"/>
        <charset val="134"/>
        <scheme val="minor"/>
      </rPr>
      <t xml:space="preserve">
        </t>
    </r>
    <r>
      <rPr>
        <sz val="18"/>
        <color theme="1"/>
        <rFont val="Calibri"/>
        <charset val="134"/>
        <scheme val="minor"/>
      </rPr>
      <t>FROM JANUARY 01 TO JANUARY 31 (2022)</t>
    </r>
  </si>
  <si>
    <t xml:space="preserve">DATE </t>
  </si>
  <si>
    <t>DESCRIPTION</t>
  </si>
  <si>
    <t>BILL 
NO</t>
  </si>
  <si>
    <t>ACCOUNT</t>
  </si>
  <si>
    <t xml:space="preserve">DEBIT </t>
  </si>
  <si>
    <t xml:space="preserve">ACCOUNT </t>
  </si>
  <si>
    <t>CREDIT</t>
  </si>
  <si>
    <t>BALANCE RECEIVEABLES</t>
  </si>
  <si>
    <t>SALES RECEIVEABLES</t>
  </si>
  <si>
    <t>SALES (LAST MONTHS)</t>
  </si>
  <si>
    <t>BALANCE JAZZ CASH ACC</t>
  </si>
  <si>
    <t>JAZZCASH</t>
  </si>
  <si>
    <t>BALANCES ON (31 DEC)</t>
  </si>
  <si>
    <t>BALANCE QAMAR ZAMAN</t>
  </si>
  <si>
    <t>QAMAR ZAMAN</t>
  </si>
  <si>
    <t>LABOUR PAYABLES</t>
  </si>
  <si>
    <t>BALANCE ANWAAR</t>
  </si>
  <si>
    <t>ANWAAR UL HASSAN</t>
  </si>
  <si>
    <t>ZEESHAN BHATTI</t>
  </si>
  <si>
    <t>KHAWAJA SHAMEEM</t>
  </si>
  <si>
    <t>FROM MOHSIN RIAZ</t>
  </si>
  <si>
    <t>OTHER RECEIVABLES</t>
  </si>
  <si>
    <t>MOHSIN RIAZ</t>
  </si>
  <si>
    <t>PAID TO NEW MALIK LAHORE BY CHEQUE</t>
  </si>
  <si>
    <t>NM LAHORE</t>
  </si>
  <si>
    <t>HAJI SB(HBL)</t>
  </si>
  <si>
    <t>BALANCE CASH</t>
  </si>
  <si>
    <t>CASH</t>
  </si>
  <si>
    <t>BALANCE ALLIED BANK</t>
  </si>
  <si>
    <t>INCOME QAMAR DEC</t>
  </si>
  <si>
    <r>
      <rPr>
        <b/>
        <sz val="16"/>
        <color theme="1"/>
        <rFont val="Calibri"/>
        <charset val="134"/>
        <scheme val="minor"/>
      </rPr>
      <t>TARIQ TARPAL HOUSE</t>
    </r>
    <r>
      <rPr>
        <sz val="14"/>
        <color theme="1"/>
        <rFont val="Calibri"/>
        <charset val="134"/>
        <scheme val="minor"/>
      </rPr>
      <t xml:space="preserve">
INCOME STATEMENT 
FOR THE MONTH OF NOVEMBER 2021</t>
    </r>
  </si>
  <si>
    <t>REVENUE</t>
  </si>
  <si>
    <t>SALES</t>
  </si>
  <si>
    <t>LESS:
SALES BAD DEBT</t>
  </si>
  <si>
    <t>SALES RETURN</t>
  </si>
  <si>
    <t>TOTAL SALES</t>
  </si>
  <si>
    <t>EXPENSES</t>
  </si>
  <si>
    <t>IRFAN</t>
  </si>
  <si>
    <t>UMAR KHALIQ</t>
  </si>
  <si>
    <t>FOLDING FRIGHTS</t>
  </si>
  <si>
    <t>PATROL IRFAN</t>
  </si>
  <si>
    <t>PATROL ANWAAR</t>
  </si>
  <si>
    <t>WORK SHOP</t>
  </si>
  <si>
    <t>ELECTRICITY BILL</t>
  </si>
  <si>
    <t>M.MOSA</t>
  </si>
  <si>
    <t>I BUCKET</t>
  </si>
  <si>
    <t>BERRON EXPENSE</t>
  </si>
  <si>
    <t>PIPES</t>
  </si>
  <si>
    <t>REFRESHMENT</t>
  </si>
  <si>
    <t>RAW MATERIAL FOLD TRPL</t>
  </si>
  <si>
    <t>RAW MATERIAL FOLD NET</t>
  </si>
  <si>
    <t>RAW MATERIAL STITCH</t>
  </si>
  <si>
    <t>STATIONERY</t>
  </si>
  <si>
    <t>BILITY</t>
  </si>
  <si>
    <t>KMETI</t>
  </si>
  <si>
    <t>LABOUR CERITIFICATE</t>
  </si>
  <si>
    <t>OTHER EXPENSE</t>
  </si>
  <si>
    <t>WAGES</t>
  </si>
  <si>
    <t>CHARITY</t>
  </si>
  <si>
    <t>ZAKAT BY HAJI SB</t>
  </si>
  <si>
    <t>TOTAL EXPENSE</t>
  </si>
  <si>
    <t xml:space="preserve"> INCOME</t>
  </si>
  <si>
    <t>MANAGING DIRECTOR</t>
  </si>
  <si>
    <t>ACCOUNTS</t>
  </si>
  <si>
    <r>
      <rPr>
        <b/>
        <sz val="20"/>
        <color theme="1"/>
        <rFont val="Calibri"/>
        <charset val="134"/>
        <scheme val="minor"/>
      </rPr>
      <t xml:space="preserve">TARIQ TARPAL HOUSE
</t>
    </r>
    <r>
      <rPr>
        <b/>
        <sz val="16"/>
        <color theme="1"/>
        <rFont val="Calibri"/>
        <charset val="134"/>
        <scheme val="minor"/>
      </rPr>
      <t xml:space="preserve">ACCOUNTS DETAIL
</t>
    </r>
    <r>
      <rPr>
        <sz val="16"/>
        <color theme="1"/>
        <rFont val="Calibri"/>
        <charset val="134"/>
        <scheme val="minor"/>
      </rPr>
      <t>30 NOVEMBER 2021</t>
    </r>
  </si>
  <si>
    <t xml:space="preserve"> TOTAL AMOUNT RECEIVED</t>
  </si>
  <si>
    <t>BALANCE</t>
  </si>
  <si>
    <t>CASH SALES</t>
  </si>
  <si>
    <t>JAZZ CASH</t>
  </si>
  <si>
    <t>OCTOBER RECEIVED</t>
  </si>
  <si>
    <t>PREVIOUS RECEIVED</t>
  </si>
  <si>
    <t xml:space="preserve">HAJI SB </t>
  </si>
  <si>
    <t>MR TARIQ BARI</t>
  </si>
  <si>
    <t>TOTAL</t>
  </si>
  <si>
    <t>TOTAL AMOUNT PAID</t>
  </si>
  <si>
    <t xml:space="preserve">EXPENSES </t>
  </si>
  <si>
    <t>DRAWINGS</t>
  </si>
  <si>
    <t>TARIQ SB</t>
  </si>
  <si>
    <t xml:space="preserve">TOTAL </t>
  </si>
  <si>
    <t>MR ASIF BARI</t>
  </si>
  <si>
    <t xml:space="preserve">MR ABDULLAH TARIQ </t>
  </si>
  <si>
    <t>HAJI SB</t>
  </si>
  <si>
    <t>RECEIVEABLES</t>
  </si>
  <si>
    <t>PERVIOUS</t>
  </si>
  <si>
    <t>OCTOBER</t>
  </si>
  <si>
    <t xml:space="preserve">MR AZHAR </t>
  </si>
  <si>
    <t>NOVEMBER</t>
  </si>
  <si>
    <t>TOTAL RECEIVEABLES</t>
  </si>
  <si>
    <t>PAYBLES</t>
  </si>
  <si>
    <t>MR TAHIR( I KNOWLEDGE)</t>
  </si>
  <si>
    <t>ZESHAN BHATTI</t>
  </si>
  <si>
    <t>M.TARIQ BARI</t>
  </si>
  <si>
    <t>TOTAL PAYBLES</t>
  </si>
  <si>
    <r>
      <rPr>
        <b/>
        <sz val="24"/>
        <color theme="1"/>
        <rFont val="Calibri"/>
        <charset val="134"/>
        <scheme val="minor"/>
      </rPr>
      <t>TARIQ TARPAL HOUSE</t>
    </r>
    <r>
      <rPr>
        <b/>
        <sz val="22"/>
        <color theme="1"/>
        <rFont val="Calibri"/>
        <charset val="134"/>
        <scheme val="minor"/>
      </rPr>
      <t xml:space="preserve">
</t>
    </r>
    <r>
      <rPr>
        <sz val="22"/>
        <color theme="1"/>
        <rFont val="Calibri"/>
        <charset val="134"/>
        <scheme val="minor"/>
      </rPr>
      <t xml:space="preserve"> TRAIL BALANCE 
</t>
    </r>
    <r>
      <rPr>
        <sz val="18"/>
        <color theme="1"/>
        <rFont val="Calibri"/>
        <charset val="134"/>
        <scheme val="minor"/>
      </rPr>
      <t>FOR THE MONTH ENDED DECEMBER 30</t>
    </r>
    <r>
      <rPr>
        <sz val="12"/>
        <color theme="1"/>
        <rFont val="Calibri"/>
        <charset val="134"/>
        <scheme val="minor"/>
      </rPr>
      <t xml:space="preserve">
</t>
    </r>
  </si>
  <si>
    <t>DRAWING</t>
  </si>
  <si>
    <t>DR</t>
  </si>
  <si>
    <t>VENDOR</t>
  </si>
  <si>
    <t>LABOUR</t>
  </si>
  <si>
    <t>SR 
NO</t>
  </si>
  <si>
    <t>ACCOUNT 
TYPE</t>
  </si>
  <si>
    <t>DR/CR</t>
  </si>
  <si>
    <t>LAIBILITY</t>
  </si>
  <si>
    <t>CR</t>
  </si>
  <si>
    <t>SALES (JAN)</t>
  </si>
  <si>
    <t>OTHER INCOME</t>
  </si>
  <si>
    <t>ASSET</t>
  </si>
  <si>
    <t>CAPITAL</t>
  </si>
  <si>
    <t>ALLIED BANK</t>
  </si>
  <si>
    <t>BERRON RECEIVEABLES</t>
  </si>
  <si>
    <t>I GENIUS RECEIVEABLES</t>
  </si>
  <si>
    <t>VENDOR PAYABLES</t>
  </si>
  <si>
    <t>OTHER PAYBLES</t>
  </si>
  <si>
    <t>EXPENSE</t>
  </si>
  <si>
    <t>MATERIAL FOLD TARPAL</t>
  </si>
  <si>
    <t>EXEPNSE</t>
  </si>
  <si>
    <t>MATERIAL FOLD NET</t>
  </si>
  <si>
    <t>MATERIAL STITCHING</t>
  </si>
  <si>
    <t>SALES BAD DEBT</t>
  </si>
  <si>
    <t>FOLDING FARES</t>
  </si>
  <si>
    <t>PTCL SHOP BILL</t>
  </si>
  <si>
    <t>NAWAR PATTI</t>
  </si>
  <si>
    <t>VARM SET</t>
  </si>
  <si>
    <t>OTHER EXPENSES</t>
  </si>
  <si>
    <t>ZAKAT</t>
  </si>
  <si>
    <t>MR ABDULLAH TARIQ</t>
  </si>
  <si>
    <t>MR ABDUL BARI(HAJI SB)</t>
  </si>
  <si>
    <t>IRFAN SHOUKAT</t>
  </si>
  <si>
    <r>
      <rPr>
        <b/>
        <sz val="26"/>
        <color theme="1"/>
        <rFont val="Calibri"/>
        <charset val="134"/>
        <scheme val="minor"/>
      </rPr>
      <t>TARIQ TARPAL HOUSE</t>
    </r>
    <r>
      <rPr>
        <sz val="12"/>
        <color theme="1"/>
        <rFont val="Calibri"/>
        <charset val="134"/>
        <scheme val="minor"/>
      </rPr>
      <t xml:space="preserve">
</t>
    </r>
    <r>
      <rPr>
        <sz val="22"/>
        <color theme="1"/>
        <rFont val="Calibri"/>
        <charset val="134"/>
        <scheme val="minor"/>
      </rPr>
      <t>CASH FLOW STATEMENT</t>
    </r>
    <r>
      <rPr>
        <sz val="14"/>
        <color theme="1"/>
        <rFont val="Calibri"/>
        <charset val="134"/>
        <scheme val="minor"/>
      </rPr>
      <t xml:space="preserve">
</t>
    </r>
    <r>
      <rPr>
        <sz val="18"/>
        <color theme="1"/>
        <rFont val="Calibri"/>
        <charset val="134"/>
        <scheme val="minor"/>
      </rPr>
      <t>FROM DEC 01  TO DEC 31</t>
    </r>
    <r>
      <rPr>
        <sz val="12"/>
        <color theme="1"/>
        <rFont val="Calibri"/>
        <charset val="134"/>
        <scheme val="minor"/>
      </rPr>
      <t xml:space="preserve">
</t>
    </r>
  </si>
  <si>
    <t>SR NO</t>
  </si>
  <si>
    <t>DATE</t>
  </si>
  <si>
    <t xml:space="preserve"> CASH INFLOW</t>
  </si>
  <si>
    <t xml:space="preserve"> CASH OUTFLOW</t>
  </si>
  <si>
    <t>RECEIVED FROM</t>
  </si>
  <si>
    <t>O/S 12X15</t>
  </si>
  <si>
    <t>KHRCHA ASIF SAB</t>
  </si>
  <si>
    <t>KHRCHA ASIF SAB (DARSHAN)</t>
  </si>
  <si>
    <t>MR TARIQ BARI (MEDICINE)</t>
  </si>
  <si>
    <t>MR TARIQ BARI (PETROL corolla)</t>
  </si>
  <si>
    <t>MR ASIF BARI ( VITZ)</t>
  </si>
  <si>
    <t>HUDD LOADER</t>
  </si>
  <si>
    <t>khana</t>
  </si>
  <si>
    <t>O/S (12X12)*2 (12X18)</t>
  </si>
  <si>
    <t>1 BAGG</t>
  </si>
  <si>
    <t>O/S 12X12</t>
  </si>
  <si>
    <t>3X PARDHE (MAZDA)</t>
  </si>
  <si>
    <t>O/S 9X12</t>
  </si>
  <si>
    <t>O/S (36X40)*2</t>
  </si>
  <si>
    <t>NUMAN NADEEM</t>
  </si>
  <si>
    <t xml:space="preserve">MR ASIF BARI </t>
  </si>
  <si>
    <t>o/s 40X40</t>
  </si>
  <si>
    <t>O/S 15X18</t>
  </si>
  <si>
    <t>FOLDING TARPAL 7X6</t>
  </si>
  <si>
    <t>SALES RECEIVEABLES (JAN)</t>
  </si>
  <si>
    <t>O/S 12X18</t>
  </si>
  <si>
    <t>MARAMAT</t>
  </si>
  <si>
    <t>O/S (9X12)*2</t>
  </si>
  <si>
    <t>O/S 36X40</t>
  </si>
  <si>
    <t>O/S 15X24</t>
  </si>
  <si>
    <t>HUD SUZUKI</t>
  </si>
  <si>
    <t xml:space="preserve">VARAM SET </t>
  </si>
  <si>
    <t>IRFAN PETROL</t>
  </si>
  <si>
    <t>O/S (12X12) + (15X18)</t>
  </si>
  <si>
    <t>O/S (36X30)*4</t>
  </si>
  <si>
    <t xml:space="preserve">PETROL </t>
  </si>
  <si>
    <t>COROLLA PETROL</t>
  </si>
  <si>
    <t>MATERIAL</t>
  </si>
  <si>
    <t>RIKSHA KARAYA</t>
  </si>
  <si>
    <t>ASIF SAHAB</t>
  </si>
  <si>
    <t>REPAIR</t>
  </si>
  <si>
    <t>18- 8X9</t>
  </si>
  <si>
    <t>O/S (12X15)*2</t>
  </si>
  <si>
    <t>HUD REPAIR</t>
  </si>
  <si>
    <t>O/S |(12X15)*2</t>
  </si>
  <si>
    <t>FOLDING TARPAL 10-6X10</t>
  </si>
  <si>
    <t>TARIQ SAHAB</t>
  </si>
  <si>
    <t>ASAF SAHAB</t>
  </si>
  <si>
    <t>STATIONERY SHOP</t>
  </si>
  <si>
    <t>GENERATOR PETROL</t>
  </si>
  <si>
    <t>Lunch</t>
  </si>
  <si>
    <t>LUNCH</t>
  </si>
  <si>
    <t>FOLDING TARPAL</t>
  </si>
  <si>
    <t>O/S (12X12)*2 (12X15)</t>
  </si>
  <si>
    <t>HUD VIGO GARI</t>
  </si>
  <si>
    <t>O/S 12X18 12X12</t>
  </si>
  <si>
    <t>KARCHA</t>
  </si>
  <si>
    <t xml:space="preserve"> </t>
  </si>
  <si>
    <t>QAMAR ZAMAN KHARCHA</t>
  </si>
  <si>
    <t>PENDING</t>
  </si>
  <si>
    <t>CREDIT CARD BILL PAYMENT</t>
  </si>
  <si>
    <t>5 BAGS</t>
  </si>
  <si>
    <t>HUD JEEP</t>
  </si>
  <si>
    <t>BACK PARDA POLICE VAN</t>
  </si>
  <si>
    <t xml:space="preserve">1 BAG </t>
  </si>
  <si>
    <t>2 (12x18) o/s</t>
  </si>
  <si>
    <t>SAMAN HUD + STICHING</t>
  </si>
  <si>
    <t>IRFAN BILL ELECTRICITY</t>
  </si>
  <si>
    <t>O/S (62X10), (47X100*2</t>
  </si>
  <si>
    <t>O/S (66X10)*4</t>
  </si>
  <si>
    <t>ROPE ANWAR</t>
  </si>
  <si>
    <t>PETROL ANWAR</t>
  </si>
  <si>
    <t>ELECTRICITY BILL SHOP</t>
  </si>
  <si>
    <t>SAMAN JEEP</t>
  </si>
  <si>
    <t>(10) (15X24) O/S</t>
  </si>
  <si>
    <t>PAID KHAWAJA</t>
  </si>
  <si>
    <t>O/S 12X12 - 9X12</t>
  </si>
  <si>
    <t>GREEN NET 13X35</t>
  </si>
  <si>
    <t>FOLDING TARPAL 10X9</t>
  </si>
  <si>
    <t xml:space="preserve">QAMAR ZAMAN </t>
  </si>
  <si>
    <t>DARSHAN( LPG GAS HOME )</t>
  </si>
  <si>
    <t>16/1/2022</t>
  </si>
  <si>
    <t>18(7.6X7.6)</t>
  </si>
  <si>
    <t>O/S (36X40)</t>
  </si>
  <si>
    <t>UMBERALLA</t>
  </si>
  <si>
    <t xml:space="preserve">RAXIN </t>
  </si>
  <si>
    <t>B PATIN</t>
  </si>
  <si>
    <t>NOUMAN NADEEM</t>
  </si>
  <si>
    <t>ASIF SAAB KHARHCA</t>
  </si>
  <si>
    <t>MATERIAL PURCHASE</t>
  </si>
  <si>
    <t>POLICE VAN  PARDY</t>
  </si>
  <si>
    <t>#18 6X9</t>
  </si>
  <si>
    <t>ZIP&amp; KUNDAY</t>
  </si>
  <si>
    <t>MR ASIF BARI (BY ANWAR)</t>
  </si>
  <si>
    <t>MR ASIF BARI ( WASHING MACHINE)</t>
  </si>
  <si>
    <t>w/w 30X36</t>
  </si>
  <si>
    <t>PURCHASE ZEESHAN</t>
  </si>
  <si>
    <t xml:space="preserve">PURCHASE KHAWAJA </t>
  </si>
  <si>
    <t>PURCHASE NM LAHORE</t>
  </si>
  <si>
    <t>PURCHASE OTHERS</t>
  </si>
  <si>
    <t>KHAWAJA SHAMEEM PURCHASE</t>
  </si>
  <si>
    <t>ANWAAR UL HASSAN  HARCHA</t>
  </si>
  <si>
    <t>IRFAN SHAUKAT HARCHA</t>
  </si>
  <si>
    <t>CANCEL</t>
  </si>
  <si>
    <t xml:space="preserve">ZEESHAN BHATTI  </t>
  </si>
  <si>
    <t>COROLLA PETROL  ABDULLAH SB</t>
  </si>
  <si>
    <t>HUD HUNDAI</t>
  </si>
  <si>
    <t>ARFAN SHUKAT HARCHA</t>
  </si>
  <si>
    <t>QAMAR ZAMAN HARCHA</t>
  </si>
  <si>
    <t>ANWAR UL HASAN HARCHA</t>
  </si>
  <si>
    <t>O/S 15X18 TANIAN</t>
  </si>
  <si>
    <t>LUNCH SHOP</t>
  </si>
  <si>
    <t>FITTING PATTIAN +ARKIAN</t>
  </si>
  <si>
    <t>MR ASIF BARI ( DARSHAN</t>
  </si>
  <si>
    <t>ASIF SB ( HARCHA)</t>
  </si>
  <si>
    <t xml:space="preserve">MOBIL OIL ANWAR UL HASSAN </t>
  </si>
  <si>
    <t>PETROL IRFAN</t>
  </si>
  <si>
    <t>MR ASIF BARI ( DARSHAN ) BILL )</t>
  </si>
  <si>
    <t>MR ASIF BARI ( DARSHAN )</t>
  </si>
  <si>
    <t>FRUITS SHOP</t>
  </si>
  <si>
    <t>13/01/2022</t>
  </si>
  <si>
    <t>#13 (130X10)*2</t>
  </si>
  <si>
    <t>#18 (7.6X6)</t>
  </si>
  <si>
    <t>ASIF SAHAB HARCHA</t>
  </si>
  <si>
    <t>15/01/2022</t>
  </si>
  <si>
    <t>GROCERY ASIF SB</t>
  </si>
  <si>
    <t>MR ASIF BARI ( HARCHA DARSHAN)</t>
  </si>
  <si>
    <t>17/01/2022</t>
  </si>
  <si>
    <t xml:space="preserve">PARDA CHANGE </t>
  </si>
  <si>
    <t>ASIF SAAB ( KHARCHA)</t>
  </si>
  <si>
    <t xml:space="preserve">MOBIL OIL VITZ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</si>
</sst>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4"/>
      <color rgb="FF00206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0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8" fillId="5" borderId="0" applyNumberFormat="0" applyBorder="0" applyAlignment="0" applyProtection="0"/>
  </cellStyleXfs>
  <cellXfs count="188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0" fillId="0" borderId="0" xfId="0" applyFont="1" applyBorder="1"/>
    <xf numFmtId="0" fontId="0" fillId="3" borderId="3" xfId="0" applyFont="1" applyFill="1" applyBorder="1"/>
    <xf numFmtId="0" fontId="11" fillId="3" borderId="3" xfId="0" applyFont="1" applyFill="1" applyBorder="1"/>
    <xf numFmtId="0" fontId="0" fillId="3" borderId="3" xfId="0" applyFont="1" applyFill="1" applyBorder="1" applyAlignment="1">
      <alignment vertical="center"/>
    </xf>
    <xf numFmtId="0" fontId="6" fillId="2" borderId="1" xfId="0" applyFont="1" applyFill="1" applyBorder="1"/>
    <xf numFmtId="0" fontId="6" fillId="2" borderId="9" xfId="0" applyFont="1" applyFill="1" applyBorder="1"/>
    <xf numFmtId="0" fontId="6" fillId="2" borderId="12" xfId="0" applyFont="1" applyFill="1" applyBorder="1"/>
    <xf numFmtId="0" fontId="6" fillId="2" borderId="13" xfId="0" applyFont="1" applyFill="1" applyBorder="1"/>
    <xf numFmtId="0" fontId="0" fillId="3" borderId="2" xfId="0" applyFont="1" applyFill="1" applyBorder="1"/>
    <xf numFmtId="15" fontId="0" fillId="3" borderId="2" xfId="0" applyNumberFormat="1" applyFont="1" applyFill="1" applyBorder="1"/>
    <xf numFmtId="0" fontId="0" fillId="3" borderId="14" xfId="0" applyFont="1" applyFill="1" applyBorder="1"/>
    <xf numFmtId="0" fontId="0" fillId="0" borderId="3" xfId="0" applyFont="1" applyBorder="1" applyAlignment="1">
      <alignment horizontal="right" vertical="center"/>
    </xf>
    <xf numFmtId="0" fontId="0" fillId="3" borderId="6" xfId="0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Alignment="1"/>
    <xf numFmtId="0" fontId="11" fillId="0" borderId="0" xfId="0" applyFont="1" applyFill="1" applyBorder="1"/>
    <xf numFmtId="0" fontId="0" fillId="0" borderId="0" xfId="0" applyBorder="1"/>
    <xf numFmtId="15" fontId="0" fillId="0" borderId="0" xfId="0" applyNumberFormat="1" applyBorder="1"/>
    <xf numFmtId="0" fontId="11" fillId="3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10" fillId="0" borderId="0" xfId="0" applyFont="1" applyBorder="1"/>
    <xf numFmtId="15" fontId="10" fillId="0" borderId="0" xfId="0" applyNumberFormat="1" applyFont="1" applyBorder="1"/>
    <xf numFmtId="0" fontId="10" fillId="0" borderId="0" xfId="0" applyFont="1" applyBorder="1" applyAlignment="1">
      <alignment wrapText="1"/>
    </xf>
    <xf numFmtId="0" fontId="11" fillId="0" borderId="0" xfId="0" applyFont="1" applyBorder="1"/>
    <xf numFmtId="0" fontId="0" fillId="0" borderId="0" xfId="0" applyBorder="1" applyAlignment="1"/>
    <xf numFmtId="0" fontId="0" fillId="3" borderId="0" xfId="0" applyFill="1" applyBorder="1" applyAlignment="1"/>
    <xf numFmtId="15" fontId="0" fillId="3" borderId="0" xfId="0" applyNumberFormat="1" applyFill="1" applyBorder="1"/>
    <xf numFmtId="0" fontId="11" fillId="0" borderId="0" xfId="0" applyFont="1" applyBorder="1" applyAlignment="1"/>
    <xf numFmtId="0" fontId="13" fillId="2" borderId="1" xfId="1" applyFont="1" applyFill="1" applyBorder="1" applyAlignment="1">
      <alignment horizontal="center" vertical="center" wrapText="1"/>
    </xf>
    <xf numFmtId="0" fontId="13" fillId="2" borderId="12" xfId="1" applyFont="1" applyFill="1" applyBorder="1" applyAlignment="1">
      <alignment horizontal="center" vertical="center"/>
    </xf>
    <xf numFmtId="0" fontId="13" fillId="2" borderId="12" xfId="1" applyFont="1" applyFill="1" applyBorder="1" applyAlignment="1">
      <alignment horizontal="center" vertical="center" wrapText="1"/>
    </xf>
    <xf numFmtId="0" fontId="13" fillId="2" borderId="13" xfId="1" applyFont="1" applyFill="1" applyBorder="1" applyAlignment="1">
      <alignment horizontal="center" vertical="center"/>
    </xf>
    <xf numFmtId="0" fontId="11" fillId="3" borderId="2" xfId="0" applyFont="1" applyFill="1" applyBorder="1"/>
    <xf numFmtId="0" fontId="11" fillId="3" borderId="3" xfId="0" applyFont="1" applyFill="1" applyBorder="1" applyAlignment="1">
      <alignment wrapText="1"/>
    </xf>
    <xf numFmtId="0" fontId="11" fillId="3" borderId="3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vertical="center"/>
    </xf>
    <xf numFmtId="0" fontId="0" fillId="0" borderId="4" xfId="0" applyFont="1" applyBorder="1"/>
    <xf numFmtId="0" fontId="0" fillId="0" borderId="3" xfId="0" applyFont="1" applyBorder="1" applyAlignment="1">
      <alignment horizontal="right" indent="5"/>
    </xf>
    <xf numFmtId="0" fontId="11" fillId="0" borderId="3" xfId="0" applyNumberFormat="1" applyFont="1" applyBorder="1"/>
    <xf numFmtId="0" fontId="0" fillId="0" borderId="6" xfId="0" applyFont="1" applyBorder="1"/>
    <xf numFmtId="0" fontId="0" fillId="0" borderId="0" xfId="0" applyBorder="1" applyAlignment="1">
      <alignment horizontal="right" indent="5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" fontId="15" fillId="0" borderId="0" xfId="0" applyNumberFormat="1" applyFont="1" applyBorder="1" applyAlignment="1">
      <alignment horizontal="center"/>
    </xf>
    <xf numFmtId="0" fontId="11" fillId="0" borderId="3" xfId="0" applyFont="1" applyBorder="1"/>
    <xf numFmtId="0" fontId="11" fillId="0" borderId="0" xfId="0" applyNumberFormat="1" applyFont="1" applyBorder="1"/>
    <xf numFmtId="1" fontId="0" fillId="0" borderId="0" xfId="0" applyNumberFormat="1" applyFont="1"/>
    <xf numFmtId="0" fontId="0" fillId="0" borderId="3" xfId="0" applyFont="1" applyBorder="1" applyAlignment="1">
      <alignment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11" fillId="2" borderId="8" xfId="1" applyFont="1" applyFill="1" applyBorder="1"/>
    <xf numFmtId="0" fontId="11" fillId="2" borderId="12" xfId="1" applyFont="1" applyFill="1" applyBorder="1"/>
    <xf numFmtId="0" fontId="11" fillId="2" borderId="12" xfId="1" applyFont="1" applyFill="1" applyBorder="1" applyAlignment="1">
      <alignment wrapText="1"/>
    </xf>
    <xf numFmtId="0" fontId="11" fillId="2" borderId="13" xfId="1" applyFont="1" applyFill="1" applyBorder="1"/>
    <xf numFmtId="14" fontId="15" fillId="0" borderId="3" xfId="0" applyNumberFormat="1" applyFont="1" applyBorder="1"/>
    <xf numFmtId="0" fontId="15" fillId="0" borderId="2" xfId="0" applyFont="1" applyBorder="1" applyAlignment="1">
      <alignment wrapText="1"/>
    </xf>
    <xf numFmtId="0" fontId="14" fillId="0" borderId="2" xfId="0" applyFont="1" applyBorder="1"/>
    <xf numFmtId="1" fontId="14" fillId="0" borderId="2" xfId="0" applyNumberFormat="1" applyFont="1" applyBorder="1"/>
    <xf numFmtId="0" fontId="15" fillId="0" borderId="3" xfId="0" applyFont="1" applyBorder="1"/>
    <xf numFmtId="0" fontId="14" fillId="0" borderId="3" xfId="0" applyFont="1" applyBorder="1"/>
    <xf numFmtId="1" fontId="14" fillId="0" borderId="3" xfId="0" applyNumberFormat="1" applyFont="1" applyBorder="1"/>
    <xf numFmtId="0" fontId="15" fillId="0" borderId="3" xfId="0" applyFont="1" applyBorder="1" applyAlignment="1">
      <alignment wrapText="1"/>
    </xf>
    <xf numFmtId="14" fontId="15" fillId="3" borderId="3" xfId="0" applyNumberFormat="1" applyFont="1" applyFill="1" applyBorder="1"/>
    <xf numFmtId="0" fontId="14" fillId="0" borderId="3" xfId="0" applyFont="1" applyBorder="1" applyAlignment="1">
      <alignment wrapText="1"/>
    </xf>
    <xf numFmtId="14" fontId="14" fillId="3" borderId="3" xfId="0" applyNumberFormat="1" applyFont="1" applyFill="1" applyBorder="1"/>
    <xf numFmtId="14" fontId="14" fillId="0" borderId="3" xfId="0" applyNumberFormat="1" applyFont="1" applyBorder="1"/>
    <xf numFmtId="0" fontId="14" fillId="0" borderId="0" xfId="0" applyFont="1"/>
    <xf numFmtId="0" fontId="0" fillId="0" borderId="0" xfId="0" applyNumberFormat="1"/>
    <xf numFmtId="14" fontId="17" fillId="0" borderId="3" xfId="0" applyNumberFormat="1" applyFont="1" applyBorder="1"/>
    <xf numFmtId="0" fontId="17" fillId="0" borderId="3" xfId="0" applyFont="1" applyBorder="1"/>
    <xf numFmtId="0" fontId="14" fillId="0" borderId="28" xfId="0" applyFont="1" applyFill="1" applyBorder="1"/>
    <xf numFmtId="0" fontId="14" fillId="3" borderId="3" xfId="0" applyFont="1" applyFill="1" applyBorder="1"/>
    <xf numFmtId="0" fontId="14" fillId="3" borderId="3" xfId="0" applyFont="1" applyFill="1" applyBorder="1" applyAlignment="1">
      <alignment wrapText="1"/>
    </xf>
    <xf numFmtId="14" fontId="14" fillId="3" borderId="3" xfId="0" applyNumberFormat="1" applyFont="1" applyFill="1" applyBorder="1" applyAlignment="1"/>
    <xf numFmtId="0" fontId="14" fillId="3" borderId="3" xfId="0" applyNumberFormat="1" applyFont="1" applyFill="1" applyBorder="1" applyAlignment="1"/>
    <xf numFmtId="14" fontId="0" fillId="0" borderId="0" xfId="0" applyNumberFormat="1" applyBorder="1"/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2" fillId="0" borderId="3" xfId="0" applyFont="1" applyBorder="1" applyAlignment="1">
      <alignment wrapText="1"/>
    </xf>
    <xf numFmtId="0" fontId="2" fillId="0" borderId="3" xfId="0" applyFont="1" applyBorder="1"/>
    <xf numFmtId="0" fontId="14" fillId="0" borderId="28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14" fontId="15" fillId="2" borderId="4" xfId="0" applyNumberFormat="1" applyFont="1" applyFill="1" applyBorder="1" applyAlignment="1">
      <alignment horizontal="center"/>
    </xf>
    <xf numFmtId="14" fontId="15" fillId="2" borderId="5" xfId="0" applyNumberFormat="1" applyFont="1" applyFill="1" applyBorder="1" applyAlignment="1">
      <alignment horizontal="center"/>
    </xf>
    <xf numFmtId="14" fontId="15" fillId="2" borderId="6" xfId="0" applyNumberFormat="1" applyFont="1" applyFill="1" applyBorder="1" applyAlignment="1">
      <alignment horizontal="center"/>
    </xf>
    <xf numFmtId="0" fontId="15" fillId="2" borderId="4" xfId="0" applyNumberFormat="1" applyFont="1" applyFill="1" applyBorder="1" applyAlignment="1">
      <alignment horizontal="center"/>
    </xf>
    <xf numFmtId="0" fontId="15" fillId="2" borderId="5" xfId="0" applyNumberFormat="1" applyFont="1" applyFill="1" applyBorder="1" applyAlignment="1">
      <alignment horizontal="center"/>
    </xf>
    <xf numFmtId="0" fontId="15" fillId="2" borderId="6" xfId="0" applyNumberFormat="1" applyFont="1" applyFill="1" applyBorder="1" applyAlignment="1">
      <alignment horizontal="center"/>
    </xf>
    <xf numFmtId="14" fontId="15" fillId="4" borderId="4" xfId="0" applyNumberFormat="1" applyFont="1" applyFill="1" applyBorder="1" applyAlignment="1">
      <alignment horizontal="center"/>
    </xf>
    <xf numFmtId="14" fontId="15" fillId="4" borderId="5" xfId="0" applyNumberFormat="1" applyFont="1" applyFill="1" applyBorder="1" applyAlignment="1">
      <alignment horizontal="center"/>
    </xf>
    <xf numFmtId="14" fontId="15" fillId="4" borderId="6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6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14" fontId="15" fillId="2" borderId="4" xfId="0" applyNumberFormat="1" applyFont="1" applyFill="1" applyBorder="1" applyAlignment="1">
      <alignment horizontal="center" vertical="center"/>
    </xf>
    <xf numFmtId="14" fontId="15" fillId="2" borderId="5" xfId="0" applyNumberFormat="1" applyFont="1" applyFill="1" applyBorder="1" applyAlignment="1">
      <alignment horizontal="center" vertical="center"/>
    </xf>
    <xf numFmtId="14" fontId="15" fillId="2" borderId="6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11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2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4" fillId="3" borderId="7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1" fillId="0" borderId="0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2">
    <cellStyle name="Accent3" xfId="1" builtinId="3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09"/>
  <sheetViews>
    <sheetView showGridLines="0" tabSelected="1" zoomScale="138" zoomScaleNormal="138" workbookViewId="0">
      <selection activeCell="H8" sqref="H8"/>
    </sheetView>
  </sheetViews>
  <sheetFormatPr defaultColWidth="9" defaultRowHeight="15.75"/>
  <cols>
    <col min="1" max="1" width="10.25" customWidth="1"/>
    <col min="2" max="2" width="32" customWidth="1"/>
    <col min="3" max="3" width="4" customWidth="1"/>
    <col min="4" max="4" width="22.5" customWidth="1"/>
    <col min="5" max="5" width="6.625" customWidth="1"/>
    <col min="6" max="6" width="22.5" customWidth="1"/>
    <col min="7" max="7" width="7" customWidth="1"/>
    <col min="11" max="11" width="9" hidden="1" customWidth="1"/>
  </cols>
  <sheetData>
    <row r="1" spans="1:7" ht="15.75" customHeight="1">
      <c r="A1" s="106" t="s">
        <v>0</v>
      </c>
      <c r="B1" s="107"/>
      <c r="C1" s="107"/>
      <c r="D1" s="107"/>
      <c r="E1" s="107"/>
      <c r="F1" s="107"/>
      <c r="G1" s="107"/>
    </row>
    <row r="2" spans="1:7" ht="15.75" customHeight="1">
      <c r="A2" s="107"/>
      <c r="B2" s="107"/>
      <c r="C2" s="107"/>
      <c r="D2" s="107"/>
      <c r="E2" s="107"/>
      <c r="F2" s="107"/>
      <c r="G2" s="107"/>
    </row>
    <row r="3" spans="1:7" ht="15.75" customHeight="1">
      <c r="A3" s="107"/>
      <c r="B3" s="107"/>
      <c r="C3" s="107"/>
      <c r="D3" s="107"/>
      <c r="E3" s="107"/>
      <c r="F3" s="107"/>
      <c r="G3" s="107"/>
    </row>
    <row r="4" spans="1:7" ht="15.75" customHeight="1">
      <c r="A4" s="107"/>
      <c r="B4" s="107"/>
      <c r="C4" s="107"/>
      <c r="D4" s="107"/>
      <c r="E4" s="107"/>
      <c r="F4" s="107"/>
      <c r="G4" s="107"/>
    </row>
    <row r="5" spans="1:7" ht="15.75" customHeight="1">
      <c r="A5" s="107"/>
      <c r="B5" s="107"/>
      <c r="C5" s="107"/>
      <c r="D5" s="107"/>
      <c r="E5" s="107"/>
      <c r="F5" s="107"/>
      <c r="G5" s="107"/>
    </row>
    <row r="6" spans="1:7" ht="15.75" customHeight="1">
      <c r="A6" s="108"/>
      <c r="B6" s="108"/>
      <c r="C6" s="108"/>
      <c r="D6" s="108"/>
      <c r="E6" s="108"/>
      <c r="F6" s="108"/>
      <c r="G6" s="108"/>
    </row>
    <row r="7" spans="1:7" ht="47.25">
      <c r="A7" s="63" t="s">
        <v>1</v>
      </c>
      <c r="B7" s="64" t="s">
        <v>2</v>
      </c>
      <c r="C7" s="65" t="s">
        <v>3</v>
      </c>
      <c r="D7" s="64" t="s">
        <v>4</v>
      </c>
      <c r="E7" s="64" t="s">
        <v>5</v>
      </c>
      <c r="F7" s="64" t="s">
        <v>6</v>
      </c>
      <c r="G7" s="66" t="s">
        <v>7</v>
      </c>
    </row>
    <row r="8" spans="1:7" ht="17.25" customHeight="1">
      <c r="A8" s="67">
        <v>44561</v>
      </c>
      <c r="B8" s="68" t="s">
        <v>8</v>
      </c>
      <c r="C8" s="69"/>
      <c r="D8" s="69" t="s">
        <v>9</v>
      </c>
      <c r="E8" s="70">
        <v>182604</v>
      </c>
      <c r="F8" s="69" t="s">
        <v>10</v>
      </c>
      <c r="G8" s="69">
        <v>230654</v>
      </c>
    </row>
    <row r="9" spans="1:7" ht="17.25" customHeight="1">
      <c r="A9" s="67">
        <v>44561</v>
      </c>
      <c r="B9" s="68" t="s">
        <v>8</v>
      </c>
      <c r="C9" s="69"/>
      <c r="D9" s="69" t="s">
        <v>9</v>
      </c>
      <c r="E9" s="70">
        <v>48050</v>
      </c>
      <c r="F9" s="69"/>
      <c r="G9" s="69"/>
    </row>
    <row r="10" spans="1:7">
      <c r="A10" s="67">
        <v>44561</v>
      </c>
      <c r="B10" s="71" t="s">
        <v>11</v>
      </c>
      <c r="C10" s="72"/>
      <c r="D10" s="72" t="s">
        <v>12</v>
      </c>
      <c r="E10" s="73">
        <v>18715</v>
      </c>
      <c r="F10" s="72" t="s">
        <v>13</v>
      </c>
      <c r="G10" s="72">
        <v>18715</v>
      </c>
    </row>
    <row r="11" spans="1:7">
      <c r="A11" s="67">
        <v>44561</v>
      </c>
      <c r="B11" s="74" t="s">
        <v>14</v>
      </c>
      <c r="C11" s="72"/>
      <c r="D11" s="72" t="s">
        <v>15</v>
      </c>
      <c r="E11" s="73">
        <v>402158</v>
      </c>
      <c r="F11" s="72" t="s">
        <v>16</v>
      </c>
      <c r="G11" s="72">
        <v>402158</v>
      </c>
    </row>
    <row r="12" spans="1:7">
      <c r="A12" s="67">
        <v>44561</v>
      </c>
      <c r="B12" s="71" t="s">
        <v>17</v>
      </c>
      <c r="C12" s="72"/>
      <c r="D12" s="72" t="s">
        <v>16</v>
      </c>
      <c r="E12" s="73">
        <v>36960</v>
      </c>
      <c r="F12" s="72" t="s">
        <v>18</v>
      </c>
      <c r="G12" s="72">
        <v>36960</v>
      </c>
    </row>
    <row r="13" spans="1:7">
      <c r="A13" s="67">
        <v>44561</v>
      </c>
      <c r="B13" s="71"/>
      <c r="C13" s="72"/>
      <c r="D13" s="72"/>
      <c r="E13" s="73"/>
      <c r="F13" s="72"/>
      <c r="G13" s="72"/>
    </row>
    <row r="14" spans="1:7">
      <c r="A14" s="67">
        <v>44561</v>
      </c>
      <c r="B14" s="71" t="s">
        <v>19</v>
      </c>
      <c r="C14" s="72"/>
      <c r="D14" s="72"/>
      <c r="E14" s="73"/>
      <c r="F14" s="72"/>
      <c r="G14" s="72"/>
    </row>
    <row r="15" spans="1:7">
      <c r="A15" s="67">
        <v>44561</v>
      </c>
      <c r="B15" s="71" t="s">
        <v>20</v>
      </c>
      <c r="C15" s="72"/>
      <c r="D15" s="72"/>
      <c r="E15" s="73"/>
      <c r="F15" s="72"/>
      <c r="G15" s="72"/>
    </row>
    <row r="16" spans="1:7">
      <c r="A16" s="67">
        <v>44561</v>
      </c>
      <c r="B16" s="71" t="s">
        <v>21</v>
      </c>
      <c r="C16" s="72"/>
      <c r="D16" s="72" t="s">
        <v>22</v>
      </c>
      <c r="E16" s="73"/>
      <c r="F16" s="72" t="s">
        <v>23</v>
      </c>
      <c r="G16" s="72"/>
    </row>
    <row r="17" spans="1:7" ht="30">
      <c r="A17" s="67">
        <v>44561</v>
      </c>
      <c r="B17" s="74" t="s">
        <v>24</v>
      </c>
      <c r="C17" s="72"/>
      <c r="D17" s="72" t="s">
        <v>25</v>
      </c>
      <c r="E17" s="73"/>
      <c r="F17" s="72" t="s">
        <v>26</v>
      </c>
      <c r="G17" s="72"/>
    </row>
    <row r="18" spans="1:7">
      <c r="A18" s="67">
        <v>44561</v>
      </c>
      <c r="B18" s="71" t="s">
        <v>27</v>
      </c>
      <c r="C18" s="72"/>
      <c r="D18" s="72" t="s">
        <v>28</v>
      </c>
      <c r="E18" s="73">
        <v>2794</v>
      </c>
      <c r="F18" s="72" t="s">
        <v>13</v>
      </c>
      <c r="G18" s="72">
        <v>2794</v>
      </c>
    </row>
    <row r="19" spans="1:7">
      <c r="A19" s="67">
        <v>44561</v>
      </c>
      <c r="B19" s="74" t="s">
        <v>29</v>
      </c>
      <c r="C19" s="72"/>
      <c r="D19" s="72"/>
      <c r="E19" s="73"/>
      <c r="F19" s="72"/>
      <c r="G19" s="72"/>
    </row>
    <row r="20" spans="1:7">
      <c r="A20" s="67">
        <v>44561</v>
      </c>
      <c r="B20" s="74" t="s">
        <v>30</v>
      </c>
      <c r="C20" s="72"/>
      <c r="D20" s="72" t="s">
        <v>15</v>
      </c>
      <c r="E20" s="73">
        <v>72335</v>
      </c>
      <c r="F20" s="72" t="s">
        <v>16</v>
      </c>
      <c r="G20" s="72">
        <v>72335</v>
      </c>
    </row>
    <row r="21" spans="1:7">
      <c r="A21" s="95">
        <v>44562</v>
      </c>
      <c r="B21" s="96"/>
      <c r="C21" s="96"/>
      <c r="D21" s="96"/>
      <c r="E21" s="96"/>
      <c r="F21" s="96"/>
      <c r="G21" s="97"/>
    </row>
    <row r="22" spans="1:7">
      <c r="A22" s="75"/>
      <c r="B22" s="72" t="s">
        <v>133</v>
      </c>
      <c r="C22" s="72">
        <v>630</v>
      </c>
      <c r="D22" s="72" t="s">
        <v>28</v>
      </c>
      <c r="E22" s="73">
        <v>23000</v>
      </c>
      <c r="F22" s="72" t="s">
        <v>9</v>
      </c>
      <c r="G22" s="72">
        <v>23000</v>
      </c>
    </row>
    <row r="23" spans="1:7">
      <c r="A23" s="75"/>
      <c r="B23" s="72" t="s">
        <v>134</v>
      </c>
      <c r="C23" s="72">
        <v>643</v>
      </c>
      <c r="D23" s="72" t="s">
        <v>28</v>
      </c>
      <c r="E23" s="73">
        <v>1500</v>
      </c>
      <c r="F23" s="72" t="s">
        <v>104</v>
      </c>
      <c r="G23" s="72">
        <v>1500</v>
      </c>
    </row>
    <row r="24" spans="1:7">
      <c r="A24" s="75"/>
      <c r="B24" s="72" t="s">
        <v>140</v>
      </c>
      <c r="C24" s="72">
        <v>644</v>
      </c>
      <c r="D24" s="72" t="s">
        <v>28</v>
      </c>
      <c r="E24" s="73">
        <v>6000</v>
      </c>
      <c r="F24" s="72" t="s">
        <v>104</v>
      </c>
      <c r="G24" s="72">
        <v>6000</v>
      </c>
    </row>
    <row r="25" spans="1:7">
      <c r="A25" s="75"/>
      <c r="B25" s="72" t="s">
        <v>140</v>
      </c>
      <c r="C25" s="72">
        <v>645</v>
      </c>
      <c r="D25" s="72" t="s">
        <v>28</v>
      </c>
      <c r="E25" s="73">
        <v>5000</v>
      </c>
      <c r="F25" s="72" t="s">
        <v>104</v>
      </c>
      <c r="G25" s="72">
        <v>5000</v>
      </c>
    </row>
    <row r="26" spans="1:7">
      <c r="A26" s="75"/>
      <c r="B26" s="72" t="s">
        <v>218</v>
      </c>
      <c r="C26" s="72">
        <v>630</v>
      </c>
      <c r="D26" s="72" t="s">
        <v>114</v>
      </c>
      <c r="E26" s="73">
        <v>2000</v>
      </c>
      <c r="F26" s="72" t="s">
        <v>28</v>
      </c>
      <c r="G26" s="72">
        <v>2000</v>
      </c>
    </row>
    <row r="27" spans="1:7">
      <c r="A27" s="75"/>
      <c r="B27" s="72" t="s">
        <v>137</v>
      </c>
      <c r="C27" s="72"/>
      <c r="D27" s="72" t="s">
        <v>73</v>
      </c>
      <c r="E27" s="73">
        <v>9000</v>
      </c>
      <c r="F27" s="72" t="s">
        <v>28</v>
      </c>
      <c r="G27" s="72">
        <v>9000</v>
      </c>
    </row>
    <row r="28" spans="1:7">
      <c r="A28" s="75"/>
      <c r="B28" s="72" t="s">
        <v>138</v>
      </c>
      <c r="C28" s="72"/>
      <c r="D28" s="72" t="s">
        <v>73</v>
      </c>
      <c r="E28" s="73">
        <v>3000</v>
      </c>
      <c r="F28" s="72" t="s">
        <v>28</v>
      </c>
      <c r="G28" s="72">
        <v>3000</v>
      </c>
    </row>
    <row r="29" spans="1:7">
      <c r="A29" s="75"/>
      <c r="B29" s="72" t="s">
        <v>139</v>
      </c>
      <c r="C29" s="72"/>
      <c r="D29" s="72" t="s">
        <v>80</v>
      </c>
      <c r="E29" s="73">
        <v>4000</v>
      </c>
      <c r="F29" s="72" t="s">
        <v>28</v>
      </c>
      <c r="G29" s="72">
        <v>4000</v>
      </c>
    </row>
    <row r="30" spans="1:7">
      <c r="A30" s="75"/>
      <c r="B30" s="72" t="s">
        <v>179</v>
      </c>
      <c r="C30" s="72"/>
      <c r="D30" s="72" t="s">
        <v>49</v>
      </c>
      <c r="E30" s="73">
        <v>100</v>
      </c>
      <c r="F30" s="72" t="s">
        <v>28</v>
      </c>
      <c r="G30" s="72">
        <v>100</v>
      </c>
    </row>
    <row r="31" spans="1:7">
      <c r="A31" s="75"/>
      <c r="B31" s="72" t="s">
        <v>135</v>
      </c>
      <c r="C31" s="72"/>
      <c r="D31" s="72" t="s">
        <v>80</v>
      </c>
      <c r="E31" s="73">
        <v>4000</v>
      </c>
      <c r="F31" s="72" t="s">
        <v>28</v>
      </c>
      <c r="G31" s="72">
        <v>4000</v>
      </c>
    </row>
    <row r="32" spans="1:7">
      <c r="A32" s="75"/>
      <c r="B32" s="72" t="s">
        <v>136</v>
      </c>
      <c r="C32" s="72"/>
      <c r="D32" s="72" t="s">
        <v>80</v>
      </c>
      <c r="E32" s="73">
        <v>3000</v>
      </c>
      <c r="F32" s="72" t="s">
        <v>28</v>
      </c>
      <c r="G32" s="72">
        <v>3000</v>
      </c>
    </row>
    <row r="33" spans="1:7">
      <c r="A33" s="95">
        <v>44593</v>
      </c>
      <c r="B33" s="96"/>
      <c r="C33" s="96"/>
      <c r="D33" s="96"/>
      <c r="E33" s="96"/>
      <c r="F33" s="96"/>
      <c r="G33" s="97"/>
    </row>
    <row r="34" spans="1:7">
      <c r="A34" s="75"/>
      <c r="B34" s="76" t="s">
        <v>219</v>
      </c>
      <c r="C34" s="72">
        <v>646</v>
      </c>
      <c r="D34" s="72" t="s">
        <v>28</v>
      </c>
      <c r="E34" s="73">
        <v>3500</v>
      </c>
      <c r="F34" s="72" t="s">
        <v>104</v>
      </c>
      <c r="G34" s="72">
        <v>3500</v>
      </c>
    </row>
    <row r="35" spans="1:7">
      <c r="A35" s="77"/>
      <c r="B35" s="76" t="s">
        <v>220</v>
      </c>
      <c r="C35" s="72">
        <v>647</v>
      </c>
      <c r="D35" s="72" t="s">
        <v>28</v>
      </c>
      <c r="E35" s="73">
        <v>1500</v>
      </c>
      <c r="F35" s="72" t="s">
        <v>104</v>
      </c>
      <c r="G35" s="72">
        <v>1500</v>
      </c>
    </row>
    <row r="36" spans="1:7">
      <c r="A36" s="77"/>
      <c r="B36" s="76" t="s">
        <v>221</v>
      </c>
      <c r="C36" s="72"/>
      <c r="D36" s="72" t="s">
        <v>116</v>
      </c>
      <c r="E36" s="73">
        <v>600</v>
      </c>
      <c r="F36" s="72" t="s">
        <v>28</v>
      </c>
      <c r="G36" s="72">
        <v>600</v>
      </c>
    </row>
    <row r="37" spans="1:7">
      <c r="A37" s="77"/>
      <c r="B37" s="76" t="s">
        <v>141</v>
      </c>
      <c r="C37" s="72"/>
      <c r="D37" s="72" t="s">
        <v>49</v>
      </c>
      <c r="E37" s="73">
        <v>100</v>
      </c>
      <c r="F37" s="72" t="s">
        <v>28</v>
      </c>
      <c r="G37" s="72">
        <v>100</v>
      </c>
    </row>
    <row r="38" spans="1:7">
      <c r="A38" s="77"/>
      <c r="B38" s="76" t="s">
        <v>222</v>
      </c>
      <c r="C38" s="72"/>
      <c r="D38" s="72" t="s">
        <v>80</v>
      </c>
      <c r="E38" s="73">
        <v>3200</v>
      </c>
      <c r="F38" s="72" t="s">
        <v>28</v>
      </c>
      <c r="G38" s="72">
        <v>3200</v>
      </c>
    </row>
    <row r="39" spans="1:7">
      <c r="A39" s="77"/>
      <c r="B39" s="76" t="s">
        <v>223</v>
      </c>
      <c r="C39" s="72"/>
      <c r="D39" s="72" t="s">
        <v>80</v>
      </c>
      <c r="E39" s="73">
        <v>9000</v>
      </c>
      <c r="F39" s="72" t="s">
        <v>28</v>
      </c>
      <c r="G39" s="72">
        <v>9000</v>
      </c>
    </row>
    <row r="40" spans="1:7">
      <c r="A40" s="95">
        <v>44621</v>
      </c>
      <c r="B40" s="96"/>
      <c r="C40" s="96"/>
      <c r="D40" s="96"/>
      <c r="E40" s="96"/>
      <c r="F40" s="96"/>
      <c r="G40" s="97"/>
    </row>
    <row r="41" spans="1:7">
      <c r="A41" s="75"/>
      <c r="B41" s="76" t="s">
        <v>224</v>
      </c>
      <c r="C41" s="76">
        <v>648</v>
      </c>
      <c r="D41" s="72" t="s">
        <v>28</v>
      </c>
      <c r="E41" s="73">
        <v>16000</v>
      </c>
      <c r="F41" s="72" t="s">
        <v>104</v>
      </c>
      <c r="G41" s="72">
        <v>16000</v>
      </c>
    </row>
    <row r="42" spans="1:7">
      <c r="A42" s="78"/>
      <c r="B42" s="76" t="s">
        <v>142</v>
      </c>
      <c r="C42" s="72">
        <v>649</v>
      </c>
      <c r="D42" s="72" t="s">
        <v>28</v>
      </c>
      <c r="E42" s="73">
        <v>19500</v>
      </c>
      <c r="F42" s="72" t="s">
        <v>104</v>
      </c>
      <c r="G42" s="72">
        <v>19500</v>
      </c>
    </row>
    <row r="43" spans="1:7">
      <c r="A43" s="78"/>
      <c r="B43" s="76" t="s">
        <v>143</v>
      </c>
      <c r="C43" s="72">
        <v>650</v>
      </c>
      <c r="D43" s="72" t="s">
        <v>28</v>
      </c>
      <c r="E43" s="73">
        <v>600</v>
      </c>
      <c r="F43" s="72" t="s">
        <v>104</v>
      </c>
      <c r="G43" s="72">
        <v>600</v>
      </c>
    </row>
    <row r="44" spans="1:7">
      <c r="A44" s="78"/>
      <c r="B44" s="76" t="s">
        <v>144</v>
      </c>
      <c r="C44" s="72">
        <v>651</v>
      </c>
      <c r="D44" s="72" t="s">
        <v>28</v>
      </c>
      <c r="E44" s="73">
        <v>1300</v>
      </c>
      <c r="F44" s="72" t="s">
        <v>104</v>
      </c>
      <c r="G44" s="72">
        <v>1300</v>
      </c>
    </row>
    <row r="45" spans="1:7">
      <c r="A45" s="77"/>
      <c r="B45" s="76" t="s">
        <v>145</v>
      </c>
      <c r="C45" s="72">
        <v>652</v>
      </c>
      <c r="D45" s="72" t="s">
        <v>28</v>
      </c>
      <c r="E45" s="73">
        <v>10300</v>
      </c>
      <c r="F45" s="72" t="s">
        <v>104</v>
      </c>
      <c r="G45" s="72">
        <v>10300</v>
      </c>
    </row>
    <row r="46" spans="1:7">
      <c r="A46" s="78"/>
      <c r="B46" s="76" t="s">
        <v>146</v>
      </c>
      <c r="C46" s="72">
        <v>653</v>
      </c>
      <c r="D46" s="72" t="s">
        <v>28</v>
      </c>
      <c r="E46" s="73">
        <v>800</v>
      </c>
      <c r="F46" s="72" t="s">
        <v>104</v>
      </c>
      <c r="G46" s="72">
        <v>800</v>
      </c>
    </row>
    <row r="47" spans="1:7">
      <c r="A47" s="78"/>
      <c r="B47" s="76" t="s">
        <v>147</v>
      </c>
      <c r="C47" s="72">
        <v>654</v>
      </c>
      <c r="D47" s="72" t="s">
        <v>28</v>
      </c>
      <c r="E47" s="73">
        <v>25000</v>
      </c>
      <c r="F47" s="72" t="s">
        <v>104</v>
      </c>
      <c r="G47" s="72">
        <v>25000</v>
      </c>
    </row>
    <row r="48" spans="1:7">
      <c r="A48" s="78"/>
      <c r="B48" s="76" t="s">
        <v>19</v>
      </c>
      <c r="C48" s="72"/>
      <c r="D48" s="72" t="s">
        <v>225</v>
      </c>
      <c r="E48" s="73">
        <v>650</v>
      </c>
      <c r="F48" s="72" t="s">
        <v>28</v>
      </c>
      <c r="G48" s="72">
        <v>650</v>
      </c>
    </row>
    <row r="49" spans="1:7">
      <c r="A49" s="78"/>
      <c r="B49" s="89" t="s">
        <v>180</v>
      </c>
      <c r="C49" s="72"/>
      <c r="D49" s="72" t="s">
        <v>49</v>
      </c>
      <c r="E49" s="73">
        <v>150</v>
      </c>
      <c r="F49" s="72" t="s">
        <v>28</v>
      </c>
      <c r="G49" s="72">
        <v>150</v>
      </c>
    </row>
    <row r="50" spans="1:7">
      <c r="A50" s="78"/>
      <c r="B50" s="76" t="s">
        <v>229</v>
      </c>
      <c r="C50" s="72"/>
      <c r="D50" s="72" t="s">
        <v>226</v>
      </c>
      <c r="E50" s="73">
        <v>25000</v>
      </c>
      <c r="F50" s="72" t="s">
        <v>28</v>
      </c>
      <c r="G50" s="72">
        <v>25000</v>
      </c>
    </row>
    <row r="51" spans="1:7">
      <c r="A51" s="78"/>
      <c r="B51" s="76" t="s">
        <v>59</v>
      </c>
      <c r="C51" s="72"/>
      <c r="D51" s="72" t="s">
        <v>59</v>
      </c>
      <c r="E51" s="73">
        <v>50</v>
      </c>
      <c r="F51" s="72" t="s">
        <v>28</v>
      </c>
      <c r="G51" s="72">
        <v>50</v>
      </c>
    </row>
    <row r="52" spans="1:7">
      <c r="A52" s="78"/>
      <c r="B52" s="76" t="s">
        <v>19</v>
      </c>
      <c r="C52" s="72"/>
      <c r="D52" s="72" t="s">
        <v>225</v>
      </c>
      <c r="E52" s="73">
        <v>35000</v>
      </c>
      <c r="F52" s="72" t="s">
        <v>28</v>
      </c>
      <c r="G52" s="72">
        <v>35000</v>
      </c>
    </row>
    <row r="53" spans="1:7">
      <c r="A53" s="78"/>
      <c r="B53" s="76" t="s">
        <v>148</v>
      </c>
      <c r="C53" s="72"/>
      <c r="D53" s="72" t="s">
        <v>58</v>
      </c>
      <c r="E53" s="73">
        <v>8000</v>
      </c>
      <c r="F53" s="72" t="s">
        <v>28</v>
      </c>
      <c r="G53" s="72">
        <v>8000</v>
      </c>
    </row>
    <row r="54" spans="1:7">
      <c r="A54" s="78"/>
      <c r="B54" s="76" t="s">
        <v>149</v>
      </c>
      <c r="C54" s="72"/>
      <c r="D54" s="72" t="s">
        <v>80</v>
      </c>
      <c r="E54" s="73">
        <v>2000</v>
      </c>
      <c r="F54" s="72" t="s">
        <v>28</v>
      </c>
      <c r="G54" s="72">
        <v>2000</v>
      </c>
    </row>
    <row r="55" spans="1:7">
      <c r="A55" s="78"/>
      <c r="B55" s="76" t="s">
        <v>125</v>
      </c>
      <c r="C55" s="72"/>
      <c r="D55" s="72" t="s">
        <v>125</v>
      </c>
      <c r="E55" s="73">
        <v>1000</v>
      </c>
      <c r="F55" s="72" t="s">
        <v>28</v>
      </c>
      <c r="G55" s="72">
        <v>1000</v>
      </c>
    </row>
    <row r="56" spans="1:7">
      <c r="A56" s="95">
        <v>44652</v>
      </c>
      <c r="B56" s="96"/>
      <c r="C56" s="96"/>
      <c r="D56" s="96"/>
      <c r="E56" s="96"/>
      <c r="F56" s="96"/>
      <c r="G56" s="97"/>
    </row>
    <row r="57" spans="1:7">
      <c r="A57" s="75"/>
      <c r="B57" s="76" t="s">
        <v>150</v>
      </c>
      <c r="C57" s="72">
        <v>655</v>
      </c>
      <c r="D57" s="72" t="s">
        <v>28</v>
      </c>
      <c r="E57" s="73">
        <v>14000</v>
      </c>
      <c r="F57" s="72" t="s">
        <v>104</v>
      </c>
      <c r="G57" s="72">
        <v>14000</v>
      </c>
    </row>
    <row r="58" spans="1:7">
      <c r="A58" s="78"/>
      <c r="B58" s="76" t="s">
        <v>151</v>
      </c>
      <c r="C58" s="72">
        <v>656</v>
      </c>
      <c r="D58" s="72" t="s">
        <v>28</v>
      </c>
      <c r="E58" s="73">
        <v>2700</v>
      </c>
      <c r="F58" s="72" t="s">
        <v>104</v>
      </c>
      <c r="G58" s="72">
        <v>2700</v>
      </c>
    </row>
    <row r="59" spans="1:7">
      <c r="A59" s="78"/>
      <c r="B59" s="76" t="s">
        <v>152</v>
      </c>
      <c r="C59" s="72">
        <v>657</v>
      </c>
      <c r="D59" s="72" t="s">
        <v>153</v>
      </c>
      <c r="E59" s="73">
        <v>7000</v>
      </c>
      <c r="F59" s="72" t="s">
        <v>104</v>
      </c>
      <c r="G59" s="72">
        <v>7000</v>
      </c>
    </row>
    <row r="60" spans="1:7">
      <c r="A60" s="78"/>
      <c r="B60" s="76" t="s">
        <v>154</v>
      </c>
      <c r="C60" s="72">
        <v>658</v>
      </c>
      <c r="D60" s="72" t="s">
        <v>28</v>
      </c>
      <c r="E60" s="73">
        <v>2300</v>
      </c>
      <c r="F60" s="72" t="s">
        <v>104</v>
      </c>
      <c r="G60" s="72">
        <v>2300</v>
      </c>
    </row>
    <row r="61" spans="1:7">
      <c r="A61" s="78"/>
      <c r="B61" s="76" t="s">
        <v>155</v>
      </c>
      <c r="C61" s="72">
        <v>659</v>
      </c>
      <c r="D61" s="72" t="s">
        <v>28</v>
      </c>
      <c r="E61" s="73">
        <v>600</v>
      </c>
      <c r="F61" s="72" t="s">
        <v>104</v>
      </c>
      <c r="G61" s="72">
        <v>600</v>
      </c>
    </row>
    <row r="62" spans="1:7">
      <c r="A62" s="78"/>
      <c r="B62" s="76" t="s">
        <v>156</v>
      </c>
      <c r="C62" s="72">
        <v>660</v>
      </c>
      <c r="D62" s="72" t="s">
        <v>28</v>
      </c>
      <c r="E62" s="73">
        <v>2000</v>
      </c>
      <c r="F62" s="72" t="s">
        <v>104</v>
      </c>
      <c r="G62" s="72">
        <v>2000</v>
      </c>
    </row>
    <row r="63" spans="1:7">
      <c r="A63" s="78"/>
      <c r="B63" s="76" t="s">
        <v>156</v>
      </c>
      <c r="C63" s="72">
        <v>661</v>
      </c>
      <c r="D63" s="72" t="s">
        <v>28</v>
      </c>
      <c r="E63" s="73">
        <v>2000</v>
      </c>
      <c r="F63" s="72" t="s">
        <v>104</v>
      </c>
      <c r="G63" s="72">
        <v>2000</v>
      </c>
    </row>
    <row r="64" spans="1:7">
      <c r="A64" s="78"/>
      <c r="B64" s="76" t="s">
        <v>157</v>
      </c>
      <c r="C64" s="72">
        <v>662</v>
      </c>
      <c r="D64" s="72" t="s">
        <v>28</v>
      </c>
      <c r="E64" s="73">
        <v>12900</v>
      </c>
      <c r="F64" s="72" t="s">
        <v>104</v>
      </c>
      <c r="G64" s="72">
        <v>12900</v>
      </c>
    </row>
    <row r="65" spans="1:7">
      <c r="A65" s="78"/>
      <c r="B65" s="76" t="s">
        <v>151</v>
      </c>
      <c r="C65" s="72">
        <v>663</v>
      </c>
      <c r="D65" s="72" t="s">
        <v>28</v>
      </c>
      <c r="E65" s="73">
        <v>2400</v>
      </c>
      <c r="F65" s="72" t="s">
        <v>104</v>
      </c>
      <c r="G65" s="72">
        <v>2400</v>
      </c>
    </row>
    <row r="66" spans="1:7">
      <c r="A66" s="78"/>
      <c r="B66" s="76" t="s">
        <v>151</v>
      </c>
      <c r="C66" s="72">
        <v>664</v>
      </c>
      <c r="D66" s="72" t="s">
        <v>28</v>
      </c>
      <c r="E66" s="73">
        <v>2200</v>
      </c>
      <c r="F66" s="72" t="s">
        <v>104</v>
      </c>
      <c r="G66" s="72">
        <v>2200</v>
      </c>
    </row>
    <row r="67" spans="1:7">
      <c r="A67" s="78"/>
      <c r="B67" s="76" t="s">
        <v>158</v>
      </c>
      <c r="C67" s="72">
        <v>665</v>
      </c>
      <c r="D67" s="72" t="s">
        <v>28</v>
      </c>
      <c r="E67" s="73">
        <v>3000</v>
      </c>
      <c r="F67" s="72" t="s">
        <v>104</v>
      </c>
      <c r="G67" s="72">
        <v>3000</v>
      </c>
    </row>
    <row r="68" spans="1:7">
      <c r="A68" s="78"/>
      <c r="B68" s="76" t="s">
        <v>159</v>
      </c>
      <c r="C68" s="72">
        <v>666</v>
      </c>
      <c r="D68" s="72" t="s">
        <v>153</v>
      </c>
      <c r="E68" s="73">
        <v>8600</v>
      </c>
      <c r="F68" s="72" t="s">
        <v>104</v>
      </c>
      <c r="G68" s="72">
        <v>8600</v>
      </c>
    </row>
    <row r="69" spans="1:7">
      <c r="A69" s="78"/>
      <c r="B69" s="76" t="s">
        <v>19</v>
      </c>
      <c r="C69" s="72"/>
      <c r="D69" s="72" t="s">
        <v>225</v>
      </c>
      <c r="E69" s="73">
        <v>22000</v>
      </c>
      <c r="F69" s="72" t="s">
        <v>28</v>
      </c>
      <c r="G69" s="72">
        <v>22000</v>
      </c>
    </row>
    <row r="70" spans="1:7">
      <c r="A70" s="78"/>
      <c r="B70" s="76" t="s">
        <v>160</v>
      </c>
      <c r="C70" s="72"/>
      <c r="D70" s="72" t="s">
        <v>122</v>
      </c>
      <c r="E70" s="73">
        <v>19000</v>
      </c>
      <c r="F70" s="72" t="s">
        <v>28</v>
      </c>
      <c r="G70" s="72">
        <v>19000</v>
      </c>
    </row>
    <row r="71" spans="1:7">
      <c r="A71" s="78"/>
      <c r="B71" s="76" t="s">
        <v>179</v>
      </c>
      <c r="C71" s="72"/>
      <c r="D71" s="72" t="s">
        <v>49</v>
      </c>
      <c r="E71" s="73">
        <v>150</v>
      </c>
      <c r="F71" s="72" t="s">
        <v>28</v>
      </c>
      <c r="G71" s="72">
        <v>150</v>
      </c>
    </row>
    <row r="72" spans="1:7">
      <c r="A72" s="78"/>
      <c r="B72" s="76" t="s">
        <v>161</v>
      </c>
      <c r="C72" s="72"/>
      <c r="D72" s="72" t="s">
        <v>41</v>
      </c>
      <c r="E72" s="73">
        <v>500</v>
      </c>
      <c r="F72" s="72" t="s">
        <v>28</v>
      </c>
      <c r="G72" s="72">
        <v>500</v>
      </c>
    </row>
    <row r="73" spans="1:7">
      <c r="A73" s="78"/>
      <c r="B73" s="76" t="s">
        <v>230</v>
      </c>
      <c r="C73" s="72"/>
      <c r="D73" s="72" t="s">
        <v>58</v>
      </c>
      <c r="E73" s="73">
        <v>2000</v>
      </c>
      <c r="F73" s="72" t="s">
        <v>28</v>
      </c>
      <c r="G73" s="72">
        <v>2000</v>
      </c>
    </row>
    <row r="74" spans="1:7">
      <c r="A74" s="78"/>
      <c r="B74" s="76"/>
      <c r="C74" s="72"/>
      <c r="D74" s="72" t="s">
        <v>16</v>
      </c>
      <c r="E74" s="73">
        <v>2000</v>
      </c>
      <c r="F74" s="72" t="s">
        <v>18</v>
      </c>
      <c r="G74" s="72">
        <v>2000</v>
      </c>
    </row>
    <row r="75" spans="1:7">
      <c r="A75" s="78"/>
      <c r="B75" s="76" t="s">
        <v>177</v>
      </c>
      <c r="C75" s="72"/>
      <c r="D75" s="72" t="s">
        <v>53</v>
      </c>
      <c r="E75" s="73">
        <v>740</v>
      </c>
      <c r="F75" s="72" t="s">
        <v>28</v>
      </c>
      <c r="G75" s="72">
        <v>740</v>
      </c>
    </row>
    <row r="76" spans="1:7">
      <c r="A76" s="78"/>
      <c r="B76" s="76" t="s">
        <v>231</v>
      </c>
      <c r="C76" s="72"/>
      <c r="D76" s="72" t="s">
        <v>127</v>
      </c>
      <c r="E76" s="73">
        <v>400</v>
      </c>
      <c r="F76" s="72" t="s">
        <v>28</v>
      </c>
      <c r="G76" s="72">
        <v>400</v>
      </c>
    </row>
    <row r="77" spans="1:7">
      <c r="A77" s="95">
        <v>44682</v>
      </c>
      <c r="B77" s="96"/>
      <c r="C77" s="96"/>
      <c r="D77" s="96"/>
      <c r="E77" s="96"/>
      <c r="F77" s="96"/>
      <c r="G77" s="97"/>
    </row>
    <row r="78" spans="1:7">
      <c r="A78" s="75"/>
      <c r="B78" s="72" t="s">
        <v>162</v>
      </c>
      <c r="C78" s="72">
        <v>668</v>
      </c>
      <c r="D78" s="72" t="s">
        <v>28</v>
      </c>
      <c r="E78" s="73">
        <v>3700</v>
      </c>
      <c r="F78" s="72" t="s">
        <v>104</v>
      </c>
      <c r="G78" s="72">
        <v>3700</v>
      </c>
    </row>
    <row r="79" spans="1:7">
      <c r="A79" s="75"/>
      <c r="B79" s="72" t="s">
        <v>232</v>
      </c>
      <c r="C79" s="72">
        <v>667</v>
      </c>
      <c r="D79" s="72"/>
      <c r="E79" s="73"/>
      <c r="F79" s="72"/>
      <c r="G79" s="72"/>
    </row>
    <row r="80" spans="1:7">
      <c r="A80" s="78"/>
      <c r="B80" s="72" t="s">
        <v>163</v>
      </c>
      <c r="C80" s="72">
        <v>669</v>
      </c>
      <c r="D80" s="72" t="s">
        <v>28</v>
      </c>
      <c r="E80" s="73">
        <v>37000</v>
      </c>
      <c r="F80" s="72" t="s">
        <v>104</v>
      </c>
      <c r="G80" s="72">
        <v>37000</v>
      </c>
    </row>
    <row r="81" spans="1:7">
      <c r="A81" s="78"/>
      <c r="B81" s="72" t="s">
        <v>178</v>
      </c>
      <c r="C81" s="72"/>
      <c r="D81" s="72" t="s">
        <v>123</v>
      </c>
      <c r="E81" s="73">
        <v>500</v>
      </c>
      <c r="F81" s="72" t="s">
        <v>28</v>
      </c>
      <c r="G81" s="72">
        <v>500</v>
      </c>
    </row>
    <row r="82" spans="1:7">
      <c r="A82" s="78"/>
      <c r="B82" s="72" t="s">
        <v>164</v>
      </c>
      <c r="C82" s="72"/>
      <c r="D82" s="72" t="s">
        <v>42</v>
      </c>
      <c r="E82" s="72">
        <v>500</v>
      </c>
      <c r="F82" s="72" t="s">
        <v>28</v>
      </c>
      <c r="G82" s="72">
        <v>500</v>
      </c>
    </row>
    <row r="83" spans="1:7">
      <c r="A83" s="78"/>
      <c r="B83" s="72" t="s">
        <v>234</v>
      </c>
      <c r="C83" s="72"/>
      <c r="D83" s="72" t="s">
        <v>73</v>
      </c>
      <c r="E83" s="72">
        <v>4000</v>
      </c>
      <c r="F83" s="72" t="s">
        <v>28</v>
      </c>
      <c r="G83" s="72">
        <v>4000</v>
      </c>
    </row>
    <row r="84" spans="1:7">
      <c r="A84" s="78"/>
      <c r="B84" s="72" t="s">
        <v>166</v>
      </c>
      <c r="C84" s="72"/>
      <c r="D84" s="72" t="s">
        <v>121</v>
      </c>
      <c r="E84" s="72">
        <v>4000</v>
      </c>
      <c r="F84" s="72" t="s">
        <v>28</v>
      </c>
      <c r="G84" s="72">
        <v>4000</v>
      </c>
    </row>
    <row r="85" spans="1:7">
      <c r="A85" s="78"/>
      <c r="B85" s="72" t="s">
        <v>167</v>
      </c>
      <c r="C85" s="72"/>
      <c r="D85" s="72" t="s">
        <v>119</v>
      </c>
      <c r="E85" s="72">
        <v>600</v>
      </c>
      <c r="F85" s="72" t="s">
        <v>28</v>
      </c>
      <c r="G85" s="72">
        <v>600</v>
      </c>
    </row>
    <row r="86" spans="1:7">
      <c r="A86" s="78"/>
      <c r="B86" s="72" t="s">
        <v>233</v>
      </c>
      <c r="C86" s="72">
        <v>669</v>
      </c>
      <c r="D86" s="72" t="s">
        <v>225</v>
      </c>
      <c r="E86" s="72">
        <v>30000</v>
      </c>
      <c r="F86" s="72" t="s">
        <v>28</v>
      </c>
      <c r="G86" s="72">
        <v>30000</v>
      </c>
    </row>
    <row r="87" spans="1:7">
      <c r="A87" s="78"/>
      <c r="B87" s="72" t="s">
        <v>168</v>
      </c>
      <c r="C87" s="72"/>
      <c r="D87" s="72" t="s">
        <v>80</v>
      </c>
      <c r="E87" s="72">
        <v>5000</v>
      </c>
      <c r="F87" s="72" t="s">
        <v>28</v>
      </c>
      <c r="G87" s="72">
        <v>5000</v>
      </c>
    </row>
    <row r="88" spans="1:7">
      <c r="A88" s="95">
        <v>44713</v>
      </c>
      <c r="B88" s="96"/>
      <c r="C88" s="96"/>
      <c r="D88" s="96"/>
      <c r="E88" s="96"/>
      <c r="F88" s="96"/>
      <c r="G88" s="97"/>
    </row>
    <row r="89" spans="1:7">
      <c r="A89" s="75"/>
      <c r="B89" s="72" t="s">
        <v>133</v>
      </c>
      <c r="C89" s="72">
        <v>657</v>
      </c>
      <c r="D89" s="72" t="s">
        <v>28</v>
      </c>
      <c r="E89" s="72">
        <v>7000</v>
      </c>
      <c r="F89" s="72" t="s">
        <v>153</v>
      </c>
      <c r="G89" s="72">
        <v>7000</v>
      </c>
    </row>
    <row r="90" spans="1:7">
      <c r="A90" s="75"/>
      <c r="B90" s="72" t="s">
        <v>134</v>
      </c>
      <c r="C90" s="72">
        <v>670</v>
      </c>
      <c r="D90" s="72" t="s">
        <v>28</v>
      </c>
      <c r="E90" s="72">
        <v>1600</v>
      </c>
      <c r="F90" s="72" t="s">
        <v>104</v>
      </c>
      <c r="G90" s="72">
        <v>1600</v>
      </c>
    </row>
    <row r="91" spans="1:7">
      <c r="A91" s="75"/>
      <c r="B91" s="72" t="s">
        <v>169</v>
      </c>
      <c r="C91" s="72">
        <v>671</v>
      </c>
      <c r="D91" s="72" t="s">
        <v>28</v>
      </c>
      <c r="E91" s="72">
        <v>3300</v>
      </c>
      <c r="F91" s="72" t="s">
        <v>104</v>
      </c>
      <c r="G91" s="72">
        <v>3300</v>
      </c>
    </row>
    <row r="92" spans="1:7">
      <c r="A92" s="75"/>
      <c r="B92" s="72" t="s">
        <v>134</v>
      </c>
      <c r="C92" s="72">
        <v>672</v>
      </c>
      <c r="D92" s="72" t="s">
        <v>28</v>
      </c>
      <c r="E92" s="72">
        <v>1500</v>
      </c>
      <c r="F92" s="72" t="s">
        <v>104</v>
      </c>
      <c r="G92" s="72">
        <v>1500</v>
      </c>
    </row>
    <row r="93" spans="1:7">
      <c r="A93" s="75"/>
      <c r="B93" s="72" t="s">
        <v>170</v>
      </c>
      <c r="C93" s="72">
        <v>673</v>
      </c>
      <c r="D93" s="72" t="s">
        <v>28</v>
      </c>
      <c r="E93" s="72">
        <v>2800</v>
      </c>
      <c r="F93" s="72" t="s">
        <v>104</v>
      </c>
      <c r="G93" s="72">
        <v>2800</v>
      </c>
    </row>
    <row r="94" spans="1:7">
      <c r="A94" s="75"/>
      <c r="B94" s="72" t="s">
        <v>171</v>
      </c>
      <c r="C94" s="72">
        <v>674</v>
      </c>
      <c r="D94" s="72" t="s">
        <v>28</v>
      </c>
      <c r="E94" s="72">
        <v>4000</v>
      </c>
      <c r="F94" s="72" t="s">
        <v>104</v>
      </c>
      <c r="G94" s="72">
        <v>4000</v>
      </c>
    </row>
    <row r="95" spans="1:7">
      <c r="A95" s="75"/>
      <c r="B95" s="72" t="s">
        <v>172</v>
      </c>
      <c r="C95" s="72">
        <v>675</v>
      </c>
      <c r="D95" s="72" t="s">
        <v>28</v>
      </c>
      <c r="E95" s="72">
        <v>1000</v>
      </c>
      <c r="F95" s="72" t="s">
        <v>104</v>
      </c>
      <c r="G95" s="72">
        <v>1000</v>
      </c>
    </row>
    <row r="96" spans="1:7">
      <c r="A96" s="75"/>
      <c r="B96" s="72" t="s">
        <v>173</v>
      </c>
      <c r="C96" s="72">
        <v>676</v>
      </c>
      <c r="D96" s="72" t="s">
        <v>28</v>
      </c>
      <c r="E96" s="72">
        <v>3000</v>
      </c>
      <c r="F96" s="72" t="s">
        <v>104</v>
      </c>
      <c r="G96" s="72">
        <v>3000</v>
      </c>
    </row>
    <row r="97" spans="1:7">
      <c r="A97" s="75"/>
      <c r="B97" s="72" t="s">
        <v>174</v>
      </c>
      <c r="C97" s="72">
        <v>677</v>
      </c>
      <c r="D97" s="72" t="s">
        <v>153</v>
      </c>
      <c r="E97" s="72">
        <v>9500</v>
      </c>
      <c r="F97" s="72" t="s">
        <v>104</v>
      </c>
      <c r="G97" s="72">
        <v>9500</v>
      </c>
    </row>
    <row r="98" spans="1:7">
      <c r="A98" s="75"/>
      <c r="B98" s="72" t="s">
        <v>235</v>
      </c>
      <c r="C98" s="72">
        <v>678</v>
      </c>
      <c r="D98" s="72" t="s">
        <v>28</v>
      </c>
      <c r="E98" s="72">
        <v>6500</v>
      </c>
      <c r="F98" s="72" t="s">
        <v>104</v>
      </c>
      <c r="G98" s="72">
        <v>6500</v>
      </c>
    </row>
    <row r="99" spans="1:7">
      <c r="A99" s="75"/>
      <c r="B99" s="72" t="s">
        <v>49</v>
      </c>
      <c r="C99" s="72"/>
      <c r="D99" s="72" t="s">
        <v>49</v>
      </c>
      <c r="E99" s="72">
        <v>650</v>
      </c>
      <c r="F99" s="72" t="s">
        <v>28</v>
      </c>
      <c r="G99" s="72">
        <v>650</v>
      </c>
    </row>
    <row r="100" spans="1:7">
      <c r="A100" s="75"/>
      <c r="B100" s="72" t="s">
        <v>175</v>
      </c>
      <c r="C100" s="72"/>
      <c r="D100" s="72" t="s">
        <v>73</v>
      </c>
      <c r="E100" s="72">
        <v>2000</v>
      </c>
      <c r="F100" s="72" t="s">
        <v>28</v>
      </c>
      <c r="G100" s="72">
        <v>2000</v>
      </c>
    </row>
    <row r="101" spans="1:7">
      <c r="A101" s="75"/>
      <c r="B101" s="72" t="s">
        <v>236</v>
      </c>
      <c r="C101" s="72"/>
      <c r="D101" s="72" t="s">
        <v>127</v>
      </c>
      <c r="E101" s="72">
        <v>3500</v>
      </c>
      <c r="F101" s="72" t="s">
        <v>28</v>
      </c>
      <c r="G101" s="72">
        <v>3500</v>
      </c>
    </row>
    <row r="102" spans="1:7">
      <c r="A102" s="75"/>
      <c r="B102" s="72" t="s">
        <v>237</v>
      </c>
      <c r="C102" s="72"/>
      <c r="D102" s="72" t="s">
        <v>58</v>
      </c>
      <c r="E102" s="72">
        <v>10000</v>
      </c>
      <c r="F102" s="72" t="s">
        <v>28</v>
      </c>
      <c r="G102" s="72">
        <v>10000</v>
      </c>
    </row>
    <row r="103" spans="1:7">
      <c r="A103" s="75"/>
      <c r="B103" s="72"/>
      <c r="C103" s="72"/>
      <c r="D103" s="72" t="s">
        <v>16</v>
      </c>
      <c r="E103" s="72">
        <v>10000</v>
      </c>
      <c r="F103" s="72" t="s">
        <v>15</v>
      </c>
      <c r="G103" s="72">
        <v>10000</v>
      </c>
    </row>
    <row r="104" spans="1:7">
      <c r="A104" s="75"/>
      <c r="B104" s="72" t="s">
        <v>238</v>
      </c>
      <c r="C104" s="72"/>
      <c r="D104" s="72" t="s">
        <v>58</v>
      </c>
      <c r="E104" s="72">
        <v>7000</v>
      </c>
      <c r="F104" s="72" t="s">
        <v>28</v>
      </c>
      <c r="G104" s="72">
        <v>7000</v>
      </c>
    </row>
    <row r="105" spans="1:7">
      <c r="A105" s="75"/>
      <c r="B105" s="72"/>
      <c r="C105" s="72"/>
      <c r="D105" s="72" t="s">
        <v>16</v>
      </c>
      <c r="E105" s="72">
        <v>7000</v>
      </c>
      <c r="F105" s="72" t="s">
        <v>18</v>
      </c>
      <c r="G105" s="72">
        <v>7000</v>
      </c>
    </row>
    <row r="106" spans="1:7">
      <c r="A106" s="75"/>
      <c r="B106" s="72" t="s">
        <v>148</v>
      </c>
      <c r="C106" s="72"/>
      <c r="D106" s="72" t="s">
        <v>58</v>
      </c>
      <c r="E106" s="72">
        <v>1000</v>
      </c>
      <c r="F106" s="72" t="s">
        <v>28</v>
      </c>
      <c r="G106" s="72">
        <v>1000</v>
      </c>
    </row>
    <row r="107" spans="1:7">
      <c r="A107" s="75"/>
      <c r="B107" s="72" t="s">
        <v>176</v>
      </c>
      <c r="C107" s="72"/>
      <c r="D107" s="72" t="s">
        <v>80</v>
      </c>
      <c r="E107" s="72">
        <v>4300</v>
      </c>
      <c r="F107" s="72" t="s">
        <v>28</v>
      </c>
      <c r="G107" s="72">
        <v>4300</v>
      </c>
    </row>
    <row r="108" spans="1:7">
      <c r="A108" s="95">
        <v>44774</v>
      </c>
      <c r="B108" s="99"/>
      <c r="C108" s="99"/>
      <c r="D108" s="99"/>
      <c r="E108" s="99"/>
      <c r="F108" s="99"/>
      <c r="G108" s="100"/>
    </row>
    <row r="109" spans="1:7">
      <c r="A109" s="75"/>
      <c r="B109" s="72" t="s">
        <v>181</v>
      </c>
      <c r="C109" s="72">
        <v>679</v>
      </c>
      <c r="D109" s="72" t="s">
        <v>28</v>
      </c>
      <c r="E109" s="72">
        <v>2000</v>
      </c>
      <c r="F109" s="72" t="s">
        <v>104</v>
      </c>
      <c r="G109" s="72">
        <v>7200</v>
      </c>
    </row>
    <row r="110" spans="1:7">
      <c r="A110" s="75"/>
      <c r="B110" s="72"/>
      <c r="C110" s="72"/>
      <c r="D110" s="72" t="s">
        <v>153</v>
      </c>
      <c r="E110" s="72">
        <v>5200</v>
      </c>
      <c r="F110" s="72"/>
      <c r="G110" s="72"/>
    </row>
    <row r="111" spans="1:7">
      <c r="A111" s="75"/>
      <c r="B111" s="72" t="s">
        <v>239</v>
      </c>
      <c r="C111" s="72">
        <v>680</v>
      </c>
      <c r="D111" s="72" t="s">
        <v>28</v>
      </c>
      <c r="E111" s="72">
        <v>2800</v>
      </c>
      <c r="F111" s="72" t="s">
        <v>104</v>
      </c>
      <c r="G111" s="72">
        <v>2800</v>
      </c>
    </row>
    <row r="112" spans="1:7">
      <c r="A112" s="75"/>
      <c r="B112" s="72" t="s">
        <v>134</v>
      </c>
      <c r="C112" s="72">
        <v>681</v>
      </c>
      <c r="D112" s="72" t="s">
        <v>28</v>
      </c>
      <c r="E112" s="72">
        <v>1500</v>
      </c>
      <c r="F112" s="72" t="s">
        <v>104</v>
      </c>
      <c r="G112" s="72">
        <v>1500</v>
      </c>
    </row>
    <row r="113" spans="1:9">
      <c r="A113" s="75"/>
      <c r="B113" s="72" t="s">
        <v>182</v>
      </c>
      <c r="C113" s="72">
        <v>682</v>
      </c>
      <c r="D113" s="72" t="s">
        <v>28</v>
      </c>
      <c r="E113" s="72">
        <v>4000</v>
      </c>
      <c r="F113" s="72" t="s">
        <v>104</v>
      </c>
      <c r="G113" s="72">
        <v>4000</v>
      </c>
    </row>
    <row r="114" spans="1:9">
      <c r="A114" s="75"/>
      <c r="B114" s="72" t="s">
        <v>133</v>
      </c>
      <c r="C114" s="72">
        <v>677</v>
      </c>
      <c r="D114" s="72" t="s">
        <v>28</v>
      </c>
      <c r="E114" s="72">
        <v>9500</v>
      </c>
      <c r="F114" s="72" t="s">
        <v>153</v>
      </c>
      <c r="G114" s="72">
        <v>9500</v>
      </c>
      <c r="I114" s="80"/>
    </row>
    <row r="115" spans="1:9">
      <c r="A115" s="75"/>
      <c r="B115" s="72" t="s">
        <v>240</v>
      </c>
      <c r="C115" s="72"/>
      <c r="D115" s="72" t="s">
        <v>49</v>
      </c>
      <c r="E115" s="72">
        <v>150</v>
      </c>
      <c r="F115" s="72" t="s">
        <v>28</v>
      </c>
      <c r="G115" s="72">
        <v>150</v>
      </c>
    </row>
    <row r="116" spans="1:9">
      <c r="A116" s="95">
        <v>44805</v>
      </c>
      <c r="B116" s="99"/>
      <c r="C116" s="99"/>
      <c r="D116" s="99"/>
      <c r="E116" s="99"/>
      <c r="F116" s="99"/>
      <c r="G116" s="100"/>
    </row>
    <row r="117" spans="1:9">
      <c r="A117" s="75"/>
      <c r="B117" s="72" t="s">
        <v>183</v>
      </c>
      <c r="C117" s="72">
        <v>683</v>
      </c>
      <c r="D117" s="72" t="s">
        <v>153</v>
      </c>
      <c r="E117" s="72">
        <v>9500</v>
      </c>
      <c r="F117" s="72" t="s">
        <v>104</v>
      </c>
      <c r="G117" s="72">
        <v>9500</v>
      </c>
    </row>
    <row r="118" spans="1:9">
      <c r="A118" s="78"/>
      <c r="B118" s="72" t="s">
        <v>184</v>
      </c>
      <c r="C118" s="72">
        <v>684</v>
      </c>
      <c r="D118" s="72" t="s">
        <v>28</v>
      </c>
      <c r="E118" s="72">
        <v>3000</v>
      </c>
      <c r="F118" s="72" t="s">
        <v>104</v>
      </c>
      <c r="G118" s="72">
        <v>3000</v>
      </c>
    </row>
    <row r="119" spans="1:9">
      <c r="A119" s="78"/>
      <c r="B119" s="72" t="s">
        <v>241</v>
      </c>
      <c r="C119" s="72">
        <v>685</v>
      </c>
      <c r="D119" s="72" t="s">
        <v>28</v>
      </c>
      <c r="E119" s="72">
        <v>2200</v>
      </c>
      <c r="F119" s="72" t="s">
        <v>104</v>
      </c>
      <c r="G119" s="72">
        <v>2200</v>
      </c>
    </row>
    <row r="120" spans="1:9">
      <c r="A120" s="78"/>
      <c r="B120" s="72" t="s">
        <v>133</v>
      </c>
      <c r="C120" s="72">
        <v>679</v>
      </c>
      <c r="D120" s="72" t="s">
        <v>28</v>
      </c>
      <c r="E120" s="72">
        <v>5200</v>
      </c>
      <c r="F120" s="72" t="s">
        <v>153</v>
      </c>
      <c r="G120" s="72">
        <v>5200</v>
      </c>
    </row>
    <row r="121" spans="1:9">
      <c r="A121" s="78"/>
      <c r="B121" s="79" t="s">
        <v>242</v>
      </c>
      <c r="C121" s="72"/>
      <c r="D121" s="72" t="s">
        <v>80</v>
      </c>
      <c r="E121" s="72">
        <v>7000</v>
      </c>
      <c r="F121" s="72" t="s">
        <v>28</v>
      </c>
      <c r="G121" s="72">
        <v>7000</v>
      </c>
    </row>
    <row r="122" spans="1:9">
      <c r="A122" s="78"/>
      <c r="B122" s="72" t="s">
        <v>243</v>
      </c>
      <c r="C122" s="72"/>
      <c r="D122" s="72" t="s">
        <v>80</v>
      </c>
      <c r="E122" s="72">
        <v>6000</v>
      </c>
      <c r="F122" s="72" t="s">
        <v>28</v>
      </c>
      <c r="G122" s="72">
        <v>6000</v>
      </c>
    </row>
    <row r="123" spans="1:9">
      <c r="A123" s="78"/>
      <c r="B123" s="72" t="s">
        <v>165</v>
      </c>
      <c r="C123" s="72"/>
      <c r="D123" s="72" t="s">
        <v>73</v>
      </c>
      <c r="E123" s="72">
        <v>3000</v>
      </c>
      <c r="F123" s="72" t="s">
        <v>28</v>
      </c>
      <c r="G123" s="72">
        <v>3000</v>
      </c>
    </row>
    <row r="124" spans="1:9">
      <c r="A124" s="78"/>
      <c r="B124" s="72" t="s">
        <v>259</v>
      </c>
      <c r="C124" s="72"/>
      <c r="D124" s="72" t="s">
        <v>80</v>
      </c>
      <c r="E124" s="72">
        <v>3500</v>
      </c>
      <c r="F124" s="72" t="s">
        <v>28</v>
      </c>
      <c r="G124" s="72">
        <v>3500</v>
      </c>
    </row>
    <row r="125" spans="1:9">
      <c r="A125" s="78"/>
      <c r="B125" s="72" t="s">
        <v>244</v>
      </c>
      <c r="C125" s="72"/>
      <c r="D125" s="72" t="s">
        <v>123</v>
      </c>
      <c r="E125" s="72">
        <v>390</v>
      </c>
      <c r="F125" s="72" t="s">
        <v>28</v>
      </c>
      <c r="G125" s="72">
        <v>390</v>
      </c>
    </row>
    <row r="126" spans="1:9">
      <c r="A126" s="95">
        <v>44835</v>
      </c>
      <c r="B126" s="99"/>
      <c r="C126" s="99"/>
      <c r="D126" s="99"/>
      <c r="E126" s="99"/>
      <c r="F126" s="99"/>
      <c r="G126" s="100"/>
    </row>
    <row r="127" spans="1:9">
      <c r="A127" s="77"/>
      <c r="B127" s="76" t="s">
        <v>133</v>
      </c>
      <c r="C127" s="72">
        <v>683</v>
      </c>
      <c r="D127" s="72" t="s">
        <v>28</v>
      </c>
      <c r="E127" s="72">
        <v>9000</v>
      </c>
      <c r="F127" s="72" t="s">
        <v>153</v>
      </c>
      <c r="G127" s="72">
        <v>9500</v>
      </c>
    </row>
    <row r="128" spans="1:9">
      <c r="A128" s="77"/>
      <c r="B128" s="76"/>
      <c r="C128" s="72"/>
      <c r="D128" s="72" t="s">
        <v>118</v>
      </c>
      <c r="E128" s="72">
        <v>500</v>
      </c>
      <c r="F128" s="72"/>
      <c r="G128" s="72"/>
    </row>
    <row r="129" spans="1:7">
      <c r="A129" s="77"/>
      <c r="B129" s="91" t="s">
        <v>188</v>
      </c>
      <c r="C129" s="72">
        <v>686</v>
      </c>
      <c r="D129" s="72"/>
      <c r="E129" s="72"/>
      <c r="F129" s="72"/>
      <c r="G129" s="72"/>
    </row>
    <row r="130" spans="1:7">
      <c r="A130" s="77"/>
      <c r="B130" s="76" t="s">
        <v>159</v>
      </c>
      <c r="C130" s="72">
        <v>687</v>
      </c>
      <c r="D130" s="72" t="s">
        <v>28</v>
      </c>
      <c r="E130" s="72">
        <v>4000</v>
      </c>
      <c r="F130" s="72" t="s">
        <v>104</v>
      </c>
      <c r="G130" s="72">
        <v>5500</v>
      </c>
    </row>
    <row r="131" spans="1:7">
      <c r="A131" s="77"/>
      <c r="B131" s="76"/>
      <c r="C131" s="72"/>
      <c r="D131" s="72" t="s">
        <v>153</v>
      </c>
      <c r="E131" s="72">
        <v>1500</v>
      </c>
      <c r="F131" s="72"/>
      <c r="G131" s="72"/>
    </row>
    <row r="132" spans="1:7">
      <c r="A132" s="77"/>
      <c r="B132" s="76" t="s">
        <v>245</v>
      </c>
      <c r="C132" s="72"/>
      <c r="D132" s="92" t="s">
        <v>41</v>
      </c>
      <c r="E132" s="72">
        <v>1000</v>
      </c>
      <c r="F132" s="72" t="s">
        <v>28</v>
      </c>
      <c r="G132" s="72">
        <v>1000</v>
      </c>
    </row>
    <row r="133" spans="1:7">
      <c r="A133" s="77"/>
      <c r="B133" s="76" t="s">
        <v>246</v>
      </c>
      <c r="C133" s="72"/>
      <c r="D133" s="72" t="s">
        <v>80</v>
      </c>
      <c r="E133" s="72">
        <v>2300</v>
      </c>
      <c r="F133" s="72" t="s">
        <v>28</v>
      </c>
      <c r="G133" s="72">
        <v>2300</v>
      </c>
    </row>
    <row r="134" spans="1:7">
      <c r="A134" s="77"/>
      <c r="B134" s="76" t="s">
        <v>247</v>
      </c>
      <c r="C134" s="72"/>
      <c r="D134" s="72" t="s">
        <v>80</v>
      </c>
      <c r="E134" s="72">
        <v>5000</v>
      </c>
      <c r="F134" s="72" t="s">
        <v>28</v>
      </c>
      <c r="G134" s="72">
        <v>5000</v>
      </c>
    </row>
    <row r="135" spans="1:7">
      <c r="A135" s="77"/>
      <c r="B135" s="90" t="s">
        <v>189</v>
      </c>
      <c r="C135" s="72"/>
      <c r="D135" s="92" t="s">
        <v>80</v>
      </c>
      <c r="E135" s="72">
        <v>8000</v>
      </c>
      <c r="F135" s="72" t="s">
        <v>28</v>
      </c>
      <c r="G135" s="72">
        <v>8000</v>
      </c>
    </row>
    <row r="136" spans="1:7">
      <c r="A136" s="77"/>
      <c r="B136" s="90"/>
      <c r="C136" s="72"/>
      <c r="D136" s="92" t="s">
        <v>80</v>
      </c>
      <c r="E136" s="92">
        <v>2000</v>
      </c>
      <c r="F136" s="92" t="s">
        <v>110</v>
      </c>
      <c r="G136" s="72">
        <v>2000</v>
      </c>
    </row>
    <row r="137" spans="1:7">
      <c r="A137" s="77"/>
      <c r="B137" s="76" t="s">
        <v>185</v>
      </c>
      <c r="C137" s="72">
        <v>683</v>
      </c>
      <c r="D137" s="72" t="s">
        <v>117</v>
      </c>
      <c r="E137" s="72">
        <v>5000</v>
      </c>
      <c r="F137" s="72" t="s">
        <v>28</v>
      </c>
      <c r="G137" s="72">
        <v>5000</v>
      </c>
    </row>
    <row r="138" spans="1:7">
      <c r="A138" s="77"/>
      <c r="B138" s="76" t="s">
        <v>187</v>
      </c>
      <c r="C138" s="72" t="s">
        <v>186</v>
      </c>
      <c r="D138" s="72" t="s">
        <v>117</v>
      </c>
      <c r="E138" s="72">
        <v>2000</v>
      </c>
      <c r="F138" s="72" t="s">
        <v>28</v>
      </c>
      <c r="G138" s="72">
        <v>2000</v>
      </c>
    </row>
    <row r="139" spans="1:7">
      <c r="A139" s="77"/>
      <c r="B139" s="76" t="s">
        <v>168</v>
      </c>
      <c r="C139" s="72"/>
      <c r="D139" s="72" t="s">
        <v>80</v>
      </c>
      <c r="E139" s="72">
        <v>2000</v>
      </c>
      <c r="F139" s="72" t="s">
        <v>28</v>
      </c>
      <c r="G139" s="72">
        <v>2000</v>
      </c>
    </row>
    <row r="140" spans="1:7">
      <c r="A140" s="95">
        <v>44866</v>
      </c>
      <c r="B140" s="96"/>
      <c r="C140" s="96"/>
      <c r="D140" s="96"/>
      <c r="E140" s="96"/>
      <c r="F140" s="96"/>
      <c r="G140" s="97"/>
    </row>
    <row r="141" spans="1:7">
      <c r="A141" s="75"/>
      <c r="B141" s="90" t="s">
        <v>133</v>
      </c>
      <c r="C141" s="72">
        <v>687</v>
      </c>
      <c r="D141" s="92" t="s">
        <v>28</v>
      </c>
      <c r="E141" s="72">
        <v>1500</v>
      </c>
      <c r="F141" s="72" t="s">
        <v>153</v>
      </c>
      <c r="G141" s="72">
        <v>1500</v>
      </c>
    </row>
    <row r="142" spans="1:7">
      <c r="A142" s="75"/>
      <c r="B142" s="90" t="s">
        <v>190</v>
      </c>
      <c r="C142" s="72">
        <v>688</v>
      </c>
      <c r="D142" s="92" t="s">
        <v>153</v>
      </c>
      <c r="E142" s="72">
        <v>4500</v>
      </c>
      <c r="F142" s="72" t="s">
        <v>104</v>
      </c>
      <c r="G142" s="72">
        <v>4500</v>
      </c>
    </row>
    <row r="143" spans="1:7">
      <c r="A143" s="75"/>
      <c r="B143" s="90" t="s">
        <v>191</v>
      </c>
      <c r="C143" s="72">
        <v>689</v>
      </c>
      <c r="D143" s="92" t="s">
        <v>28</v>
      </c>
      <c r="E143" s="72">
        <v>10000</v>
      </c>
      <c r="F143" s="72" t="s">
        <v>104</v>
      </c>
      <c r="G143" s="72">
        <v>18000</v>
      </c>
    </row>
    <row r="144" spans="1:7">
      <c r="A144" s="75"/>
      <c r="B144" s="76"/>
      <c r="C144" s="72"/>
      <c r="D144" s="72" t="s">
        <v>153</v>
      </c>
      <c r="E144" s="72">
        <v>8000</v>
      </c>
      <c r="F144" s="72"/>
      <c r="G144" s="72"/>
    </row>
    <row r="145" spans="1:7">
      <c r="A145" s="75"/>
      <c r="B145" s="90" t="s">
        <v>192</v>
      </c>
      <c r="C145" s="72">
        <v>690</v>
      </c>
      <c r="D145" s="92" t="s">
        <v>28</v>
      </c>
      <c r="E145" s="72">
        <v>1400</v>
      </c>
      <c r="F145" s="92" t="s">
        <v>104</v>
      </c>
      <c r="G145" s="72">
        <v>1400</v>
      </c>
    </row>
    <row r="146" spans="1:7">
      <c r="A146" s="75"/>
      <c r="B146" s="90" t="s">
        <v>193</v>
      </c>
      <c r="C146" s="72">
        <v>691</v>
      </c>
      <c r="D146" s="72" t="s">
        <v>153</v>
      </c>
      <c r="E146" s="72">
        <v>800</v>
      </c>
      <c r="F146" s="92" t="s">
        <v>104</v>
      </c>
      <c r="G146" s="72">
        <v>800</v>
      </c>
    </row>
    <row r="147" spans="1:7">
      <c r="A147" s="75"/>
      <c r="B147" s="90" t="s">
        <v>194</v>
      </c>
      <c r="C147" s="72">
        <v>692</v>
      </c>
      <c r="D147" s="92" t="s">
        <v>28</v>
      </c>
      <c r="E147" s="72">
        <v>4000</v>
      </c>
      <c r="F147" s="72" t="s">
        <v>104</v>
      </c>
      <c r="G147" s="72">
        <v>4000</v>
      </c>
    </row>
    <row r="148" spans="1:7">
      <c r="A148" s="75"/>
      <c r="B148" s="94" t="s">
        <v>248</v>
      </c>
      <c r="C148" s="72"/>
      <c r="D148" s="92" t="s">
        <v>49</v>
      </c>
      <c r="E148" s="72">
        <v>1180</v>
      </c>
      <c r="F148" s="92" t="s">
        <v>28</v>
      </c>
      <c r="G148" s="72">
        <v>1180</v>
      </c>
    </row>
    <row r="149" spans="1:7">
      <c r="A149" s="75"/>
      <c r="B149" s="90" t="s">
        <v>195</v>
      </c>
      <c r="C149" s="72"/>
      <c r="D149" s="72" t="s">
        <v>117</v>
      </c>
      <c r="E149" s="72">
        <v>4130</v>
      </c>
      <c r="F149" s="92" t="s">
        <v>28</v>
      </c>
      <c r="G149" s="72">
        <v>4130</v>
      </c>
    </row>
    <row r="150" spans="1:7">
      <c r="A150" s="75"/>
      <c r="B150" s="90" t="s">
        <v>196</v>
      </c>
      <c r="C150" s="72"/>
      <c r="D150" s="72" t="s">
        <v>44</v>
      </c>
      <c r="E150" s="72">
        <v>1500</v>
      </c>
      <c r="F150" s="92" t="s">
        <v>28</v>
      </c>
      <c r="G150" s="72">
        <v>1500</v>
      </c>
    </row>
    <row r="151" spans="1:7">
      <c r="A151" s="95">
        <v>44896</v>
      </c>
      <c r="B151" s="99"/>
      <c r="C151" s="99"/>
      <c r="D151" s="99"/>
      <c r="E151" s="99"/>
      <c r="F151" s="99"/>
      <c r="G151" s="100"/>
    </row>
    <row r="152" spans="1:7">
      <c r="A152" s="75"/>
      <c r="B152" s="72" t="s">
        <v>197</v>
      </c>
      <c r="C152" s="72">
        <v>693</v>
      </c>
      <c r="D152" s="72" t="s">
        <v>28</v>
      </c>
      <c r="E152" s="72">
        <v>32000</v>
      </c>
      <c r="F152" s="72" t="s">
        <v>104</v>
      </c>
      <c r="G152" s="72">
        <v>32000</v>
      </c>
    </row>
    <row r="153" spans="1:7">
      <c r="A153" s="78"/>
      <c r="B153" s="72" t="s">
        <v>198</v>
      </c>
      <c r="C153" s="72">
        <v>694</v>
      </c>
      <c r="D153" s="72" t="s">
        <v>28</v>
      </c>
      <c r="E153" s="72">
        <v>22000</v>
      </c>
      <c r="F153" s="72" t="s">
        <v>104</v>
      </c>
      <c r="G153" s="72">
        <v>22000</v>
      </c>
    </row>
    <row r="154" spans="1:7">
      <c r="A154" s="78"/>
      <c r="B154" s="72" t="s">
        <v>133</v>
      </c>
      <c r="C154" s="72">
        <v>689</v>
      </c>
      <c r="D154" s="72" t="s">
        <v>28</v>
      </c>
      <c r="E154" s="72">
        <v>8000</v>
      </c>
      <c r="F154" s="72" t="s">
        <v>153</v>
      </c>
      <c r="G154" s="72">
        <v>8000</v>
      </c>
    </row>
    <row r="155" spans="1:7">
      <c r="A155" s="78"/>
      <c r="B155" s="72" t="s">
        <v>133</v>
      </c>
      <c r="C155" s="72">
        <v>691</v>
      </c>
      <c r="D155" s="72" t="s">
        <v>28</v>
      </c>
      <c r="E155" s="72">
        <v>800</v>
      </c>
      <c r="F155" s="72" t="s">
        <v>153</v>
      </c>
      <c r="G155" s="72">
        <v>800</v>
      </c>
    </row>
    <row r="156" spans="1:7">
      <c r="A156" s="78"/>
      <c r="B156" s="76" t="s">
        <v>20</v>
      </c>
      <c r="C156" s="72"/>
      <c r="D156" s="72" t="s">
        <v>226</v>
      </c>
      <c r="E156" s="72">
        <v>25100</v>
      </c>
      <c r="F156" s="72" t="s">
        <v>28</v>
      </c>
      <c r="G156" s="72">
        <v>25100</v>
      </c>
    </row>
    <row r="157" spans="1:7">
      <c r="A157" s="78"/>
      <c r="B157" s="83" t="s">
        <v>19</v>
      </c>
      <c r="C157" s="72">
        <v>694</v>
      </c>
      <c r="D157" s="72" t="s">
        <v>225</v>
      </c>
      <c r="E157" s="72">
        <v>20000</v>
      </c>
      <c r="F157" s="72" t="s">
        <v>28</v>
      </c>
      <c r="G157" s="72">
        <v>20000</v>
      </c>
    </row>
    <row r="158" spans="1:7">
      <c r="A158" s="78"/>
      <c r="B158" s="76" t="s">
        <v>199</v>
      </c>
      <c r="C158" s="72"/>
      <c r="D158" s="72" t="s">
        <v>123</v>
      </c>
      <c r="E158" s="72">
        <v>6500</v>
      </c>
      <c r="F158" s="72" t="s">
        <v>28</v>
      </c>
      <c r="G158" s="72">
        <v>6500</v>
      </c>
    </row>
    <row r="159" spans="1:7">
      <c r="A159" s="78"/>
      <c r="B159" s="76" t="s">
        <v>200</v>
      </c>
      <c r="C159" s="72"/>
      <c r="D159" s="72" t="s">
        <v>42</v>
      </c>
      <c r="E159" s="72">
        <v>500</v>
      </c>
      <c r="F159" s="72" t="s">
        <v>28</v>
      </c>
      <c r="G159" s="72">
        <v>500</v>
      </c>
    </row>
    <row r="160" spans="1:7">
      <c r="A160" s="78"/>
      <c r="B160" s="93" t="s">
        <v>201</v>
      </c>
      <c r="C160" s="72"/>
      <c r="D160" s="72" t="s">
        <v>44</v>
      </c>
      <c r="E160" s="72">
        <v>8050</v>
      </c>
      <c r="F160" s="72" t="s">
        <v>28</v>
      </c>
      <c r="G160" s="72">
        <v>8050</v>
      </c>
    </row>
    <row r="161" spans="1:7">
      <c r="A161" s="78"/>
      <c r="B161" s="76" t="s">
        <v>202</v>
      </c>
      <c r="C161" s="72">
        <v>689</v>
      </c>
      <c r="D161" s="72" t="s">
        <v>117</v>
      </c>
      <c r="E161" s="72">
        <v>5950</v>
      </c>
      <c r="F161" s="72" t="s">
        <v>28</v>
      </c>
      <c r="G161" s="72">
        <v>5950</v>
      </c>
    </row>
    <row r="162" spans="1:7">
      <c r="A162" s="78"/>
      <c r="B162" s="76" t="s">
        <v>59</v>
      </c>
      <c r="C162" s="72"/>
      <c r="D162" s="72" t="s">
        <v>59</v>
      </c>
      <c r="E162" s="72">
        <v>60</v>
      </c>
      <c r="F162" s="72" t="s">
        <v>28</v>
      </c>
      <c r="G162" s="72">
        <v>60</v>
      </c>
    </row>
    <row r="163" spans="1:7">
      <c r="A163" s="98" t="s">
        <v>249</v>
      </c>
      <c r="B163" s="99"/>
      <c r="C163" s="99"/>
      <c r="D163" s="99"/>
      <c r="E163" s="99"/>
      <c r="F163" s="99"/>
      <c r="G163" s="100"/>
    </row>
    <row r="164" spans="1:7">
      <c r="A164" s="75"/>
      <c r="B164" s="72" t="s">
        <v>250</v>
      </c>
      <c r="C164" s="72">
        <v>695</v>
      </c>
      <c r="D164" s="72" t="s">
        <v>153</v>
      </c>
      <c r="E164" s="72">
        <v>100000</v>
      </c>
      <c r="F164" s="72" t="s">
        <v>104</v>
      </c>
      <c r="G164" s="72">
        <v>100000</v>
      </c>
    </row>
    <row r="165" spans="1:7">
      <c r="A165" s="75"/>
      <c r="B165" s="72" t="s">
        <v>251</v>
      </c>
      <c r="C165" s="72">
        <v>696</v>
      </c>
      <c r="D165" s="72" t="s">
        <v>28</v>
      </c>
      <c r="E165" s="72">
        <v>1350</v>
      </c>
      <c r="F165" s="72" t="s">
        <v>104</v>
      </c>
      <c r="G165" s="72">
        <v>1350</v>
      </c>
    </row>
    <row r="166" spans="1:7">
      <c r="A166" s="75"/>
      <c r="B166" s="72" t="s">
        <v>203</v>
      </c>
      <c r="C166" s="72">
        <v>697</v>
      </c>
      <c r="D166" s="72" t="s">
        <v>28</v>
      </c>
      <c r="E166" s="72">
        <v>31000</v>
      </c>
      <c r="F166" s="72" t="s">
        <v>104</v>
      </c>
      <c r="G166" s="72">
        <v>31000</v>
      </c>
    </row>
    <row r="167" spans="1:7">
      <c r="A167" s="75"/>
      <c r="B167" s="72" t="s">
        <v>209</v>
      </c>
      <c r="C167" s="72"/>
      <c r="D167" s="72" t="s">
        <v>73</v>
      </c>
      <c r="E167" s="72">
        <v>1000</v>
      </c>
      <c r="F167" s="72" t="s">
        <v>28</v>
      </c>
      <c r="G167" s="72">
        <v>1000</v>
      </c>
    </row>
    <row r="168" spans="1:7">
      <c r="A168" s="75"/>
      <c r="B168" s="72" t="s">
        <v>252</v>
      </c>
      <c r="C168" s="72"/>
      <c r="D168" s="72" t="s">
        <v>80</v>
      </c>
      <c r="E168" s="72">
        <v>2000</v>
      </c>
      <c r="F168" s="72" t="s">
        <v>28</v>
      </c>
      <c r="G168" s="72">
        <v>2000</v>
      </c>
    </row>
    <row r="169" spans="1:7">
      <c r="A169" s="75"/>
      <c r="B169" s="72" t="s">
        <v>204</v>
      </c>
      <c r="C169" s="72">
        <v>697</v>
      </c>
      <c r="D169" s="72" t="s">
        <v>226</v>
      </c>
      <c r="E169" s="72">
        <v>24500</v>
      </c>
      <c r="F169" s="72" t="s">
        <v>28</v>
      </c>
      <c r="G169" s="72">
        <v>24500</v>
      </c>
    </row>
    <row r="170" spans="1:7">
      <c r="A170" s="75"/>
      <c r="B170" s="72" t="s">
        <v>231</v>
      </c>
      <c r="C170" s="72"/>
      <c r="D170" s="72" t="s">
        <v>127</v>
      </c>
      <c r="E170" s="72">
        <v>2000</v>
      </c>
      <c r="F170" s="72" t="s">
        <v>28</v>
      </c>
      <c r="G170" s="72">
        <v>2000</v>
      </c>
    </row>
    <row r="171" spans="1:7">
      <c r="A171" s="75"/>
      <c r="B171" s="72" t="s">
        <v>49</v>
      </c>
      <c r="C171" s="72"/>
      <c r="D171" s="72" t="s">
        <v>49</v>
      </c>
      <c r="E171" s="72">
        <v>750</v>
      </c>
      <c r="F171" s="72" t="s">
        <v>28</v>
      </c>
      <c r="G171" s="72">
        <v>750</v>
      </c>
    </row>
    <row r="172" spans="1:7">
      <c r="A172" s="75"/>
      <c r="B172" s="72" t="s">
        <v>180</v>
      </c>
      <c r="C172" s="72"/>
      <c r="D172" s="72" t="s">
        <v>49</v>
      </c>
      <c r="E172" s="72">
        <v>100</v>
      </c>
      <c r="F172" s="72" t="s">
        <v>28</v>
      </c>
      <c r="G172" s="72">
        <v>100</v>
      </c>
    </row>
    <row r="173" spans="1:7">
      <c r="A173" s="75"/>
      <c r="B173" s="72" t="s">
        <v>15</v>
      </c>
      <c r="C173" s="72"/>
      <c r="D173" s="72" t="s">
        <v>58</v>
      </c>
      <c r="E173" s="72">
        <v>11000</v>
      </c>
      <c r="F173" s="72" t="s">
        <v>28</v>
      </c>
      <c r="G173" s="72">
        <v>11000</v>
      </c>
    </row>
    <row r="174" spans="1:7">
      <c r="A174" s="75"/>
      <c r="B174" s="72"/>
      <c r="C174" s="72"/>
      <c r="D174" s="72" t="s">
        <v>16</v>
      </c>
      <c r="E174" s="72">
        <v>11000</v>
      </c>
      <c r="F174" s="72" t="s">
        <v>15</v>
      </c>
      <c r="G174" s="72">
        <v>11000</v>
      </c>
    </row>
    <row r="175" spans="1:7">
      <c r="A175" s="98" t="s">
        <v>253</v>
      </c>
      <c r="B175" s="99"/>
      <c r="C175" s="99"/>
      <c r="D175" s="99"/>
      <c r="E175" s="99"/>
      <c r="F175" s="99"/>
      <c r="G175" s="100"/>
    </row>
    <row r="176" spans="1:7">
      <c r="A176" s="75"/>
      <c r="B176" s="72" t="s">
        <v>205</v>
      </c>
      <c r="C176" s="72">
        <v>698</v>
      </c>
      <c r="D176" s="72" t="s">
        <v>28</v>
      </c>
      <c r="E176" s="72">
        <v>2300</v>
      </c>
      <c r="F176" s="72" t="s">
        <v>104</v>
      </c>
      <c r="G176" s="72">
        <v>2300</v>
      </c>
    </row>
    <row r="177" spans="1:7">
      <c r="A177" s="77"/>
      <c r="B177" s="72" t="s">
        <v>206</v>
      </c>
      <c r="C177" s="72">
        <v>699</v>
      </c>
      <c r="D177" s="72" t="s">
        <v>28</v>
      </c>
      <c r="E177" s="72">
        <v>6000</v>
      </c>
      <c r="F177" s="72" t="s">
        <v>104</v>
      </c>
      <c r="G177" s="72">
        <v>6000</v>
      </c>
    </row>
    <row r="178" spans="1:7">
      <c r="A178" s="78"/>
      <c r="B178" s="72" t="s">
        <v>207</v>
      </c>
      <c r="C178" s="72">
        <v>700</v>
      </c>
      <c r="D178" s="72" t="s">
        <v>28</v>
      </c>
      <c r="E178" s="72">
        <v>3000</v>
      </c>
      <c r="F178" s="72" t="s">
        <v>104</v>
      </c>
      <c r="G178" s="72">
        <v>8000</v>
      </c>
    </row>
    <row r="179" spans="1:7">
      <c r="A179" s="78"/>
      <c r="B179" s="72"/>
      <c r="C179" s="72"/>
      <c r="D179" s="72" t="s">
        <v>153</v>
      </c>
      <c r="E179" s="72">
        <v>5000</v>
      </c>
      <c r="F179" s="72"/>
      <c r="G179" s="72"/>
    </row>
    <row r="180" spans="1:7">
      <c r="A180" s="78"/>
      <c r="B180" s="72" t="s">
        <v>133</v>
      </c>
      <c r="C180" s="72">
        <v>688</v>
      </c>
      <c r="D180" s="72" t="s">
        <v>28</v>
      </c>
      <c r="E180" s="72">
        <v>4500</v>
      </c>
      <c r="F180" s="72" t="s">
        <v>153</v>
      </c>
      <c r="G180" s="72">
        <v>4500</v>
      </c>
    </row>
    <row r="181" spans="1:7">
      <c r="A181" s="78"/>
      <c r="B181" s="76" t="s">
        <v>208</v>
      </c>
      <c r="C181" s="72"/>
      <c r="D181" s="72" t="s">
        <v>58</v>
      </c>
      <c r="E181" s="72">
        <v>3000</v>
      </c>
      <c r="F181" s="72" t="s">
        <v>28</v>
      </c>
      <c r="G181" s="72">
        <v>3000</v>
      </c>
    </row>
    <row r="182" spans="1:7">
      <c r="A182" s="78"/>
      <c r="B182" s="76"/>
      <c r="C182" s="72"/>
      <c r="D182" s="72" t="s">
        <v>16</v>
      </c>
      <c r="E182" s="72">
        <v>3000</v>
      </c>
      <c r="F182" s="72" t="s">
        <v>15</v>
      </c>
      <c r="G182" s="72">
        <v>3000</v>
      </c>
    </row>
    <row r="183" spans="1:7">
      <c r="A183" s="78"/>
      <c r="B183" s="72" t="s">
        <v>254</v>
      </c>
      <c r="C183" s="72"/>
      <c r="D183" s="72" t="s">
        <v>80</v>
      </c>
      <c r="E183" s="72">
        <v>2400</v>
      </c>
      <c r="F183" s="72" t="s">
        <v>28</v>
      </c>
      <c r="G183" s="72">
        <v>2400</v>
      </c>
    </row>
    <row r="184" spans="1:7">
      <c r="A184" s="78"/>
      <c r="B184" s="72" t="s">
        <v>255</v>
      </c>
      <c r="C184" s="72"/>
      <c r="D184" s="72" t="s">
        <v>73</v>
      </c>
      <c r="E184" s="72">
        <v>5000</v>
      </c>
      <c r="F184" s="72" t="s">
        <v>28</v>
      </c>
      <c r="G184" s="72">
        <v>5000</v>
      </c>
    </row>
    <row r="185" spans="1:7">
      <c r="A185" s="78"/>
      <c r="B185" s="72" t="s">
        <v>258</v>
      </c>
      <c r="C185" s="72"/>
      <c r="D185" s="72" t="s">
        <v>80</v>
      </c>
      <c r="E185" s="72">
        <v>3000</v>
      </c>
      <c r="F185" s="72" t="s">
        <v>28</v>
      </c>
      <c r="G185" s="72">
        <v>3000</v>
      </c>
    </row>
    <row r="186" spans="1:7">
      <c r="A186" s="78"/>
      <c r="B186" s="72"/>
      <c r="C186" s="72"/>
      <c r="D186" s="72" t="s">
        <v>58</v>
      </c>
      <c r="E186" s="72">
        <v>2400</v>
      </c>
      <c r="F186" s="72" t="s">
        <v>28</v>
      </c>
      <c r="G186" s="72">
        <v>2400</v>
      </c>
    </row>
    <row r="187" spans="1:7">
      <c r="A187" s="78"/>
      <c r="B187" s="72" t="s">
        <v>230</v>
      </c>
      <c r="C187" s="72"/>
      <c r="D187" s="72" t="s">
        <v>16</v>
      </c>
      <c r="E187" s="72">
        <v>2400</v>
      </c>
      <c r="F187" s="72" t="s">
        <v>18</v>
      </c>
      <c r="G187" s="72">
        <v>2400</v>
      </c>
    </row>
    <row r="188" spans="1:7">
      <c r="A188" s="95" t="s">
        <v>210</v>
      </c>
      <c r="B188" s="96"/>
      <c r="C188" s="96"/>
      <c r="D188" s="96"/>
      <c r="E188" s="96"/>
      <c r="F188" s="96"/>
      <c r="G188" s="97"/>
    </row>
    <row r="189" spans="1:7">
      <c r="A189" s="78"/>
      <c r="B189" s="72" t="s">
        <v>211</v>
      </c>
      <c r="C189" s="72">
        <v>701</v>
      </c>
      <c r="D189" s="72" t="s">
        <v>28</v>
      </c>
      <c r="E189" s="72">
        <v>2000</v>
      </c>
      <c r="F189" s="72" t="s">
        <v>104</v>
      </c>
      <c r="G189" s="72">
        <v>2000</v>
      </c>
    </row>
    <row r="190" spans="1:7">
      <c r="A190" s="78"/>
      <c r="B190" s="72" t="s">
        <v>212</v>
      </c>
      <c r="C190" s="72">
        <v>702</v>
      </c>
      <c r="D190" s="72" t="s">
        <v>28</v>
      </c>
      <c r="E190" s="72">
        <v>24000</v>
      </c>
      <c r="F190" s="72" t="s">
        <v>104</v>
      </c>
      <c r="G190" s="72">
        <v>24000</v>
      </c>
    </row>
    <row r="191" spans="1:7">
      <c r="A191" s="78"/>
      <c r="B191" s="72" t="s">
        <v>213</v>
      </c>
      <c r="C191" s="72">
        <v>703</v>
      </c>
      <c r="D191" s="72" t="s">
        <v>28</v>
      </c>
      <c r="E191" s="72">
        <v>5000</v>
      </c>
      <c r="F191" s="72" t="s">
        <v>104</v>
      </c>
      <c r="G191" s="72">
        <v>5000</v>
      </c>
    </row>
    <row r="192" spans="1:7">
      <c r="A192" s="78"/>
      <c r="B192" s="72" t="s">
        <v>144</v>
      </c>
      <c r="C192" s="72">
        <v>704</v>
      </c>
      <c r="D192" s="72" t="s">
        <v>28</v>
      </c>
      <c r="E192" s="72">
        <v>1250</v>
      </c>
      <c r="F192" s="72" t="s">
        <v>104</v>
      </c>
      <c r="G192" s="72">
        <v>1250</v>
      </c>
    </row>
    <row r="193" spans="1:7">
      <c r="A193" s="78"/>
      <c r="B193" s="72" t="s">
        <v>214</v>
      </c>
      <c r="C193" s="72"/>
      <c r="D193" s="72" t="s">
        <v>117</v>
      </c>
      <c r="E193" s="72">
        <v>1700</v>
      </c>
      <c r="F193" s="72" t="s">
        <v>28</v>
      </c>
      <c r="G193" s="72">
        <v>1700</v>
      </c>
    </row>
    <row r="194" spans="1:7">
      <c r="A194" s="78"/>
      <c r="B194" s="72" t="s">
        <v>215</v>
      </c>
      <c r="C194" s="72"/>
      <c r="D194" s="72" t="s">
        <v>114</v>
      </c>
      <c r="E194" s="72">
        <v>500</v>
      </c>
      <c r="F194" s="72" t="s">
        <v>28</v>
      </c>
      <c r="G194" s="72">
        <v>500</v>
      </c>
    </row>
    <row r="195" spans="1:7">
      <c r="A195" s="78"/>
      <c r="B195" s="72" t="s">
        <v>19</v>
      </c>
      <c r="C195" s="72">
        <v>702</v>
      </c>
      <c r="D195" s="72" t="s">
        <v>225</v>
      </c>
      <c r="E195" s="72">
        <v>20150</v>
      </c>
      <c r="F195" s="72" t="s">
        <v>28</v>
      </c>
      <c r="G195" s="72">
        <v>20150</v>
      </c>
    </row>
    <row r="196" spans="1:7">
      <c r="A196" s="78"/>
      <c r="B196" s="72" t="s">
        <v>216</v>
      </c>
      <c r="C196" s="72"/>
      <c r="D196" s="72" t="s">
        <v>58</v>
      </c>
      <c r="E196" s="72">
        <v>5000</v>
      </c>
      <c r="F196" s="72" t="s">
        <v>28</v>
      </c>
      <c r="G196" s="72">
        <v>5000</v>
      </c>
    </row>
    <row r="197" spans="1:7">
      <c r="A197" s="78"/>
      <c r="B197" s="72" t="s">
        <v>217</v>
      </c>
      <c r="C197" s="72"/>
      <c r="D197" s="72" t="s">
        <v>80</v>
      </c>
      <c r="E197" s="72">
        <v>4500</v>
      </c>
      <c r="F197" s="72" t="s">
        <v>28</v>
      </c>
      <c r="G197" s="72">
        <v>4500</v>
      </c>
    </row>
    <row r="198" spans="1:7">
      <c r="A198" s="95" t="s">
        <v>256</v>
      </c>
      <c r="B198" s="96"/>
      <c r="C198" s="96"/>
      <c r="D198" s="96"/>
      <c r="E198" s="96"/>
      <c r="F198" s="96"/>
      <c r="G198" s="97"/>
    </row>
    <row r="199" spans="1:7">
      <c r="A199" s="75"/>
      <c r="B199" s="72" t="s">
        <v>257</v>
      </c>
      <c r="C199" s="72">
        <v>705</v>
      </c>
      <c r="D199" s="72" t="s">
        <v>28</v>
      </c>
      <c r="E199" s="72">
        <v>6000</v>
      </c>
      <c r="F199" s="72" t="s">
        <v>104</v>
      </c>
      <c r="G199" s="72">
        <v>6000</v>
      </c>
    </row>
    <row r="200" spans="1:7">
      <c r="A200" s="75"/>
      <c r="B200" s="72" t="s">
        <v>158</v>
      </c>
      <c r="C200" s="72">
        <v>706</v>
      </c>
      <c r="D200" s="72" t="s">
        <v>28</v>
      </c>
      <c r="E200" s="72">
        <v>3000</v>
      </c>
      <c r="F200" s="72" t="s">
        <v>104</v>
      </c>
      <c r="G200" s="72">
        <v>3000</v>
      </c>
    </row>
    <row r="201" spans="1:7">
      <c r="A201" s="75"/>
      <c r="B201" s="72" t="s">
        <v>133</v>
      </c>
      <c r="C201" s="72">
        <v>700</v>
      </c>
      <c r="D201" s="72" t="s">
        <v>28</v>
      </c>
      <c r="E201" s="72">
        <v>5000</v>
      </c>
      <c r="F201" s="72" t="s">
        <v>104</v>
      </c>
      <c r="G201" s="72">
        <v>5000</v>
      </c>
    </row>
    <row r="202" spans="1:7">
      <c r="A202" s="75"/>
      <c r="B202" s="72"/>
      <c r="C202" s="72"/>
      <c r="D202" s="72"/>
      <c r="E202" s="72"/>
      <c r="F202" s="72"/>
      <c r="G202" s="72"/>
    </row>
    <row r="203" spans="1:7">
      <c r="A203" s="75"/>
      <c r="B203" s="79"/>
      <c r="C203" s="72"/>
      <c r="D203" s="72"/>
      <c r="E203" s="72"/>
      <c r="F203" s="72"/>
      <c r="G203" s="72"/>
    </row>
    <row r="204" spans="1:7">
      <c r="A204" s="75"/>
      <c r="B204" s="72"/>
      <c r="C204" s="72"/>
      <c r="D204" s="72"/>
      <c r="E204" s="72"/>
      <c r="F204" s="72"/>
      <c r="G204" s="72"/>
    </row>
    <row r="205" spans="1:7">
      <c r="A205" s="75"/>
      <c r="B205" s="72"/>
      <c r="C205" s="72"/>
      <c r="D205" s="72"/>
      <c r="E205" s="72"/>
      <c r="F205" s="72"/>
      <c r="G205" s="72"/>
    </row>
    <row r="206" spans="1:7">
      <c r="A206" s="75"/>
      <c r="B206" s="72"/>
      <c r="C206" s="72"/>
      <c r="D206" s="72"/>
      <c r="E206" s="72"/>
      <c r="F206" s="72"/>
      <c r="G206" s="72"/>
    </row>
    <row r="207" spans="1:7">
      <c r="A207" s="75"/>
      <c r="B207" s="72"/>
      <c r="C207" s="72"/>
      <c r="D207" s="72"/>
      <c r="E207" s="72"/>
      <c r="F207" s="72"/>
      <c r="G207" s="72"/>
    </row>
    <row r="208" spans="1:7">
      <c r="A208" s="75"/>
      <c r="B208" s="72"/>
      <c r="C208" s="72"/>
      <c r="D208" s="72"/>
      <c r="E208" s="72"/>
      <c r="F208" s="72"/>
      <c r="G208" s="72"/>
    </row>
    <row r="209" spans="1:7">
      <c r="A209" s="75"/>
      <c r="B209" s="72"/>
      <c r="C209" s="72"/>
      <c r="D209" s="72"/>
      <c r="E209" s="72"/>
      <c r="F209" s="72"/>
      <c r="G209" s="72"/>
    </row>
    <row r="210" spans="1:7">
      <c r="A210" s="75"/>
      <c r="B210" s="72"/>
      <c r="C210" s="72"/>
      <c r="D210" s="72"/>
      <c r="E210" s="72"/>
      <c r="F210" s="72"/>
      <c r="G210" s="72"/>
    </row>
    <row r="211" spans="1:7">
      <c r="A211" s="75"/>
      <c r="B211" s="72"/>
      <c r="C211" s="72"/>
      <c r="D211" s="72"/>
      <c r="E211" s="72"/>
      <c r="F211" s="72"/>
      <c r="G211" s="72"/>
    </row>
    <row r="212" spans="1:7">
      <c r="A212" s="78"/>
      <c r="B212" s="72"/>
      <c r="C212" s="72"/>
      <c r="D212" s="72"/>
      <c r="E212" s="72"/>
      <c r="F212" s="72"/>
      <c r="G212" s="72"/>
    </row>
    <row r="213" spans="1:7">
      <c r="A213" s="78"/>
      <c r="B213" s="72"/>
      <c r="C213" s="72"/>
      <c r="D213" s="72"/>
      <c r="E213" s="72"/>
      <c r="F213" s="72"/>
      <c r="G213" s="72"/>
    </row>
    <row r="214" spans="1:7">
      <c r="A214" s="78"/>
      <c r="B214" s="72"/>
      <c r="C214" s="72"/>
      <c r="D214" s="72"/>
      <c r="E214" s="72"/>
      <c r="F214" s="72"/>
      <c r="G214" s="72"/>
    </row>
    <row r="215" spans="1:7">
      <c r="A215" s="78"/>
      <c r="B215" s="72"/>
      <c r="C215" s="72"/>
      <c r="D215" s="72"/>
      <c r="E215" s="72"/>
      <c r="F215" s="72"/>
      <c r="G215" s="72"/>
    </row>
    <row r="216" spans="1:7">
      <c r="A216" s="78"/>
      <c r="B216" s="72"/>
      <c r="C216" s="72"/>
      <c r="D216" s="72"/>
      <c r="E216" s="72"/>
      <c r="F216" s="72"/>
      <c r="G216" s="72"/>
    </row>
    <row r="217" spans="1:7">
      <c r="A217" s="78"/>
      <c r="B217" s="72"/>
      <c r="C217" s="72"/>
      <c r="D217" s="72"/>
      <c r="E217" s="72"/>
      <c r="F217" s="72"/>
      <c r="G217" s="72"/>
    </row>
    <row r="218" spans="1:7">
      <c r="A218" s="78"/>
      <c r="B218" s="72"/>
      <c r="C218" s="72"/>
      <c r="D218" s="72"/>
      <c r="E218" s="72"/>
      <c r="F218" s="72"/>
      <c r="G218" s="72"/>
    </row>
    <row r="219" spans="1:7">
      <c r="A219" s="78"/>
      <c r="B219" s="72"/>
      <c r="C219" s="72"/>
      <c r="D219" s="72"/>
      <c r="E219" s="72"/>
      <c r="F219" s="72"/>
      <c r="G219" s="72"/>
    </row>
    <row r="220" spans="1:7">
      <c r="A220" s="78"/>
      <c r="B220" s="72"/>
      <c r="C220" s="72"/>
      <c r="D220" s="72"/>
      <c r="E220" s="72"/>
      <c r="F220" s="72"/>
      <c r="G220" s="72"/>
    </row>
    <row r="221" spans="1:7">
      <c r="A221" s="78"/>
      <c r="B221" s="72"/>
      <c r="C221" s="72"/>
      <c r="D221" s="72"/>
      <c r="E221" s="72"/>
      <c r="F221" s="72"/>
      <c r="G221" s="72"/>
    </row>
    <row r="222" spans="1:7">
      <c r="A222" s="78"/>
      <c r="B222" s="72"/>
      <c r="C222" s="72"/>
      <c r="D222" s="72"/>
      <c r="E222" s="72"/>
      <c r="F222" s="72"/>
      <c r="G222" s="72"/>
    </row>
    <row r="223" spans="1:7">
      <c r="A223" s="78"/>
      <c r="B223" s="72"/>
      <c r="C223" s="72"/>
      <c r="D223" s="72"/>
      <c r="E223" s="72"/>
      <c r="F223" s="72"/>
      <c r="G223" s="72"/>
    </row>
    <row r="224" spans="1:7">
      <c r="A224" s="78"/>
      <c r="B224" s="72"/>
      <c r="C224" s="72"/>
      <c r="D224" s="72"/>
      <c r="E224" s="72"/>
      <c r="F224" s="72"/>
      <c r="G224" s="72"/>
    </row>
    <row r="225" spans="1:7">
      <c r="A225" s="78"/>
      <c r="B225" s="72"/>
      <c r="C225" s="72"/>
      <c r="D225" s="72"/>
      <c r="E225" s="72"/>
      <c r="F225" s="72"/>
      <c r="G225" s="72"/>
    </row>
    <row r="226" spans="1:7">
      <c r="A226" s="78"/>
      <c r="B226" s="72"/>
      <c r="C226" s="72"/>
      <c r="D226" s="72"/>
      <c r="E226" s="72"/>
      <c r="F226" s="72"/>
      <c r="G226" s="72"/>
    </row>
    <row r="227" spans="1:7">
      <c r="A227" s="78"/>
      <c r="B227" s="72"/>
      <c r="C227" s="72"/>
      <c r="D227" s="72"/>
      <c r="E227" s="72"/>
      <c r="F227" s="72"/>
      <c r="G227" s="72"/>
    </row>
    <row r="228" spans="1:7">
      <c r="A228" s="78"/>
      <c r="B228" s="72"/>
      <c r="C228" s="72"/>
      <c r="D228" s="72"/>
      <c r="E228" s="72"/>
      <c r="F228" s="72"/>
      <c r="G228" s="72"/>
    </row>
    <row r="229" spans="1:7">
      <c r="A229" s="78"/>
      <c r="B229" s="72"/>
      <c r="C229" s="72"/>
      <c r="D229" s="72"/>
      <c r="E229" s="72"/>
      <c r="F229" s="72"/>
      <c r="G229" s="72"/>
    </row>
    <row r="230" spans="1:7">
      <c r="A230" s="78"/>
      <c r="B230" s="72"/>
      <c r="C230" s="72"/>
      <c r="D230" s="72"/>
      <c r="E230" s="72"/>
      <c r="F230" s="72"/>
      <c r="G230" s="72"/>
    </row>
    <row r="231" spans="1:7">
      <c r="A231" s="78"/>
      <c r="B231" s="72"/>
      <c r="C231" s="72"/>
      <c r="D231" s="72"/>
      <c r="E231" s="72"/>
      <c r="F231" s="72"/>
      <c r="G231" s="72"/>
    </row>
    <row r="232" spans="1:7">
      <c r="A232" s="95"/>
      <c r="B232" s="96"/>
      <c r="C232" s="96"/>
      <c r="D232" s="96"/>
      <c r="E232" s="96"/>
      <c r="F232" s="96"/>
      <c r="G232" s="97"/>
    </row>
    <row r="233" spans="1:7">
      <c r="A233" s="75"/>
      <c r="B233" s="72"/>
      <c r="C233" s="72"/>
      <c r="D233" s="72"/>
      <c r="E233" s="72"/>
      <c r="F233" s="72"/>
      <c r="G233" s="72"/>
    </row>
    <row r="234" spans="1:7">
      <c r="A234" s="75"/>
      <c r="B234" s="72"/>
      <c r="C234" s="72"/>
      <c r="D234" s="72"/>
      <c r="E234" s="72"/>
      <c r="F234" s="72"/>
      <c r="G234" s="72"/>
    </row>
    <row r="235" spans="1:7">
      <c r="A235" s="75"/>
      <c r="B235" s="72"/>
      <c r="C235" s="72"/>
      <c r="D235" s="72"/>
      <c r="E235" s="72"/>
      <c r="F235" s="72"/>
      <c r="G235" s="72"/>
    </row>
    <row r="236" spans="1:7">
      <c r="A236" s="75"/>
      <c r="B236" s="72"/>
      <c r="C236" s="72"/>
      <c r="D236" s="72"/>
      <c r="E236" s="72"/>
      <c r="F236" s="72"/>
      <c r="G236" s="72"/>
    </row>
    <row r="237" spans="1:7">
      <c r="A237" s="75"/>
      <c r="B237" s="72"/>
      <c r="C237" s="72"/>
      <c r="D237" s="72"/>
      <c r="E237" s="72"/>
      <c r="F237" s="72"/>
      <c r="G237" s="72"/>
    </row>
    <row r="238" spans="1:7">
      <c r="A238" s="75"/>
      <c r="B238" s="72"/>
      <c r="C238" s="72"/>
      <c r="D238" s="72"/>
      <c r="E238" s="72"/>
      <c r="F238" s="72"/>
      <c r="G238" s="72"/>
    </row>
    <row r="239" spans="1:7">
      <c r="A239" s="75"/>
      <c r="B239" s="72"/>
      <c r="C239" s="72"/>
      <c r="D239" s="72"/>
      <c r="E239" s="72"/>
      <c r="F239" s="72"/>
      <c r="G239" s="72"/>
    </row>
    <row r="240" spans="1:7">
      <c r="A240" s="75"/>
      <c r="B240" s="72"/>
      <c r="C240" s="72"/>
      <c r="D240" s="72"/>
      <c r="E240" s="72"/>
      <c r="F240" s="72"/>
      <c r="G240" s="72"/>
    </row>
    <row r="241" spans="1:7">
      <c r="A241" s="75"/>
      <c r="B241" s="72"/>
      <c r="C241" s="72"/>
      <c r="D241" s="72"/>
      <c r="E241" s="72"/>
      <c r="F241" s="72"/>
      <c r="G241" s="72"/>
    </row>
    <row r="242" spans="1:7">
      <c r="A242" s="75"/>
      <c r="B242" s="72"/>
      <c r="C242" s="72"/>
      <c r="D242" s="72"/>
      <c r="E242" s="72"/>
      <c r="F242" s="72"/>
      <c r="G242" s="72"/>
    </row>
    <row r="243" spans="1:7">
      <c r="A243" s="75"/>
      <c r="B243" s="72"/>
      <c r="C243" s="72"/>
      <c r="D243" s="72"/>
      <c r="E243" s="72"/>
      <c r="F243" s="72"/>
      <c r="G243" s="72"/>
    </row>
    <row r="244" spans="1:7">
      <c r="A244" s="75"/>
      <c r="B244" s="72"/>
      <c r="C244" s="72"/>
      <c r="D244" s="72"/>
      <c r="E244" s="72"/>
      <c r="F244" s="72"/>
      <c r="G244" s="72"/>
    </row>
    <row r="245" spans="1:7">
      <c r="A245" s="78"/>
      <c r="B245" s="72"/>
      <c r="C245" s="72"/>
      <c r="D245" s="72"/>
      <c r="E245" s="72"/>
      <c r="F245" s="72"/>
      <c r="G245" s="72"/>
    </row>
    <row r="246" spans="1:7">
      <c r="A246" s="78"/>
      <c r="B246" s="72"/>
      <c r="C246" s="72"/>
      <c r="D246" s="72"/>
      <c r="E246" s="72"/>
      <c r="F246" s="72"/>
      <c r="G246" s="72"/>
    </row>
    <row r="247" spans="1:7">
      <c r="A247" s="78"/>
      <c r="B247" s="72"/>
      <c r="C247" s="72"/>
      <c r="D247" s="72"/>
      <c r="E247" s="72"/>
      <c r="F247" s="72"/>
      <c r="G247" s="72"/>
    </row>
    <row r="248" spans="1:7">
      <c r="A248" s="78"/>
      <c r="B248" s="72"/>
      <c r="C248" s="72"/>
      <c r="D248" s="72"/>
      <c r="E248" s="72"/>
      <c r="F248" s="72"/>
      <c r="G248" s="72"/>
    </row>
    <row r="249" spans="1:7">
      <c r="A249" s="78"/>
      <c r="B249" s="72"/>
      <c r="C249" s="72"/>
      <c r="D249" s="72"/>
      <c r="E249" s="72"/>
      <c r="F249" s="72"/>
      <c r="G249" s="72"/>
    </row>
    <row r="250" spans="1:7">
      <c r="A250" s="95"/>
      <c r="B250" s="96"/>
      <c r="C250" s="96"/>
      <c r="D250" s="96"/>
      <c r="E250" s="96"/>
      <c r="F250" s="96"/>
      <c r="G250" s="97"/>
    </row>
    <row r="251" spans="1:7">
      <c r="A251" s="75"/>
      <c r="B251" s="72"/>
      <c r="C251" s="72"/>
      <c r="D251" s="72"/>
      <c r="E251" s="72"/>
      <c r="F251" s="72"/>
      <c r="G251" s="72"/>
    </row>
    <row r="252" spans="1:7">
      <c r="A252" s="75"/>
      <c r="B252" s="72"/>
      <c r="C252" s="72"/>
      <c r="D252" s="72"/>
      <c r="E252" s="72"/>
      <c r="F252" s="72"/>
      <c r="G252" s="72"/>
    </row>
    <row r="253" spans="1:7">
      <c r="A253" s="78"/>
      <c r="B253" s="72"/>
      <c r="C253" s="72"/>
      <c r="D253" s="72"/>
      <c r="E253" s="72"/>
      <c r="F253" s="72"/>
      <c r="G253" s="72"/>
    </row>
    <row r="254" spans="1:7">
      <c r="A254" s="78"/>
      <c r="B254" s="72"/>
      <c r="C254" s="72"/>
      <c r="D254" s="72"/>
      <c r="E254" s="72"/>
      <c r="F254" s="72"/>
      <c r="G254" s="72"/>
    </row>
    <row r="255" spans="1:7">
      <c r="A255" s="78"/>
      <c r="B255" s="72"/>
      <c r="C255" s="72"/>
      <c r="D255" s="72"/>
      <c r="E255" s="72"/>
      <c r="F255" s="72"/>
      <c r="G255" s="72"/>
    </row>
    <row r="256" spans="1:7">
      <c r="A256" s="67"/>
      <c r="B256" s="71"/>
      <c r="C256" s="71"/>
      <c r="D256" s="71"/>
      <c r="E256" s="71"/>
      <c r="F256" s="71"/>
      <c r="G256" s="71"/>
    </row>
    <row r="257" spans="1:7">
      <c r="A257" s="81"/>
      <c r="B257" s="82"/>
      <c r="C257" s="82"/>
      <c r="D257" s="82"/>
      <c r="E257" s="82"/>
      <c r="F257" s="82"/>
      <c r="G257" s="82"/>
    </row>
    <row r="258" spans="1:7">
      <c r="A258" s="78"/>
      <c r="B258" s="72"/>
      <c r="C258" s="72"/>
      <c r="D258" s="72"/>
      <c r="E258" s="72"/>
      <c r="F258" s="72"/>
      <c r="G258" s="72"/>
    </row>
    <row r="259" spans="1:7">
      <c r="A259" s="78"/>
      <c r="B259" s="72"/>
      <c r="C259" s="72"/>
      <c r="D259" s="72"/>
      <c r="E259" s="72"/>
      <c r="F259" s="72"/>
      <c r="G259" s="72"/>
    </row>
    <row r="260" spans="1:7">
      <c r="A260" s="78"/>
      <c r="B260" s="72"/>
      <c r="C260" s="72"/>
      <c r="D260" s="72"/>
      <c r="E260" s="72"/>
      <c r="F260" s="72"/>
      <c r="G260" s="72"/>
    </row>
    <row r="261" spans="1:7">
      <c r="A261" s="78"/>
      <c r="B261" s="72"/>
      <c r="C261" s="72"/>
      <c r="D261" s="72"/>
      <c r="E261" s="72"/>
      <c r="F261" s="72"/>
      <c r="G261" s="72"/>
    </row>
    <row r="262" spans="1:7">
      <c r="A262" s="78"/>
      <c r="B262" s="72"/>
      <c r="C262" s="72"/>
      <c r="D262" s="72"/>
      <c r="E262" s="72"/>
      <c r="F262" s="72"/>
      <c r="G262" s="72"/>
    </row>
    <row r="263" spans="1:7">
      <c r="A263" s="78"/>
      <c r="B263" s="72"/>
      <c r="C263" s="72"/>
      <c r="D263" s="72"/>
      <c r="E263" s="72"/>
      <c r="F263" s="72"/>
      <c r="G263" s="72"/>
    </row>
    <row r="264" spans="1:7">
      <c r="A264" s="78"/>
      <c r="B264" s="72"/>
      <c r="C264" s="72"/>
      <c r="D264" s="72"/>
      <c r="E264" s="72"/>
      <c r="F264" s="72"/>
      <c r="G264" s="72"/>
    </row>
    <row r="265" spans="1:7">
      <c r="A265" s="78"/>
      <c r="B265" s="72"/>
      <c r="C265" s="72"/>
      <c r="D265" s="72"/>
      <c r="E265" s="72"/>
      <c r="F265" s="72"/>
      <c r="G265" s="72"/>
    </row>
    <row r="266" spans="1:7">
      <c r="A266" s="78"/>
      <c r="B266" s="72"/>
      <c r="C266" s="72"/>
      <c r="D266" s="72"/>
      <c r="E266" s="72"/>
      <c r="F266" s="72"/>
      <c r="G266" s="72"/>
    </row>
    <row r="267" spans="1:7">
      <c r="A267" s="78"/>
      <c r="B267" s="72"/>
      <c r="C267" s="72"/>
      <c r="D267" s="72"/>
      <c r="E267" s="72"/>
      <c r="F267" s="72"/>
      <c r="G267" s="72"/>
    </row>
    <row r="268" spans="1:7">
      <c r="A268" s="78"/>
      <c r="B268" s="72"/>
      <c r="C268" s="72"/>
      <c r="D268" s="72"/>
      <c r="E268" s="72"/>
      <c r="F268" s="72"/>
      <c r="G268" s="72"/>
    </row>
    <row r="269" spans="1:7">
      <c r="A269" s="78"/>
      <c r="B269" s="72"/>
      <c r="C269" s="72"/>
      <c r="D269" s="72"/>
      <c r="E269" s="72"/>
      <c r="F269" s="72"/>
      <c r="G269" s="72"/>
    </row>
    <row r="270" spans="1:7">
      <c r="A270" s="112"/>
      <c r="B270" s="113"/>
      <c r="C270" s="113"/>
      <c r="D270" s="113"/>
      <c r="E270" s="113"/>
      <c r="F270" s="113"/>
      <c r="G270" s="114"/>
    </row>
    <row r="271" spans="1:7">
      <c r="A271" s="75"/>
      <c r="B271" s="72"/>
      <c r="C271" s="72"/>
      <c r="D271" s="72"/>
      <c r="E271" s="72"/>
      <c r="F271" s="72"/>
      <c r="G271" s="72"/>
    </row>
    <row r="272" spans="1:7">
      <c r="A272" s="75"/>
      <c r="B272" s="72"/>
      <c r="C272" s="72"/>
      <c r="D272" s="72"/>
      <c r="E272" s="72"/>
      <c r="F272" s="72"/>
      <c r="G272" s="72"/>
    </row>
    <row r="273" spans="1:7">
      <c r="A273" s="75"/>
      <c r="B273" s="72"/>
      <c r="C273" s="72"/>
      <c r="D273" s="72"/>
      <c r="E273" s="72"/>
      <c r="F273" s="72"/>
      <c r="G273" s="72"/>
    </row>
    <row r="274" spans="1:7">
      <c r="A274" s="75"/>
      <c r="B274" s="72"/>
      <c r="C274" s="72"/>
      <c r="D274" s="72"/>
      <c r="E274" s="72"/>
      <c r="F274" s="72"/>
      <c r="G274" s="72"/>
    </row>
    <row r="275" spans="1:7">
      <c r="A275" s="75"/>
      <c r="B275" s="72"/>
      <c r="C275" s="72"/>
      <c r="D275" s="72"/>
      <c r="E275" s="72"/>
      <c r="F275" s="72"/>
      <c r="G275" s="72"/>
    </row>
    <row r="276" spans="1:7">
      <c r="A276" s="75"/>
      <c r="B276" s="72"/>
      <c r="C276" s="72"/>
      <c r="D276" s="72"/>
      <c r="E276" s="72"/>
      <c r="F276" s="72"/>
      <c r="G276" s="72"/>
    </row>
    <row r="277" spans="1:7">
      <c r="A277" s="75"/>
      <c r="B277" s="76"/>
      <c r="C277" s="72"/>
      <c r="D277" s="72"/>
      <c r="E277" s="72"/>
      <c r="F277" s="72"/>
      <c r="G277" s="72"/>
    </row>
    <row r="278" spans="1:7">
      <c r="A278" s="78"/>
      <c r="B278" s="72"/>
      <c r="C278" s="72"/>
      <c r="D278" s="72"/>
      <c r="E278" s="72"/>
      <c r="F278" s="72"/>
      <c r="G278" s="72"/>
    </row>
    <row r="279" spans="1:7">
      <c r="A279" s="78"/>
      <c r="B279" s="83"/>
      <c r="C279" s="72"/>
      <c r="D279" s="72"/>
      <c r="E279" s="72"/>
      <c r="F279" s="72"/>
      <c r="G279" s="72"/>
    </row>
    <row r="280" spans="1:7">
      <c r="A280" s="95"/>
      <c r="B280" s="96"/>
      <c r="C280" s="96"/>
      <c r="D280" s="96"/>
      <c r="E280" s="96"/>
      <c r="F280" s="96"/>
      <c r="G280" s="97"/>
    </row>
    <row r="281" spans="1:7">
      <c r="A281" s="75"/>
      <c r="B281" s="72"/>
      <c r="C281" s="72"/>
      <c r="D281" s="72"/>
      <c r="E281" s="72"/>
      <c r="F281" s="72"/>
      <c r="G281" s="72"/>
    </row>
    <row r="282" spans="1:7">
      <c r="A282" s="78"/>
      <c r="B282" s="84"/>
      <c r="C282" s="72"/>
      <c r="D282" s="72"/>
      <c r="E282" s="72"/>
      <c r="F282" s="72"/>
      <c r="G282" s="72"/>
    </row>
    <row r="283" spans="1:7">
      <c r="A283" s="78"/>
      <c r="B283" s="85"/>
      <c r="C283" s="72"/>
      <c r="D283" s="72"/>
      <c r="E283" s="72"/>
      <c r="F283" s="72"/>
      <c r="G283" s="72"/>
    </row>
    <row r="284" spans="1:7">
      <c r="A284" s="95"/>
      <c r="B284" s="96"/>
      <c r="C284" s="96"/>
      <c r="D284" s="96"/>
      <c r="E284" s="96"/>
      <c r="F284" s="96"/>
      <c r="G284" s="97"/>
    </row>
    <row r="285" spans="1:7">
      <c r="A285" s="78"/>
      <c r="B285" s="84"/>
      <c r="C285" s="72"/>
      <c r="D285" s="72"/>
      <c r="E285" s="72"/>
      <c r="F285" s="72"/>
      <c r="G285" s="72"/>
    </row>
    <row r="286" spans="1:7">
      <c r="A286" s="78"/>
      <c r="B286" s="84"/>
      <c r="C286" s="72"/>
      <c r="D286" s="72"/>
      <c r="E286" s="72"/>
      <c r="F286" s="72"/>
      <c r="G286" s="72"/>
    </row>
    <row r="287" spans="1:7">
      <c r="A287" s="78"/>
      <c r="B287" s="84"/>
      <c r="C287" s="72"/>
      <c r="D287" s="72"/>
      <c r="E287" s="72"/>
      <c r="F287" s="72"/>
      <c r="G287" s="72"/>
    </row>
    <row r="288" spans="1:7">
      <c r="A288" s="78"/>
      <c r="B288" s="84"/>
      <c r="C288" s="72"/>
      <c r="D288" s="72"/>
      <c r="E288" s="72"/>
      <c r="F288" s="72"/>
      <c r="G288" s="72"/>
    </row>
    <row r="289" spans="1:7">
      <c r="A289" s="78"/>
      <c r="B289" s="84"/>
      <c r="C289" s="72"/>
      <c r="D289" s="72"/>
      <c r="E289" s="72"/>
      <c r="F289" s="72"/>
      <c r="G289" s="72"/>
    </row>
    <row r="290" spans="1:7">
      <c r="A290" s="78"/>
      <c r="B290" s="84"/>
      <c r="C290" s="72"/>
      <c r="D290" s="72"/>
      <c r="E290" s="72"/>
      <c r="F290" s="72"/>
      <c r="G290" s="72"/>
    </row>
    <row r="291" spans="1:7">
      <c r="A291" s="78"/>
      <c r="B291" s="84"/>
      <c r="C291" s="72"/>
      <c r="D291" s="72"/>
      <c r="E291" s="72"/>
      <c r="F291" s="72"/>
      <c r="G291" s="72"/>
    </row>
    <row r="292" spans="1:7">
      <c r="A292" s="78"/>
      <c r="B292" s="84"/>
      <c r="C292" s="72"/>
      <c r="D292" s="72"/>
      <c r="E292" s="72"/>
      <c r="F292" s="72"/>
      <c r="G292" s="72"/>
    </row>
    <row r="293" spans="1:7">
      <c r="A293" s="78"/>
      <c r="B293" s="84"/>
      <c r="C293" s="72"/>
      <c r="D293" s="72"/>
      <c r="E293" s="72"/>
      <c r="F293" s="72"/>
      <c r="G293" s="72"/>
    </row>
    <row r="294" spans="1:7">
      <c r="A294" s="78"/>
      <c r="B294" s="84"/>
      <c r="C294" s="72"/>
      <c r="D294" s="72"/>
      <c r="E294" s="72"/>
      <c r="F294" s="72"/>
      <c r="G294" s="72"/>
    </row>
    <row r="295" spans="1:7">
      <c r="A295" s="78"/>
      <c r="B295" s="84"/>
      <c r="C295" s="72"/>
      <c r="D295" s="72"/>
      <c r="E295" s="72"/>
      <c r="F295" s="72"/>
      <c r="G295" s="72"/>
    </row>
    <row r="296" spans="1:7">
      <c r="A296" s="78"/>
      <c r="B296" s="84"/>
      <c r="C296" s="72"/>
      <c r="D296" s="72"/>
      <c r="E296" s="72"/>
      <c r="F296" s="72"/>
      <c r="G296" s="72"/>
    </row>
    <row r="297" spans="1:7">
      <c r="A297" s="78"/>
      <c r="B297" s="84"/>
      <c r="C297" s="72"/>
      <c r="D297" s="72"/>
      <c r="E297" s="72"/>
      <c r="F297" s="72"/>
      <c r="G297" s="72"/>
    </row>
    <row r="298" spans="1:7">
      <c r="A298" s="78"/>
      <c r="B298" s="84"/>
      <c r="C298" s="72"/>
      <c r="D298" s="72"/>
      <c r="E298" s="72"/>
      <c r="F298" s="72"/>
      <c r="G298" s="72"/>
    </row>
    <row r="299" spans="1:7">
      <c r="A299" s="78"/>
      <c r="B299" s="84"/>
      <c r="C299" s="72"/>
      <c r="D299" s="72"/>
      <c r="E299" s="72"/>
      <c r="F299" s="72"/>
      <c r="G299" s="72"/>
    </row>
    <row r="300" spans="1:7">
      <c r="A300" s="78"/>
      <c r="B300" s="84"/>
      <c r="C300" s="72"/>
      <c r="D300" s="72"/>
      <c r="E300" s="72"/>
      <c r="F300" s="72"/>
      <c r="G300" s="72"/>
    </row>
    <row r="301" spans="1:7">
      <c r="A301" s="78"/>
      <c r="B301" s="84"/>
      <c r="C301" s="72"/>
      <c r="D301" s="72"/>
      <c r="E301" s="72"/>
      <c r="F301" s="72"/>
      <c r="G301" s="72"/>
    </row>
    <row r="302" spans="1:7">
      <c r="A302" s="78"/>
      <c r="B302" s="84"/>
      <c r="C302" s="72"/>
      <c r="D302" s="72"/>
      <c r="E302" s="72"/>
      <c r="F302" s="72"/>
      <c r="G302" s="72"/>
    </row>
    <row r="303" spans="1:7">
      <c r="A303" s="109"/>
      <c r="B303" s="110"/>
      <c r="C303" s="110"/>
      <c r="D303" s="110"/>
      <c r="E303" s="110"/>
      <c r="F303" s="110"/>
      <c r="G303" s="111"/>
    </row>
    <row r="304" spans="1:7">
      <c r="A304" s="78"/>
      <c r="B304" s="76"/>
      <c r="C304" s="72"/>
      <c r="D304" s="72"/>
      <c r="E304" s="72"/>
      <c r="F304" s="72"/>
      <c r="G304" s="72"/>
    </row>
    <row r="305" spans="1:7">
      <c r="A305" s="78"/>
      <c r="B305" s="76"/>
      <c r="C305" s="72"/>
      <c r="D305" s="72"/>
      <c r="E305" s="72"/>
      <c r="F305" s="72"/>
      <c r="G305" s="72"/>
    </row>
    <row r="306" spans="1:7">
      <c r="A306" s="78"/>
      <c r="B306" s="76"/>
      <c r="C306" s="72"/>
      <c r="D306" s="72"/>
      <c r="E306" s="72"/>
      <c r="F306" s="72"/>
      <c r="G306" s="72"/>
    </row>
    <row r="307" spans="1:7">
      <c r="A307" s="78"/>
      <c r="B307" s="76"/>
      <c r="C307" s="72"/>
      <c r="D307" s="72"/>
      <c r="E307" s="72"/>
      <c r="F307" s="72"/>
      <c r="G307" s="72"/>
    </row>
    <row r="308" spans="1:7">
      <c r="A308" s="78"/>
      <c r="B308" s="76"/>
      <c r="C308" s="72"/>
      <c r="D308" s="72"/>
      <c r="E308" s="72"/>
      <c r="F308" s="72"/>
      <c r="G308" s="72"/>
    </row>
    <row r="309" spans="1:7">
      <c r="A309" s="78"/>
      <c r="B309" s="76"/>
      <c r="C309" s="72"/>
      <c r="D309" s="72"/>
      <c r="E309" s="72"/>
      <c r="F309" s="72"/>
      <c r="G309" s="72"/>
    </row>
    <row r="310" spans="1:7">
      <c r="A310" s="78"/>
      <c r="B310" s="76"/>
      <c r="C310" s="72"/>
      <c r="D310" s="72"/>
      <c r="E310" s="72"/>
      <c r="F310" s="72"/>
      <c r="G310" s="72"/>
    </row>
    <row r="311" spans="1:7">
      <c r="A311" s="78"/>
      <c r="B311" s="76"/>
      <c r="C311" s="72"/>
      <c r="D311" s="72"/>
      <c r="E311" s="72"/>
      <c r="F311" s="72"/>
      <c r="G311" s="72"/>
    </row>
    <row r="312" spans="1:7">
      <c r="A312" s="109"/>
      <c r="B312" s="110"/>
      <c r="C312" s="110"/>
      <c r="D312" s="110"/>
      <c r="E312" s="110"/>
      <c r="F312" s="110"/>
      <c r="G312" s="111"/>
    </row>
    <row r="313" spans="1:7">
      <c r="A313" s="78"/>
      <c r="B313" s="72"/>
      <c r="C313" s="72"/>
      <c r="D313" s="72"/>
      <c r="E313" s="72"/>
      <c r="F313" s="72"/>
      <c r="G313" s="72"/>
    </row>
    <row r="314" spans="1:7">
      <c r="A314" s="78"/>
      <c r="B314" s="72"/>
      <c r="C314" s="72"/>
      <c r="D314" s="72"/>
      <c r="E314" s="72"/>
      <c r="F314" s="72"/>
      <c r="G314" s="72"/>
    </row>
    <row r="315" spans="1:7">
      <c r="A315" s="78"/>
      <c r="B315" s="72"/>
      <c r="C315" s="72"/>
      <c r="D315" s="72"/>
      <c r="E315" s="72"/>
      <c r="F315" s="72"/>
      <c r="G315" s="72"/>
    </row>
    <row r="316" spans="1:7">
      <c r="A316" s="78"/>
      <c r="B316" s="72"/>
      <c r="C316" s="72"/>
      <c r="D316" s="72"/>
      <c r="E316" s="72"/>
      <c r="F316" s="72"/>
      <c r="G316" s="72"/>
    </row>
    <row r="317" spans="1:7">
      <c r="A317" s="78"/>
      <c r="B317" s="72"/>
      <c r="C317" s="72"/>
      <c r="D317" s="72"/>
      <c r="E317" s="72"/>
      <c r="F317" s="72"/>
      <c r="G317" s="72"/>
    </row>
    <row r="318" spans="1:7">
      <c r="A318" s="78"/>
      <c r="B318" s="72"/>
      <c r="C318" s="72"/>
      <c r="D318" s="72"/>
      <c r="E318" s="72"/>
      <c r="F318" s="72"/>
      <c r="G318" s="72"/>
    </row>
    <row r="319" spans="1:7">
      <c r="A319" s="78"/>
      <c r="B319" s="72"/>
      <c r="C319" s="72"/>
      <c r="D319" s="72"/>
      <c r="E319" s="72"/>
      <c r="F319" s="72"/>
      <c r="G319" s="72"/>
    </row>
    <row r="320" spans="1:7">
      <c r="A320" s="78"/>
      <c r="B320" s="72"/>
      <c r="C320" s="72"/>
      <c r="D320" s="72"/>
      <c r="E320" s="72"/>
      <c r="F320" s="72"/>
      <c r="G320" s="72"/>
    </row>
    <row r="321" spans="1:7">
      <c r="A321" s="78"/>
      <c r="B321" s="72"/>
      <c r="C321" s="72"/>
      <c r="D321" s="72"/>
      <c r="E321" s="72"/>
      <c r="F321" s="72"/>
      <c r="G321" s="72"/>
    </row>
    <row r="322" spans="1:7">
      <c r="A322" s="78"/>
      <c r="B322" s="72"/>
      <c r="C322" s="72"/>
      <c r="D322" s="72"/>
      <c r="E322" s="72"/>
      <c r="F322" s="72"/>
      <c r="G322" s="72"/>
    </row>
    <row r="323" spans="1:7">
      <c r="A323" s="78"/>
      <c r="B323" s="72"/>
      <c r="C323" s="72"/>
      <c r="D323" s="72"/>
      <c r="E323" s="72"/>
      <c r="F323" s="72"/>
      <c r="G323" s="72"/>
    </row>
    <row r="324" spans="1:7">
      <c r="A324" s="78"/>
      <c r="B324" s="72"/>
      <c r="C324" s="72"/>
      <c r="D324" s="72"/>
      <c r="E324" s="72"/>
      <c r="F324" s="72"/>
      <c r="G324" s="72"/>
    </row>
    <row r="325" spans="1:7">
      <c r="A325" s="109"/>
      <c r="B325" s="110"/>
      <c r="C325" s="110"/>
      <c r="D325" s="110"/>
      <c r="E325" s="110"/>
      <c r="F325" s="110"/>
      <c r="G325" s="111"/>
    </row>
    <row r="326" spans="1:7">
      <c r="A326" s="78"/>
      <c r="B326" s="72"/>
      <c r="C326" s="72"/>
      <c r="D326" s="72"/>
      <c r="E326" s="72"/>
      <c r="F326" s="72"/>
      <c r="G326" s="72"/>
    </row>
    <row r="327" spans="1:7">
      <c r="A327" s="78"/>
      <c r="B327" s="72"/>
      <c r="C327" s="72"/>
      <c r="D327" s="72"/>
      <c r="E327" s="72"/>
      <c r="F327" s="72"/>
      <c r="G327" s="72"/>
    </row>
    <row r="328" spans="1:7">
      <c r="A328" s="78"/>
      <c r="B328" s="72"/>
      <c r="C328" s="72"/>
      <c r="D328" s="72"/>
      <c r="E328" s="72"/>
      <c r="F328" s="72"/>
      <c r="G328" s="72"/>
    </row>
    <row r="329" spans="1:7">
      <c r="A329" s="78"/>
      <c r="B329" s="72"/>
      <c r="C329" s="72"/>
      <c r="D329" s="72"/>
      <c r="E329" s="72"/>
      <c r="F329" s="72"/>
      <c r="G329" s="72"/>
    </row>
    <row r="330" spans="1:7">
      <c r="A330" s="78"/>
      <c r="B330" s="72"/>
      <c r="C330" s="72"/>
      <c r="D330" s="72"/>
      <c r="E330" s="72"/>
      <c r="F330" s="72"/>
      <c r="G330" s="72"/>
    </row>
    <row r="331" spans="1:7">
      <c r="A331" s="78"/>
      <c r="B331" s="72"/>
      <c r="C331" s="72"/>
      <c r="D331" s="72"/>
      <c r="E331" s="72"/>
      <c r="F331" s="72"/>
      <c r="G331" s="72"/>
    </row>
    <row r="332" spans="1:7">
      <c r="A332" s="78"/>
      <c r="B332" s="72"/>
      <c r="C332" s="72"/>
      <c r="D332" s="72"/>
      <c r="E332" s="72"/>
      <c r="F332" s="72"/>
      <c r="G332" s="72"/>
    </row>
    <row r="333" spans="1:7">
      <c r="A333" s="78"/>
      <c r="B333" s="72"/>
      <c r="C333" s="72"/>
      <c r="D333" s="72"/>
      <c r="E333" s="72"/>
      <c r="F333" s="72"/>
      <c r="G333" s="72"/>
    </row>
    <row r="334" spans="1:7">
      <c r="A334" s="78"/>
      <c r="B334" s="72"/>
      <c r="C334" s="72"/>
      <c r="D334" s="72"/>
      <c r="E334" s="72"/>
      <c r="F334" s="72"/>
      <c r="G334" s="72"/>
    </row>
    <row r="335" spans="1:7">
      <c r="A335" s="78"/>
      <c r="B335" s="72"/>
      <c r="C335" s="72"/>
      <c r="D335" s="72"/>
      <c r="E335" s="72"/>
      <c r="F335" s="72"/>
      <c r="G335" s="72"/>
    </row>
    <row r="336" spans="1:7">
      <c r="A336" s="78"/>
      <c r="B336" s="72"/>
      <c r="C336" s="72"/>
      <c r="D336" s="72"/>
      <c r="E336" s="72"/>
      <c r="F336" s="72"/>
      <c r="G336" s="72"/>
    </row>
    <row r="337" spans="1:7">
      <c r="A337" s="78"/>
      <c r="B337" s="72"/>
      <c r="C337" s="72"/>
      <c r="D337" s="72"/>
      <c r="E337" s="72"/>
      <c r="F337" s="72"/>
      <c r="G337" s="72"/>
    </row>
    <row r="338" spans="1:7">
      <c r="A338" s="78"/>
      <c r="B338" s="72"/>
      <c r="C338" s="72"/>
      <c r="D338" s="72"/>
      <c r="E338" s="72"/>
      <c r="F338" s="72"/>
      <c r="G338" s="72"/>
    </row>
    <row r="339" spans="1:7">
      <c r="A339" s="78"/>
      <c r="B339" s="72"/>
      <c r="C339" s="72"/>
      <c r="D339" s="72"/>
      <c r="E339" s="72"/>
      <c r="F339" s="72"/>
      <c r="G339" s="72"/>
    </row>
    <row r="340" spans="1:7">
      <c r="A340" s="78"/>
      <c r="B340" s="72"/>
      <c r="C340" s="72"/>
      <c r="D340" s="72"/>
      <c r="E340" s="72"/>
      <c r="F340" s="72"/>
      <c r="G340" s="72"/>
    </row>
    <row r="341" spans="1:7">
      <c r="A341" s="109"/>
      <c r="B341" s="110"/>
      <c r="C341" s="110"/>
      <c r="D341" s="110"/>
      <c r="E341" s="110"/>
      <c r="F341" s="110"/>
      <c r="G341" s="111"/>
    </row>
    <row r="342" spans="1:7">
      <c r="A342" s="78"/>
      <c r="B342" s="72"/>
      <c r="C342" s="72"/>
      <c r="D342" s="72"/>
      <c r="E342" s="72"/>
      <c r="F342" s="72"/>
      <c r="G342" s="72"/>
    </row>
    <row r="343" spans="1:7">
      <c r="A343" s="78"/>
      <c r="B343" s="72"/>
      <c r="C343" s="72"/>
      <c r="D343" s="72"/>
      <c r="E343" s="72"/>
      <c r="F343" s="72"/>
      <c r="G343" s="72"/>
    </row>
    <row r="344" spans="1:7">
      <c r="A344" s="78"/>
      <c r="B344" s="72"/>
      <c r="C344" s="72"/>
      <c r="D344" s="72"/>
      <c r="E344" s="72"/>
      <c r="F344" s="72"/>
      <c r="G344" s="72"/>
    </row>
    <row r="345" spans="1:7">
      <c r="A345" s="78"/>
      <c r="B345" s="72"/>
      <c r="C345" s="72"/>
      <c r="D345" s="72"/>
      <c r="E345" s="72"/>
      <c r="F345" s="72"/>
      <c r="G345" s="72"/>
    </row>
    <row r="346" spans="1:7">
      <c r="A346" s="78"/>
      <c r="B346" s="72"/>
      <c r="C346" s="72"/>
      <c r="D346" s="72"/>
      <c r="E346" s="72"/>
      <c r="F346" s="72"/>
      <c r="G346" s="72"/>
    </row>
    <row r="347" spans="1:7">
      <c r="A347" s="78"/>
      <c r="B347" s="72"/>
      <c r="C347" s="72"/>
      <c r="D347" s="72"/>
      <c r="E347" s="72"/>
      <c r="F347" s="72"/>
      <c r="G347" s="72"/>
    </row>
    <row r="348" spans="1:7">
      <c r="A348" s="78"/>
      <c r="B348" s="72"/>
      <c r="C348" s="72"/>
      <c r="D348" s="72"/>
      <c r="E348" s="72"/>
      <c r="F348" s="72"/>
      <c r="G348" s="72"/>
    </row>
    <row r="349" spans="1:7">
      <c r="A349" s="78"/>
      <c r="B349" s="72"/>
      <c r="C349" s="72"/>
      <c r="D349" s="72"/>
      <c r="E349" s="72"/>
      <c r="F349" s="72"/>
      <c r="G349" s="72"/>
    </row>
    <row r="350" spans="1:7">
      <c r="A350" s="78"/>
      <c r="B350" s="72"/>
      <c r="C350" s="72"/>
      <c r="D350" s="72"/>
      <c r="E350" s="72"/>
      <c r="F350" s="72"/>
      <c r="G350" s="72"/>
    </row>
    <row r="351" spans="1:7">
      <c r="A351" s="78"/>
      <c r="B351" s="72"/>
      <c r="C351" s="72"/>
      <c r="D351" s="72"/>
      <c r="E351" s="72"/>
      <c r="F351" s="72"/>
      <c r="G351" s="72"/>
    </row>
    <row r="352" spans="1:7">
      <c r="A352" s="78"/>
      <c r="B352" s="72"/>
      <c r="C352" s="72"/>
      <c r="D352" s="72"/>
      <c r="E352" s="72"/>
      <c r="F352" s="72"/>
      <c r="G352" s="72"/>
    </row>
    <row r="353" spans="1:7">
      <c r="A353" s="78"/>
      <c r="B353" s="72"/>
      <c r="C353" s="72"/>
      <c r="D353" s="72"/>
      <c r="E353" s="72"/>
      <c r="F353" s="72"/>
      <c r="G353" s="72"/>
    </row>
    <row r="354" spans="1:7">
      <c r="A354" s="78"/>
      <c r="B354" s="72"/>
      <c r="C354" s="72"/>
      <c r="D354" s="72"/>
      <c r="E354" s="72"/>
      <c r="F354" s="72"/>
      <c r="G354" s="72"/>
    </row>
    <row r="355" spans="1:7">
      <c r="A355" s="78"/>
      <c r="B355" s="72"/>
      <c r="C355" s="72"/>
      <c r="D355" s="72"/>
      <c r="E355" s="72"/>
      <c r="F355" s="72"/>
      <c r="G355" s="72"/>
    </row>
    <row r="356" spans="1:7">
      <c r="A356" s="78"/>
      <c r="B356" s="72"/>
      <c r="C356" s="72"/>
      <c r="D356" s="72"/>
      <c r="E356" s="72"/>
      <c r="F356" s="72"/>
      <c r="G356" s="72"/>
    </row>
    <row r="357" spans="1:7">
      <c r="A357" s="78"/>
      <c r="B357" s="72"/>
      <c r="C357" s="72"/>
      <c r="D357" s="72"/>
      <c r="E357" s="72"/>
      <c r="F357" s="72"/>
      <c r="G357" s="72"/>
    </row>
    <row r="358" spans="1:7">
      <c r="A358" s="78"/>
      <c r="B358" s="72"/>
      <c r="C358" s="72"/>
      <c r="D358" s="72"/>
      <c r="E358" s="72"/>
      <c r="F358" s="72"/>
      <c r="G358" s="72"/>
    </row>
    <row r="359" spans="1:7">
      <c r="A359" s="78"/>
      <c r="B359" s="72"/>
      <c r="C359" s="72"/>
      <c r="D359" s="72"/>
      <c r="E359" s="72"/>
      <c r="F359" s="72"/>
      <c r="G359" s="72"/>
    </row>
    <row r="360" spans="1:7">
      <c r="A360" s="78"/>
      <c r="B360" s="72"/>
      <c r="C360" s="72"/>
      <c r="D360" s="72"/>
      <c r="E360" s="72"/>
      <c r="F360" s="72"/>
      <c r="G360" s="72"/>
    </row>
    <row r="361" spans="1:7">
      <c r="A361" s="78"/>
      <c r="B361" s="72"/>
      <c r="C361" s="72"/>
      <c r="D361" s="72"/>
      <c r="E361" s="72"/>
      <c r="F361" s="72"/>
      <c r="G361" s="72"/>
    </row>
    <row r="362" spans="1:7">
      <c r="A362" s="78"/>
      <c r="B362" s="72"/>
      <c r="C362" s="72"/>
      <c r="D362" s="72"/>
      <c r="E362" s="72"/>
      <c r="F362" s="72"/>
      <c r="G362" s="72"/>
    </row>
    <row r="363" spans="1:7">
      <c r="A363" s="78"/>
      <c r="B363" s="72"/>
      <c r="C363" s="72"/>
      <c r="D363" s="72"/>
      <c r="E363" s="72"/>
      <c r="F363" s="72"/>
      <c r="G363" s="72"/>
    </row>
    <row r="364" spans="1:7">
      <c r="A364" s="78"/>
      <c r="B364" s="72"/>
      <c r="C364" s="72"/>
      <c r="D364" s="72"/>
      <c r="E364" s="72"/>
      <c r="F364" s="72"/>
      <c r="G364" s="72"/>
    </row>
    <row r="365" spans="1:7">
      <c r="A365" s="78"/>
      <c r="B365" s="72"/>
      <c r="C365" s="72"/>
      <c r="D365" s="72"/>
      <c r="E365" s="72"/>
      <c r="F365" s="72"/>
      <c r="G365" s="72"/>
    </row>
    <row r="366" spans="1:7">
      <c r="A366" s="78"/>
      <c r="B366" s="72"/>
      <c r="C366" s="72"/>
      <c r="D366" s="72"/>
      <c r="E366" s="72"/>
      <c r="F366" s="72"/>
      <c r="G366" s="72"/>
    </row>
    <row r="367" spans="1:7">
      <c r="A367" s="95"/>
      <c r="B367" s="96"/>
      <c r="C367" s="96"/>
      <c r="D367" s="96"/>
      <c r="E367" s="96"/>
      <c r="F367" s="96"/>
      <c r="G367" s="97"/>
    </row>
    <row r="368" spans="1:7">
      <c r="A368" s="78"/>
      <c r="B368" s="72"/>
      <c r="C368" s="72"/>
      <c r="D368" s="72"/>
      <c r="E368" s="72"/>
      <c r="F368" s="72"/>
      <c r="G368" s="72"/>
    </row>
    <row r="369" spans="1:7">
      <c r="A369" s="78"/>
      <c r="B369" s="72"/>
      <c r="C369" s="72"/>
      <c r="D369" s="72"/>
      <c r="E369" s="72"/>
      <c r="F369" s="72"/>
      <c r="G369" s="72"/>
    </row>
    <row r="370" spans="1:7">
      <c r="A370" s="78"/>
      <c r="B370" s="72"/>
      <c r="C370" s="72"/>
      <c r="D370" s="72"/>
      <c r="E370" s="72"/>
      <c r="F370" s="72"/>
      <c r="G370" s="72"/>
    </row>
    <row r="371" spans="1:7">
      <c r="A371" s="78"/>
      <c r="B371" s="72"/>
      <c r="C371" s="72"/>
      <c r="D371" s="72"/>
      <c r="E371" s="72"/>
      <c r="F371" s="72"/>
      <c r="G371" s="72"/>
    </row>
    <row r="372" spans="1:7">
      <c r="A372" s="78"/>
      <c r="B372" s="72"/>
      <c r="C372" s="72"/>
      <c r="D372" s="72"/>
      <c r="E372" s="72"/>
      <c r="F372" s="72"/>
      <c r="G372" s="72"/>
    </row>
    <row r="373" spans="1:7">
      <c r="A373" s="78"/>
      <c r="B373" s="72"/>
      <c r="C373" s="72"/>
      <c r="D373" s="72"/>
      <c r="E373" s="72"/>
      <c r="F373" s="72"/>
      <c r="G373" s="72"/>
    </row>
    <row r="374" spans="1:7">
      <c r="A374" s="78"/>
      <c r="B374" s="72"/>
      <c r="C374" s="72"/>
      <c r="D374" s="72"/>
      <c r="E374" s="72"/>
      <c r="F374" s="72"/>
      <c r="G374" s="72"/>
    </row>
    <row r="375" spans="1:7">
      <c r="A375" s="78"/>
      <c r="B375" s="72"/>
      <c r="C375" s="72"/>
      <c r="D375" s="72"/>
      <c r="E375" s="72"/>
      <c r="F375" s="72"/>
      <c r="G375" s="72"/>
    </row>
    <row r="376" spans="1:7">
      <c r="A376" s="78"/>
      <c r="B376" s="72"/>
      <c r="C376" s="72"/>
      <c r="D376" s="72"/>
      <c r="E376" s="72"/>
      <c r="F376" s="72"/>
      <c r="G376" s="72"/>
    </row>
    <row r="377" spans="1:7">
      <c r="A377" s="86"/>
      <c r="B377" s="86"/>
      <c r="C377" s="86"/>
      <c r="D377" s="72"/>
      <c r="E377" s="72"/>
      <c r="F377" s="72"/>
      <c r="G377" s="72"/>
    </row>
    <row r="378" spans="1:7">
      <c r="A378" s="86"/>
      <c r="B378" s="86"/>
      <c r="C378" s="86"/>
      <c r="D378" s="72"/>
      <c r="E378" s="72"/>
      <c r="F378" s="72"/>
      <c r="G378" s="72"/>
    </row>
    <row r="379" spans="1:7">
      <c r="A379" s="86"/>
      <c r="B379" s="86"/>
      <c r="C379" s="86"/>
      <c r="D379" s="72"/>
      <c r="E379" s="72"/>
      <c r="F379" s="72"/>
      <c r="G379" s="72"/>
    </row>
    <row r="380" spans="1:7">
      <c r="A380" s="101"/>
      <c r="B380" s="102"/>
      <c r="C380" s="102"/>
      <c r="D380" s="102"/>
      <c r="E380" s="102"/>
      <c r="F380" s="102"/>
      <c r="G380" s="103"/>
    </row>
    <row r="381" spans="1:7">
      <c r="A381" s="86"/>
      <c r="B381" s="86"/>
      <c r="C381" s="86"/>
      <c r="D381" s="72"/>
      <c r="E381" s="72"/>
      <c r="F381" s="72"/>
      <c r="G381" s="72"/>
    </row>
    <row r="382" spans="1:7">
      <c r="A382" s="86"/>
      <c r="B382" s="86"/>
      <c r="C382" s="86"/>
      <c r="D382" s="72"/>
      <c r="E382" s="72"/>
      <c r="F382" s="72"/>
      <c r="G382" s="72"/>
    </row>
    <row r="383" spans="1:7">
      <c r="A383" s="86"/>
      <c r="B383" s="86"/>
      <c r="C383" s="86"/>
      <c r="D383" s="72"/>
      <c r="E383" s="72"/>
      <c r="F383" s="72"/>
      <c r="G383" s="72"/>
    </row>
    <row r="384" spans="1:7">
      <c r="A384" s="86"/>
      <c r="B384" s="86"/>
      <c r="C384" s="86"/>
      <c r="D384" s="72"/>
      <c r="E384" s="72"/>
      <c r="F384" s="72"/>
      <c r="G384" s="72"/>
    </row>
    <row r="385" spans="1:7">
      <c r="A385" s="86"/>
      <c r="B385" s="86"/>
      <c r="C385" s="86"/>
      <c r="D385" s="72"/>
      <c r="E385" s="72"/>
      <c r="F385" s="72"/>
      <c r="G385" s="72"/>
    </row>
    <row r="386" spans="1:7">
      <c r="A386" s="86"/>
      <c r="B386" s="86"/>
      <c r="C386" s="86"/>
      <c r="D386" s="72"/>
      <c r="E386" s="72"/>
      <c r="F386" s="72"/>
      <c r="G386" s="72"/>
    </row>
    <row r="387" spans="1:7">
      <c r="A387" s="86"/>
      <c r="B387" s="87"/>
      <c r="C387" s="79"/>
      <c r="D387" s="72"/>
      <c r="E387" s="72"/>
      <c r="F387" s="72"/>
      <c r="G387" s="72"/>
    </row>
    <row r="388" spans="1:7">
      <c r="A388" s="86"/>
      <c r="B388" s="86"/>
      <c r="C388" s="86"/>
      <c r="D388" s="72"/>
      <c r="E388" s="72"/>
      <c r="F388" s="72"/>
      <c r="G388" s="72"/>
    </row>
    <row r="389" spans="1:7">
      <c r="A389" s="86"/>
      <c r="B389" s="86"/>
      <c r="C389" s="86"/>
      <c r="D389" s="72"/>
      <c r="E389" s="72"/>
      <c r="F389" s="72"/>
      <c r="G389" s="72"/>
    </row>
    <row r="390" spans="1:7">
      <c r="A390" s="88"/>
      <c r="B390" s="23"/>
      <c r="C390" s="23"/>
      <c r="D390" s="32"/>
      <c r="E390" s="32"/>
      <c r="F390" s="32"/>
      <c r="G390" s="32"/>
    </row>
    <row r="391" spans="1:7">
      <c r="A391" s="88"/>
      <c r="B391" s="23"/>
      <c r="C391" s="23"/>
      <c r="D391" s="32"/>
      <c r="E391" s="32"/>
      <c r="F391" s="32"/>
      <c r="G391" s="32"/>
    </row>
    <row r="392" spans="1:7">
      <c r="A392" s="88"/>
      <c r="B392" s="23"/>
      <c r="C392" s="23"/>
      <c r="D392" s="32"/>
      <c r="E392" s="32"/>
      <c r="F392" s="32"/>
      <c r="G392" s="32"/>
    </row>
    <row r="393" spans="1:7">
      <c r="A393" s="88"/>
      <c r="B393" s="23"/>
      <c r="C393" s="23"/>
      <c r="D393" s="104"/>
      <c r="E393" s="104"/>
      <c r="F393" s="104"/>
      <c r="G393" s="104"/>
    </row>
    <row r="394" spans="1:7" ht="21">
      <c r="A394" s="88"/>
      <c r="B394" s="23"/>
      <c r="C394" s="23"/>
      <c r="D394" s="32"/>
      <c r="E394" s="105"/>
      <c r="F394" s="105"/>
      <c r="G394" s="105"/>
    </row>
    <row r="395" spans="1:7">
      <c r="A395" s="88"/>
      <c r="B395" s="23"/>
      <c r="C395" s="23"/>
      <c r="D395" s="23"/>
      <c r="E395" s="23"/>
      <c r="F395" s="23"/>
      <c r="G395" s="23"/>
    </row>
    <row r="396" spans="1:7">
      <c r="A396" s="88"/>
      <c r="B396" s="23"/>
      <c r="C396" s="23"/>
      <c r="D396" s="23"/>
      <c r="E396" s="23"/>
      <c r="F396" s="23"/>
      <c r="G396" s="23"/>
    </row>
    <row r="397" spans="1:7">
      <c r="A397" s="88"/>
      <c r="B397" s="23"/>
      <c r="C397" s="23"/>
      <c r="D397" s="23"/>
      <c r="E397" s="23"/>
      <c r="F397" s="23"/>
      <c r="G397" s="23"/>
    </row>
    <row r="398" spans="1:7">
      <c r="A398" s="88"/>
      <c r="B398" s="23"/>
      <c r="C398" s="23"/>
      <c r="D398" s="23"/>
      <c r="E398" s="23"/>
      <c r="F398" s="23"/>
      <c r="G398" s="23"/>
    </row>
    <row r="399" spans="1:7">
      <c r="A399" s="88"/>
      <c r="B399" s="23"/>
      <c r="C399" s="23"/>
      <c r="D399" s="23"/>
      <c r="E399" s="23"/>
      <c r="F399" s="23"/>
      <c r="G399" s="23"/>
    </row>
    <row r="400" spans="1:7">
      <c r="A400" s="88"/>
      <c r="B400" s="23"/>
      <c r="C400" s="23"/>
      <c r="D400" s="23"/>
      <c r="E400" s="23"/>
      <c r="F400" s="23"/>
      <c r="G400" s="23"/>
    </row>
    <row r="401" spans="1:7">
      <c r="A401" s="88"/>
      <c r="B401" s="23"/>
      <c r="C401" s="23"/>
      <c r="D401" s="23"/>
      <c r="E401" s="23"/>
      <c r="F401" s="23"/>
      <c r="G401" s="23"/>
    </row>
    <row r="402" spans="1:7">
      <c r="A402" s="88"/>
      <c r="B402" s="23"/>
      <c r="C402" s="23"/>
      <c r="D402" s="23"/>
      <c r="E402" s="23"/>
      <c r="F402" s="23"/>
      <c r="G402" s="23"/>
    </row>
    <row r="403" spans="1:7">
      <c r="A403" s="88"/>
    </row>
    <row r="404" spans="1:7">
      <c r="A404" s="88"/>
    </row>
    <row r="405" spans="1:7">
      <c r="A405" s="88"/>
    </row>
    <row r="406" spans="1:7">
      <c r="A406" s="88"/>
    </row>
    <row r="407" spans="1:7">
      <c r="A407" s="88"/>
    </row>
    <row r="408" spans="1:7">
      <c r="A408" s="88"/>
    </row>
    <row r="409" spans="1:7">
      <c r="A409" s="88"/>
    </row>
  </sheetData>
  <mergeCells count="29">
    <mergeCell ref="A380:G380"/>
    <mergeCell ref="D393:G393"/>
    <mergeCell ref="E394:G394"/>
    <mergeCell ref="A1:G6"/>
    <mergeCell ref="A303:G303"/>
    <mergeCell ref="A312:G312"/>
    <mergeCell ref="A325:G325"/>
    <mergeCell ref="A341:G341"/>
    <mergeCell ref="A367:G367"/>
    <mergeCell ref="A232:G232"/>
    <mergeCell ref="A250:G250"/>
    <mergeCell ref="A270:G270"/>
    <mergeCell ref="A280:G280"/>
    <mergeCell ref="A284:G284"/>
    <mergeCell ref="A151:G151"/>
    <mergeCell ref="A163:G163"/>
    <mergeCell ref="A175:G175"/>
    <mergeCell ref="A188:G188"/>
    <mergeCell ref="A198:G198"/>
    <mergeCell ref="A88:G88"/>
    <mergeCell ref="A108:G108"/>
    <mergeCell ref="A116:G116"/>
    <mergeCell ref="A126:G126"/>
    <mergeCell ref="A140:G140"/>
    <mergeCell ref="A21:G21"/>
    <mergeCell ref="A33:G33"/>
    <mergeCell ref="A40:G40"/>
    <mergeCell ref="A56:G56"/>
    <mergeCell ref="A77:G77"/>
  </mergeCells>
  <dataValidations count="1">
    <dataValidation type="list" allowBlank="1" showInputMessage="1" showErrorMessage="1" sqref="D8:D20 F22:F32 D78:D87 F34:F39 D41:D55 D89:D107 F78:F87 D109:D115 D141:D150 D152:D162 D164:D174 D176:D187 D199:D231 D233:D249 D251:D269 D271:D279 D281:D283 D285:D302 D304:D311 D313:D324 D326:D340 D342:D366 D368:D392 D394:D1048576 F8:F20 F394:F1048576 D22:D32 F89:F107 F41:F55 F57:F76 D57:D76 D34:D39 F109:F115 F141:F150 F176:F187 F152:F162 D189:D197 D117:D139 F233:F249 F251:F269 F271:F279 F281:F283 F285:F302 F304:F311 F313:F324 F326:F340 F342:F366 F368:F392 F164:F174 F189:F197 F117:F139 F199:F231" xr:uid="{00000000-0002-0000-0000-000000000000}">
      <formula1>ACCOUNTS</formula1>
    </dataValidation>
  </dataValidations>
  <pageMargins left="0.75" right="1" top="1" bottom="1" header="0.5" footer="0.5"/>
  <pageSetup fitToWidth="15" fitToHeight="20" orientation="landscape" horizontalDpi="300" verticalDpi="3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8"/>
  <sheetViews>
    <sheetView workbookViewId="0">
      <selection activeCell="F12" sqref="F12"/>
    </sheetView>
  </sheetViews>
  <sheetFormatPr defaultColWidth="9" defaultRowHeight="15.75"/>
  <cols>
    <col min="1" max="1" width="32.5" customWidth="1"/>
  </cols>
  <sheetData>
    <row r="1" spans="1:5">
      <c r="A1" s="163" t="s">
        <v>31</v>
      </c>
      <c r="B1" s="164"/>
      <c r="C1" s="164"/>
      <c r="D1" s="164"/>
      <c r="E1" s="164"/>
    </row>
    <row r="2" spans="1:5">
      <c r="A2" s="164"/>
      <c r="B2" s="164"/>
      <c r="C2" s="164"/>
      <c r="D2" s="164"/>
      <c r="E2" s="164"/>
    </row>
    <row r="3" spans="1:5">
      <c r="A3" s="164"/>
      <c r="B3" s="164"/>
      <c r="C3" s="164"/>
      <c r="D3" s="164"/>
      <c r="E3" s="164"/>
    </row>
    <row r="4" spans="1:5">
      <c r="A4" s="164"/>
      <c r="B4" s="164"/>
      <c r="C4" s="164"/>
      <c r="D4" s="164"/>
      <c r="E4" s="164"/>
    </row>
    <row r="5" spans="1:5">
      <c r="A5" s="165"/>
      <c r="B5" s="165"/>
      <c r="C5" s="165"/>
      <c r="D5" s="165"/>
      <c r="E5" s="165"/>
    </row>
    <row r="6" spans="1:5" ht="18.75">
      <c r="A6" s="115" t="s">
        <v>32</v>
      </c>
      <c r="B6" s="115"/>
      <c r="C6" s="115"/>
      <c r="D6" s="115"/>
      <c r="E6" s="115"/>
    </row>
    <row r="7" spans="1:5">
      <c r="A7" s="116" t="s">
        <v>33</v>
      </c>
      <c r="B7" s="116"/>
      <c r="C7" s="116"/>
      <c r="D7" s="117">
        <v>1154280</v>
      </c>
      <c r="E7" s="117"/>
    </row>
    <row r="8" spans="1:5" ht="31.5">
      <c r="A8" s="60" t="s">
        <v>34</v>
      </c>
      <c r="B8" s="118">
        <v>4510</v>
      </c>
      <c r="C8" s="118"/>
      <c r="D8" s="118"/>
      <c r="E8" s="118"/>
    </row>
    <row r="9" spans="1:5">
      <c r="A9" s="2" t="s">
        <v>35</v>
      </c>
      <c r="B9" s="118">
        <v>9500</v>
      </c>
      <c r="C9" s="118"/>
      <c r="D9" s="118"/>
      <c r="E9" s="118"/>
    </row>
    <row r="10" spans="1:5">
      <c r="A10" s="116" t="s">
        <v>36</v>
      </c>
      <c r="B10" s="116"/>
      <c r="C10" s="116"/>
      <c r="D10" s="117">
        <f>D7-B8-B9</f>
        <v>1140270</v>
      </c>
      <c r="E10" s="117"/>
    </row>
    <row r="11" spans="1:5">
      <c r="A11" s="119" t="s">
        <v>37</v>
      </c>
      <c r="B11" s="120"/>
      <c r="C11" s="120"/>
      <c r="D11" s="120"/>
      <c r="E11" s="121"/>
    </row>
    <row r="12" spans="1:5">
      <c r="A12" s="4" t="s">
        <v>38</v>
      </c>
      <c r="B12" s="118">
        <v>15200</v>
      </c>
      <c r="C12" s="118"/>
      <c r="D12" s="118"/>
      <c r="E12" s="118"/>
    </row>
    <row r="13" spans="1:5">
      <c r="A13" s="4" t="s">
        <v>39</v>
      </c>
      <c r="B13" s="122">
        <v>11500</v>
      </c>
      <c r="C13" s="123"/>
      <c r="D13" s="122"/>
      <c r="E13" s="123"/>
    </row>
    <row r="14" spans="1:5">
      <c r="A14" s="4" t="s">
        <v>20</v>
      </c>
      <c r="B14" s="118">
        <v>291600</v>
      </c>
      <c r="C14" s="118"/>
      <c r="D14" s="118"/>
      <c r="E14" s="118"/>
    </row>
    <row r="15" spans="1:5">
      <c r="A15" s="4" t="s">
        <v>19</v>
      </c>
      <c r="B15" s="118">
        <v>231300</v>
      </c>
      <c r="C15" s="118"/>
      <c r="D15" s="118"/>
      <c r="E15" s="118"/>
    </row>
    <row r="16" spans="1:5">
      <c r="A16" s="4" t="s">
        <v>40</v>
      </c>
      <c r="B16" s="118">
        <v>3020</v>
      </c>
      <c r="C16" s="118"/>
      <c r="D16" s="118"/>
      <c r="E16" s="118"/>
    </row>
    <row r="17" spans="1:5">
      <c r="A17" s="4" t="s">
        <v>41</v>
      </c>
      <c r="B17" s="118">
        <v>520</v>
      </c>
      <c r="C17" s="118"/>
      <c r="D17" s="118"/>
      <c r="E17" s="118"/>
    </row>
    <row r="18" spans="1:5">
      <c r="A18" s="4" t="s">
        <v>42</v>
      </c>
      <c r="B18" s="118">
        <v>3000</v>
      </c>
      <c r="C18" s="118"/>
      <c r="D18" s="118"/>
      <c r="E18" s="118"/>
    </row>
    <row r="19" spans="1:5">
      <c r="A19" s="4" t="s">
        <v>43</v>
      </c>
      <c r="B19" s="118">
        <v>2400</v>
      </c>
      <c r="C19" s="118"/>
      <c r="D19" s="118"/>
      <c r="E19" s="118"/>
    </row>
    <row r="20" spans="1:5">
      <c r="A20" s="4" t="s">
        <v>44</v>
      </c>
      <c r="B20" s="118">
        <v>5050</v>
      </c>
      <c r="C20" s="118"/>
      <c r="D20" s="118"/>
      <c r="E20" s="118"/>
    </row>
    <row r="21" spans="1:5">
      <c r="A21" s="4" t="s">
        <v>45</v>
      </c>
      <c r="B21" s="122">
        <v>35000</v>
      </c>
      <c r="C21" s="123"/>
      <c r="D21" s="122"/>
      <c r="E21" s="123"/>
    </row>
    <row r="22" spans="1:5">
      <c r="A22" s="4" t="s">
        <v>46</v>
      </c>
      <c r="B22" s="118">
        <v>0</v>
      </c>
      <c r="C22" s="118"/>
      <c r="D22" s="118"/>
      <c r="E22" s="118"/>
    </row>
    <row r="23" spans="1:5">
      <c r="A23" s="4" t="s">
        <v>47</v>
      </c>
      <c r="B23" s="118">
        <v>29060</v>
      </c>
      <c r="C23" s="118"/>
      <c r="D23" s="118"/>
      <c r="E23" s="118"/>
    </row>
    <row r="24" spans="1:5">
      <c r="A24" s="4" t="s">
        <v>48</v>
      </c>
      <c r="B24" s="118">
        <v>51160</v>
      </c>
      <c r="C24" s="118"/>
      <c r="D24" s="118"/>
      <c r="E24" s="118"/>
    </row>
    <row r="25" spans="1:5">
      <c r="A25" s="4" t="s">
        <v>49</v>
      </c>
      <c r="B25" s="118">
        <v>6240</v>
      </c>
      <c r="C25" s="118"/>
      <c r="D25" s="118"/>
      <c r="E25" s="118"/>
    </row>
    <row r="26" spans="1:5">
      <c r="A26" s="4" t="s">
        <v>50</v>
      </c>
      <c r="B26" s="118">
        <v>41305</v>
      </c>
      <c r="C26" s="118"/>
      <c r="D26" s="118"/>
      <c r="E26" s="118"/>
    </row>
    <row r="27" spans="1:5">
      <c r="A27" s="4" t="s">
        <v>51</v>
      </c>
      <c r="B27" s="118">
        <v>4768</v>
      </c>
      <c r="C27" s="118"/>
      <c r="D27" s="118"/>
      <c r="E27" s="118"/>
    </row>
    <row r="28" spans="1:5">
      <c r="A28" s="4" t="s">
        <v>52</v>
      </c>
      <c r="B28" s="118">
        <v>1260</v>
      </c>
      <c r="C28" s="118"/>
      <c r="D28" s="118"/>
      <c r="E28" s="118"/>
    </row>
    <row r="29" spans="1:5">
      <c r="A29" s="4" t="s">
        <v>53</v>
      </c>
      <c r="B29" s="122">
        <v>1210</v>
      </c>
      <c r="C29" s="123"/>
      <c r="D29" s="122"/>
      <c r="E29" s="123"/>
    </row>
    <row r="30" spans="1:5">
      <c r="A30" s="4" t="s">
        <v>54</v>
      </c>
      <c r="B30" s="118">
        <v>2500</v>
      </c>
      <c r="C30" s="118"/>
      <c r="D30" s="118"/>
      <c r="E30" s="118"/>
    </row>
    <row r="31" spans="1:5">
      <c r="A31" s="4" t="s">
        <v>55</v>
      </c>
      <c r="B31" s="118">
        <v>46800</v>
      </c>
      <c r="C31" s="118"/>
      <c r="D31" s="118"/>
      <c r="E31" s="118"/>
    </row>
    <row r="32" spans="1:5">
      <c r="A32" s="4" t="s">
        <v>56</v>
      </c>
      <c r="B32" s="122">
        <v>6000</v>
      </c>
      <c r="C32" s="123"/>
      <c r="D32" s="122"/>
      <c r="E32" s="123"/>
    </row>
    <row r="33" spans="1:5">
      <c r="A33" s="4" t="s">
        <v>57</v>
      </c>
      <c r="B33" s="118">
        <v>3630</v>
      </c>
      <c r="C33" s="118"/>
      <c r="D33" s="118"/>
      <c r="E33" s="118"/>
    </row>
    <row r="34" spans="1:5">
      <c r="A34" s="4" t="s">
        <v>58</v>
      </c>
      <c r="B34" s="118">
        <v>138200</v>
      </c>
      <c r="C34" s="118"/>
      <c r="D34" s="118"/>
      <c r="E34" s="118"/>
    </row>
    <row r="35" spans="1:5">
      <c r="A35" s="4" t="s">
        <v>59</v>
      </c>
      <c r="B35" s="118">
        <v>500</v>
      </c>
      <c r="C35" s="118"/>
      <c r="D35" s="118"/>
      <c r="E35" s="118"/>
    </row>
    <row r="36" spans="1:5">
      <c r="A36" s="4" t="s">
        <v>60</v>
      </c>
      <c r="B36" s="118">
        <v>700</v>
      </c>
      <c r="C36" s="118"/>
      <c r="D36" s="118"/>
      <c r="E36" s="118"/>
    </row>
    <row r="37" spans="1:5" ht="21" customHeight="1">
      <c r="A37" s="124" t="s">
        <v>61</v>
      </c>
      <c r="B37" s="124"/>
      <c r="C37" s="124"/>
      <c r="D37" s="125">
        <f>SUM(B12:C36)</f>
        <v>931923</v>
      </c>
      <c r="E37" s="125"/>
    </row>
    <row r="38" spans="1:5" ht="23.25">
      <c r="A38" s="126" t="s">
        <v>62</v>
      </c>
      <c r="B38" s="127"/>
      <c r="C38" s="128"/>
      <c r="D38" s="129">
        <f>D10-D37</f>
        <v>208347</v>
      </c>
      <c r="E38" s="130"/>
    </row>
    <row r="39" spans="1:5" ht="21" customHeight="1">
      <c r="A39" s="156" t="s">
        <v>63</v>
      </c>
      <c r="B39" s="161" t="s">
        <v>64</v>
      </c>
      <c r="C39" s="161"/>
      <c r="D39" s="161"/>
      <c r="E39" s="161"/>
    </row>
    <row r="40" spans="1:5" ht="21" customHeight="1">
      <c r="A40" s="157"/>
      <c r="B40" s="162"/>
      <c r="C40" s="162"/>
      <c r="D40" s="162"/>
      <c r="E40" s="162"/>
    </row>
    <row r="41" spans="1:5" ht="21" customHeight="1">
      <c r="A41" s="157"/>
      <c r="B41" s="162"/>
      <c r="C41" s="162"/>
      <c r="D41" s="162"/>
      <c r="E41" s="162"/>
    </row>
    <row r="42" spans="1:5" ht="21" customHeight="1">
      <c r="A42" s="157"/>
      <c r="B42" s="162"/>
      <c r="C42" s="162"/>
      <c r="D42" s="162"/>
      <c r="E42" s="162"/>
    </row>
    <row r="43" spans="1:5" ht="15.75" customHeight="1">
      <c r="A43" s="157"/>
      <c r="B43" s="162"/>
      <c r="C43" s="162"/>
      <c r="D43" s="162"/>
      <c r="E43" s="162"/>
    </row>
    <row r="44" spans="1:5" ht="15.75" customHeight="1">
      <c r="A44" s="157"/>
      <c r="B44" s="162"/>
      <c r="C44" s="162"/>
      <c r="D44" s="162"/>
      <c r="E44" s="162"/>
    </row>
    <row r="45" spans="1:5" ht="15.75" customHeight="1">
      <c r="A45" s="157"/>
      <c r="B45" s="162"/>
      <c r="C45" s="162"/>
      <c r="D45" s="162"/>
      <c r="E45" s="162"/>
    </row>
    <row r="46" spans="1:5" ht="15.75" customHeight="1">
      <c r="A46" s="158" t="s">
        <v>65</v>
      </c>
      <c r="B46" s="159"/>
      <c r="C46" s="159"/>
      <c r="D46" s="159"/>
      <c r="E46" s="159"/>
    </row>
    <row r="47" spans="1:5" ht="15.75" customHeight="1">
      <c r="A47" s="159"/>
      <c r="B47" s="159"/>
      <c r="C47" s="159"/>
      <c r="D47" s="159"/>
      <c r="E47" s="159"/>
    </row>
    <row r="48" spans="1:5" ht="15.75" customHeight="1">
      <c r="A48" s="159"/>
      <c r="B48" s="159"/>
      <c r="C48" s="159"/>
      <c r="D48" s="159"/>
      <c r="E48" s="159"/>
    </row>
    <row r="49" spans="1:5" ht="15.75" customHeight="1">
      <c r="A49" s="159"/>
      <c r="B49" s="159"/>
      <c r="C49" s="159"/>
      <c r="D49" s="159"/>
      <c r="E49" s="159"/>
    </row>
    <row r="50" spans="1:5" ht="15.75" customHeight="1">
      <c r="A50" s="159"/>
      <c r="B50" s="159"/>
      <c r="C50" s="159"/>
      <c r="D50" s="159"/>
      <c r="E50" s="159"/>
    </row>
    <row r="51" spans="1:5" ht="15.75" customHeight="1">
      <c r="A51" s="159"/>
      <c r="B51" s="159"/>
      <c r="C51" s="159"/>
      <c r="D51" s="159"/>
      <c r="E51" s="159"/>
    </row>
    <row r="52" spans="1:5" ht="15.75" customHeight="1">
      <c r="A52" s="172" t="s">
        <v>66</v>
      </c>
      <c r="B52" s="173"/>
      <c r="C52" s="173"/>
      <c r="D52" s="173"/>
      <c r="E52" s="174"/>
    </row>
    <row r="53" spans="1:5" ht="15.75" customHeight="1">
      <c r="A53" s="175"/>
      <c r="B53" s="176"/>
      <c r="C53" s="176"/>
      <c r="D53" s="176"/>
      <c r="E53" s="177"/>
    </row>
    <row r="54" spans="1:5" ht="15.75" customHeight="1">
      <c r="A54" s="131" t="s">
        <v>67</v>
      </c>
      <c r="B54" s="131"/>
      <c r="C54" s="131"/>
      <c r="D54" s="132">
        <v>2640</v>
      </c>
      <c r="E54" s="132"/>
    </row>
    <row r="55" spans="1:5" ht="15.75" customHeight="1">
      <c r="A55" s="133" t="s">
        <v>68</v>
      </c>
      <c r="B55" s="133"/>
      <c r="C55" s="133"/>
      <c r="D55" s="134">
        <v>922381</v>
      </c>
      <c r="E55" s="134"/>
    </row>
    <row r="56" spans="1:5" ht="15.75" customHeight="1">
      <c r="A56" s="133" t="s">
        <v>69</v>
      </c>
      <c r="B56" s="133"/>
      <c r="C56" s="133"/>
      <c r="D56" s="134">
        <v>11010</v>
      </c>
      <c r="E56" s="134"/>
    </row>
    <row r="57" spans="1:5" ht="15.75" customHeight="1">
      <c r="A57" s="133" t="s">
        <v>70</v>
      </c>
      <c r="B57" s="133"/>
      <c r="C57" s="133"/>
      <c r="D57" s="134">
        <v>116310</v>
      </c>
      <c r="E57" s="134"/>
    </row>
    <row r="58" spans="1:5" ht="15.75" customHeight="1">
      <c r="A58" s="133" t="s">
        <v>71</v>
      </c>
      <c r="B58" s="133"/>
      <c r="C58" s="133"/>
      <c r="D58" s="134">
        <v>11700</v>
      </c>
      <c r="E58" s="134"/>
    </row>
    <row r="59" spans="1:5" ht="15.75" customHeight="1">
      <c r="A59" s="133" t="s">
        <v>72</v>
      </c>
      <c r="B59" s="133"/>
      <c r="C59" s="133"/>
      <c r="D59" s="134">
        <v>100000</v>
      </c>
      <c r="E59" s="134"/>
    </row>
    <row r="60" spans="1:5" ht="15.75" customHeight="1">
      <c r="A60" s="135" t="s">
        <v>73</v>
      </c>
      <c r="B60" s="135"/>
      <c r="C60" s="135"/>
      <c r="D60" s="136">
        <v>50000</v>
      </c>
      <c r="E60" s="136"/>
    </row>
    <row r="61" spans="1:5" ht="15.75" customHeight="1">
      <c r="A61" s="137" t="s">
        <v>74</v>
      </c>
      <c r="B61" s="137"/>
      <c r="C61" s="137"/>
      <c r="D61" s="137">
        <f>SUM(D54:E60)</f>
        <v>1214041</v>
      </c>
      <c r="E61" s="137"/>
    </row>
    <row r="62" spans="1:5" ht="15.75" customHeight="1">
      <c r="A62" s="166" t="s">
        <v>75</v>
      </c>
      <c r="B62" s="167"/>
      <c r="C62" s="167"/>
      <c r="D62" s="167"/>
      <c r="E62" s="168"/>
    </row>
    <row r="63" spans="1:5" ht="15.75" customHeight="1">
      <c r="A63" s="169"/>
      <c r="B63" s="170"/>
      <c r="C63" s="170"/>
      <c r="D63" s="170"/>
      <c r="E63" s="171"/>
    </row>
    <row r="64" spans="1:5" ht="15.75" customHeight="1">
      <c r="A64" s="131" t="s">
        <v>76</v>
      </c>
      <c r="B64" s="131"/>
      <c r="C64" s="131"/>
      <c r="D64" s="132">
        <v>941923</v>
      </c>
      <c r="E64" s="132"/>
    </row>
    <row r="65" spans="1:5" ht="15.75" customHeight="1">
      <c r="A65" s="133" t="s">
        <v>77</v>
      </c>
      <c r="B65" s="133"/>
      <c r="C65" s="133"/>
      <c r="D65" s="134">
        <v>203872</v>
      </c>
      <c r="E65" s="134"/>
    </row>
    <row r="66" spans="1:5" ht="15.75" customHeight="1">
      <c r="A66" s="135" t="s">
        <v>78</v>
      </c>
      <c r="B66" s="135"/>
      <c r="C66" s="135"/>
      <c r="D66" s="136">
        <v>50000</v>
      </c>
      <c r="E66" s="136"/>
    </row>
    <row r="67" spans="1:5" ht="15.75" customHeight="1">
      <c r="A67" s="138" t="s">
        <v>79</v>
      </c>
      <c r="B67" s="138"/>
      <c r="C67" s="138"/>
      <c r="D67" s="138">
        <f>SUM(D64:E66)</f>
        <v>1195795</v>
      </c>
      <c r="E67" s="138"/>
    </row>
    <row r="68" spans="1:5" ht="15.75" customHeight="1">
      <c r="A68" s="166" t="s">
        <v>77</v>
      </c>
      <c r="B68" s="167"/>
      <c r="C68" s="167"/>
      <c r="D68" s="167"/>
      <c r="E68" s="168"/>
    </row>
    <row r="69" spans="1:5" ht="15.75" customHeight="1">
      <c r="A69" s="169"/>
      <c r="B69" s="170"/>
      <c r="C69" s="170"/>
      <c r="D69" s="170"/>
      <c r="E69" s="171"/>
    </row>
    <row r="70" spans="1:5">
      <c r="A70" s="139" t="s">
        <v>80</v>
      </c>
      <c r="B70" s="140"/>
      <c r="C70" s="141"/>
      <c r="D70" s="142">
        <v>144411</v>
      </c>
      <c r="E70" s="142"/>
    </row>
    <row r="71" spans="1:5">
      <c r="A71" s="143" t="s">
        <v>73</v>
      </c>
      <c r="B71" s="144"/>
      <c r="C71" s="145"/>
      <c r="D71" s="146">
        <v>37761</v>
      </c>
      <c r="E71" s="146"/>
    </row>
    <row r="72" spans="1:5">
      <c r="A72" s="143" t="s">
        <v>81</v>
      </c>
      <c r="B72" s="144"/>
      <c r="C72" s="145"/>
      <c r="D72" s="147">
        <v>3000</v>
      </c>
      <c r="E72" s="148"/>
    </row>
    <row r="73" spans="1:5">
      <c r="A73" s="143" t="s">
        <v>82</v>
      </c>
      <c r="B73" s="144"/>
      <c r="C73" s="145"/>
      <c r="D73" s="146">
        <v>18700</v>
      </c>
      <c r="E73" s="146"/>
    </row>
    <row r="74" spans="1:5" ht="18.75">
      <c r="A74" s="149" t="s">
        <v>74</v>
      </c>
      <c r="B74" s="149"/>
      <c r="C74" s="149"/>
      <c r="D74" s="149">
        <f>SUM(D70:E73)</f>
        <v>203872</v>
      </c>
      <c r="E74" s="149"/>
    </row>
    <row r="75" spans="1:5">
      <c r="A75" s="166" t="s">
        <v>83</v>
      </c>
      <c r="B75" s="167"/>
      <c r="C75" s="167"/>
      <c r="D75" s="167"/>
      <c r="E75" s="168"/>
    </row>
    <row r="76" spans="1:5">
      <c r="A76" s="169"/>
      <c r="B76" s="170"/>
      <c r="C76" s="170"/>
      <c r="D76" s="170"/>
      <c r="E76" s="171"/>
    </row>
    <row r="77" spans="1:5">
      <c r="A77" s="139" t="s">
        <v>84</v>
      </c>
      <c r="B77" s="140"/>
      <c r="C77" s="141"/>
      <c r="D77" s="142">
        <v>99000</v>
      </c>
      <c r="E77" s="142"/>
    </row>
    <row r="78" spans="1:5">
      <c r="A78" s="143" t="s">
        <v>85</v>
      </c>
      <c r="B78" s="144"/>
      <c r="C78" s="145"/>
      <c r="D78" s="147">
        <v>15100</v>
      </c>
      <c r="E78" s="148"/>
    </row>
    <row r="79" spans="1:5">
      <c r="A79" s="143" t="s">
        <v>86</v>
      </c>
      <c r="B79" s="144"/>
      <c r="C79" s="145"/>
      <c r="D79" s="147">
        <v>10000</v>
      </c>
      <c r="E79" s="148"/>
    </row>
    <row r="80" spans="1:5">
      <c r="A80" s="143" t="s">
        <v>87</v>
      </c>
      <c r="B80" s="144"/>
      <c r="C80" s="145"/>
      <c r="D80" s="147">
        <v>220890</v>
      </c>
      <c r="E80" s="148"/>
    </row>
    <row r="81" spans="1:5" ht="18.75">
      <c r="A81" s="150" t="s">
        <v>88</v>
      </c>
      <c r="B81" s="150"/>
      <c r="C81" s="150"/>
      <c r="D81" s="125">
        <f>SUM(D77:E80)</f>
        <v>344990</v>
      </c>
      <c r="E81" s="125"/>
    </row>
    <row r="82" spans="1:5" ht="18.75">
      <c r="A82" s="61"/>
      <c r="B82" s="61"/>
      <c r="C82" s="61"/>
      <c r="D82" s="62"/>
      <c r="E82" s="62"/>
    </row>
    <row r="83" spans="1:5" ht="18.75">
      <c r="A83" s="61"/>
      <c r="B83" s="61"/>
      <c r="C83" s="61"/>
      <c r="D83" s="62"/>
      <c r="E83" s="62"/>
    </row>
    <row r="84" spans="1:5" ht="18.75">
      <c r="A84" s="61"/>
      <c r="B84" s="61"/>
      <c r="C84" s="61"/>
      <c r="D84" s="62"/>
      <c r="E84" s="62"/>
    </row>
    <row r="85" spans="1:5" ht="18.75">
      <c r="A85" s="61"/>
      <c r="B85" s="61"/>
      <c r="C85" s="61"/>
      <c r="D85" s="62"/>
      <c r="E85" s="62"/>
    </row>
    <row r="86" spans="1:5" ht="18.75">
      <c r="A86" s="61"/>
      <c r="B86" s="61"/>
      <c r="C86" s="61"/>
      <c r="D86" s="62"/>
      <c r="E86" s="62"/>
    </row>
    <row r="87" spans="1:5" ht="18.75">
      <c r="A87" s="61"/>
      <c r="B87" s="61"/>
      <c r="C87" s="61"/>
      <c r="D87" s="62"/>
      <c r="E87" s="62"/>
    </row>
    <row r="88" spans="1:5" ht="18.75">
      <c r="A88" s="61"/>
      <c r="B88" s="61"/>
      <c r="C88" s="61"/>
      <c r="D88" s="62"/>
      <c r="E88" s="62"/>
    </row>
    <row r="89" spans="1:5" ht="18.75">
      <c r="A89" s="61"/>
      <c r="B89" s="61"/>
      <c r="C89" s="61"/>
      <c r="D89" s="62"/>
      <c r="E89" s="62"/>
    </row>
    <row r="90" spans="1:5">
      <c r="A90" s="166" t="s">
        <v>89</v>
      </c>
      <c r="B90" s="167"/>
      <c r="C90" s="167"/>
      <c r="D90" s="167"/>
      <c r="E90" s="168"/>
    </row>
    <row r="91" spans="1:5">
      <c r="A91" s="169"/>
      <c r="B91" s="170"/>
      <c r="C91" s="170"/>
      <c r="D91" s="170"/>
      <c r="E91" s="171"/>
    </row>
    <row r="92" spans="1:5">
      <c r="A92" s="180" t="s">
        <v>15</v>
      </c>
      <c r="B92" s="180"/>
      <c r="C92" s="180"/>
      <c r="D92" s="151">
        <v>379946</v>
      </c>
      <c r="E92" s="151"/>
    </row>
    <row r="93" spans="1:5">
      <c r="A93" s="152" t="s">
        <v>18</v>
      </c>
      <c r="B93" s="152"/>
      <c r="C93" s="152"/>
      <c r="D93" s="118">
        <v>11640</v>
      </c>
      <c r="E93" s="118"/>
    </row>
    <row r="94" spans="1:5">
      <c r="A94" s="153" t="s">
        <v>90</v>
      </c>
      <c r="B94" s="154"/>
      <c r="C94" s="155"/>
      <c r="D94" s="122">
        <v>30000</v>
      </c>
      <c r="E94" s="123"/>
    </row>
    <row r="95" spans="1:5">
      <c r="A95" s="153" t="s">
        <v>20</v>
      </c>
      <c r="B95" s="154"/>
      <c r="C95" s="155"/>
      <c r="D95" s="122">
        <v>342933</v>
      </c>
      <c r="E95" s="123"/>
    </row>
    <row r="96" spans="1:5">
      <c r="A96" s="153" t="s">
        <v>91</v>
      </c>
      <c r="B96" s="154"/>
      <c r="C96" s="155"/>
      <c r="D96" s="122">
        <v>101731</v>
      </c>
      <c r="E96" s="123"/>
    </row>
    <row r="97" spans="1:5">
      <c r="A97" s="153" t="s">
        <v>45</v>
      </c>
      <c r="B97" s="154"/>
      <c r="C97" s="155"/>
      <c r="D97" s="122">
        <v>15000</v>
      </c>
      <c r="E97" s="123"/>
    </row>
    <row r="98" spans="1:5">
      <c r="A98" s="178" t="s">
        <v>92</v>
      </c>
      <c r="B98" s="178"/>
      <c r="C98" s="178"/>
      <c r="D98" s="146">
        <v>50000</v>
      </c>
      <c r="E98" s="146"/>
    </row>
    <row r="99" spans="1:5" ht="18.75">
      <c r="A99" s="150" t="s">
        <v>93</v>
      </c>
      <c r="B99" s="150"/>
      <c r="C99" s="150"/>
      <c r="D99" s="125">
        <f>SUM(D92:E98)</f>
        <v>931250</v>
      </c>
      <c r="E99" s="125"/>
    </row>
    <row r="100" spans="1:5">
      <c r="A100" s="179"/>
      <c r="B100" s="179"/>
      <c r="C100" s="179"/>
      <c r="D100" s="179"/>
      <c r="E100" s="179"/>
    </row>
    <row r="101" spans="1:5">
      <c r="A101" s="104"/>
      <c r="B101" s="104"/>
      <c r="C101" s="104"/>
      <c r="D101" s="104"/>
      <c r="E101" s="104"/>
    </row>
    <row r="102" spans="1:5">
      <c r="A102" s="104"/>
      <c r="B102" s="104"/>
      <c r="C102" s="104"/>
      <c r="D102" s="104"/>
      <c r="E102" s="104"/>
    </row>
    <row r="103" spans="1:5">
      <c r="A103" s="104"/>
      <c r="B103" s="104"/>
      <c r="C103" s="104"/>
      <c r="D103" s="104"/>
      <c r="E103" s="104"/>
    </row>
    <row r="104" spans="1:5">
      <c r="B104" s="160" t="s">
        <v>64</v>
      </c>
      <c r="C104" s="160"/>
      <c r="D104" s="160"/>
      <c r="E104" s="160"/>
    </row>
    <row r="105" spans="1:5">
      <c r="B105" s="160"/>
      <c r="C105" s="160"/>
      <c r="D105" s="160"/>
      <c r="E105" s="160"/>
    </row>
    <row r="106" spans="1:5">
      <c r="B106" s="160"/>
      <c r="C106" s="160"/>
      <c r="D106" s="160"/>
      <c r="E106" s="160"/>
    </row>
    <row r="107" spans="1:5">
      <c r="B107" s="160"/>
      <c r="C107" s="160"/>
      <c r="D107" s="160"/>
      <c r="E107" s="160"/>
    </row>
    <row r="108" spans="1:5">
      <c r="B108" s="160"/>
      <c r="C108" s="160"/>
      <c r="D108" s="160"/>
      <c r="E108" s="160"/>
    </row>
  </sheetData>
  <mergeCells count="141">
    <mergeCell ref="A102:C102"/>
    <mergeCell ref="D102:E102"/>
    <mergeCell ref="A103:C103"/>
    <mergeCell ref="D103:E103"/>
    <mergeCell ref="A39:A45"/>
    <mergeCell ref="A46:E51"/>
    <mergeCell ref="B104:E108"/>
    <mergeCell ref="B39:E45"/>
    <mergeCell ref="A1:E5"/>
    <mergeCell ref="A68:E69"/>
    <mergeCell ref="A75:E76"/>
    <mergeCell ref="A90:E91"/>
    <mergeCell ref="A52:E53"/>
    <mergeCell ref="A62:E63"/>
    <mergeCell ref="A97:C97"/>
    <mergeCell ref="D97:E97"/>
    <mergeCell ref="A98:C98"/>
    <mergeCell ref="D98:E98"/>
    <mergeCell ref="A99:C99"/>
    <mergeCell ref="D99:E99"/>
    <mergeCell ref="A100:E100"/>
    <mergeCell ref="A101:C101"/>
    <mergeCell ref="D101:E101"/>
    <mergeCell ref="A92:C92"/>
    <mergeCell ref="D92:E92"/>
    <mergeCell ref="A93:C93"/>
    <mergeCell ref="D93:E93"/>
    <mergeCell ref="A94:C94"/>
    <mergeCell ref="D94:E94"/>
    <mergeCell ref="A95:C95"/>
    <mergeCell ref="D95:E95"/>
    <mergeCell ref="A96:C96"/>
    <mergeCell ref="D96:E96"/>
    <mergeCell ref="A77:C77"/>
    <mergeCell ref="D77:E77"/>
    <mergeCell ref="A78:C78"/>
    <mergeCell ref="D78:E78"/>
    <mergeCell ref="A79:C79"/>
    <mergeCell ref="D79:E79"/>
    <mergeCell ref="A80:C80"/>
    <mergeCell ref="D80:E80"/>
    <mergeCell ref="A81:C81"/>
    <mergeCell ref="D81:E81"/>
    <mergeCell ref="A70:C70"/>
    <mergeCell ref="D70:E70"/>
    <mergeCell ref="A71:C71"/>
    <mergeCell ref="D71:E71"/>
    <mergeCell ref="A72:C72"/>
    <mergeCell ref="D72:E72"/>
    <mergeCell ref="A73:C73"/>
    <mergeCell ref="D73:E73"/>
    <mergeCell ref="A74:C74"/>
    <mergeCell ref="D74:E74"/>
    <mergeCell ref="A61:C61"/>
    <mergeCell ref="D61:E61"/>
    <mergeCell ref="A64:C64"/>
    <mergeCell ref="D64:E64"/>
    <mergeCell ref="A65:C65"/>
    <mergeCell ref="D65:E65"/>
    <mergeCell ref="A66:C66"/>
    <mergeCell ref="D66:E66"/>
    <mergeCell ref="A67:C67"/>
    <mergeCell ref="D67:E67"/>
    <mergeCell ref="A56:C56"/>
    <mergeCell ref="D56:E56"/>
    <mergeCell ref="A57:C57"/>
    <mergeCell ref="D57:E57"/>
    <mergeCell ref="A58:C58"/>
    <mergeCell ref="D58:E58"/>
    <mergeCell ref="A59:C59"/>
    <mergeCell ref="D59:E59"/>
    <mergeCell ref="A60:C60"/>
    <mergeCell ref="D60:E60"/>
    <mergeCell ref="B36:C36"/>
    <mergeCell ref="D36:E36"/>
    <mergeCell ref="A37:C37"/>
    <mergeCell ref="D37:E37"/>
    <mergeCell ref="A38:C38"/>
    <mergeCell ref="D38:E38"/>
    <mergeCell ref="A54:C54"/>
    <mergeCell ref="D54:E54"/>
    <mergeCell ref="A55:C55"/>
    <mergeCell ref="D55:E55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A11:E11"/>
    <mergeCell ref="B12:C12"/>
    <mergeCell ref="D12:E12"/>
    <mergeCell ref="B13:C13"/>
    <mergeCell ref="D13:E13"/>
    <mergeCell ref="B14:C14"/>
    <mergeCell ref="D14:E14"/>
    <mergeCell ref="B15:C15"/>
    <mergeCell ref="D15:E15"/>
    <mergeCell ref="A6:E6"/>
    <mergeCell ref="A7:C7"/>
    <mergeCell ref="D7:E7"/>
    <mergeCell ref="B8:C8"/>
    <mergeCell ref="D8:E8"/>
    <mergeCell ref="B9:C9"/>
    <mergeCell ref="D9:E9"/>
    <mergeCell ref="A10:C10"/>
    <mergeCell ref="D10:E10"/>
  </mergeCells>
  <pageMargins left="1" right="1" top="0.75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6"/>
  <sheetViews>
    <sheetView showGridLines="0" workbookViewId="0">
      <selection activeCell="B9" sqref="B9"/>
    </sheetView>
  </sheetViews>
  <sheetFormatPr defaultColWidth="9" defaultRowHeight="15.75"/>
  <cols>
    <col min="1" max="1" width="4.375" customWidth="1"/>
    <col min="2" max="2" width="26" customWidth="1"/>
    <col min="3" max="3" width="10.75" customWidth="1"/>
    <col min="4" max="4" width="8.375" customWidth="1"/>
    <col min="5" max="5" width="8.625" customWidth="1"/>
    <col min="6" max="6" width="11.125" customWidth="1"/>
    <col min="7" max="7" width="8.125" customWidth="1"/>
    <col min="10" max="10" width="15.5" customWidth="1"/>
    <col min="11" max="11" width="17.5" customWidth="1"/>
  </cols>
  <sheetData>
    <row r="1" spans="1:11" ht="15.75" customHeight="1">
      <c r="A1" s="107" t="s">
        <v>94</v>
      </c>
      <c r="B1" s="107"/>
      <c r="C1" s="107"/>
      <c r="D1" s="107"/>
      <c r="E1" s="107"/>
      <c r="F1" s="107"/>
      <c r="G1" s="107"/>
    </row>
    <row r="2" spans="1:11" ht="15.75" customHeight="1">
      <c r="A2" s="107"/>
      <c r="B2" s="107"/>
      <c r="C2" s="107"/>
      <c r="D2" s="107"/>
      <c r="E2" s="107"/>
      <c r="F2" s="107"/>
      <c r="G2" s="107"/>
    </row>
    <row r="3" spans="1:11" ht="15.75" customHeight="1">
      <c r="A3" s="107"/>
      <c r="B3" s="107"/>
      <c r="C3" s="107"/>
      <c r="D3" s="107"/>
      <c r="E3" s="107"/>
      <c r="F3" s="107"/>
      <c r="G3" s="107"/>
      <c r="J3" s="49" t="s">
        <v>95</v>
      </c>
      <c r="K3" s="49" t="s">
        <v>96</v>
      </c>
    </row>
    <row r="4" spans="1:11" ht="15.75" customHeight="1">
      <c r="A4" s="107"/>
      <c r="B4" s="107"/>
      <c r="C4" s="107"/>
      <c r="D4" s="107"/>
      <c r="E4" s="107"/>
      <c r="F4" s="107"/>
      <c r="G4" s="107"/>
      <c r="J4" s="49"/>
      <c r="K4" s="49"/>
    </row>
    <row r="5" spans="1:11" ht="15.75" customHeight="1">
      <c r="A5" s="107"/>
      <c r="B5" s="107"/>
      <c r="C5" s="107"/>
      <c r="D5" s="107"/>
      <c r="E5" s="107"/>
      <c r="F5" s="107"/>
      <c r="G5" s="107"/>
      <c r="J5" s="49"/>
      <c r="K5" s="49"/>
    </row>
    <row r="6" spans="1:11" ht="15.75" customHeight="1">
      <c r="A6" s="107"/>
      <c r="B6" s="107"/>
      <c r="C6" s="107"/>
      <c r="D6" s="107"/>
      <c r="E6" s="107"/>
      <c r="F6" s="107"/>
      <c r="G6" s="107"/>
      <c r="J6" s="49" t="s">
        <v>97</v>
      </c>
      <c r="K6" s="49" t="s">
        <v>96</v>
      </c>
    </row>
    <row r="7" spans="1:11" ht="15.75" customHeight="1">
      <c r="A7" s="108"/>
      <c r="B7" s="108"/>
      <c r="C7" s="108"/>
      <c r="D7" s="108"/>
      <c r="E7" s="108"/>
      <c r="F7" s="108"/>
      <c r="G7" s="108"/>
      <c r="J7" s="49" t="s">
        <v>98</v>
      </c>
      <c r="K7" s="49" t="s">
        <v>96</v>
      </c>
    </row>
    <row r="8" spans="1:11" ht="39" customHeight="1">
      <c r="A8" s="36" t="s">
        <v>99</v>
      </c>
      <c r="B8" s="37" t="s">
        <v>6</v>
      </c>
      <c r="C8" s="38" t="s">
        <v>100</v>
      </c>
      <c r="D8" s="37" t="s">
        <v>5</v>
      </c>
      <c r="E8" s="37" t="s">
        <v>7</v>
      </c>
      <c r="F8" s="37" t="s">
        <v>67</v>
      </c>
      <c r="G8" s="39" t="s">
        <v>101</v>
      </c>
      <c r="J8" s="50" t="s">
        <v>102</v>
      </c>
      <c r="K8" s="50" t="s">
        <v>103</v>
      </c>
    </row>
    <row r="9" spans="1:11">
      <c r="A9" s="1">
        <v>1</v>
      </c>
      <c r="B9" s="40" t="s">
        <v>104</v>
      </c>
      <c r="C9" s="1" t="s">
        <v>32</v>
      </c>
      <c r="D9" s="1">
        <f>SUMIF(GDA,B9,GDAMOUNT)</f>
        <v>0</v>
      </c>
      <c r="E9" s="1">
        <f>SUMIF(GCA,B9,GCAMOUNT)</f>
        <v>537900</v>
      </c>
      <c r="F9" s="1">
        <f>IF(G9="CR",E9-D9,D9-E9)</f>
        <v>537900</v>
      </c>
      <c r="G9" s="1" t="str">
        <f t="shared" ref="G9:G24" si="0">IFERROR(VLOOKUP(C9,$J$3:$K$12,2,FALSE),"")</f>
        <v>CR</v>
      </c>
      <c r="J9" s="51" t="s">
        <v>32</v>
      </c>
      <c r="K9" s="51" t="s">
        <v>103</v>
      </c>
    </row>
    <row r="10" spans="1:11">
      <c r="A10" s="1">
        <v>2</v>
      </c>
      <c r="B10" s="40" t="s">
        <v>105</v>
      </c>
      <c r="C10" s="1" t="s">
        <v>32</v>
      </c>
      <c r="D10" s="1">
        <f>SUMIF(GDA,B10,GDAMOUNT)</f>
        <v>0</v>
      </c>
      <c r="E10" s="1">
        <f>SUMIF(GCA,B10,GCAMOUNT)</f>
        <v>0</v>
      </c>
      <c r="F10" s="1">
        <f>IF(G10="CR",E10-D10,D10-E10)</f>
        <v>0</v>
      </c>
      <c r="G10" s="1" t="str">
        <f t="shared" si="0"/>
        <v>CR</v>
      </c>
      <c r="J10" s="51"/>
      <c r="K10" s="51"/>
    </row>
    <row r="11" spans="1:11">
      <c r="A11" s="1">
        <v>3</v>
      </c>
      <c r="B11" s="5" t="s">
        <v>10</v>
      </c>
      <c r="C11" s="2" t="s">
        <v>32</v>
      </c>
      <c r="D11" s="1">
        <f>SUMIF(GDA,B11,GDAMOUNT)</f>
        <v>0</v>
      </c>
      <c r="E11" s="1">
        <f>SUMIF(GCA,B11,GCAMOUNT)</f>
        <v>230654</v>
      </c>
      <c r="F11" s="1">
        <f>IF(G11="CR",E11-D11,D11-E11)</f>
        <v>230654</v>
      </c>
      <c r="G11" s="1" t="str">
        <f t="shared" si="0"/>
        <v>CR</v>
      </c>
      <c r="J11" s="51" t="s">
        <v>106</v>
      </c>
      <c r="K11" s="51" t="s">
        <v>96</v>
      </c>
    </row>
    <row r="12" spans="1:11">
      <c r="A12" s="1">
        <v>4</v>
      </c>
      <c r="B12" s="41" t="s">
        <v>13</v>
      </c>
      <c r="C12" s="2" t="s">
        <v>107</v>
      </c>
      <c r="D12" s="1">
        <f>SUMIF(GDA,B12,GDAMOUNT)</f>
        <v>0</v>
      </c>
      <c r="E12" s="1">
        <f>SUMIF(GCA,B12,GCAMOUNT)</f>
        <v>21509</v>
      </c>
      <c r="F12" s="1">
        <f>IF(G12="CR",E12-D12,D12-E12)</f>
        <v>21509</v>
      </c>
      <c r="G12" s="1" t="str">
        <f t="shared" si="0"/>
        <v>CR</v>
      </c>
      <c r="J12" s="52" t="s">
        <v>107</v>
      </c>
      <c r="K12" s="52" t="s">
        <v>103</v>
      </c>
    </row>
    <row r="13" spans="1:11">
      <c r="A13" s="1">
        <v>5</v>
      </c>
      <c r="B13" s="42" t="s">
        <v>28</v>
      </c>
      <c r="C13" s="2" t="s">
        <v>106</v>
      </c>
      <c r="D13" s="1">
        <f t="shared" ref="D13" si="1">SUMIF(GDA,B13,GDAMOUNT)</f>
        <v>449594</v>
      </c>
      <c r="E13" s="1">
        <f t="shared" ref="E13" si="2">SUMIF(GCA,B13,GCAMOUNT)</f>
        <v>435000</v>
      </c>
      <c r="F13" s="1">
        <f>IF(G13="CR",E13-D13,D13-E13)</f>
        <v>14594</v>
      </c>
      <c r="G13" s="1" t="str">
        <f t="shared" si="0"/>
        <v>DR</v>
      </c>
      <c r="J13" s="53"/>
      <c r="K13" s="53"/>
    </row>
    <row r="14" spans="1:11">
      <c r="A14" s="1">
        <v>6</v>
      </c>
      <c r="B14" s="42" t="s">
        <v>12</v>
      </c>
      <c r="C14" s="2" t="s">
        <v>106</v>
      </c>
      <c r="D14" s="1">
        <f t="shared" ref="D14" si="3">SUMIF(GDA,B14,GDAMOUNT)</f>
        <v>18715</v>
      </c>
      <c r="E14" s="1">
        <f t="shared" ref="E14" si="4">SUMIF(GCA,B14,GCAMOUNT)</f>
        <v>0</v>
      </c>
      <c r="F14" s="1">
        <f t="shared" ref="F14" si="5">IF(G14="CR",E14-D14,D14-E14)</f>
        <v>18715</v>
      </c>
      <c r="G14" s="1" t="str">
        <f t="shared" si="0"/>
        <v>DR</v>
      </c>
      <c r="J14" s="53"/>
      <c r="K14" s="53"/>
    </row>
    <row r="15" spans="1:11">
      <c r="A15" s="1">
        <v>7</v>
      </c>
      <c r="B15" s="42" t="s">
        <v>108</v>
      </c>
      <c r="C15" s="2" t="s">
        <v>106</v>
      </c>
      <c r="D15" s="1">
        <f t="shared" ref="D15" si="6">SUMIF(GDA,B15,GDAMOUNT)</f>
        <v>0</v>
      </c>
      <c r="E15" s="1">
        <f t="shared" ref="E15" si="7">SUMIF(GCA,B15,GCAMOUNT)</f>
        <v>0</v>
      </c>
      <c r="F15" s="1">
        <f t="shared" ref="F15:F17" si="8">IF(G15="CR",E15-D15,D15-E15)</f>
        <v>0</v>
      </c>
      <c r="G15" s="1" t="str">
        <f t="shared" si="0"/>
        <v>DR</v>
      </c>
      <c r="J15" s="53"/>
      <c r="K15" s="53"/>
    </row>
    <row r="16" spans="1:11">
      <c r="A16" s="1">
        <v>8</v>
      </c>
      <c r="B16" s="42" t="s">
        <v>153</v>
      </c>
      <c r="C16" s="2" t="s">
        <v>106</v>
      </c>
      <c r="D16" s="1">
        <f t="shared" ref="D16:D47" si="9">SUMIF(GDA,B16,GDAMOUNT)</f>
        <v>159600</v>
      </c>
      <c r="E16" s="1">
        <f t="shared" ref="E16:E47" si="10">SUMIF(GCA,B16,GCAMOUNT)</f>
        <v>46000</v>
      </c>
      <c r="F16" s="1">
        <f t="shared" si="8"/>
        <v>113600</v>
      </c>
      <c r="G16" s="1" t="str">
        <f t="shared" si="0"/>
        <v>DR</v>
      </c>
      <c r="J16" s="53"/>
      <c r="K16" s="53"/>
    </row>
    <row r="17" spans="1:11">
      <c r="A17" s="1">
        <v>9</v>
      </c>
      <c r="B17" s="42" t="s">
        <v>9</v>
      </c>
      <c r="C17" s="2" t="s">
        <v>106</v>
      </c>
      <c r="D17" s="1">
        <f t="shared" si="9"/>
        <v>230654</v>
      </c>
      <c r="E17" s="1">
        <f t="shared" si="10"/>
        <v>23000</v>
      </c>
      <c r="F17" s="1">
        <f t="shared" si="8"/>
        <v>207654</v>
      </c>
      <c r="G17" s="1" t="str">
        <f t="shared" si="0"/>
        <v>DR</v>
      </c>
      <c r="J17" s="53"/>
      <c r="K17" s="53"/>
    </row>
    <row r="18" spans="1:11">
      <c r="A18" s="1">
        <v>10</v>
      </c>
      <c r="B18" s="42" t="s">
        <v>109</v>
      </c>
      <c r="C18" s="2" t="s">
        <v>106</v>
      </c>
      <c r="D18" s="1">
        <f t="shared" si="9"/>
        <v>0</v>
      </c>
      <c r="E18" s="1">
        <f t="shared" si="10"/>
        <v>0</v>
      </c>
      <c r="F18" s="1">
        <f t="shared" ref="F18:F25" si="11">IF(G18="CR",E18-D18,D18-E18)</f>
        <v>0</v>
      </c>
      <c r="G18" s="1" t="str">
        <f t="shared" si="0"/>
        <v>DR</v>
      </c>
      <c r="J18" s="53"/>
      <c r="K18" s="53"/>
    </row>
    <row r="19" spans="1:11">
      <c r="A19" s="1">
        <v>11</v>
      </c>
      <c r="B19" s="42" t="s">
        <v>110</v>
      </c>
      <c r="C19" s="2" t="s">
        <v>106</v>
      </c>
      <c r="D19" s="1">
        <f t="shared" si="9"/>
        <v>0</v>
      </c>
      <c r="E19" s="1">
        <f t="shared" si="10"/>
        <v>2000</v>
      </c>
      <c r="F19" s="1">
        <f t="shared" si="11"/>
        <v>-2000</v>
      </c>
      <c r="G19" s="1" t="str">
        <f t="shared" si="0"/>
        <v>DR</v>
      </c>
      <c r="J19" s="53"/>
      <c r="K19" s="53"/>
    </row>
    <row r="20" spans="1:11">
      <c r="A20" s="1">
        <v>12</v>
      </c>
      <c r="B20" s="42" t="s">
        <v>22</v>
      </c>
      <c r="C20" s="2" t="s">
        <v>106</v>
      </c>
      <c r="D20" s="1">
        <f t="shared" si="9"/>
        <v>0</v>
      </c>
      <c r="E20" s="1">
        <f t="shared" si="10"/>
        <v>0</v>
      </c>
      <c r="F20" s="1">
        <f t="shared" si="11"/>
        <v>0</v>
      </c>
      <c r="G20" s="1" t="str">
        <f t="shared" si="0"/>
        <v>DR</v>
      </c>
      <c r="J20" s="53"/>
      <c r="K20" s="53"/>
    </row>
    <row r="21" spans="1:11">
      <c r="A21" s="1">
        <v>13</v>
      </c>
      <c r="B21" s="43" t="s">
        <v>111</v>
      </c>
      <c r="C21" s="2" t="s">
        <v>102</v>
      </c>
      <c r="D21" s="1">
        <f t="shared" si="9"/>
        <v>0</v>
      </c>
      <c r="E21" s="1">
        <f t="shared" si="10"/>
        <v>0</v>
      </c>
      <c r="F21" s="1">
        <f t="shared" si="11"/>
        <v>0</v>
      </c>
      <c r="G21" s="1" t="str">
        <f t="shared" si="0"/>
        <v>CR</v>
      </c>
      <c r="J21" s="53"/>
      <c r="K21" s="53"/>
    </row>
    <row r="22" spans="1:11">
      <c r="A22" s="1">
        <v>14</v>
      </c>
      <c r="B22" s="43" t="s">
        <v>16</v>
      </c>
      <c r="C22" s="2" t="s">
        <v>102</v>
      </c>
      <c r="D22" s="1">
        <f t="shared" si="9"/>
        <v>72360</v>
      </c>
      <c r="E22" s="1">
        <f t="shared" si="10"/>
        <v>474493</v>
      </c>
      <c r="F22" s="1">
        <f t="shared" si="11"/>
        <v>402133</v>
      </c>
      <c r="G22" s="1" t="str">
        <f t="shared" si="0"/>
        <v>CR</v>
      </c>
      <c r="J22" s="54"/>
      <c r="K22" s="54"/>
    </row>
    <row r="23" spans="1:11">
      <c r="A23" s="1">
        <v>15</v>
      </c>
      <c r="B23" s="43" t="s">
        <v>26</v>
      </c>
      <c r="C23" s="2" t="s">
        <v>102</v>
      </c>
      <c r="D23" s="1">
        <f t="shared" si="9"/>
        <v>0</v>
      </c>
      <c r="E23" s="1">
        <f t="shared" si="10"/>
        <v>0</v>
      </c>
      <c r="F23" s="1">
        <f t="shared" si="11"/>
        <v>0</v>
      </c>
      <c r="G23" s="1" t="str">
        <f t="shared" si="0"/>
        <v>CR</v>
      </c>
      <c r="J23" s="54"/>
      <c r="K23" s="54"/>
    </row>
    <row r="24" spans="1:11">
      <c r="A24" s="1">
        <v>16</v>
      </c>
      <c r="B24" s="43" t="s">
        <v>112</v>
      </c>
      <c r="C24" s="2" t="s">
        <v>102</v>
      </c>
      <c r="D24" s="1">
        <f t="shared" si="9"/>
        <v>0</v>
      </c>
      <c r="E24" s="1">
        <f t="shared" si="10"/>
        <v>0</v>
      </c>
      <c r="F24" s="1">
        <f t="shared" si="11"/>
        <v>0</v>
      </c>
      <c r="G24" s="1" t="str">
        <f t="shared" si="0"/>
        <v>CR</v>
      </c>
      <c r="J24" s="55"/>
      <c r="K24" s="31"/>
    </row>
    <row r="25" spans="1:11">
      <c r="A25" s="1">
        <v>17</v>
      </c>
      <c r="B25" s="43" t="s">
        <v>225</v>
      </c>
      <c r="C25" s="2" t="s">
        <v>113</v>
      </c>
      <c r="D25" s="1">
        <f t="shared" si="9"/>
        <v>127800</v>
      </c>
      <c r="E25" s="1">
        <f t="shared" si="10"/>
        <v>0</v>
      </c>
      <c r="F25" s="1">
        <f t="shared" si="11"/>
        <v>127800</v>
      </c>
      <c r="G25" s="1" t="s">
        <v>96</v>
      </c>
      <c r="J25" s="55" t="s">
        <v>113</v>
      </c>
      <c r="K25" s="56">
        <f>SUM(F29:F50,F25,)</f>
        <v>246800</v>
      </c>
    </row>
    <row r="26" spans="1:11">
      <c r="A26" s="1"/>
      <c r="B26" s="43" t="s">
        <v>226</v>
      </c>
      <c r="C26" s="2" t="s">
        <v>113</v>
      </c>
      <c r="D26" s="1">
        <f t="shared" ref="D26:D28" si="12">SUMIF(GDA,B26,GDAMOUNT)</f>
        <v>74600</v>
      </c>
      <c r="E26" s="1">
        <f t="shared" ref="E26:E28" si="13">SUMIF(GCA,B26,GCAMOUNT)</f>
        <v>0</v>
      </c>
      <c r="F26" s="1">
        <f t="shared" ref="F26:F28" si="14">IF(G26="CR",E26-D26,D26-E26)</f>
        <v>74600</v>
      </c>
      <c r="G26" s="1" t="s">
        <v>96</v>
      </c>
      <c r="J26" s="55"/>
      <c r="K26" s="56"/>
    </row>
    <row r="27" spans="1:11">
      <c r="A27" s="1"/>
      <c r="B27" s="43" t="s">
        <v>227</v>
      </c>
      <c r="C27" s="2" t="s">
        <v>113</v>
      </c>
      <c r="D27" s="1">
        <f t="shared" si="12"/>
        <v>0</v>
      </c>
      <c r="E27" s="1">
        <f t="shared" si="13"/>
        <v>0</v>
      </c>
      <c r="F27" s="1">
        <f t="shared" si="14"/>
        <v>0</v>
      </c>
      <c r="G27" s="1" t="s">
        <v>96</v>
      </c>
      <c r="J27" s="55"/>
      <c r="K27" s="56"/>
    </row>
    <row r="28" spans="1:11">
      <c r="A28" s="1"/>
      <c r="B28" s="43" t="s">
        <v>228</v>
      </c>
      <c r="C28" s="2" t="s">
        <v>113</v>
      </c>
      <c r="D28" s="1">
        <f t="shared" si="12"/>
        <v>0</v>
      </c>
      <c r="E28" s="1">
        <f t="shared" si="13"/>
        <v>0</v>
      </c>
      <c r="F28" s="1">
        <f t="shared" si="14"/>
        <v>0</v>
      </c>
      <c r="G28" s="1" t="s">
        <v>96</v>
      </c>
      <c r="J28" s="55"/>
      <c r="K28" s="56"/>
    </row>
    <row r="29" spans="1:11">
      <c r="A29" s="1">
        <v>18</v>
      </c>
      <c r="B29" s="43" t="s">
        <v>114</v>
      </c>
      <c r="C29" s="2" t="s">
        <v>115</v>
      </c>
      <c r="D29" s="1">
        <f t="shared" si="9"/>
        <v>2500</v>
      </c>
      <c r="E29" s="1">
        <f t="shared" si="10"/>
        <v>0</v>
      </c>
      <c r="F29" s="1">
        <f t="shared" ref="F29:F47" si="15">IF(G29="CR",E29-D29,D29-E29)</f>
        <v>2500</v>
      </c>
      <c r="G29" s="1" t="s">
        <v>96</v>
      </c>
      <c r="J29" s="55"/>
      <c r="K29" s="56"/>
    </row>
    <row r="30" spans="1:11">
      <c r="A30" s="1">
        <v>19</v>
      </c>
      <c r="B30" s="43" t="s">
        <v>116</v>
      </c>
      <c r="C30" s="2" t="s">
        <v>113</v>
      </c>
      <c r="D30" s="1">
        <f t="shared" si="9"/>
        <v>600</v>
      </c>
      <c r="E30" s="1">
        <f t="shared" si="10"/>
        <v>0</v>
      </c>
      <c r="F30" s="1">
        <f t="shared" si="15"/>
        <v>600</v>
      </c>
      <c r="G30" s="1" t="s">
        <v>96</v>
      </c>
      <c r="J30" s="55"/>
      <c r="K30" s="56"/>
    </row>
    <row r="31" spans="1:11">
      <c r="A31" s="1">
        <v>20</v>
      </c>
      <c r="B31" s="43" t="s">
        <v>117</v>
      </c>
      <c r="C31" s="2" t="s">
        <v>115</v>
      </c>
      <c r="D31" s="1">
        <f t="shared" si="9"/>
        <v>18780</v>
      </c>
      <c r="E31" s="1">
        <f t="shared" si="10"/>
        <v>0</v>
      </c>
      <c r="F31" s="1">
        <f t="shared" si="15"/>
        <v>18780</v>
      </c>
      <c r="G31" s="1" t="s">
        <v>96</v>
      </c>
      <c r="J31" s="55"/>
      <c r="K31" s="56"/>
    </row>
    <row r="32" spans="1:11">
      <c r="A32" s="1">
        <v>21</v>
      </c>
      <c r="B32" s="43" t="s">
        <v>35</v>
      </c>
      <c r="C32" s="2" t="s">
        <v>113</v>
      </c>
      <c r="D32" s="1">
        <f t="shared" si="9"/>
        <v>0</v>
      </c>
      <c r="E32" s="1">
        <f t="shared" si="10"/>
        <v>0</v>
      </c>
      <c r="F32" s="1">
        <f t="shared" si="15"/>
        <v>0</v>
      </c>
      <c r="G32" s="1" t="s">
        <v>96</v>
      </c>
      <c r="J32" s="57" t="s">
        <v>77</v>
      </c>
      <c r="K32" s="46">
        <f>SUM(F51:F54)</f>
        <v>110200</v>
      </c>
    </row>
    <row r="33" spans="1:11">
      <c r="A33" s="1">
        <v>22</v>
      </c>
      <c r="B33" s="43" t="s">
        <v>118</v>
      </c>
      <c r="C33" s="2" t="s">
        <v>115</v>
      </c>
      <c r="D33" s="1">
        <f t="shared" si="9"/>
        <v>500</v>
      </c>
      <c r="E33" s="1">
        <f t="shared" si="10"/>
        <v>0</v>
      </c>
      <c r="F33" s="1">
        <f t="shared" si="15"/>
        <v>500</v>
      </c>
      <c r="G33" s="1" t="s">
        <v>96</v>
      </c>
      <c r="J33" s="31"/>
      <c r="K33" s="58"/>
    </row>
    <row r="34" spans="1:11">
      <c r="A34" s="1">
        <v>23</v>
      </c>
      <c r="B34" s="43" t="s">
        <v>119</v>
      </c>
      <c r="C34" s="2" t="s">
        <v>113</v>
      </c>
      <c r="D34" s="1">
        <f t="shared" si="9"/>
        <v>600</v>
      </c>
      <c r="E34" s="1">
        <f t="shared" si="10"/>
        <v>0</v>
      </c>
      <c r="F34" s="1">
        <f t="shared" si="15"/>
        <v>600</v>
      </c>
      <c r="G34" s="1" t="s">
        <v>96</v>
      </c>
      <c r="J34" s="31"/>
      <c r="K34" s="31"/>
    </row>
    <row r="35" spans="1:11">
      <c r="A35" s="1">
        <v>24</v>
      </c>
      <c r="B35" s="43" t="s">
        <v>41</v>
      </c>
      <c r="C35" s="2" t="s">
        <v>115</v>
      </c>
      <c r="D35" s="1">
        <f t="shared" si="9"/>
        <v>1500</v>
      </c>
      <c r="E35" s="1">
        <f t="shared" si="10"/>
        <v>0</v>
      </c>
      <c r="F35" s="1">
        <f t="shared" si="15"/>
        <v>1500</v>
      </c>
      <c r="G35" s="1" t="s">
        <v>96</v>
      </c>
    </row>
    <row r="36" spans="1:11">
      <c r="A36" s="1">
        <v>25</v>
      </c>
      <c r="B36" s="43" t="s">
        <v>42</v>
      </c>
      <c r="C36" s="2" t="s">
        <v>113</v>
      </c>
      <c r="D36" s="1">
        <f t="shared" si="9"/>
        <v>1000</v>
      </c>
      <c r="E36" s="1">
        <f t="shared" si="10"/>
        <v>0</v>
      </c>
      <c r="F36" s="1">
        <f t="shared" si="15"/>
        <v>1000</v>
      </c>
      <c r="G36" s="1" t="s">
        <v>96</v>
      </c>
      <c r="K36" s="59">
        <f>K25+K32</f>
        <v>357000</v>
      </c>
    </row>
    <row r="37" spans="1:11">
      <c r="A37" s="1">
        <v>26</v>
      </c>
      <c r="B37" s="43" t="s">
        <v>43</v>
      </c>
      <c r="C37" s="2" t="s">
        <v>115</v>
      </c>
      <c r="D37" s="1">
        <f t="shared" si="9"/>
        <v>0</v>
      </c>
      <c r="E37" s="1">
        <f t="shared" si="10"/>
        <v>0</v>
      </c>
      <c r="F37" s="1">
        <f t="shared" si="15"/>
        <v>0</v>
      </c>
      <c r="G37" s="1" t="s">
        <v>96</v>
      </c>
    </row>
    <row r="38" spans="1:11">
      <c r="A38" s="1">
        <v>27</v>
      </c>
      <c r="B38" s="43" t="s">
        <v>44</v>
      </c>
      <c r="C38" s="2" t="s">
        <v>113</v>
      </c>
      <c r="D38" s="1">
        <f t="shared" si="9"/>
        <v>9550</v>
      </c>
      <c r="E38" s="1">
        <f t="shared" si="10"/>
        <v>0</v>
      </c>
      <c r="F38" s="1">
        <f t="shared" si="15"/>
        <v>9550</v>
      </c>
      <c r="G38" s="1" t="s">
        <v>96</v>
      </c>
    </row>
    <row r="39" spans="1:11">
      <c r="A39" s="1">
        <v>28</v>
      </c>
      <c r="B39" s="43" t="s">
        <v>120</v>
      </c>
      <c r="C39" s="2" t="s">
        <v>115</v>
      </c>
      <c r="D39" s="1">
        <f t="shared" si="9"/>
        <v>0</v>
      </c>
      <c r="E39" s="1">
        <f t="shared" si="10"/>
        <v>0</v>
      </c>
      <c r="F39" s="1">
        <f t="shared" si="15"/>
        <v>0</v>
      </c>
      <c r="G39" s="1" t="s">
        <v>96</v>
      </c>
    </row>
    <row r="40" spans="1:11">
      <c r="A40" s="1">
        <v>29</v>
      </c>
      <c r="B40" s="43" t="s">
        <v>53</v>
      </c>
      <c r="C40" s="2" t="s">
        <v>113</v>
      </c>
      <c r="D40" s="1">
        <f t="shared" si="9"/>
        <v>740</v>
      </c>
      <c r="E40" s="1">
        <f t="shared" si="10"/>
        <v>0</v>
      </c>
      <c r="F40" s="1">
        <f t="shared" si="15"/>
        <v>740</v>
      </c>
      <c r="G40" s="1" t="s">
        <v>96</v>
      </c>
    </row>
    <row r="41" spans="1:11">
      <c r="A41" s="1">
        <v>30</v>
      </c>
      <c r="B41" s="43" t="s">
        <v>121</v>
      </c>
      <c r="C41" s="2" t="s">
        <v>115</v>
      </c>
      <c r="D41" s="1">
        <f t="shared" si="9"/>
        <v>4000</v>
      </c>
      <c r="E41" s="1">
        <f t="shared" si="10"/>
        <v>0</v>
      </c>
      <c r="F41" s="1">
        <f t="shared" si="15"/>
        <v>4000</v>
      </c>
      <c r="G41" s="1" t="s">
        <v>96</v>
      </c>
    </row>
    <row r="42" spans="1:11">
      <c r="A42" s="1">
        <v>31</v>
      </c>
      <c r="B42" s="43" t="s">
        <v>48</v>
      </c>
      <c r="C42" s="2" t="s">
        <v>113</v>
      </c>
      <c r="D42" s="1">
        <f t="shared" si="9"/>
        <v>0</v>
      </c>
      <c r="E42" s="1">
        <f t="shared" si="10"/>
        <v>0</v>
      </c>
      <c r="F42" s="1">
        <f t="shared" si="15"/>
        <v>0</v>
      </c>
      <c r="G42" s="1" t="s">
        <v>96</v>
      </c>
    </row>
    <row r="43" spans="1:11">
      <c r="A43" s="1">
        <v>32</v>
      </c>
      <c r="B43" s="43" t="s">
        <v>122</v>
      </c>
      <c r="C43" s="2" t="s">
        <v>115</v>
      </c>
      <c r="D43" s="1">
        <f t="shared" si="9"/>
        <v>19000</v>
      </c>
      <c r="E43" s="1">
        <f t="shared" si="10"/>
        <v>0</v>
      </c>
      <c r="F43" s="1">
        <f t="shared" si="15"/>
        <v>19000</v>
      </c>
      <c r="G43" s="1" t="s">
        <v>96</v>
      </c>
    </row>
    <row r="44" spans="1:11">
      <c r="A44" s="1">
        <v>33</v>
      </c>
      <c r="B44" s="43" t="s">
        <v>49</v>
      </c>
      <c r="C44" s="2" t="s">
        <v>113</v>
      </c>
      <c r="D44" s="1">
        <f t="shared" si="9"/>
        <v>3330</v>
      </c>
      <c r="E44" s="1">
        <f t="shared" si="10"/>
        <v>0</v>
      </c>
      <c r="F44" s="1">
        <f t="shared" si="15"/>
        <v>3330</v>
      </c>
      <c r="G44" s="1" t="s">
        <v>96</v>
      </c>
    </row>
    <row r="45" spans="1:11">
      <c r="A45" s="1">
        <v>34</v>
      </c>
      <c r="B45" s="43" t="s">
        <v>54</v>
      </c>
      <c r="C45" s="2" t="s">
        <v>113</v>
      </c>
      <c r="D45" s="1">
        <f t="shared" si="9"/>
        <v>0</v>
      </c>
      <c r="E45" s="1">
        <f t="shared" si="10"/>
        <v>0</v>
      </c>
      <c r="F45" s="1">
        <f t="shared" si="15"/>
        <v>0</v>
      </c>
      <c r="G45" s="1" t="s">
        <v>96</v>
      </c>
    </row>
    <row r="46" spans="1:11">
      <c r="A46" s="1">
        <v>35</v>
      </c>
      <c r="B46" s="43" t="s">
        <v>55</v>
      </c>
      <c r="C46" s="2" t="s">
        <v>113</v>
      </c>
      <c r="D46" s="1">
        <f t="shared" si="9"/>
        <v>0</v>
      </c>
      <c r="E46" s="1">
        <f t="shared" si="10"/>
        <v>0</v>
      </c>
      <c r="F46" s="1">
        <f t="shared" si="15"/>
        <v>0</v>
      </c>
      <c r="G46" s="1" t="s">
        <v>96</v>
      </c>
    </row>
    <row r="47" spans="1:11">
      <c r="A47" s="1">
        <v>36</v>
      </c>
      <c r="B47" s="43" t="s">
        <v>123</v>
      </c>
      <c r="C47" s="2" t="s">
        <v>113</v>
      </c>
      <c r="D47" s="1">
        <f t="shared" si="9"/>
        <v>7390</v>
      </c>
      <c r="E47" s="1">
        <f t="shared" si="10"/>
        <v>0</v>
      </c>
      <c r="F47" s="1">
        <f t="shared" si="15"/>
        <v>7390</v>
      </c>
      <c r="G47" s="1" t="s">
        <v>96</v>
      </c>
    </row>
    <row r="48" spans="1:11">
      <c r="A48" s="1">
        <v>37</v>
      </c>
      <c r="B48" s="43" t="s">
        <v>58</v>
      </c>
      <c r="C48" s="2" t="s">
        <v>113</v>
      </c>
      <c r="D48" s="1">
        <f t="shared" ref="D48:D52" si="16">SUMIF(GDA,B48,GDAMOUNT)</f>
        <v>49400</v>
      </c>
      <c r="E48" s="1">
        <f t="shared" ref="E48:E52" si="17">SUMIF(GCA,B48,GCAMOUNT)</f>
        <v>0</v>
      </c>
      <c r="F48" s="1">
        <f t="shared" ref="F48:F52" si="18">IF(G48="CR",E48-D48,D48-E48)</f>
        <v>49400</v>
      </c>
      <c r="G48" s="1" t="s">
        <v>96</v>
      </c>
    </row>
    <row r="49" spans="1:7">
      <c r="A49" s="1">
        <v>38</v>
      </c>
      <c r="B49" s="43" t="s">
        <v>59</v>
      </c>
      <c r="C49" s="2" t="s">
        <v>113</v>
      </c>
      <c r="D49" s="1">
        <f t="shared" ref="D49:D51" si="19">SUMIF(GDA,B49,GDAMOUNT)</f>
        <v>110</v>
      </c>
      <c r="E49" s="1">
        <f t="shared" ref="E49:E51" si="20">SUMIF(GCA,B49,GCAMOUNT)</f>
        <v>0</v>
      </c>
      <c r="F49" s="1">
        <f t="shared" ref="F49:F51" si="21">IF(G49="CR",E49-D49,D49-E49)</f>
        <v>110</v>
      </c>
      <c r="G49" s="1" t="s">
        <v>96</v>
      </c>
    </row>
    <row r="50" spans="1:7">
      <c r="A50" s="1">
        <v>39</v>
      </c>
      <c r="B50" s="43" t="s">
        <v>124</v>
      </c>
      <c r="C50" s="2" t="s">
        <v>113</v>
      </c>
      <c r="D50" s="1">
        <f t="shared" si="19"/>
        <v>0</v>
      </c>
      <c r="E50" s="1">
        <f t="shared" si="20"/>
        <v>0</v>
      </c>
      <c r="F50" s="1">
        <f t="shared" si="21"/>
        <v>0</v>
      </c>
      <c r="G50" s="1" t="s">
        <v>96</v>
      </c>
    </row>
    <row r="51" spans="1:7">
      <c r="A51" s="1">
        <v>40</v>
      </c>
      <c r="B51" s="43" t="s">
        <v>80</v>
      </c>
      <c r="C51" s="2" t="s">
        <v>113</v>
      </c>
      <c r="D51" s="1">
        <f t="shared" si="19"/>
        <v>82200</v>
      </c>
      <c r="E51" s="1">
        <f t="shared" si="20"/>
        <v>0</v>
      </c>
      <c r="F51" s="1">
        <f t="shared" si="21"/>
        <v>82200</v>
      </c>
      <c r="G51" s="1" t="s">
        <v>96</v>
      </c>
    </row>
    <row r="52" spans="1:7">
      <c r="A52" s="1">
        <v>41</v>
      </c>
      <c r="B52" s="43" t="s">
        <v>125</v>
      </c>
      <c r="C52" s="2" t="s">
        <v>95</v>
      </c>
      <c r="D52" s="1">
        <f t="shared" si="16"/>
        <v>1000</v>
      </c>
      <c r="E52" s="1">
        <f t="shared" si="17"/>
        <v>0</v>
      </c>
      <c r="F52" s="1">
        <f t="shared" si="18"/>
        <v>1000</v>
      </c>
      <c r="G52" s="1" t="s">
        <v>96</v>
      </c>
    </row>
    <row r="53" spans="1:7">
      <c r="A53" s="1">
        <v>42</v>
      </c>
      <c r="B53" s="43" t="s">
        <v>73</v>
      </c>
      <c r="C53" s="2" t="s">
        <v>95</v>
      </c>
      <c r="D53" s="1">
        <f t="shared" ref="D53:D61" si="22">SUMIF(GDA,B53,GDAMOUNT)</f>
        <v>27000</v>
      </c>
      <c r="E53" s="1">
        <f>SUMIF(GCA,B53,GCAMOUNT)</f>
        <v>0</v>
      </c>
      <c r="F53" s="1">
        <f t="shared" ref="F53:F61" si="23">IF(G53="CR",E53-D53,D53-E53)</f>
        <v>27000</v>
      </c>
      <c r="G53" s="1" t="str">
        <f t="shared" ref="G53:G61" si="24">IFERROR(VLOOKUP(C53,$J$3:$K$12,2,FALSE),"")</f>
        <v>DR</v>
      </c>
    </row>
    <row r="54" spans="1:7">
      <c r="A54" s="1">
        <v>43</v>
      </c>
      <c r="B54" s="43" t="s">
        <v>126</v>
      </c>
      <c r="C54" s="2" t="s">
        <v>95</v>
      </c>
      <c r="D54" s="1">
        <f t="shared" si="22"/>
        <v>0</v>
      </c>
      <c r="E54" s="1">
        <f>SUMIF(GCA,B40,GCAMOUNT)</f>
        <v>0</v>
      </c>
      <c r="F54" s="1">
        <f t="shared" si="23"/>
        <v>0</v>
      </c>
      <c r="G54" s="1" t="str">
        <f t="shared" si="24"/>
        <v>DR</v>
      </c>
    </row>
    <row r="55" spans="1:7">
      <c r="A55" s="1">
        <v>44</v>
      </c>
      <c r="B55" s="43" t="s">
        <v>15</v>
      </c>
      <c r="C55" s="44" t="s">
        <v>98</v>
      </c>
      <c r="D55" s="1">
        <f t="shared" si="22"/>
        <v>474493</v>
      </c>
      <c r="E55" s="1">
        <f t="shared" ref="E55:E61" si="25">SUMIF(GCA,B55,GCAMOUNT)</f>
        <v>24000</v>
      </c>
      <c r="F55" s="1">
        <f t="shared" si="23"/>
        <v>450493</v>
      </c>
      <c r="G55" s="1" t="str">
        <f t="shared" si="24"/>
        <v>DR</v>
      </c>
    </row>
    <row r="56" spans="1:7">
      <c r="A56" s="1">
        <v>45</v>
      </c>
      <c r="B56" s="43" t="s">
        <v>18</v>
      </c>
      <c r="C56" s="44" t="s">
        <v>98</v>
      </c>
      <c r="D56" s="1">
        <f t="shared" si="22"/>
        <v>0</v>
      </c>
      <c r="E56" s="1">
        <f t="shared" si="25"/>
        <v>48360</v>
      </c>
      <c r="F56" s="1">
        <f t="shared" si="23"/>
        <v>-48360</v>
      </c>
      <c r="G56" s="1" t="str">
        <f t="shared" si="24"/>
        <v>DR</v>
      </c>
    </row>
    <row r="57" spans="1:7">
      <c r="A57" s="1">
        <v>46</v>
      </c>
      <c r="B57" s="43" t="s">
        <v>127</v>
      </c>
      <c r="C57" s="44" t="s">
        <v>98</v>
      </c>
      <c r="D57" s="1">
        <f t="shared" si="22"/>
        <v>5900</v>
      </c>
      <c r="E57" s="1">
        <f t="shared" si="25"/>
        <v>0</v>
      </c>
      <c r="F57" s="1">
        <f t="shared" si="23"/>
        <v>5900</v>
      </c>
      <c r="G57" s="1" t="str">
        <f t="shared" si="24"/>
        <v>DR</v>
      </c>
    </row>
    <row r="58" spans="1:7">
      <c r="A58" s="1">
        <v>47</v>
      </c>
      <c r="B58" s="43" t="s">
        <v>20</v>
      </c>
      <c r="C58" s="44" t="s">
        <v>97</v>
      </c>
      <c r="D58" s="1">
        <f t="shared" si="22"/>
        <v>0</v>
      </c>
      <c r="E58" s="1">
        <f t="shared" si="25"/>
        <v>0</v>
      </c>
      <c r="F58" s="1">
        <f t="shared" si="23"/>
        <v>0</v>
      </c>
      <c r="G58" s="1" t="str">
        <f t="shared" si="24"/>
        <v>DR</v>
      </c>
    </row>
    <row r="59" spans="1:7">
      <c r="A59" s="1">
        <v>48</v>
      </c>
      <c r="B59" s="43" t="s">
        <v>19</v>
      </c>
      <c r="C59" s="44" t="s">
        <v>97</v>
      </c>
      <c r="D59" s="1">
        <f t="shared" si="22"/>
        <v>0</v>
      </c>
      <c r="E59" s="1">
        <f t="shared" si="25"/>
        <v>0</v>
      </c>
      <c r="F59" s="1">
        <f t="shared" si="23"/>
        <v>0</v>
      </c>
      <c r="G59" s="1" t="str">
        <f t="shared" si="24"/>
        <v>DR</v>
      </c>
    </row>
    <row r="60" spans="1:7">
      <c r="A60" s="1">
        <v>49</v>
      </c>
      <c r="B60" s="43" t="s">
        <v>25</v>
      </c>
      <c r="C60" s="44" t="s">
        <v>97</v>
      </c>
      <c r="D60" s="1">
        <f t="shared" si="22"/>
        <v>0</v>
      </c>
      <c r="E60" s="1">
        <f t="shared" si="25"/>
        <v>0</v>
      </c>
      <c r="F60" s="1">
        <f t="shared" si="23"/>
        <v>0</v>
      </c>
      <c r="G60" s="1" t="str">
        <f t="shared" si="24"/>
        <v>DR</v>
      </c>
    </row>
    <row r="61" spans="1:7">
      <c r="A61" s="1">
        <v>50</v>
      </c>
      <c r="B61" s="43" t="s">
        <v>23</v>
      </c>
      <c r="C61" s="44" t="s">
        <v>97</v>
      </c>
      <c r="D61" s="1">
        <f t="shared" si="22"/>
        <v>0</v>
      </c>
      <c r="E61" s="1">
        <f t="shared" si="25"/>
        <v>0</v>
      </c>
      <c r="F61" s="1">
        <f t="shared" si="23"/>
        <v>0</v>
      </c>
      <c r="G61" s="1" t="str">
        <f t="shared" si="24"/>
        <v>DR</v>
      </c>
    </row>
    <row r="62" spans="1:7">
      <c r="A62" s="1"/>
      <c r="B62" s="43"/>
      <c r="C62" s="2"/>
      <c r="D62" s="1"/>
      <c r="E62" s="1"/>
      <c r="F62" s="1"/>
      <c r="G62" s="1"/>
    </row>
    <row r="63" spans="1:7">
      <c r="A63" s="1"/>
      <c r="B63" s="43"/>
      <c r="C63" s="44"/>
      <c r="D63" s="1"/>
      <c r="E63" s="1"/>
      <c r="F63" s="1"/>
      <c r="G63" s="1"/>
    </row>
    <row r="64" spans="1:7">
      <c r="A64" s="1"/>
      <c r="B64" s="43"/>
      <c r="C64" s="44"/>
      <c r="D64" s="1"/>
      <c r="E64" s="1"/>
      <c r="F64" s="1"/>
      <c r="G64" s="1"/>
    </row>
    <row r="65" spans="1:7">
      <c r="A65" s="45"/>
      <c r="B65" s="43"/>
      <c r="C65" s="44"/>
      <c r="D65" s="46">
        <f>SUM(D9:D62)</f>
        <v>1842916</v>
      </c>
      <c r="E65" s="46">
        <f>SUM(E9:E62)</f>
        <v>1842916</v>
      </c>
      <c r="F65" s="47"/>
      <c r="G65" s="2"/>
    </row>
    <row r="66" spans="1:7" ht="15.75" customHeight="1">
      <c r="A66" s="48"/>
      <c r="B66" s="48"/>
      <c r="C66" s="48"/>
      <c r="D66" s="48"/>
      <c r="E66" s="48"/>
      <c r="F66" s="48"/>
      <c r="G66" s="48"/>
    </row>
    <row r="67" spans="1:7" ht="15.75" customHeight="1">
      <c r="A67" s="32"/>
      <c r="B67" s="48"/>
      <c r="C67" s="48"/>
      <c r="D67" s="48"/>
      <c r="E67" s="48"/>
      <c r="F67" s="48"/>
      <c r="G67" s="48"/>
    </row>
    <row r="68" spans="1:7" ht="15.75" customHeight="1">
      <c r="A68" s="32"/>
      <c r="B68" s="48"/>
      <c r="C68" s="48"/>
      <c r="D68" s="48"/>
      <c r="E68" s="48"/>
      <c r="F68" s="48"/>
      <c r="G68" s="48"/>
    </row>
    <row r="69" spans="1:7">
      <c r="B69" s="48"/>
      <c r="C69" s="48"/>
      <c r="D69" s="48"/>
      <c r="E69" s="48"/>
      <c r="F69" s="48"/>
      <c r="G69" s="48"/>
    </row>
    <row r="70" spans="1:7">
      <c r="B70" s="48"/>
      <c r="C70" s="48"/>
      <c r="D70" s="181" t="s">
        <v>64</v>
      </c>
      <c r="E70" s="181"/>
      <c r="F70" s="181"/>
      <c r="G70" s="181"/>
    </row>
    <row r="71" spans="1:7">
      <c r="B71" s="32"/>
      <c r="C71" s="32"/>
      <c r="D71" s="181"/>
      <c r="E71" s="181"/>
      <c r="F71" s="181"/>
      <c r="G71" s="181"/>
    </row>
    <row r="72" spans="1:7">
      <c r="B72" s="32"/>
      <c r="C72" s="32"/>
      <c r="D72" s="181"/>
      <c r="E72" s="181"/>
      <c r="F72" s="181"/>
      <c r="G72" s="181"/>
    </row>
    <row r="73" spans="1:7">
      <c r="D73" s="181"/>
      <c r="E73" s="181"/>
      <c r="F73" s="181"/>
      <c r="G73" s="181"/>
    </row>
    <row r="74" spans="1:7">
      <c r="D74" s="181"/>
      <c r="E74" s="181"/>
      <c r="F74" s="181"/>
      <c r="G74" s="181"/>
    </row>
    <row r="75" spans="1:7">
      <c r="D75" s="181"/>
      <c r="E75" s="181"/>
      <c r="F75" s="181"/>
      <c r="G75" s="181"/>
    </row>
    <row r="76" spans="1:7">
      <c r="D76" s="181"/>
      <c r="E76" s="181"/>
      <c r="F76" s="181"/>
      <c r="G76" s="181"/>
    </row>
  </sheetData>
  <mergeCells count="2">
    <mergeCell ref="A1:G7"/>
    <mergeCell ref="D70:G76"/>
  </mergeCells>
  <pageMargins left="0.7" right="0.70866141732283505" top="0.22" bottom="0.14000000000000001" header="0.31496062992126" footer="0.31496062992126"/>
  <pageSetup orientation="portrait" horizontalDpi="300" verticalDpi="300"/>
  <ignoredErrors>
    <ignoredError sqref="D16:E16 D53:E53 E12 D14:F14 F54 D13:E13" emptyCellReference="1"/>
    <ignoredError sqref="E54" formula="1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1"/>
  <sheetViews>
    <sheetView zoomScale="95" zoomScaleNormal="95" workbookViewId="0">
      <selection activeCell="H19" sqref="H19"/>
    </sheetView>
  </sheetViews>
  <sheetFormatPr defaultColWidth="9" defaultRowHeight="15.75"/>
  <cols>
    <col min="1" max="1" width="9.125" customWidth="1"/>
    <col min="2" max="2" width="15.375" customWidth="1"/>
    <col min="3" max="5" width="25.625" customWidth="1"/>
    <col min="6" max="6" width="11.625" customWidth="1"/>
    <col min="7" max="7" width="9.375" customWidth="1"/>
    <col min="8" max="8" width="8.75" customWidth="1"/>
    <col min="11" max="11" width="8.75" customWidth="1"/>
    <col min="12" max="12" width="15.75" customWidth="1"/>
    <col min="13" max="13" width="4.875" customWidth="1"/>
    <col min="14" max="14" width="11.625" customWidth="1"/>
  </cols>
  <sheetData>
    <row r="1" spans="1:16">
      <c r="A1" s="184" t="s">
        <v>128</v>
      </c>
      <c r="B1" s="185"/>
      <c r="C1" s="185"/>
      <c r="D1" s="185"/>
      <c r="E1" s="185"/>
      <c r="J1" s="20"/>
      <c r="K1" s="21"/>
      <c r="L1" s="21"/>
      <c r="M1" s="21"/>
      <c r="N1" s="21"/>
      <c r="O1" s="21"/>
      <c r="P1" s="21"/>
    </row>
    <row r="2" spans="1:16">
      <c r="A2" s="185"/>
      <c r="B2" s="185"/>
      <c r="C2" s="185"/>
      <c r="D2" s="185"/>
      <c r="E2" s="185"/>
      <c r="J2" s="21"/>
      <c r="K2" s="21"/>
      <c r="L2" s="21"/>
      <c r="M2" s="21"/>
      <c r="N2" s="21"/>
      <c r="O2" s="21"/>
      <c r="P2" s="21"/>
    </row>
    <row r="3" spans="1:16">
      <c r="A3" s="185"/>
      <c r="B3" s="185"/>
      <c r="C3" s="185"/>
      <c r="D3" s="185"/>
      <c r="E3" s="185"/>
      <c r="J3" s="21"/>
      <c r="K3" s="21"/>
      <c r="L3" s="21"/>
      <c r="M3" s="21"/>
      <c r="N3" s="21"/>
      <c r="O3" s="21"/>
      <c r="P3" s="21"/>
    </row>
    <row r="4" spans="1:16">
      <c r="A4" s="185"/>
      <c r="B4" s="185"/>
      <c r="C4" s="185"/>
      <c r="D4" s="185"/>
      <c r="E4" s="185"/>
      <c r="J4" s="21"/>
      <c r="K4" s="21"/>
      <c r="L4" s="21"/>
      <c r="M4" s="21"/>
      <c r="N4" s="21"/>
      <c r="O4" s="21"/>
      <c r="P4" s="21"/>
    </row>
    <row r="5" spans="1:16">
      <c r="A5" s="185"/>
      <c r="B5" s="185"/>
      <c r="C5" s="185"/>
      <c r="D5" s="185"/>
      <c r="E5" s="185"/>
      <c r="J5" s="21"/>
      <c r="K5" s="21"/>
      <c r="L5" s="21"/>
      <c r="M5" s="21"/>
      <c r="N5" s="21"/>
      <c r="O5" s="21"/>
      <c r="P5" s="21"/>
    </row>
    <row r="6" spans="1:16">
      <c r="A6" s="186"/>
      <c r="B6" s="186"/>
      <c r="C6" s="186"/>
      <c r="D6" s="186"/>
      <c r="E6" s="186"/>
      <c r="J6" s="21"/>
      <c r="K6" s="21"/>
      <c r="L6" s="21"/>
      <c r="M6" s="21"/>
      <c r="N6" s="21"/>
      <c r="O6" s="21"/>
      <c r="P6" s="21"/>
    </row>
    <row r="7" spans="1:16" ht="21">
      <c r="A7" s="7" t="s">
        <v>129</v>
      </c>
      <c r="B7" s="9" t="s">
        <v>130</v>
      </c>
      <c r="C7" s="8" t="s">
        <v>131</v>
      </c>
      <c r="D7" s="8" t="s">
        <v>132</v>
      </c>
      <c r="E7" s="10" t="s">
        <v>67</v>
      </c>
      <c r="J7" s="22"/>
      <c r="K7" s="22"/>
      <c r="L7" s="22"/>
      <c r="M7" s="22"/>
      <c r="N7" s="22"/>
      <c r="O7" s="22"/>
      <c r="P7" s="22"/>
    </row>
    <row r="8" spans="1:16" ht="15" customHeight="1">
      <c r="A8" s="11"/>
      <c r="B8" s="12"/>
      <c r="C8" s="182" t="s">
        <v>67</v>
      </c>
      <c r="D8" s="182"/>
      <c r="E8" s="13">
        <v>2794</v>
      </c>
      <c r="J8" s="22"/>
      <c r="K8" s="22"/>
      <c r="L8" s="22"/>
      <c r="M8" s="22"/>
      <c r="N8" s="22"/>
      <c r="O8" s="22"/>
      <c r="P8" s="22"/>
    </row>
    <row r="9" spans="1:16" ht="15" customHeight="1">
      <c r="A9" s="14">
        <v>1</v>
      </c>
      <c r="B9" s="12">
        <v>44562</v>
      </c>
      <c r="C9" s="6">
        <v>35500</v>
      </c>
      <c r="D9" s="6">
        <v>25100</v>
      </c>
      <c r="E9" s="15">
        <f>E8+C9-D9</f>
        <v>13194</v>
      </c>
      <c r="J9" s="23"/>
      <c r="K9" s="24"/>
      <c r="L9" s="23"/>
      <c r="M9" s="23"/>
      <c r="N9" s="23"/>
      <c r="O9" s="23"/>
      <c r="P9" s="23"/>
    </row>
    <row r="10" spans="1:16" ht="15" customHeight="1">
      <c r="A10" s="16">
        <v>2</v>
      </c>
      <c r="B10" s="12">
        <v>44563</v>
      </c>
      <c r="C10" s="6">
        <v>5000</v>
      </c>
      <c r="D10" s="6">
        <v>12900</v>
      </c>
      <c r="E10" s="15">
        <f t="shared" ref="E10:E15" si="0">E9+C10-D10</f>
        <v>5294</v>
      </c>
      <c r="J10" s="23"/>
      <c r="K10" s="24"/>
      <c r="L10" s="23"/>
      <c r="M10" s="23"/>
      <c r="N10" s="23"/>
      <c r="O10" s="23"/>
      <c r="P10" s="23"/>
    </row>
    <row r="11" spans="1:16" ht="15" customHeight="1">
      <c r="A11" s="14">
        <v>3</v>
      </c>
      <c r="B11" s="12">
        <v>44564</v>
      </c>
      <c r="C11" s="6">
        <v>73500</v>
      </c>
      <c r="D11" s="6">
        <v>71850</v>
      </c>
      <c r="E11" s="15">
        <f t="shared" si="0"/>
        <v>6944</v>
      </c>
      <c r="J11" s="23"/>
      <c r="K11" s="23"/>
      <c r="L11" s="23"/>
      <c r="M11" s="23"/>
      <c r="N11" s="23"/>
      <c r="O11" s="23"/>
      <c r="P11" s="23"/>
    </row>
    <row r="12" spans="1:16" ht="15" customHeight="1">
      <c r="A12" s="16">
        <v>4</v>
      </c>
      <c r="B12" s="12">
        <v>44565</v>
      </c>
      <c r="C12" s="6">
        <v>44100</v>
      </c>
      <c r="D12" s="6">
        <v>44790</v>
      </c>
      <c r="E12" s="15">
        <f t="shared" si="0"/>
        <v>6254</v>
      </c>
      <c r="J12" s="23"/>
      <c r="K12" s="23"/>
      <c r="L12" s="23"/>
      <c r="M12" s="23"/>
      <c r="N12" s="23"/>
      <c r="O12" s="23"/>
      <c r="P12" s="23"/>
    </row>
    <row r="13" spans="1:16" ht="15" customHeight="1">
      <c r="A13" s="14">
        <v>5</v>
      </c>
      <c r="B13" s="12">
        <v>44566</v>
      </c>
      <c r="C13" s="6">
        <v>40700</v>
      </c>
      <c r="D13" s="6">
        <v>44600</v>
      </c>
      <c r="E13" s="15">
        <f t="shared" si="0"/>
        <v>2354</v>
      </c>
      <c r="J13" s="23"/>
      <c r="K13" s="23"/>
      <c r="L13" s="23"/>
      <c r="M13" s="23"/>
      <c r="N13" s="23"/>
      <c r="O13" s="23"/>
      <c r="P13" s="23"/>
    </row>
    <row r="14" spans="1:16" ht="15" customHeight="1">
      <c r="A14" s="16">
        <v>6</v>
      </c>
      <c r="B14" s="12">
        <v>44567</v>
      </c>
      <c r="C14" s="6">
        <v>30700</v>
      </c>
      <c r="D14" s="6">
        <v>28450</v>
      </c>
      <c r="E14" s="15">
        <f t="shared" si="0"/>
        <v>4604</v>
      </c>
      <c r="J14" s="23"/>
      <c r="K14" s="23"/>
      <c r="L14" s="23"/>
      <c r="M14" s="23"/>
      <c r="N14" s="23"/>
      <c r="O14" s="23"/>
      <c r="P14" s="23"/>
    </row>
    <row r="15" spans="1:16" ht="15" customHeight="1">
      <c r="A15" s="14">
        <v>7</v>
      </c>
      <c r="B15" s="12">
        <v>44568</v>
      </c>
      <c r="C15" s="14">
        <v>19800</v>
      </c>
      <c r="D15" s="14">
        <v>150</v>
      </c>
      <c r="E15" s="15">
        <f t="shared" si="0"/>
        <v>24254</v>
      </c>
      <c r="J15" s="23"/>
      <c r="K15" s="23"/>
      <c r="L15" s="23"/>
      <c r="M15" s="23"/>
      <c r="N15" s="23"/>
      <c r="O15" s="23"/>
      <c r="P15" s="23"/>
    </row>
    <row r="16" spans="1:16" ht="15" customHeight="1">
      <c r="A16" s="16">
        <v>8</v>
      </c>
      <c r="B16" s="12">
        <v>44569</v>
      </c>
      <c r="C16" s="14"/>
      <c r="D16" s="14"/>
      <c r="E16" s="15"/>
      <c r="J16" s="23"/>
      <c r="K16" s="23"/>
      <c r="L16" s="23"/>
      <c r="M16" s="23"/>
      <c r="N16" s="23"/>
      <c r="O16" s="23"/>
      <c r="P16" s="23"/>
    </row>
    <row r="17" spans="1:16" ht="15" customHeight="1">
      <c r="A17" s="14">
        <v>9</v>
      </c>
      <c r="B17" s="12">
        <v>44570</v>
      </c>
      <c r="C17" s="14"/>
      <c r="D17" s="14"/>
      <c r="E17" s="15"/>
      <c r="J17" s="23"/>
      <c r="K17" s="23"/>
      <c r="L17" s="23"/>
      <c r="M17" s="23"/>
      <c r="N17" s="23"/>
      <c r="O17" s="23"/>
      <c r="P17" s="23"/>
    </row>
    <row r="18" spans="1:16" ht="15" customHeight="1">
      <c r="A18" s="16">
        <v>10</v>
      </c>
      <c r="B18" s="12">
        <v>44571</v>
      </c>
      <c r="C18" s="14"/>
      <c r="D18" s="14"/>
      <c r="E18" s="15"/>
      <c r="J18" s="23"/>
      <c r="K18" s="23"/>
      <c r="L18" s="23"/>
      <c r="M18" s="23"/>
      <c r="N18" s="23"/>
      <c r="O18" s="23"/>
      <c r="P18" s="23"/>
    </row>
    <row r="19" spans="1:16" ht="15" customHeight="1">
      <c r="A19" s="14">
        <v>11</v>
      </c>
      <c r="B19" s="12">
        <v>44572</v>
      </c>
      <c r="C19" s="14"/>
      <c r="D19" s="14"/>
      <c r="E19" s="15"/>
      <c r="J19" s="23"/>
      <c r="K19" s="23"/>
      <c r="L19" s="23"/>
      <c r="M19" s="23"/>
      <c r="N19" s="23"/>
      <c r="O19" s="23"/>
      <c r="P19" s="23"/>
    </row>
    <row r="20" spans="1:16" ht="15" customHeight="1">
      <c r="A20" s="16">
        <v>12</v>
      </c>
      <c r="B20" s="12">
        <v>44573</v>
      </c>
      <c r="C20" s="6"/>
      <c r="D20" s="6"/>
      <c r="E20" s="15"/>
      <c r="J20" s="23"/>
      <c r="K20" s="23"/>
      <c r="L20" s="23"/>
      <c r="M20" s="23"/>
      <c r="N20" s="23"/>
      <c r="O20" s="23"/>
      <c r="P20" s="23"/>
    </row>
    <row r="21" spans="1:16" ht="15" customHeight="1">
      <c r="A21" s="14">
        <v>13</v>
      </c>
      <c r="B21" s="12">
        <v>44574</v>
      </c>
      <c r="C21" s="6"/>
      <c r="D21" s="6"/>
      <c r="E21" s="15"/>
      <c r="J21" s="23"/>
      <c r="K21" s="23"/>
      <c r="L21" s="23"/>
      <c r="M21" s="23"/>
      <c r="N21" s="23"/>
      <c r="O21" s="23"/>
      <c r="P21" s="23"/>
    </row>
    <row r="22" spans="1:16" ht="15" customHeight="1">
      <c r="A22" s="16">
        <v>14</v>
      </c>
      <c r="B22" s="12">
        <v>44575</v>
      </c>
      <c r="C22" s="14"/>
      <c r="D22" s="14"/>
      <c r="E22" s="15"/>
      <c r="J22" s="23"/>
      <c r="K22" s="23"/>
      <c r="L22" s="23"/>
      <c r="M22" s="23"/>
      <c r="N22" s="23"/>
      <c r="O22" s="23"/>
      <c r="P22" s="23"/>
    </row>
    <row r="23" spans="1:16" ht="15" customHeight="1">
      <c r="A23" s="14">
        <v>15</v>
      </c>
      <c r="B23" s="12">
        <v>44576</v>
      </c>
      <c r="C23" s="14"/>
      <c r="D23" s="14"/>
      <c r="E23" s="15"/>
      <c r="J23" s="23"/>
      <c r="K23" s="23"/>
      <c r="L23" s="23"/>
      <c r="M23" s="23"/>
      <c r="N23" s="23"/>
      <c r="O23" s="23"/>
      <c r="P23" s="23"/>
    </row>
    <row r="24" spans="1:16" ht="15" customHeight="1">
      <c r="A24" s="16">
        <v>16</v>
      </c>
      <c r="B24" s="12">
        <v>44577</v>
      </c>
      <c r="C24" s="14"/>
      <c r="D24" s="14"/>
      <c r="E24" s="15"/>
      <c r="J24" s="23"/>
      <c r="K24" s="23"/>
      <c r="L24" s="23"/>
      <c r="M24" s="23"/>
      <c r="N24" s="23"/>
      <c r="O24" s="23"/>
      <c r="P24" s="23"/>
    </row>
    <row r="25" spans="1:16" ht="15" customHeight="1">
      <c r="A25" s="14">
        <v>17</v>
      </c>
      <c r="B25" s="12">
        <v>44578</v>
      </c>
      <c r="C25" s="14"/>
      <c r="D25" s="14"/>
      <c r="E25" s="15"/>
      <c r="J25" s="23"/>
      <c r="K25" s="23"/>
      <c r="L25" s="23"/>
      <c r="M25" s="23"/>
      <c r="N25" s="23"/>
      <c r="O25" s="23"/>
      <c r="P25" s="23"/>
    </row>
    <row r="26" spans="1:16" ht="15" customHeight="1">
      <c r="A26" s="16">
        <v>18</v>
      </c>
      <c r="B26" s="12">
        <v>44579</v>
      </c>
      <c r="C26" s="14"/>
      <c r="D26" s="14"/>
      <c r="E26" s="15"/>
      <c r="J26" s="23"/>
      <c r="K26" s="23"/>
      <c r="L26" s="23"/>
      <c r="M26" s="23"/>
      <c r="N26" s="23"/>
      <c r="O26" s="23"/>
      <c r="P26" s="23"/>
    </row>
    <row r="27" spans="1:16" ht="15" customHeight="1">
      <c r="A27" s="14">
        <v>19</v>
      </c>
      <c r="B27" s="12">
        <v>44580</v>
      </c>
      <c r="C27" s="14"/>
      <c r="D27" s="14"/>
      <c r="E27" s="15"/>
      <c r="J27" s="23"/>
      <c r="K27" s="23"/>
      <c r="L27" s="23"/>
      <c r="M27" s="23"/>
      <c r="N27" s="23"/>
      <c r="O27" s="23"/>
      <c r="P27" s="23"/>
    </row>
    <row r="28" spans="1:16" ht="15" customHeight="1">
      <c r="A28" s="16">
        <v>20</v>
      </c>
      <c r="B28" s="12">
        <v>44581</v>
      </c>
      <c r="C28" s="14"/>
      <c r="D28" s="14"/>
      <c r="E28" s="15"/>
      <c r="J28" s="23"/>
      <c r="K28" s="23"/>
      <c r="L28" s="23"/>
      <c r="M28" s="23"/>
      <c r="N28" s="23"/>
      <c r="O28" s="23"/>
      <c r="P28" s="23"/>
    </row>
    <row r="29" spans="1:16" ht="15" customHeight="1">
      <c r="A29" s="14">
        <v>21</v>
      </c>
      <c r="B29" s="12">
        <v>44582</v>
      </c>
      <c r="C29" s="14"/>
      <c r="D29" s="14"/>
      <c r="E29" s="15"/>
      <c r="J29" s="23"/>
      <c r="K29" s="23"/>
      <c r="L29" s="23"/>
      <c r="M29" s="23"/>
      <c r="N29" s="23"/>
      <c r="O29" s="23"/>
      <c r="P29" s="23"/>
    </row>
    <row r="30" spans="1:16" ht="15" customHeight="1">
      <c r="A30" s="16">
        <v>22</v>
      </c>
      <c r="B30" s="12">
        <v>44583</v>
      </c>
      <c r="C30" s="14"/>
      <c r="D30" s="14"/>
      <c r="E30" s="15"/>
      <c r="J30" s="23"/>
      <c r="K30" s="23"/>
      <c r="L30" s="23"/>
      <c r="M30" s="23"/>
      <c r="N30" s="23"/>
      <c r="O30" s="23"/>
      <c r="P30" s="23"/>
    </row>
    <row r="31" spans="1:16" ht="15" customHeight="1">
      <c r="A31" s="14">
        <v>23</v>
      </c>
      <c r="B31" s="12">
        <v>44584</v>
      </c>
      <c r="C31" s="14"/>
      <c r="D31" s="14"/>
      <c r="E31" s="15"/>
      <c r="J31" s="23"/>
      <c r="K31" s="23"/>
      <c r="L31" s="23"/>
      <c r="M31" s="23"/>
      <c r="N31" s="23"/>
      <c r="O31" s="23"/>
      <c r="P31" s="23"/>
    </row>
    <row r="32" spans="1:16" ht="15" customHeight="1">
      <c r="A32" s="16">
        <v>24</v>
      </c>
      <c r="B32" s="12">
        <v>44585</v>
      </c>
      <c r="C32" s="14"/>
      <c r="D32" s="14"/>
      <c r="E32" s="15"/>
      <c r="J32" s="23"/>
      <c r="K32" s="23"/>
      <c r="L32" s="23"/>
      <c r="M32" s="23"/>
      <c r="N32" s="23"/>
      <c r="O32" s="23"/>
      <c r="P32" s="23"/>
    </row>
    <row r="33" spans="1:16" ht="15" customHeight="1">
      <c r="A33" s="14">
        <v>25</v>
      </c>
      <c r="B33" s="12">
        <v>44586</v>
      </c>
      <c r="C33" s="14"/>
      <c r="D33" s="14"/>
      <c r="E33" s="15"/>
      <c r="J33" s="23"/>
      <c r="K33" s="23"/>
      <c r="L33" s="23"/>
      <c r="M33" s="23"/>
      <c r="N33" s="23"/>
      <c r="O33" s="23"/>
      <c r="P33" s="23"/>
    </row>
    <row r="34" spans="1:16" ht="15" customHeight="1">
      <c r="A34" s="16">
        <v>26</v>
      </c>
      <c r="B34" s="12">
        <v>44587</v>
      </c>
      <c r="C34" s="14"/>
      <c r="D34" s="14"/>
      <c r="E34" s="15"/>
      <c r="J34" s="23"/>
      <c r="K34" s="23"/>
      <c r="L34" s="23"/>
      <c r="M34" s="23"/>
      <c r="N34" s="23"/>
      <c r="O34" s="23"/>
      <c r="P34" s="23"/>
    </row>
    <row r="35" spans="1:16" ht="15" customHeight="1">
      <c r="A35" s="14"/>
      <c r="B35" s="12"/>
      <c r="C35" s="14"/>
      <c r="D35" s="14"/>
      <c r="E35" s="15"/>
      <c r="J35" s="23"/>
      <c r="K35" s="23"/>
      <c r="L35" s="23"/>
      <c r="M35" s="23"/>
      <c r="N35" s="23"/>
      <c r="O35" s="23"/>
      <c r="P35" s="23"/>
    </row>
    <row r="36" spans="1:16" ht="21">
      <c r="A36" s="183" t="s">
        <v>74</v>
      </c>
      <c r="B36" s="183"/>
      <c r="C36" s="17">
        <f>SUM(E8,C9:C35)</f>
        <v>252094</v>
      </c>
      <c r="D36" s="17">
        <f>SUM(D9:D35)</f>
        <v>227840</v>
      </c>
      <c r="E36" s="18">
        <f>C36-D36</f>
        <v>24254</v>
      </c>
      <c r="J36" s="23"/>
      <c r="K36" s="23"/>
      <c r="L36" s="23"/>
      <c r="M36" s="23"/>
      <c r="N36" s="23"/>
      <c r="O36" s="23"/>
      <c r="P36" s="23"/>
    </row>
    <row r="37" spans="1:16">
      <c r="A37" s="19"/>
      <c r="B37" s="19"/>
      <c r="C37" s="19"/>
      <c r="D37" s="187" t="s">
        <v>64</v>
      </c>
      <c r="E37" s="187"/>
      <c r="J37" s="23"/>
      <c r="K37" s="23"/>
      <c r="L37" s="23"/>
      <c r="M37" s="23"/>
      <c r="N37" s="23"/>
      <c r="O37" s="23"/>
      <c r="P37" s="23"/>
    </row>
    <row r="38" spans="1:16">
      <c r="D38" s="160"/>
      <c r="E38" s="160"/>
      <c r="J38" s="23"/>
      <c r="K38" s="23"/>
      <c r="L38" s="23"/>
      <c r="M38" s="23"/>
      <c r="N38" s="23"/>
      <c r="O38" s="23"/>
      <c r="P38" s="23"/>
    </row>
    <row r="39" spans="1:16">
      <c r="D39" s="160"/>
      <c r="E39" s="160"/>
      <c r="J39" s="23"/>
      <c r="K39" s="23"/>
      <c r="L39" s="23"/>
      <c r="M39" s="23"/>
      <c r="N39" s="23"/>
      <c r="O39" s="23"/>
      <c r="P39" s="23"/>
    </row>
    <row r="40" spans="1:16">
      <c r="D40" s="160"/>
      <c r="E40" s="160"/>
      <c r="J40" s="23"/>
      <c r="K40" s="23"/>
      <c r="L40" s="23"/>
      <c r="M40" s="23"/>
      <c r="N40" s="23"/>
      <c r="O40" s="23"/>
      <c r="P40" s="23"/>
    </row>
    <row r="41" spans="1:16">
      <c r="D41" s="160"/>
      <c r="E41" s="160"/>
      <c r="J41" s="23"/>
      <c r="K41" s="23"/>
      <c r="L41" s="23"/>
      <c r="M41" s="23"/>
      <c r="N41" s="23"/>
      <c r="O41" s="23"/>
      <c r="P41" s="23"/>
    </row>
    <row r="42" spans="1:16">
      <c r="D42" s="160"/>
      <c r="E42" s="160"/>
    </row>
    <row r="43" spans="1:16">
      <c r="D43" s="160"/>
      <c r="E43" s="160"/>
    </row>
    <row r="44" spans="1:16">
      <c r="D44" s="160"/>
      <c r="E44" s="160"/>
    </row>
    <row r="45" spans="1:16">
      <c r="D45" s="160"/>
      <c r="E45" s="160"/>
    </row>
    <row r="46" spans="1:16">
      <c r="D46" s="160"/>
      <c r="E46" s="160"/>
    </row>
    <row r="47" spans="1:16">
      <c r="D47" s="160"/>
      <c r="E47" s="160"/>
    </row>
    <row r="48" spans="1:16">
      <c r="D48" s="160"/>
      <c r="E48" s="160"/>
    </row>
    <row r="70" spans="2:8">
      <c r="B70" s="20"/>
      <c r="C70" s="21"/>
      <c r="D70" s="21"/>
      <c r="E70" s="21"/>
      <c r="F70" s="21"/>
      <c r="G70" s="21"/>
      <c r="H70" s="21"/>
    </row>
    <row r="71" spans="2:8">
      <c r="B71" s="21"/>
      <c r="C71" s="21"/>
      <c r="D71" s="21"/>
      <c r="E71" s="21"/>
      <c r="F71" s="21"/>
      <c r="G71" s="21"/>
      <c r="H71" s="21"/>
    </row>
    <row r="72" spans="2:8">
      <c r="B72" s="21"/>
      <c r="C72" s="21"/>
      <c r="D72" s="21"/>
      <c r="E72" s="21"/>
      <c r="F72" s="21"/>
      <c r="G72" s="21"/>
      <c r="H72" s="21"/>
    </row>
    <row r="73" spans="2:8">
      <c r="B73" s="21"/>
      <c r="C73" s="21"/>
      <c r="D73" s="21"/>
      <c r="E73" s="21"/>
      <c r="F73" s="21"/>
      <c r="G73" s="21"/>
      <c r="H73" s="21"/>
    </row>
    <row r="74" spans="2:8">
      <c r="B74" s="25"/>
      <c r="C74" s="25"/>
      <c r="D74" s="25"/>
      <c r="E74" s="25"/>
      <c r="F74" s="25"/>
      <c r="G74" s="25"/>
      <c r="H74" s="25"/>
    </row>
    <row r="75" spans="2:8">
      <c r="B75" s="26"/>
      <c r="C75" s="26"/>
      <c r="D75" s="27"/>
      <c r="E75" s="26"/>
      <c r="F75" s="26"/>
      <c r="G75" s="26"/>
      <c r="H75" s="26"/>
    </row>
    <row r="76" spans="2:8">
      <c r="B76" s="28"/>
      <c r="C76" s="29"/>
      <c r="D76" s="28"/>
      <c r="E76" s="28"/>
      <c r="F76" s="28"/>
      <c r="G76" s="28"/>
      <c r="H76" s="28"/>
    </row>
    <row r="77" spans="2:8">
      <c r="B77" s="28"/>
      <c r="C77" s="29"/>
      <c r="D77" s="30"/>
      <c r="E77" s="28"/>
      <c r="F77" s="28"/>
      <c r="G77" s="28"/>
      <c r="H77" s="28"/>
    </row>
    <row r="78" spans="2:8">
      <c r="B78" s="28"/>
      <c r="C78" s="29"/>
      <c r="D78" s="28"/>
      <c r="E78" s="28"/>
      <c r="F78" s="28"/>
      <c r="G78" s="28"/>
      <c r="H78" s="28"/>
    </row>
    <row r="79" spans="2:8">
      <c r="B79" s="28"/>
      <c r="C79" s="29"/>
      <c r="D79" s="28"/>
      <c r="E79" s="28"/>
      <c r="F79" s="28"/>
      <c r="G79" s="28"/>
      <c r="H79" s="28"/>
    </row>
    <row r="80" spans="2:8">
      <c r="B80" s="28"/>
      <c r="C80" s="29"/>
      <c r="D80" s="28"/>
      <c r="E80" s="28"/>
      <c r="F80" s="28"/>
      <c r="G80" s="28"/>
      <c r="H80" s="28"/>
    </row>
    <row r="81" spans="2:8">
      <c r="B81" s="28"/>
      <c r="C81" s="29"/>
      <c r="D81" s="30"/>
      <c r="E81" s="28"/>
      <c r="F81" s="28"/>
      <c r="G81" s="28"/>
      <c r="H81" s="28"/>
    </row>
    <row r="82" spans="2:8">
      <c r="B82" s="28"/>
      <c r="C82" s="29"/>
      <c r="D82" s="30"/>
      <c r="E82" s="28"/>
      <c r="F82" s="28"/>
      <c r="G82" s="28"/>
      <c r="H82" s="28"/>
    </row>
    <row r="83" spans="2:8">
      <c r="B83" s="28"/>
      <c r="C83" s="29"/>
      <c r="D83" s="30"/>
      <c r="E83" s="28"/>
      <c r="F83" s="28"/>
      <c r="G83" s="28"/>
      <c r="H83" s="28"/>
    </row>
    <row r="84" spans="2:8">
      <c r="B84" s="28"/>
      <c r="C84" s="29"/>
      <c r="D84" s="30"/>
      <c r="E84" s="28"/>
      <c r="F84" s="28"/>
      <c r="G84" s="28"/>
      <c r="H84" s="28"/>
    </row>
    <row r="85" spans="2:8">
      <c r="B85" s="28"/>
      <c r="C85" s="28"/>
      <c r="D85" s="28"/>
      <c r="E85" s="28"/>
      <c r="F85" s="28"/>
      <c r="G85" s="28"/>
      <c r="H85" s="28"/>
    </row>
    <row r="86" spans="2:8">
      <c r="B86" s="28"/>
      <c r="C86" s="28"/>
      <c r="D86" s="28"/>
      <c r="E86" s="28"/>
      <c r="F86" s="28"/>
      <c r="G86" s="28"/>
      <c r="H86" s="28"/>
    </row>
    <row r="87" spans="2:8">
      <c r="B87" s="28"/>
      <c r="C87" s="28"/>
      <c r="D87" s="28"/>
      <c r="E87" s="28"/>
      <c r="F87" s="28"/>
      <c r="G87" s="28"/>
      <c r="H87" s="28"/>
    </row>
    <row r="88" spans="2:8">
      <c r="B88" s="28"/>
      <c r="C88" s="28"/>
      <c r="D88" s="31"/>
      <c r="E88" s="28"/>
      <c r="F88" s="28"/>
      <c r="G88" s="28"/>
      <c r="H88" s="28"/>
    </row>
    <row r="103" spans="2:8">
      <c r="B103" s="32"/>
      <c r="C103" s="32"/>
      <c r="D103" s="32"/>
      <c r="E103" s="32"/>
      <c r="F103" s="32"/>
      <c r="G103" s="32"/>
      <c r="H103" s="32"/>
    </row>
    <row r="104" spans="2:8">
      <c r="B104" s="32"/>
      <c r="C104" s="32"/>
      <c r="D104" s="32"/>
      <c r="E104" s="32"/>
      <c r="F104" s="32"/>
      <c r="G104" s="32"/>
      <c r="H104" s="32"/>
    </row>
    <row r="105" spans="2:8">
      <c r="B105" s="33"/>
      <c r="C105" s="33"/>
      <c r="D105" s="33"/>
      <c r="E105" s="33"/>
      <c r="F105" s="33"/>
      <c r="G105" s="33"/>
      <c r="H105" s="33"/>
    </row>
    <row r="106" spans="2:8">
      <c r="B106" s="33"/>
      <c r="C106" s="33"/>
      <c r="D106" s="33"/>
      <c r="E106" s="33"/>
      <c r="F106" s="33"/>
      <c r="G106" s="33"/>
      <c r="H106" s="33"/>
    </row>
    <row r="107" spans="2:8">
      <c r="B107" s="25"/>
      <c r="C107" s="25"/>
      <c r="D107" s="25"/>
      <c r="E107" s="25"/>
      <c r="F107" s="25"/>
      <c r="G107" s="25"/>
      <c r="H107" s="25"/>
    </row>
    <row r="108" spans="2:8">
      <c r="B108" s="26"/>
      <c r="C108" s="26"/>
      <c r="D108" s="26"/>
      <c r="E108" s="26"/>
      <c r="F108" s="26"/>
      <c r="G108" s="26"/>
      <c r="H108" s="26"/>
    </row>
    <row r="109" spans="2:8">
      <c r="B109" s="27"/>
      <c r="C109" s="34"/>
      <c r="D109" s="27"/>
      <c r="E109" s="27"/>
      <c r="F109" s="27"/>
      <c r="G109" s="27"/>
      <c r="H109" s="27"/>
    </row>
    <row r="110" spans="2:8">
      <c r="B110" s="27"/>
      <c r="C110" s="34"/>
      <c r="D110" s="27"/>
      <c r="E110" s="27"/>
      <c r="F110" s="27"/>
      <c r="G110" s="27"/>
      <c r="H110" s="27"/>
    </row>
    <row r="111" spans="2:8">
      <c r="B111" s="27"/>
      <c r="C111" s="34"/>
      <c r="D111" s="27"/>
      <c r="E111" s="27"/>
      <c r="F111" s="27"/>
      <c r="G111" s="27"/>
      <c r="H111" s="27"/>
    </row>
    <row r="112" spans="2:8">
      <c r="B112" s="27"/>
      <c r="C112" s="34"/>
      <c r="D112" s="27"/>
      <c r="E112" s="27"/>
      <c r="F112" s="27"/>
      <c r="G112" s="27"/>
      <c r="H112" s="27"/>
    </row>
    <row r="113" spans="2:8">
      <c r="B113" s="23"/>
      <c r="C113" s="23"/>
      <c r="D113" s="23"/>
      <c r="E113" s="23"/>
      <c r="F113" s="23"/>
      <c r="G113" s="23"/>
      <c r="H113" s="23"/>
    </row>
    <row r="114" spans="2:8">
      <c r="B114" s="23"/>
      <c r="C114" s="23"/>
      <c r="D114" s="23"/>
      <c r="E114" s="23"/>
      <c r="F114" s="23"/>
      <c r="G114" s="23"/>
      <c r="H114" s="23"/>
    </row>
    <row r="115" spans="2:8">
      <c r="B115" s="23"/>
      <c r="C115" s="23"/>
      <c r="D115" s="23"/>
      <c r="E115" s="23"/>
      <c r="F115" s="23"/>
      <c r="G115" s="23"/>
      <c r="H115" s="23"/>
    </row>
    <row r="116" spans="2:8">
      <c r="B116" s="23"/>
      <c r="C116" s="23"/>
      <c r="D116" s="23"/>
      <c r="E116" s="23"/>
      <c r="F116" s="23"/>
      <c r="G116" s="23"/>
      <c r="H116" s="23"/>
    </row>
    <row r="117" spans="2:8">
      <c r="B117" s="23"/>
      <c r="C117" s="23"/>
      <c r="D117" s="23"/>
      <c r="E117" s="23"/>
      <c r="F117" s="23"/>
      <c r="G117" s="23"/>
      <c r="H117" s="23"/>
    </row>
    <row r="118" spans="2:8">
      <c r="B118" s="23"/>
      <c r="C118" s="23"/>
      <c r="D118" s="23"/>
      <c r="E118" s="23"/>
      <c r="F118" s="23"/>
      <c r="G118" s="23"/>
      <c r="H118" s="23"/>
    </row>
    <row r="119" spans="2:8">
      <c r="B119" s="23"/>
      <c r="C119" s="23"/>
      <c r="D119" s="23"/>
      <c r="E119" s="23"/>
      <c r="F119" s="23"/>
      <c r="G119" s="23"/>
      <c r="H119" s="23"/>
    </row>
    <row r="120" spans="2:8">
      <c r="B120" s="23"/>
      <c r="C120" s="35"/>
      <c r="D120" s="35"/>
      <c r="E120" s="23"/>
      <c r="F120" s="23"/>
      <c r="G120" s="23"/>
      <c r="H120" s="23"/>
    </row>
    <row r="121" spans="2:8">
      <c r="B121" s="23"/>
      <c r="C121" s="35"/>
      <c r="D121" s="35"/>
      <c r="E121" s="23"/>
      <c r="F121" s="23"/>
      <c r="G121" s="23"/>
      <c r="H121" s="23"/>
    </row>
  </sheetData>
  <mergeCells count="4">
    <mergeCell ref="C8:D8"/>
    <mergeCell ref="A36:B36"/>
    <mergeCell ref="A1:E6"/>
    <mergeCell ref="D37:E48"/>
  </mergeCells>
  <pageMargins left="1" right="1" top="1" bottom="1" header="0.5" footer="0.5"/>
  <pageSetup orientation="landscape" horizontalDpi="300" verticalDpi="300"/>
  <ignoredErrors>
    <ignoredError sqref="H119:H120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G5:G21"/>
  <sheetViews>
    <sheetView workbookViewId="0">
      <selection activeCell="E8" sqref="E8"/>
    </sheetView>
  </sheetViews>
  <sheetFormatPr defaultColWidth="9" defaultRowHeight="15.75"/>
  <sheetData>
    <row r="5" spans="7:7">
      <c r="G5" s="3"/>
    </row>
    <row r="6" spans="7:7">
      <c r="G6" s="3"/>
    </row>
    <row r="7" spans="7:7">
      <c r="G7" s="3"/>
    </row>
    <row r="8" spans="7:7">
      <c r="G8" s="3"/>
    </row>
    <row r="9" spans="7:7">
      <c r="G9" s="3"/>
    </row>
    <row r="10" spans="7:7">
      <c r="G10" s="3"/>
    </row>
    <row r="11" spans="7:7">
      <c r="G11" s="3"/>
    </row>
    <row r="12" spans="7:7">
      <c r="G12" s="3"/>
    </row>
    <row r="13" spans="7:7">
      <c r="G13" s="3"/>
    </row>
    <row r="14" spans="7:7">
      <c r="G14" s="3"/>
    </row>
    <row r="15" spans="7:7">
      <c r="G15" s="3"/>
    </row>
    <row r="16" spans="7:7">
      <c r="G16" s="3"/>
    </row>
    <row r="17" spans="7:7">
      <c r="G17" s="3"/>
    </row>
    <row r="18" spans="7:7">
      <c r="G18" s="3"/>
    </row>
    <row r="19" spans="7:7">
      <c r="G19" s="3"/>
    </row>
    <row r="20" spans="7:7">
      <c r="G20" s="3"/>
    </row>
    <row r="21" spans="7:7">
      <c r="G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GENERAL LEDGER</vt:lpstr>
      <vt:lpstr>Sheet3</vt:lpstr>
      <vt:lpstr>ACCOUN............T BALANCES</vt:lpstr>
      <vt:lpstr>CASH MANAGER</vt:lpstr>
      <vt:lpstr>Sheet1</vt:lpstr>
      <vt:lpstr>ACCOUNT</vt:lpstr>
      <vt:lpstr>ACCOUNTS</vt:lpstr>
      <vt:lpstr>BAA</vt:lpstr>
      <vt:lpstr>GCA</vt:lpstr>
      <vt:lpstr>GCAMOUNT</vt:lpstr>
      <vt:lpstr>GDA</vt:lpstr>
      <vt:lpstr>GDAMOUNT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NOUMAN</dc:creator>
  <cp:lastModifiedBy>ali hamza</cp:lastModifiedBy>
  <cp:lastPrinted>2022-01-19T06:57:03Z</cp:lastPrinted>
  <dcterms:created xsi:type="dcterms:W3CDTF">2021-06-16T12:32:00Z</dcterms:created>
  <dcterms:modified xsi:type="dcterms:W3CDTF">2022-08-31T19:36:31Z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6A639E23407A4B02B4C6C265F8F4A66D</vt:lpwstr>
  </property>
  <property fmtid="{D5CDD505-2E9C-101B-9397-08002B2CF9AE}" pid="3" name="KSOProductBuildVer">
    <vt:lpwstr>1033-11.2.0.10382</vt:lpwstr>
  </property>
</Properties>
</file>