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e\Desktop\Aula 7\"/>
    </mc:Choice>
  </mc:AlternateContent>
  <xr:revisionPtr revIDLastSave="0" documentId="13_ncr:1_{55D8B2CE-3666-469E-94E4-68F7A11914ED}" xr6:coauthVersionLast="47" xr6:coauthVersionMax="47" xr10:uidLastSave="{00000000-0000-0000-0000-000000000000}"/>
  <bookViews>
    <workbookView xWindow="-120" yWindow="-120" windowWidth="29040" windowHeight="15840" activeTab="2" xr2:uid="{FFC14F4B-322D-4420-A949-F10C5352EB63}"/>
  </bookViews>
  <sheets>
    <sheet name="Modelo padronizado simples" sheetId="1" r:id="rId1"/>
    <sheet name="Modelo não padronizado simples" sheetId="2" r:id="rId2"/>
    <sheet name="Modelo múltiplo (padr. e dummy)" sheetId="3" r:id="rId3"/>
  </sheets>
  <definedNames>
    <definedName name="solver_adj" localSheetId="1" hidden="1">'Modelo não padronizado simples'!$H$9:$I$9</definedName>
    <definedName name="solver_adj" localSheetId="0" hidden="1">'Modelo padronizado simples'!$I$8:$J$8</definedName>
    <definedName name="solver_cvg" localSheetId="1" hidden="1">"0.0001"</definedName>
    <definedName name="solver_cvg" localSheetId="0" hidden="1">"""0.0001"""</definedName>
    <definedName name="solver_drv" localSheetId="1" hidden="1">1</definedName>
    <definedName name="solver_drv" localSheetId="0" hidden="1">2</definedName>
    <definedName name="solver_eng" localSheetId="1" hidden="1">1</definedName>
    <definedName name="solver_eng" localSheetId="0" hidden="1">1</definedName>
    <definedName name="solver_est" localSheetId="1" hidden="1">1</definedName>
    <definedName name="solver_est" localSheetId="0" hidden="1">1</definedName>
    <definedName name="solver_itr" localSheetId="1" hidden="1">2147483647</definedName>
    <definedName name="solver_itr" localSheetId="0" hidden="1">2147483647</definedName>
    <definedName name="solver_mip" localSheetId="1" hidden="1">2147483647</definedName>
    <definedName name="solver_mip" localSheetId="0" hidden="1">2147483647</definedName>
    <definedName name="solver_mni" localSheetId="1" hidden="1">30</definedName>
    <definedName name="solver_mni" localSheetId="0" hidden="1">30</definedName>
    <definedName name="solver_mrt" localSheetId="1" hidden="1">"0.075"</definedName>
    <definedName name="solver_mrt" localSheetId="0" hidden="1">"""0.075"""</definedName>
    <definedName name="solver_msl" localSheetId="1" hidden="1">2</definedName>
    <definedName name="solver_msl" localSheetId="0" hidden="1">2</definedName>
    <definedName name="solver_neg" localSheetId="1" hidden="1">2</definedName>
    <definedName name="solver_neg" localSheetId="0" hidden="1">2</definedName>
    <definedName name="solver_nod" localSheetId="1" hidden="1">2147483647</definedName>
    <definedName name="solver_nod" localSheetId="0" hidden="1">2147483647</definedName>
    <definedName name="solver_num" localSheetId="1" hidden="1">0</definedName>
    <definedName name="solver_num" localSheetId="0" hidden="1">0</definedName>
    <definedName name="solver_nwt" localSheetId="1" hidden="1">1</definedName>
    <definedName name="solver_nwt" localSheetId="0" hidden="1">1</definedName>
    <definedName name="solver_opt" localSheetId="1" hidden="1">'Modelo não padronizado simples'!$G$9</definedName>
    <definedName name="solver_opt" localSheetId="0" hidden="1">'Modelo padronizado simples'!$H$8</definedName>
    <definedName name="solver_pre" localSheetId="1" hidden="1">"0.000001"</definedName>
    <definedName name="solver_pre" localSheetId="0" hidden="1">"""0.000001"""</definedName>
    <definedName name="solver_rbv" localSheetId="1" hidden="1">1</definedName>
    <definedName name="solver_rbv" localSheetId="0" hidden="1">2</definedName>
    <definedName name="solver_rlx" localSheetId="1" hidden="1">2</definedName>
    <definedName name="solver_rlx" localSheetId="0" hidden="1">2</definedName>
    <definedName name="solver_rsd" localSheetId="1" hidden="1">0</definedName>
    <definedName name="solver_rsd" localSheetId="0" hidden="1">0</definedName>
    <definedName name="solver_scl" localSheetId="1" hidden="1">1</definedName>
    <definedName name="solver_scl" localSheetId="0" hidden="1">2</definedName>
    <definedName name="solver_sho" localSheetId="1" hidden="1">2</definedName>
    <definedName name="solver_sho" localSheetId="0" hidden="1">2</definedName>
    <definedName name="solver_ssz" localSheetId="1" hidden="1">100</definedName>
    <definedName name="solver_ssz" localSheetId="0" hidden="1">100</definedName>
    <definedName name="solver_tim" localSheetId="1" hidden="1">2147483647</definedName>
    <definedName name="solver_tim" localSheetId="0" hidden="1">2147483647</definedName>
    <definedName name="solver_tol" localSheetId="1" hidden="1">0.01</definedName>
    <definedName name="solver_tol" localSheetId="0" hidden="1">1</definedName>
    <definedName name="solver_typ" localSheetId="1" hidden="1">1</definedName>
    <definedName name="solver_typ" localSheetId="0" hidden="1">1</definedName>
    <definedName name="solver_val" localSheetId="1" hidden="1">0</definedName>
    <definedName name="solver_val" localSheetId="0" hidden="1">0</definedName>
    <definedName name="solver_ver" localSheetId="1" hidden="1">3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6" i="3" l="1"/>
  <c r="H116" i="3" s="1"/>
  <c r="I116" i="3" s="1"/>
  <c r="D115" i="3"/>
  <c r="H115" i="3" s="1"/>
  <c r="I115" i="3" s="1"/>
  <c r="H114" i="3"/>
  <c r="I114" i="3" s="1"/>
  <c r="D114" i="3"/>
  <c r="D113" i="3"/>
  <c r="H113" i="3" s="1"/>
  <c r="I113" i="3" s="1"/>
  <c r="D112" i="3"/>
  <c r="H112" i="3" s="1"/>
  <c r="I112" i="3" s="1"/>
  <c r="I111" i="3"/>
  <c r="H111" i="3"/>
  <c r="D111" i="3"/>
  <c r="H110" i="3"/>
  <c r="I110" i="3" s="1"/>
  <c r="D110" i="3"/>
  <c r="D109" i="3"/>
  <c r="H109" i="3" s="1"/>
  <c r="I109" i="3" s="1"/>
  <c r="I108" i="3"/>
  <c r="H108" i="3"/>
  <c r="D108" i="3"/>
  <c r="I107" i="3"/>
  <c r="H107" i="3"/>
  <c r="D107" i="3"/>
  <c r="H106" i="3"/>
  <c r="I106" i="3" s="1"/>
  <c r="D106" i="3"/>
  <c r="D105" i="3"/>
  <c r="H105" i="3" s="1"/>
  <c r="I105" i="3" s="1"/>
  <c r="D104" i="3"/>
  <c r="H104" i="3" s="1"/>
  <c r="I104" i="3" s="1"/>
  <c r="I103" i="3"/>
  <c r="H103" i="3"/>
  <c r="D103" i="3"/>
  <c r="H102" i="3"/>
  <c r="I102" i="3" s="1"/>
  <c r="D102" i="3"/>
  <c r="D101" i="3"/>
  <c r="H101" i="3" s="1"/>
  <c r="I101" i="3" s="1"/>
  <c r="I100" i="3"/>
  <c r="H100" i="3"/>
  <c r="D100" i="3"/>
  <c r="I99" i="3"/>
  <c r="H99" i="3"/>
  <c r="D99" i="3"/>
  <c r="H98" i="3"/>
  <c r="I98" i="3" s="1"/>
  <c r="D98" i="3"/>
  <c r="D97" i="3"/>
  <c r="H97" i="3" s="1"/>
  <c r="I97" i="3" s="1"/>
  <c r="D96" i="3"/>
  <c r="H96" i="3" s="1"/>
  <c r="I96" i="3" s="1"/>
  <c r="I95" i="3"/>
  <c r="H95" i="3"/>
  <c r="D95" i="3"/>
  <c r="H94" i="3"/>
  <c r="I94" i="3" s="1"/>
  <c r="D94" i="3"/>
  <c r="D93" i="3"/>
  <c r="H93" i="3" s="1"/>
  <c r="I93" i="3" s="1"/>
  <c r="I92" i="3"/>
  <c r="H92" i="3"/>
  <c r="D92" i="3"/>
  <c r="I91" i="3"/>
  <c r="H91" i="3"/>
  <c r="D91" i="3"/>
  <c r="H90" i="3"/>
  <c r="I90" i="3" s="1"/>
  <c r="D90" i="3"/>
  <c r="D89" i="3"/>
  <c r="H89" i="3" s="1"/>
  <c r="I89" i="3" s="1"/>
  <c r="D88" i="3"/>
  <c r="H88" i="3" s="1"/>
  <c r="I88" i="3" s="1"/>
  <c r="I87" i="3"/>
  <c r="H87" i="3"/>
  <c r="D87" i="3"/>
  <c r="H86" i="3"/>
  <c r="I86" i="3" s="1"/>
  <c r="D86" i="3"/>
  <c r="D85" i="3"/>
  <c r="H85" i="3" s="1"/>
  <c r="I85" i="3" s="1"/>
  <c r="I84" i="3"/>
  <c r="H84" i="3"/>
  <c r="D84" i="3"/>
  <c r="I83" i="3"/>
  <c r="H83" i="3"/>
  <c r="D83" i="3"/>
  <c r="H82" i="3"/>
  <c r="I82" i="3" s="1"/>
  <c r="D82" i="3"/>
  <c r="D81" i="3"/>
  <c r="H81" i="3" s="1"/>
  <c r="I81" i="3" s="1"/>
  <c r="D80" i="3"/>
  <c r="H80" i="3" s="1"/>
  <c r="I80" i="3" s="1"/>
  <c r="I79" i="3"/>
  <c r="H79" i="3"/>
  <c r="D79" i="3"/>
  <c r="H78" i="3"/>
  <c r="I78" i="3" s="1"/>
  <c r="D78" i="3"/>
  <c r="D77" i="3"/>
  <c r="H77" i="3" s="1"/>
  <c r="I77" i="3" s="1"/>
  <c r="I76" i="3"/>
  <c r="H76" i="3"/>
  <c r="D76" i="3"/>
  <c r="I75" i="3"/>
  <c r="H75" i="3"/>
  <c r="D75" i="3"/>
  <c r="H74" i="3"/>
  <c r="I74" i="3" s="1"/>
  <c r="D74" i="3"/>
  <c r="D73" i="3"/>
  <c r="H73" i="3" s="1"/>
  <c r="I73" i="3" s="1"/>
  <c r="I72" i="3"/>
  <c r="H72" i="3"/>
  <c r="D72" i="3"/>
  <c r="I71" i="3"/>
  <c r="H71" i="3"/>
  <c r="D71" i="3"/>
  <c r="H70" i="3"/>
  <c r="I70" i="3" s="1"/>
  <c r="D70" i="3"/>
  <c r="D69" i="3"/>
  <c r="H69" i="3" s="1"/>
  <c r="I69" i="3" s="1"/>
  <c r="I68" i="3"/>
  <c r="H68" i="3"/>
  <c r="D68" i="3"/>
  <c r="I67" i="3"/>
  <c r="H67" i="3"/>
  <c r="D67" i="3"/>
  <c r="H66" i="3"/>
  <c r="I66" i="3" s="1"/>
  <c r="D66" i="3"/>
  <c r="D65" i="3"/>
  <c r="H65" i="3" s="1"/>
  <c r="I65" i="3" s="1"/>
  <c r="I64" i="3"/>
  <c r="H64" i="3"/>
  <c r="D64" i="3"/>
  <c r="I63" i="3"/>
  <c r="H63" i="3"/>
  <c r="D63" i="3"/>
  <c r="H62" i="3"/>
  <c r="I62" i="3" s="1"/>
  <c r="D62" i="3"/>
  <c r="D61" i="3"/>
  <c r="H61" i="3" s="1"/>
  <c r="I61" i="3" s="1"/>
  <c r="I60" i="3"/>
  <c r="H60" i="3"/>
  <c r="D60" i="3"/>
  <c r="I59" i="3"/>
  <c r="H59" i="3"/>
  <c r="D59" i="3"/>
  <c r="H58" i="3"/>
  <c r="I58" i="3" s="1"/>
  <c r="D58" i="3"/>
  <c r="D57" i="3"/>
  <c r="H57" i="3" s="1"/>
  <c r="I57" i="3" s="1"/>
  <c r="I56" i="3"/>
  <c r="H56" i="3"/>
  <c r="D56" i="3"/>
  <c r="I55" i="3"/>
  <c r="H55" i="3"/>
  <c r="D55" i="3"/>
  <c r="H54" i="3"/>
  <c r="I54" i="3" s="1"/>
  <c r="D54" i="3"/>
  <c r="D53" i="3"/>
  <c r="H53" i="3" s="1"/>
  <c r="I53" i="3" s="1"/>
  <c r="I52" i="3"/>
  <c r="H52" i="3"/>
  <c r="D52" i="3"/>
  <c r="I51" i="3"/>
  <c r="H51" i="3"/>
  <c r="D51" i="3"/>
  <c r="H50" i="3"/>
  <c r="I50" i="3" s="1"/>
  <c r="D50" i="3"/>
  <c r="D49" i="3"/>
  <c r="H49" i="3" s="1"/>
  <c r="I49" i="3" s="1"/>
  <c r="I48" i="3"/>
  <c r="H48" i="3"/>
  <c r="D48" i="3"/>
  <c r="I47" i="3"/>
  <c r="H47" i="3"/>
  <c r="D47" i="3"/>
  <c r="H46" i="3"/>
  <c r="I46" i="3" s="1"/>
  <c r="D46" i="3"/>
  <c r="D45" i="3"/>
  <c r="H45" i="3" s="1"/>
  <c r="I45" i="3" s="1"/>
  <c r="I44" i="3"/>
  <c r="H44" i="3"/>
  <c r="D44" i="3"/>
  <c r="I43" i="3"/>
  <c r="H43" i="3"/>
  <c r="D43" i="3"/>
  <c r="H42" i="3"/>
  <c r="I42" i="3" s="1"/>
  <c r="D42" i="3"/>
  <c r="D41" i="3"/>
  <c r="H41" i="3" s="1"/>
  <c r="I41" i="3" s="1"/>
  <c r="I40" i="3"/>
  <c r="H40" i="3"/>
  <c r="D40" i="3"/>
  <c r="I39" i="3"/>
  <c r="H39" i="3"/>
  <c r="D39" i="3"/>
  <c r="H38" i="3"/>
  <c r="I38" i="3" s="1"/>
  <c r="D38" i="3"/>
  <c r="D37" i="3"/>
  <c r="H37" i="3" s="1"/>
  <c r="I37" i="3" s="1"/>
  <c r="I36" i="3"/>
  <c r="H36" i="3"/>
  <c r="D36" i="3"/>
  <c r="I35" i="3"/>
  <c r="H35" i="3"/>
  <c r="D35" i="3"/>
  <c r="H34" i="3"/>
  <c r="I34" i="3" s="1"/>
  <c r="D34" i="3"/>
  <c r="D33" i="3"/>
  <c r="H33" i="3" s="1"/>
  <c r="I33" i="3" s="1"/>
  <c r="I32" i="3"/>
  <c r="H32" i="3"/>
  <c r="D32" i="3"/>
  <c r="I31" i="3"/>
  <c r="H31" i="3"/>
  <c r="D31" i="3"/>
  <c r="H30" i="3"/>
  <c r="I30" i="3" s="1"/>
  <c r="D30" i="3"/>
  <c r="D29" i="3"/>
  <c r="H29" i="3" s="1"/>
  <c r="I29" i="3" s="1"/>
  <c r="I28" i="3"/>
  <c r="H28" i="3"/>
  <c r="D28" i="3"/>
  <c r="I27" i="3"/>
  <c r="H27" i="3"/>
  <c r="D27" i="3"/>
  <c r="H26" i="3"/>
  <c r="I26" i="3" s="1"/>
  <c r="D26" i="3"/>
  <c r="D25" i="3"/>
  <c r="H25" i="3" s="1"/>
  <c r="I25" i="3" s="1"/>
  <c r="I24" i="3"/>
  <c r="H24" i="3"/>
  <c r="D24" i="3"/>
  <c r="I23" i="3"/>
  <c r="H23" i="3"/>
  <c r="D23" i="3"/>
  <c r="H22" i="3"/>
  <c r="I22" i="3" s="1"/>
  <c r="D22" i="3"/>
  <c r="D21" i="3"/>
  <c r="H21" i="3" s="1"/>
  <c r="I21" i="3" s="1"/>
  <c r="I20" i="3"/>
  <c r="H20" i="3"/>
  <c r="D20" i="3"/>
  <c r="I19" i="3"/>
  <c r="H19" i="3"/>
  <c r="D19" i="3"/>
  <c r="H18" i="3"/>
  <c r="I18" i="3" s="1"/>
  <c r="D18" i="3"/>
  <c r="H17" i="3"/>
  <c r="I17" i="3" s="1"/>
  <c r="D17" i="3"/>
  <c r="A14" i="3"/>
  <c r="G6" i="3" s="1"/>
  <c r="A12" i="3"/>
  <c r="H6" i="3"/>
  <c r="C6" i="3" s="1"/>
  <c r="B6" i="3" s="1"/>
  <c r="H5" i="3"/>
  <c r="H4" i="3"/>
  <c r="H3" i="3"/>
  <c r="E10" i="2"/>
  <c r="F10" i="2" s="1"/>
  <c r="E11" i="2"/>
  <c r="F11" i="2" s="1"/>
  <c r="E12" i="2"/>
  <c r="F12" i="2" s="1"/>
  <c r="E13" i="2"/>
  <c r="F13" i="2" s="1"/>
  <c r="E14" i="2"/>
  <c r="F14" i="2" s="1"/>
  <c r="E15" i="2"/>
  <c r="F15" i="2" s="1"/>
  <c r="E16" i="2"/>
  <c r="F16" i="2" s="1"/>
  <c r="E17" i="2"/>
  <c r="F17" i="2" s="1"/>
  <c r="E18" i="2"/>
  <c r="F18" i="2" s="1"/>
  <c r="E19" i="2"/>
  <c r="F19" i="2" s="1"/>
  <c r="E20" i="2"/>
  <c r="F20" i="2" s="1"/>
  <c r="E21" i="2"/>
  <c r="F21" i="2" s="1"/>
  <c r="E22" i="2"/>
  <c r="F22" i="2" s="1"/>
  <c r="E23" i="2"/>
  <c r="F23" i="2" s="1"/>
  <c r="E24" i="2"/>
  <c r="F24" i="2" s="1"/>
  <c r="E25" i="2"/>
  <c r="F25" i="2" s="1"/>
  <c r="E26" i="2"/>
  <c r="F26" i="2" s="1"/>
  <c r="E27" i="2"/>
  <c r="F27" i="2" s="1"/>
  <c r="E28" i="2"/>
  <c r="F28" i="2" s="1"/>
  <c r="E29" i="2"/>
  <c r="F29" i="2" s="1"/>
  <c r="E30" i="2"/>
  <c r="F30" i="2" s="1"/>
  <c r="E31" i="2"/>
  <c r="F31" i="2" s="1"/>
  <c r="E32" i="2"/>
  <c r="F32" i="2" s="1"/>
  <c r="E33" i="2"/>
  <c r="F33" i="2" s="1"/>
  <c r="E34" i="2"/>
  <c r="F34" i="2" s="1"/>
  <c r="E35" i="2"/>
  <c r="F35" i="2" s="1"/>
  <c r="E36" i="2"/>
  <c r="F36" i="2" s="1"/>
  <c r="E37" i="2"/>
  <c r="F37" i="2" s="1"/>
  <c r="E38" i="2"/>
  <c r="F38" i="2" s="1"/>
  <c r="E39" i="2"/>
  <c r="F39" i="2" s="1"/>
  <c r="E40" i="2"/>
  <c r="F40" i="2" s="1"/>
  <c r="E41" i="2"/>
  <c r="F41" i="2" s="1"/>
  <c r="E42" i="2"/>
  <c r="F42" i="2" s="1"/>
  <c r="E43" i="2"/>
  <c r="F43" i="2" s="1"/>
  <c r="E44" i="2"/>
  <c r="F44" i="2" s="1"/>
  <c r="E45" i="2"/>
  <c r="F45" i="2" s="1"/>
  <c r="E46" i="2"/>
  <c r="F46" i="2" s="1"/>
  <c r="E47" i="2"/>
  <c r="F47" i="2" s="1"/>
  <c r="E48" i="2"/>
  <c r="F48" i="2" s="1"/>
  <c r="E49" i="2"/>
  <c r="F49" i="2" s="1"/>
  <c r="E50" i="2"/>
  <c r="F50" i="2" s="1"/>
  <c r="E51" i="2"/>
  <c r="F51" i="2" s="1"/>
  <c r="E52" i="2"/>
  <c r="F52" i="2" s="1"/>
  <c r="E53" i="2"/>
  <c r="F53" i="2" s="1"/>
  <c r="E54" i="2"/>
  <c r="F54" i="2" s="1"/>
  <c r="E55" i="2"/>
  <c r="F55" i="2" s="1"/>
  <c r="E56" i="2"/>
  <c r="F56" i="2" s="1"/>
  <c r="E57" i="2"/>
  <c r="F57" i="2" s="1"/>
  <c r="E58" i="2"/>
  <c r="F58" i="2" s="1"/>
  <c r="E59" i="2"/>
  <c r="F59" i="2" s="1"/>
  <c r="E60" i="2"/>
  <c r="F60" i="2" s="1"/>
  <c r="E61" i="2"/>
  <c r="F61" i="2" s="1"/>
  <c r="E62" i="2"/>
  <c r="F62" i="2" s="1"/>
  <c r="E63" i="2"/>
  <c r="F63" i="2" s="1"/>
  <c r="E64" i="2"/>
  <c r="F64" i="2" s="1"/>
  <c r="E65" i="2"/>
  <c r="F65" i="2" s="1"/>
  <c r="E66" i="2"/>
  <c r="F66" i="2" s="1"/>
  <c r="E67" i="2"/>
  <c r="F67" i="2" s="1"/>
  <c r="E68" i="2"/>
  <c r="F68" i="2" s="1"/>
  <c r="E69" i="2"/>
  <c r="F69" i="2" s="1"/>
  <c r="E70" i="2"/>
  <c r="F70" i="2" s="1"/>
  <c r="E71" i="2"/>
  <c r="F71" i="2" s="1"/>
  <c r="E72" i="2"/>
  <c r="F72" i="2" s="1"/>
  <c r="E73" i="2"/>
  <c r="F73" i="2" s="1"/>
  <c r="E74" i="2"/>
  <c r="F74" i="2" s="1"/>
  <c r="E75" i="2"/>
  <c r="F75" i="2" s="1"/>
  <c r="E76" i="2"/>
  <c r="F76" i="2" s="1"/>
  <c r="E77" i="2"/>
  <c r="F77" i="2" s="1"/>
  <c r="E78" i="2"/>
  <c r="F78" i="2" s="1"/>
  <c r="E79" i="2"/>
  <c r="F79" i="2" s="1"/>
  <c r="E80" i="2"/>
  <c r="F80" i="2" s="1"/>
  <c r="E81" i="2"/>
  <c r="F81" i="2" s="1"/>
  <c r="E82" i="2"/>
  <c r="F82" i="2" s="1"/>
  <c r="E83" i="2"/>
  <c r="F83" i="2" s="1"/>
  <c r="E84" i="2"/>
  <c r="F84" i="2" s="1"/>
  <c r="E85" i="2"/>
  <c r="F85" i="2" s="1"/>
  <c r="E86" i="2"/>
  <c r="F86" i="2" s="1"/>
  <c r="E87" i="2"/>
  <c r="F87" i="2" s="1"/>
  <c r="E88" i="2"/>
  <c r="F88" i="2" s="1"/>
  <c r="E89" i="2"/>
  <c r="F89" i="2" s="1"/>
  <c r="E90" i="2"/>
  <c r="F90" i="2" s="1"/>
  <c r="E91" i="2"/>
  <c r="F91" i="2" s="1"/>
  <c r="E92" i="2"/>
  <c r="F92" i="2" s="1"/>
  <c r="E93" i="2"/>
  <c r="F93" i="2" s="1"/>
  <c r="E94" i="2"/>
  <c r="F94" i="2" s="1"/>
  <c r="E95" i="2"/>
  <c r="F95" i="2" s="1"/>
  <c r="E96" i="2"/>
  <c r="F96" i="2" s="1"/>
  <c r="E97" i="2"/>
  <c r="F97" i="2" s="1"/>
  <c r="E98" i="2"/>
  <c r="F98" i="2" s="1"/>
  <c r="E99" i="2"/>
  <c r="F99" i="2" s="1"/>
  <c r="E100" i="2"/>
  <c r="F100" i="2" s="1"/>
  <c r="E101" i="2"/>
  <c r="F101" i="2" s="1"/>
  <c r="E102" i="2"/>
  <c r="F102" i="2" s="1"/>
  <c r="E103" i="2"/>
  <c r="F103" i="2" s="1"/>
  <c r="E104" i="2"/>
  <c r="F104" i="2" s="1"/>
  <c r="E105" i="2"/>
  <c r="F105" i="2" s="1"/>
  <c r="E106" i="2"/>
  <c r="F106" i="2" s="1"/>
  <c r="E107" i="2"/>
  <c r="F107" i="2" s="1"/>
  <c r="E108" i="2"/>
  <c r="F108" i="2" s="1"/>
  <c r="E9" i="2"/>
  <c r="F9" i="2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28" i="1"/>
  <c r="G28" i="1" s="1"/>
  <c r="F29" i="1"/>
  <c r="G29" i="1" s="1"/>
  <c r="F30" i="1"/>
  <c r="G30" i="1" s="1"/>
  <c r="F31" i="1"/>
  <c r="G31" i="1" s="1"/>
  <c r="F32" i="1"/>
  <c r="G32" i="1" s="1"/>
  <c r="F33" i="1"/>
  <c r="G33" i="1" s="1"/>
  <c r="F34" i="1"/>
  <c r="G34" i="1" s="1"/>
  <c r="F35" i="1"/>
  <c r="G35" i="1" s="1"/>
  <c r="F36" i="1"/>
  <c r="G36" i="1" s="1"/>
  <c r="F37" i="1"/>
  <c r="G37" i="1" s="1"/>
  <c r="F38" i="1"/>
  <c r="G38" i="1" s="1"/>
  <c r="F39" i="1"/>
  <c r="G39" i="1" s="1"/>
  <c r="F40" i="1"/>
  <c r="G40" i="1" s="1"/>
  <c r="F41" i="1"/>
  <c r="G41" i="1" s="1"/>
  <c r="F42" i="1"/>
  <c r="G42" i="1" s="1"/>
  <c r="F43" i="1"/>
  <c r="G43" i="1" s="1"/>
  <c r="F44" i="1"/>
  <c r="G44" i="1" s="1"/>
  <c r="F45" i="1"/>
  <c r="G45" i="1" s="1"/>
  <c r="F46" i="1"/>
  <c r="G46" i="1" s="1"/>
  <c r="F47" i="1"/>
  <c r="G47" i="1" s="1"/>
  <c r="F48" i="1"/>
  <c r="G48" i="1" s="1"/>
  <c r="F49" i="1"/>
  <c r="G49" i="1" s="1"/>
  <c r="F50" i="1"/>
  <c r="G50" i="1" s="1"/>
  <c r="F51" i="1"/>
  <c r="G51" i="1" s="1"/>
  <c r="F52" i="1"/>
  <c r="G52" i="1" s="1"/>
  <c r="F53" i="1"/>
  <c r="G53" i="1" s="1"/>
  <c r="F54" i="1"/>
  <c r="G54" i="1" s="1"/>
  <c r="F55" i="1"/>
  <c r="G55" i="1" s="1"/>
  <c r="F56" i="1"/>
  <c r="G56" i="1" s="1"/>
  <c r="F57" i="1"/>
  <c r="G57" i="1" s="1"/>
  <c r="F58" i="1"/>
  <c r="G58" i="1" s="1"/>
  <c r="F59" i="1"/>
  <c r="G59" i="1" s="1"/>
  <c r="F60" i="1"/>
  <c r="G60" i="1" s="1"/>
  <c r="F61" i="1"/>
  <c r="G61" i="1" s="1"/>
  <c r="F62" i="1"/>
  <c r="G62" i="1" s="1"/>
  <c r="F63" i="1"/>
  <c r="G63" i="1" s="1"/>
  <c r="F64" i="1"/>
  <c r="G64" i="1" s="1"/>
  <c r="F65" i="1"/>
  <c r="G65" i="1" s="1"/>
  <c r="F66" i="1"/>
  <c r="G66" i="1" s="1"/>
  <c r="F67" i="1"/>
  <c r="G67" i="1" s="1"/>
  <c r="F68" i="1"/>
  <c r="G68" i="1" s="1"/>
  <c r="F69" i="1"/>
  <c r="G69" i="1" s="1"/>
  <c r="F70" i="1"/>
  <c r="G70" i="1" s="1"/>
  <c r="F71" i="1"/>
  <c r="G71" i="1" s="1"/>
  <c r="F72" i="1"/>
  <c r="G72" i="1" s="1"/>
  <c r="F73" i="1"/>
  <c r="G73" i="1" s="1"/>
  <c r="F74" i="1"/>
  <c r="G74" i="1" s="1"/>
  <c r="F75" i="1"/>
  <c r="G75" i="1" s="1"/>
  <c r="F76" i="1"/>
  <c r="G76" i="1" s="1"/>
  <c r="F77" i="1"/>
  <c r="G77" i="1" s="1"/>
  <c r="F78" i="1"/>
  <c r="G78" i="1" s="1"/>
  <c r="F79" i="1"/>
  <c r="G79" i="1" s="1"/>
  <c r="F80" i="1"/>
  <c r="G80" i="1" s="1"/>
  <c r="F81" i="1"/>
  <c r="G81" i="1" s="1"/>
  <c r="F82" i="1"/>
  <c r="G82" i="1" s="1"/>
  <c r="F83" i="1"/>
  <c r="G83" i="1" s="1"/>
  <c r="F84" i="1"/>
  <c r="G84" i="1" s="1"/>
  <c r="F85" i="1"/>
  <c r="G85" i="1" s="1"/>
  <c r="F86" i="1"/>
  <c r="G86" i="1" s="1"/>
  <c r="F87" i="1"/>
  <c r="G87" i="1" s="1"/>
  <c r="F88" i="1"/>
  <c r="G88" i="1" s="1"/>
  <c r="F89" i="1"/>
  <c r="G89" i="1" s="1"/>
  <c r="F90" i="1"/>
  <c r="G90" i="1" s="1"/>
  <c r="F91" i="1"/>
  <c r="G91" i="1" s="1"/>
  <c r="F92" i="1"/>
  <c r="G92" i="1" s="1"/>
  <c r="F93" i="1"/>
  <c r="G93" i="1" s="1"/>
  <c r="F94" i="1"/>
  <c r="G94" i="1" s="1"/>
  <c r="F95" i="1"/>
  <c r="G95" i="1" s="1"/>
  <c r="F96" i="1"/>
  <c r="G96" i="1" s="1"/>
  <c r="F97" i="1"/>
  <c r="G97" i="1" s="1"/>
  <c r="F98" i="1"/>
  <c r="G98" i="1" s="1"/>
  <c r="F99" i="1"/>
  <c r="G99" i="1" s="1"/>
  <c r="F100" i="1"/>
  <c r="G100" i="1" s="1"/>
  <c r="F101" i="1"/>
  <c r="G101" i="1" s="1"/>
  <c r="F102" i="1"/>
  <c r="G102" i="1" s="1"/>
  <c r="F103" i="1"/>
  <c r="G103" i="1" s="1"/>
  <c r="F104" i="1"/>
  <c r="G104" i="1" s="1"/>
  <c r="F105" i="1"/>
  <c r="G105" i="1" s="1"/>
  <c r="F106" i="1"/>
  <c r="G106" i="1" s="1"/>
  <c r="F107" i="1"/>
  <c r="G107" i="1" s="1"/>
  <c r="F8" i="1"/>
  <c r="G8" i="1" s="1"/>
  <c r="M8" i="1"/>
  <c r="L8" i="1"/>
  <c r="C5" i="3" l="1"/>
  <c r="B5" i="3" s="1"/>
  <c r="J17" i="3"/>
  <c r="G3" i="3"/>
  <c r="C3" i="3" s="1"/>
  <c r="B3" i="3" s="1"/>
  <c r="G5" i="3"/>
  <c r="G4" i="3"/>
  <c r="C4" i="3" s="1"/>
  <c r="B4" i="3" s="1"/>
  <c r="G9" i="2"/>
  <c r="H8" i="1"/>
  <c r="B9" i="1"/>
  <c r="B101" i="1"/>
  <c r="B93" i="1"/>
  <c r="B85" i="1"/>
  <c r="B77" i="1"/>
  <c r="B69" i="1"/>
  <c r="B61" i="1"/>
  <c r="B53" i="1"/>
  <c r="B45" i="1"/>
  <c r="B37" i="1"/>
  <c r="B29" i="1"/>
  <c r="B21" i="1"/>
  <c r="B13" i="1"/>
  <c r="B96" i="1"/>
  <c r="B72" i="1"/>
  <c r="B56" i="1"/>
  <c r="B16" i="1"/>
  <c r="B103" i="1"/>
  <c r="B95" i="1"/>
  <c r="B79" i="1"/>
  <c r="B15" i="1"/>
  <c r="B94" i="1"/>
  <c r="B62" i="1"/>
  <c r="B46" i="1"/>
  <c r="B14" i="1"/>
  <c r="B8" i="1"/>
  <c r="B100" i="1"/>
  <c r="B92" i="1"/>
  <c r="B84" i="1"/>
  <c r="B76" i="1"/>
  <c r="B68" i="1"/>
  <c r="B60" i="1"/>
  <c r="B52" i="1"/>
  <c r="B44" i="1"/>
  <c r="B36" i="1"/>
  <c r="B28" i="1"/>
  <c r="B20" i="1"/>
  <c r="B12" i="1"/>
  <c r="B78" i="1"/>
  <c r="B38" i="1"/>
  <c r="B107" i="1"/>
  <c r="B99" i="1"/>
  <c r="B91" i="1"/>
  <c r="B83" i="1"/>
  <c r="B75" i="1"/>
  <c r="B67" i="1"/>
  <c r="B59" i="1"/>
  <c r="B51" i="1"/>
  <c r="B43" i="1"/>
  <c r="B35" i="1"/>
  <c r="B27" i="1"/>
  <c r="B19" i="1"/>
  <c r="B11" i="1"/>
  <c r="B80" i="1"/>
  <c r="B40" i="1"/>
  <c r="B71" i="1"/>
  <c r="B23" i="1"/>
  <c r="B86" i="1"/>
  <c r="B70" i="1"/>
  <c r="B22" i="1"/>
  <c r="B106" i="1"/>
  <c r="B98" i="1"/>
  <c r="B90" i="1"/>
  <c r="B82" i="1"/>
  <c r="B74" i="1"/>
  <c r="B66" i="1"/>
  <c r="B58" i="1"/>
  <c r="B50" i="1"/>
  <c r="B42" i="1"/>
  <c r="B34" i="1"/>
  <c r="B26" i="1"/>
  <c r="B18" i="1"/>
  <c r="B10" i="1"/>
  <c r="B104" i="1"/>
  <c r="B88" i="1"/>
  <c r="B64" i="1"/>
  <c r="B48" i="1"/>
  <c r="B32" i="1"/>
  <c r="B24" i="1"/>
  <c r="B87" i="1"/>
  <c r="B63" i="1"/>
  <c r="B55" i="1"/>
  <c r="B47" i="1"/>
  <c r="B39" i="1"/>
  <c r="B31" i="1"/>
  <c r="B102" i="1"/>
  <c r="B54" i="1"/>
  <c r="B30" i="1"/>
  <c r="B105" i="1"/>
  <c r="B97" i="1"/>
  <c r="B89" i="1"/>
  <c r="B81" i="1"/>
  <c r="B73" i="1"/>
  <c r="B65" i="1"/>
  <c r="B57" i="1"/>
  <c r="B49" i="1"/>
  <c r="B41" i="1"/>
  <c r="B33" i="1"/>
  <c r="B25" i="1"/>
  <c r="B17" i="1"/>
</calcChain>
</file>

<file path=xl/sharedStrings.xml><?xml version="1.0" encoding="utf-8"?>
<sst xmlns="http://schemas.openxmlformats.org/spreadsheetml/2006/main" count="356" uniqueCount="24">
  <si>
    <t>Idade</t>
  </si>
  <si>
    <t>Sexo</t>
  </si>
  <si>
    <t>Feminino</t>
  </si>
  <si>
    <t xml:space="preserve">Masculino </t>
  </si>
  <si>
    <t>Acao</t>
  </si>
  <si>
    <t>idade padronizada</t>
  </si>
  <si>
    <t>Média</t>
  </si>
  <si>
    <t xml:space="preserve">Desvio padrão </t>
  </si>
  <si>
    <t>beta_0</t>
  </si>
  <si>
    <t>beta_1</t>
  </si>
  <si>
    <t>LL</t>
  </si>
  <si>
    <t>p(x_j)</t>
  </si>
  <si>
    <t>LL_j</t>
  </si>
  <si>
    <t>Predições</t>
  </si>
  <si>
    <t>Novos dados</t>
  </si>
  <si>
    <t>Critério de envio</t>
  </si>
  <si>
    <t>Ação (0/1)</t>
  </si>
  <si>
    <t>Ação probabilística</t>
  </si>
  <si>
    <t>idade</t>
  </si>
  <si>
    <t>idade(padronizada)</t>
  </si>
  <si>
    <t>Sexo (dummizado)</t>
  </si>
  <si>
    <t>Masculino</t>
  </si>
  <si>
    <t>Desvio padrão</t>
  </si>
  <si>
    <t>beta_2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</si>
</sst>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0"/>
    <numFmt numFmtId="166" formatCode="0.0000E+00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9" fontId="3" fillId="0" borderId="0" applyFont="0" applyFill="0" applyBorder="0" applyAlignment="0" applyProtection="0"/>
  </cellStyleXfs>
  <cellXfs count="15">
    <xf numFmtId="0" fontId="0" fillId="0" borderId="0" xfId="0"/>
    <xf numFmtId="0" fontId="2" fillId="0" borderId="0" xfId="1"/>
    <xf numFmtId="0" fontId="1" fillId="2" borderId="0" xfId="1" applyFont="1" applyFill="1"/>
    <xf numFmtId="0" fontId="1" fillId="3" borderId="0" xfId="1" applyFont="1" applyFill="1"/>
    <xf numFmtId="164" fontId="0" fillId="0" borderId="0" xfId="0" applyNumberFormat="1"/>
    <xf numFmtId="2" fontId="0" fillId="0" borderId="0" xfId="0" applyNumberFormat="1"/>
    <xf numFmtId="164" fontId="2" fillId="0" borderId="0" xfId="1" applyNumberFormat="1"/>
    <xf numFmtId="165" fontId="0" fillId="0" borderId="0" xfId="0" applyNumberFormat="1"/>
    <xf numFmtId="0" fontId="0" fillId="4" borderId="0" xfId="0" applyFill="1"/>
    <xf numFmtId="0" fontId="1" fillId="2" borderId="0" xfId="0" applyFont="1" applyFill="1" applyAlignment="1">
      <alignment horizontal="center"/>
    </xf>
    <xf numFmtId="0" fontId="1" fillId="2" borderId="0" xfId="0" applyFont="1" applyFill="1"/>
    <xf numFmtId="9" fontId="1" fillId="2" borderId="0" xfId="2" applyFont="1" applyFill="1"/>
    <xf numFmtId="166" fontId="0" fillId="0" borderId="0" xfId="0" applyNumberFormat="1"/>
    <xf numFmtId="0" fontId="0" fillId="5" borderId="0" xfId="0" applyFill="1"/>
    <xf numFmtId="11" fontId="0" fillId="0" borderId="0" xfId="0" applyNumberFormat="1"/>
  </cellXfs>
  <cellStyles count="3">
    <cellStyle name="Normal" xfId="0" builtinId="0"/>
    <cellStyle name="Normal 2" xfId="1" xr:uid="{62F81598-0B7E-4838-AE25-80BDE5CDC743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6" Type="http://schemas.openxmlformats.org/officeDocument/2006/relationships/image" Target="../media/image4.png"/><Relationship Id="rId5" Type="http://schemas.openxmlformats.org/officeDocument/2006/relationships/image" Target="../media/image3.png"/><Relationship Id="rId4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8.pn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36858</xdr:colOff>
      <xdr:row>11</xdr:row>
      <xdr:rowOff>111467</xdr:rowOff>
    </xdr:from>
    <xdr:to>
      <xdr:col>21</xdr:col>
      <xdr:colOff>47625</xdr:colOff>
      <xdr:row>46</xdr:row>
      <xdr:rowOff>72930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2ECBA2E-2C9F-44DF-A618-6D2DB793EC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04433" y="2206967"/>
          <a:ext cx="6440142" cy="6628963"/>
        </a:xfrm>
        <a:prstGeom prst="rect">
          <a:avLst/>
        </a:prstGeom>
      </xdr:spPr>
    </xdr:pic>
    <xdr:clientData/>
  </xdr:twoCellAnchor>
  <xdr:twoCellAnchor editAs="oneCell">
    <xdr:from>
      <xdr:col>1</xdr:col>
      <xdr:colOff>564359</xdr:colOff>
      <xdr:row>0</xdr:row>
      <xdr:rowOff>38843</xdr:rowOff>
    </xdr:from>
    <xdr:to>
      <xdr:col>3</xdr:col>
      <xdr:colOff>271041</xdr:colOff>
      <xdr:row>3</xdr:row>
      <xdr:rowOff>61833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815885C-FC9D-8FAB-481B-20DB677888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75273" y="38843"/>
          <a:ext cx="1486871" cy="594490"/>
        </a:xfrm>
        <a:prstGeom prst="rect">
          <a:avLst/>
        </a:prstGeom>
      </xdr:spPr>
    </xdr:pic>
    <xdr:clientData/>
  </xdr:twoCellAnchor>
  <xdr:twoCellAnchor editAs="oneCell">
    <xdr:from>
      <xdr:col>4</xdr:col>
      <xdr:colOff>236484</xdr:colOff>
      <xdr:row>0</xdr:row>
      <xdr:rowOff>65689</xdr:rowOff>
    </xdr:from>
    <xdr:to>
      <xdr:col>8</xdr:col>
      <xdr:colOff>459829</xdr:colOff>
      <xdr:row>2</xdr:row>
      <xdr:rowOff>137682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0385886-74ED-B05C-2FF8-ADC31A9BC3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238501" y="65689"/>
          <a:ext cx="2667000" cy="452993"/>
        </a:xfrm>
        <a:prstGeom prst="rect">
          <a:avLst/>
        </a:prstGeom>
      </xdr:spPr>
    </xdr:pic>
    <xdr:clientData/>
  </xdr:twoCellAnchor>
  <xdr:twoCellAnchor>
    <xdr:from>
      <xdr:col>6</xdr:col>
      <xdr:colOff>249620</xdr:colOff>
      <xdr:row>2</xdr:row>
      <xdr:rowOff>124810</xdr:rowOff>
    </xdr:from>
    <xdr:to>
      <xdr:col>6</xdr:col>
      <xdr:colOff>367861</xdr:colOff>
      <xdr:row>5</xdr:row>
      <xdr:rowOff>45983</xdr:rowOff>
    </xdr:to>
    <xdr:sp macro="" textlink="">
      <xdr:nvSpPr>
        <xdr:cNvPr id="5" name="Arrow: Down 4">
          <a:extLst>
            <a:ext uri="{FF2B5EF4-FFF2-40B4-BE49-F238E27FC236}">
              <a16:creationId xmlns:a16="http://schemas.microsoft.com/office/drawing/2014/main" id="{6BD65B79-B857-3442-E2CE-89C1DEFD9EBD}"/>
            </a:ext>
          </a:extLst>
        </xdr:cNvPr>
        <xdr:cNvSpPr/>
      </xdr:nvSpPr>
      <xdr:spPr>
        <a:xfrm>
          <a:off x="4473465" y="505810"/>
          <a:ext cx="118241" cy="492673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347152</xdr:colOff>
      <xdr:row>3</xdr:row>
      <xdr:rowOff>81099</xdr:rowOff>
    </xdr:from>
    <xdr:to>
      <xdr:col>5</xdr:col>
      <xdr:colOff>234400</xdr:colOff>
      <xdr:row>4</xdr:row>
      <xdr:rowOff>12338</xdr:rowOff>
    </xdr:to>
    <xdr:sp macro="" textlink="">
      <xdr:nvSpPr>
        <xdr:cNvPr id="6" name="Arrow: Down 5">
          <a:extLst>
            <a:ext uri="{FF2B5EF4-FFF2-40B4-BE49-F238E27FC236}">
              <a16:creationId xmlns:a16="http://schemas.microsoft.com/office/drawing/2014/main" id="{836CEDD3-9E39-4191-9338-8C09DBCB4174}"/>
            </a:ext>
          </a:extLst>
        </xdr:cNvPr>
        <xdr:cNvSpPr/>
      </xdr:nvSpPr>
      <xdr:spPr>
        <a:xfrm rot="18281763">
          <a:off x="3231923" y="158931"/>
          <a:ext cx="121739" cy="1109076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8</xdr:col>
      <xdr:colOff>137951</xdr:colOff>
      <xdr:row>2</xdr:row>
      <xdr:rowOff>109308</xdr:rowOff>
    </xdr:from>
    <xdr:to>
      <xdr:col>12</xdr:col>
      <xdr:colOff>558362</xdr:colOff>
      <xdr:row>5</xdr:row>
      <xdr:rowOff>50381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B2E4079B-216F-FFFE-7B87-127D959028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583623" y="490308"/>
          <a:ext cx="2864067" cy="512573"/>
        </a:xfrm>
        <a:prstGeom prst="rect">
          <a:avLst/>
        </a:prstGeom>
      </xdr:spPr>
    </xdr:pic>
    <xdr:clientData/>
  </xdr:twoCellAnchor>
  <xdr:twoCellAnchor>
    <xdr:from>
      <xdr:col>7</xdr:col>
      <xdr:colOff>287532</xdr:colOff>
      <xdr:row>4</xdr:row>
      <xdr:rowOff>94878</xdr:rowOff>
    </xdr:from>
    <xdr:to>
      <xdr:col>8</xdr:col>
      <xdr:colOff>223625</xdr:colOff>
      <xdr:row>5</xdr:row>
      <xdr:rowOff>30895</xdr:rowOff>
    </xdr:to>
    <xdr:sp macro="" textlink="">
      <xdr:nvSpPr>
        <xdr:cNvPr id="8" name="Arrow: Down 7">
          <a:extLst>
            <a:ext uri="{FF2B5EF4-FFF2-40B4-BE49-F238E27FC236}">
              <a16:creationId xmlns:a16="http://schemas.microsoft.com/office/drawing/2014/main" id="{2082337F-23E9-4640-823F-1E99E651C706}"/>
            </a:ext>
          </a:extLst>
        </xdr:cNvPr>
        <xdr:cNvSpPr/>
      </xdr:nvSpPr>
      <xdr:spPr>
        <a:xfrm rot="2752689">
          <a:off x="5332535" y="646634"/>
          <a:ext cx="126517" cy="547006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252201</xdr:colOff>
      <xdr:row>17</xdr:row>
      <xdr:rowOff>127476</xdr:rowOff>
    </xdr:from>
    <xdr:to>
      <xdr:col>17</xdr:col>
      <xdr:colOff>510198</xdr:colOff>
      <xdr:row>35</xdr:row>
      <xdr:rowOff>140152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62309FC-6E04-4F42-BBB9-50B3D64A0E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33547" y="1841976"/>
          <a:ext cx="4514939" cy="3441676"/>
        </a:xfrm>
        <a:prstGeom prst="rect">
          <a:avLst/>
        </a:prstGeom>
      </xdr:spPr>
    </xdr:pic>
    <xdr:clientData/>
  </xdr:twoCellAnchor>
  <xdr:twoCellAnchor editAs="oneCell">
    <xdr:from>
      <xdr:col>13</xdr:col>
      <xdr:colOff>466224</xdr:colOff>
      <xdr:row>8</xdr:row>
      <xdr:rowOff>15040</xdr:rowOff>
    </xdr:from>
    <xdr:to>
      <xdr:col>17</xdr:col>
      <xdr:colOff>134649</xdr:colOff>
      <xdr:row>16</xdr:row>
      <xdr:rowOff>110516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6444C7A-B33C-4FFE-B93F-89E0580D77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33424" y="15040"/>
          <a:ext cx="2106824" cy="1619476"/>
        </a:xfrm>
        <a:prstGeom prst="rect">
          <a:avLst/>
        </a:prstGeom>
      </xdr:spPr>
    </xdr:pic>
    <xdr:clientData/>
  </xdr:twoCellAnchor>
  <xdr:twoCellAnchor editAs="oneCell">
    <xdr:from>
      <xdr:col>17</xdr:col>
      <xdr:colOff>161925</xdr:colOff>
      <xdr:row>8</xdr:row>
      <xdr:rowOff>19050</xdr:rowOff>
    </xdr:from>
    <xdr:to>
      <xdr:col>24</xdr:col>
      <xdr:colOff>529932</xdr:colOff>
      <xdr:row>34</xdr:row>
      <xdr:rowOff>95250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EEC1B8C-3E85-429D-8687-B76F631857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67525" y="19050"/>
          <a:ext cx="4635208" cy="5029200"/>
        </a:xfrm>
        <a:prstGeom prst="rect">
          <a:avLst/>
        </a:prstGeom>
      </xdr:spPr>
    </xdr:pic>
    <xdr:clientData/>
  </xdr:twoCellAnchor>
  <xdr:twoCellAnchor editAs="oneCell">
    <xdr:from>
      <xdr:col>1</xdr:col>
      <xdr:colOff>175845</xdr:colOff>
      <xdr:row>0</xdr:row>
      <xdr:rowOff>43962</xdr:rowOff>
    </xdr:from>
    <xdr:to>
      <xdr:col>3</xdr:col>
      <xdr:colOff>447433</xdr:colOff>
      <xdr:row>3</xdr:row>
      <xdr:rowOff>66952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20BBAF9A-5005-42B7-A180-A1F79A8202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83980" y="43962"/>
          <a:ext cx="1487857" cy="594490"/>
        </a:xfrm>
        <a:prstGeom prst="rect">
          <a:avLst/>
        </a:prstGeom>
      </xdr:spPr>
    </xdr:pic>
    <xdr:clientData/>
  </xdr:twoCellAnchor>
  <xdr:twoCellAnchor editAs="oneCell">
    <xdr:from>
      <xdr:col>4</xdr:col>
      <xdr:colOff>414342</xdr:colOff>
      <xdr:row>0</xdr:row>
      <xdr:rowOff>70808</xdr:rowOff>
    </xdr:from>
    <xdr:to>
      <xdr:col>9</xdr:col>
      <xdr:colOff>35413</xdr:colOff>
      <xdr:row>2</xdr:row>
      <xdr:rowOff>142801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AA39D79D-ECDB-47E6-BF7A-C4F8D97125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846880" y="70808"/>
          <a:ext cx="2661745" cy="452993"/>
        </a:xfrm>
        <a:prstGeom prst="rect">
          <a:avLst/>
        </a:prstGeom>
      </xdr:spPr>
    </xdr:pic>
    <xdr:clientData/>
  </xdr:twoCellAnchor>
  <xdr:twoCellAnchor>
    <xdr:from>
      <xdr:col>5</xdr:col>
      <xdr:colOff>193925</xdr:colOff>
      <xdr:row>3</xdr:row>
      <xdr:rowOff>70808</xdr:rowOff>
    </xdr:from>
    <xdr:to>
      <xdr:col>5</xdr:col>
      <xdr:colOff>312166</xdr:colOff>
      <xdr:row>5</xdr:row>
      <xdr:rowOff>182481</xdr:rowOff>
    </xdr:to>
    <xdr:sp macro="" textlink="">
      <xdr:nvSpPr>
        <xdr:cNvPr id="13" name="Arrow: Down 12">
          <a:extLst>
            <a:ext uri="{FF2B5EF4-FFF2-40B4-BE49-F238E27FC236}">
              <a16:creationId xmlns:a16="http://schemas.microsoft.com/office/drawing/2014/main" id="{0B573B94-BCFE-4495-8208-521F4A02868A}"/>
            </a:ext>
          </a:extLst>
        </xdr:cNvPr>
        <xdr:cNvSpPr/>
      </xdr:nvSpPr>
      <xdr:spPr>
        <a:xfrm>
          <a:off x="3248494" y="642308"/>
          <a:ext cx="118241" cy="492673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</xdr:col>
      <xdr:colOff>319906</xdr:colOff>
      <xdr:row>4</xdr:row>
      <xdr:rowOff>99356</xdr:rowOff>
    </xdr:from>
    <xdr:to>
      <xdr:col>4</xdr:col>
      <xdr:colOff>210086</xdr:colOff>
      <xdr:row>5</xdr:row>
      <xdr:rowOff>30595</xdr:rowOff>
    </xdr:to>
    <xdr:sp macro="" textlink="">
      <xdr:nvSpPr>
        <xdr:cNvPr id="14" name="Arrow: Down 13">
          <a:extLst>
            <a:ext uri="{FF2B5EF4-FFF2-40B4-BE49-F238E27FC236}">
              <a16:creationId xmlns:a16="http://schemas.microsoft.com/office/drawing/2014/main" id="{AC5B2D17-F2B1-47F2-AED7-ABA7CD916BAD}"/>
            </a:ext>
          </a:extLst>
        </xdr:cNvPr>
        <xdr:cNvSpPr/>
      </xdr:nvSpPr>
      <xdr:spPr>
        <a:xfrm rot="18281763">
          <a:off x="2036868" y="366222"/>
          <a:ext cx="121739" cy="1112007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7</xdr:col>
      <xdr:colOff>45773</xdr:colOff>
      <xdr:row>3</xdr:row>
      <xdr:rowOff>55306</xdr:rowOff>
    </xdr:from>
    <xdr:to>
      <xdr:col>11</xdr:col>
      <xdr:colOff>474825</xdr:colOff>
      <xdr:row>5</xdr:row>
      <xdr:rowOff>186879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F359374A-FF6A-40B1-AD6A-96DDC6471A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322170" y="626806"/>
          <a:ext cx="2872707" cy="512573"/>
        </a:xfrm>
        <a:prstGeom prst="rect">
          <a:avLst/>
        </a:prstGeom>
      </xdr:spPr>
    </xdr:pic>
    <xdr:clientData/>
  </xdr:twoCellAnchor>
  <xdr:twoCellAnchor>
    <xdr:from>
      <xdr:col>6</xdr:col>
      <xdr:colOff>193890</xdr:colOff>
      <xdr:row>5</xdr:row>
      <xdr:rowOff>40877</xdr:rowOff>
    </xdr:from>
    <xdr:to>
      <xdr:col>7</xdr:col>
      <xdr:colOff>131447</xdr:colOff>
      <xdr:row>5</xdr:row>
      <xdr:rowOff>167394</xdr:rowOff>
    </xdr:to>
    <xdr:sp macro="" textlink="">
      <xdr:nvSpPr>
        <xdr:cNvPr id="16" name="Arrow: Down 15">
          <a:extLst>
            <a:ext uri="{FF2B5EF4-FFF2-40B4-BE49-F238E27FC236}">
              <a16:creationId xmlns:a16="http://schemas.microsoft.com/office/drawing/2014/main" id="{F641B42F-8572-4863-9C67-6C8B8E20069E}"/>
            </a:ext>
          </a:extLst>
        </xdr:cNvPr>
        <xdr:cNvSpPr/>
      </xdr:nvSpPr>
      <xdr:spPr>
        <a:xfrm rot="2752689">
          <a:off x="4070350" y="782400"/>
          <a:ext cx="126517" cy="548471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16979</xdr:colOff>
      <xdr:row>18</xdr:row>
      <xdr:rowOff>177111</xdr:rowOff>
    </xdr:from>
    <xdr:to>
      <xdr:col>23</xdr:col>
      <xdr:colOff>168927</xdr:colOff>
      <xdr:row>53</xdr:row>
      <xdr:rowOff>85953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C9DDC91-2B77-418F-BDE9-D043E51FE9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047179" y="3609286"/>
          <a:ext cx="5638348" cy="6576342"/>
        </a:xfrm>
        <a:prstGeom prst="rect">
          <a:avLst/>
        </a:prstGeom>
      </xdr:spPr>
    </xdr:pic>
    <xdr:clientData/>
  </xdr:twoCellAnchor>
  <xdr:twoCellAnchor editAs="oneCell">
    <xdr:from>
      <xdr:col>6</xdr:col>
      <xdr:colOff>225210</xdr:colOff>
      <xdr:row>9</xdr:row>
      <xdr:rowOff>50658</xdr:rowOff>
    </xdr:from>
    <xdr:to>
      <xdr:col>8</xdr:col>
      <xdr:colOff>442640</xdr:colOff>
      <xdr:row>11</xdr:row>
      <xdr:rowOff>129333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DA27EF3-1A4E-46A0-B34F-132CA23C33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492660" y="1768333"/>
          <a:ext cx="2751080" cy="459675"/>
        </a:xfrm>
        <a:prstGeom prst="rect">
          <a:avLst/>
        </a:prstGeom>
      </xdr:spPr>
    </xdr:pic>
    <xdr:clientData/>
  </xdr:twoCellAnchor>
  <xdr:twoCellAnchor>
    <xdr:from>
      <xdr:col>8</xdr:col>
      <xdr:colOff>184547</xdr:colOff>
      <xdr:row>11</xdr:row>
      <xdr:rowOff>163358</xdr:rowOff>
    </xdr:from>
    <xdr:to>
      <xdr:col>8</xdr:col>
      <xdr:colOff>296995</xdr:colOff>
      <xdr:row>14</xdr:row>
      <xdr:rowOff>95251</xdr:rowOff>
    </xdr:to>
    <xdr:sp macro="" textlink="">
      <xdr:nvSpPr>
        <xdr:cNvPr id="4" name="Arrow: Down 3">
          <a:extLst>
            <a:ext uri="{FF2B5EF4-FFF2-40B4-BE49-F238E27FC236}">
              <a16:creationId xmlns:a16="http://schemas.microsoft.com/office/drawing/2014/main" id="{03F32CD7-A94E-4727-BDF2-B16C29EF6119}"/>
            </a:ext>
          </a:extLst>
        </xdr:cNvPr>
        <xdr:cNvSpPr/>
      </xdr:nvSpPr>
      <xdr:spPr>
        <a:xfrm>
          <a:off x="8995172" y="2262033"/>
          <a:ext cx="112448" cy="500218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5</xdr:col>
      <xdr:colOff>464263</xdr:colOff>
      <xdr:row>12</xdr:row>
      <xdr:rowOff>320</xdr:rowOff>
    </xdr:from>
    <xdr:to>
      <xdr:col>7</xdr:col>
      <xdr:colOff>9628</xdr:colOff>
      <xdr:row>12</xdr:row>
      <xdr:rowOff>121454</xdr:rowOff>
    </xdr:to>
    <xdr:sp macro="" textlink="">
      <xdr:nvSpPr>
        <xdr:cNvPr id="5" name="Arrow: Down 4">
          <a:extLst>
            <a:ext uri="{FF2B5EF4-FFF2-40B4-BE49-F238E27FC236}">
              <a16:creationId xmlns:a16="http://schemas.microsoft.com/office/drawing/2014/main" id="{518C17EE-2299-43B1-9A2C-3078D1910DE5}"/>
            </a:ext>
          </a:extLst>
        </xdr:cNvPr>
        <xdr:cNvSpPr/>
      </xdr:nvSpPr>
      <xdr:spPr>
        <a:xfrm rot="18281763">
          <a:off x="6708941" y="1493117"/>
          <a:ext cx="124309" cy="171071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10</xdr:col>
      <xdr:colOff>149078</xdr:colOff>
      <xdr:row>11</xdr:row>
      <xdr:rowOff>82371</xdr:rowOff>
    </xdr:from>
    <xdr:to>
      <xdr:col>15</xdr:col>
      <xdr:colOff>39370</xdr:colOff>
      <xdr:row>14</xdr:row>
      <xdr:rowOff>31422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64D2358-AFE7-443E-800D-3741DB1850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740878" y="2181046"/>
          <a:ext cx="2938292" cy="520551"/>
        </a:xfrm>
        <a:prstGeom prst="rect">
          <a:avLst/>
        </a:prstGeom>
      </xdr:spPr>
    </xdr:pic>
    <xdr:clientData/>
  </xdr:twoCellAnchor>
  <xdr:twoCellAnchor>
    <xdr:from>
      <xdr:col>9</xdr:col>
      <xdr:colOff>948993</xdr:colOff>
      <xdr:row>13</xdr:row>
      <xdr:rowOff>32655</xdr:rowOff>
    </xdr:from>
    <xdr:to>
      <xdr:col>10</xdr:col>
      <xdr:colOff>270592</xdr:colOff>
      <xdr:row>14</xdr:row>
      <xdr:rowOff>10786</xdr:rowOff>
    </xdr:to>
    <xdr:sp macro="" textlink="">
      <xdr:nvSpPr>
        <xdr:cNvPr id="7" name="Arrow: Down 6">
          <a:extLst>
            <a:ext uri="{FF2B5EF4-FFF2-40B4-BE49-F238E27FC236}">
              <a16:creationId xmlns:a16="http://schemas.microsoft.com/office/drawing/2014/main" id="{8C980038-74E8-4DD2-A20F-2E9BC31BB50D}"/>
            </a:ext>
          </a:extLst>
        </xdr:cNvPr>
        <xdr:cNvSpPr/>
      </xdr:nvSpPr>
      <xdr:spPr>
        <a:xfrm rot="2752689">
          <a:off x="10529902" y="2348471"/>
          <a:ext cx="168631" cy="496349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3</xdr:col>
      <xdr:colOff>101204</xdr:colOff>
      <xdr:row>8</xdr:row>
      <xdr:rowOff>119063</xdr:rowOff>
    </xdr:from>
    <xdr:to>
      <xdr:col>5</xdr:col>
      <xdr:colOff>168123</xdr:colOff>
      <xdr:row>10</xdr:row>
      <xdr:rowOff>180927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9D566AAD-D291-4F35-B492-B6537F6062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539729" y="1646238"/>
          <a:ext cx="2076694" cy="442864"/>
        </a:xfrm>
        <a:prstGeom prst="rect">
          <a:avLst/>
        </a:prstGeom>
      </xdr:spPr>
    </xdr:pic>
    <xdr:clientData/>
  </xdr:twoCellAnchor>
  <xdr:twoCellAnchor>
    <xdr:from>
      <xdr:col>5</xdr:col>
      <xdr:colOff>309562</xdr:colOff>
      <xdr:row>7</xdr:row>
      <xdr:rowOff>160735</xdr:rowOff>
    </xdr:from>
    <xdr:to>
      <xdr:col>7</xdr:col>
      <xdr:colOff>404812</xdr:colOff>
      <xdr:row>8</xdr:row>
      <xdr:rowOff>148829</xdr:rowOff>
    </xdr:to>
    <xdr:sp macro="" textlink="">
      <xdr:nvSpPr>
        <xdr:cNvPr id="9" name="Arrow: U-Turn 8">
          <a:extLst>
            <a:ext uri="{FF2B5EF4-FFF2-40B4-BE49-F238E27FC236}">
              <a16:creationId xmlns:a16="http://schemas.microsoft.com/office/drawing/2014/main" id="{D3F1337C-8064-4E0F-B53A-1B5766069B99}"/>
            </a:ext>
          </a:extLst>
        </xdr:cNvPr>
        <xdr:cNvSpPr/>
      </xdr:nvSpPr>
      <xdr:spPr>
        <a:xfrm>
          <a:off x="5757862" y="1497410"/>
          <a:ext cx="2260600" cy="175419"/>
        </a:xfrm>
        <a:prstGeom prst="utur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541734</xdr:colOff>
      <xdr:row>8</xdr:row>
      <xdr:rowOff>178594</xdr:rowOff>
    </xdr:from>
    <xdr:to>
      <xdr:col>10</xdr:col>
      <xdr:colOff>250032</xdr:colOff>
      <xdr:row>9</xdr:row>
      <xdr:rowOff>148829</xdr:rowOff>
    </xdr:to>
    <xdr:sp macro="" textlink="">
      <xdr:nvSpPr>
        <xdr:cNvPr id="10" name="Arrow: U-Turn 9">
          <a:extLst>
            <a:ext uri="{FF2B5EF4-FFF2-40B4-BE49-F238E27FC236}">
              <a16:creationId xmlns:a16="http://schemas.microsoft.com/office/drawing/2014/main" id="{8561794B-EDE7-4BF8-BECA-8DD9C3EFAFC3}"/>
            </a:ext>
          </a:extLst>
        </xdr:cNvPr>
        <xdr:cNvSpPr/>
      </xdr:nvSpPr>
      <xdr:spPr>
        <a:xfrm>
          <a:off x="5993209" y="1705769"/>
          <a:ext cx="4848623" cy="157560"/>
        </a:xfrm>
        <a:prstGeom prst="utur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tx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EC341-2534-452C-9E3C-C79022EB329F}">
  <dimension ref="A7:V107"/>
  <sheetViews>
    <sheetView zoomScaleNormal="100" workbookViewId="0">
      <selection activeCell="Y30" sqref="Y30"/>
    </sheetView>
  </sheetViews>
  <sheetFormatPr defaultRowHeight="15" x14ac:dyDescent="0.25"/>
  <cols>
    <col min="2" max="2" width="17.5703125" bestFit="1" customWidth="1"/>
    <col min="13" max="13" width="14.140625" bestFit="1" customWidth="1"/>
  </cols>
  <sheetData>
    <row r="7" spans="1:22" x14ac:dyDescent="0.25">
      <c r="A7" s="2" t="s">
        <v>0</v>
      </c>
      <c r="B7" s="3" t="s">
        <v>5</v>
      </c>
      <c r="C7" s="2" t="s">
        <v>1</v>
      </c>
      <c r="D7" s="2" t="s">
        <v>4</v>
      </c>
      <c r="F7" s="3" t="s">
        <v>11</v>
      </c>
      <c r="G7" s="3" t="s">
        <v>12</v>
      </c>
      <c r="H7" s="3" t="s">
        <v>10</v>
      </c>
      <c r="I7" s="3" t="s">
        <v>8</v>
      </c>
      <c r="J7" s="3" t="s">
        <v>9</v>
      </c>
      <c r="L7" s="3" t="s">
        <v>6</v>
      </c>
      <c r="M7" s="3" t="s">
        <v>7</v>
      </c>
    </row>
    <row r="8" spans="1:22" x14ac:dyDescent="0.25">
      <c r="A8" s="1">
        <v>38</v>
      </c>
      <c r="B8" s="6">
        <f>(A8-$L$8)/$M$8</f>
        <v>0</v>
      </c>
      <c r="C8" s="1" t="s">
        <v>2</v>
      </c>
      <c r="D8" s="1">
        <v>0</v>
      </c>
      <c r="F8" s="4">
        <f>1/(1+EXP(-$I$8-$J$8*B8))</f>
        <v>0.19830246993581399</v>
      </c>
      <c r="G8">
        <f>D8*LN(F8)+(1-D8)*LN(1-F8)</f>
        <v>-0.22102388681088961</v>
      </c>
      <c r="H8">
        <f>SUM(G8:G107)</f>
        <v>-23.388272654109244</v>
      </c>
      <c r="I8">
        <v>-1.3969379011718113</v>
      </c>
      <c r="J8">
        <v>4.0394679067746981</v>
      </c>
      <c r="L8" s="5">
        <f>AVERAGE(A8:A107)</f>
        <v>38</v>
      </c>
      <c r="M8" s="4">
        <f>_xlfn.STDEV.S(A8:A107)</f>
        <v>7.247430753394787</v>
      </c>
    </row>
    <row r="9" spans="1:22" x14ac:dyDescent="0.25">
      <c r="A9" s="1">
        <v>32</v>
      </c>
      <c r="B9" s="6">
        <f t="shared" ref="B9:B72" si="0">(A9-$L$8)/$M$8</f>
        <v>-0.82787958990701982</v>
      </c>
      <c r="C9" s="1" t="s">
        <v>2</v>
      </c>
      <c r="D9" s="1">
        <v>0</v>
      </c>
      <c r="F9" s="4">
        <f t="shared" ref="F9:F72" si="1">1/(1+EXP(-$I$8-$J$8*B9))</f>
        <v>8.65323682384859E-3</v>
      </c>
      <c r="G9">
        <f t="shared" ref="G9:G72" si="2">D9*LN(F9)+(1-D9)*LN(1-F9)</f>
        <v>-8.6908934695711752E-3</v>
      </c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</row>
    <row r="10" spans="1:22" x14ac:dyDescent="0.25">
      <c r="A10" s="1">
        <v>46</v>
      </c>
      <c r="B10" s="6">
        <f t="shared" si="0"/>
        <v>1.1038394532093598</v>
      </c>
      <c r="C10" s="1" t="s">
        <v>3</v>
      </c>
      <c r="D10" s="1">
        <v>1</v>
      </c>
      <c r="F10" s="4">
        <f t="shared" si="1"/>
        <v>0.95529719092626897</v>
      </c>
      <c r="G10">
        <f t="shared" si="2"/>
        <v>-4.5732792225237594E-2</v>
      </c>
      <c r="K10" s="8"/>
      <c r="L10" s="3" t="s">
        <v>8</v>
      </c>
      <c r="M10" s="3" t="s">
        <v>9</v>
      </c>
      <c r="N10" s="3" t="s">
        <v>10</v>
      </c>
      <c r="V10" s="8"/>
    </row>
    <row r="11" spans="1:22" x14ac:dyDescent="0.25">
      <c r="A11" s="1">
        <v>34</v>
      </c>
      <c r="B11" s="6">
        <f t="shared" si="0"/>
        <v>-0.55191972660467992</v>
      </c>
      <c r="C11" s="1" t="s">
        <v>3</v>
      </c>
      <c r="D11" s="1">
        <v>0</v>
      </c>
      <c r="F11" s="4">
        <f t="shared" si="1"/>
        <v>2.5921985598970996E-2</v>
      </c>
      <c r="G11">
        <f t="shared" si="2"/>
        <v>-2.626388162621468E-2</v>
      </c>
      <c r="K11" s="8"/>
      <c r="L11">
        <v>-1.3969400000000001</v>
      </c>
      <c r="M11">
        <v>4.0394699999999997</v>
      </c>
      <c r="N11">
        <v>-23.388000000000002</v>
      </c>
      <c r="V11" s="8"/>
    </row>
    <row r="12" spans="1:22" x14ac:dyDescent="0.25">
      <c r="A12" s="1">
        <v>40</v>
      </c>
      <c r="B12" s="6">
        <f t="shared" si="0"/>
        <v>0.27595986330233996</v>
      </c>
      <c r="C12" s="1" t="s">
        <v>3</v>
      </c>
      <c r="D12" s="1">
        <v>0</v>
      </c>
      <c r="F12" s="4">
        <f t="shared" si="1"/>
        <v>0.42991281087084854</v>
      </c>
      <c r="G12">
        <f t="shared" si="2"/>
        <v>-0.56196596646677055</v>
      </c>
      <c r="K12" s="8"/>
      <c r="V12" s="8"/>
    </row>
    <row r="13" spans="1:22" x14ac:dyDescent="0.25">
      <c r="A13" s="1">
        <v>37</v>
      </c>
      <c r="B13" s="6">
        <f t="shared" si="0"/>
        <v>-0.13797993165116998</v>
      </c>
      <c r="C13" s="1" t="s">
        <v>2</v>
      </c>
      <c r="D13" s="1">
        <v>0</v>
      </c>
      <c r="F13" s="4">
        <f t="shared" si="1"/>
        <v>0.12408487313627292</v>
      </c>
      <c r="G13">
        <f t="shared" si="2"/>
        <v>-0.13248607988147199</v>
      </c>
      <c r="K13" s="8"/>
      <c r="V13" s="8"/>
    </row>
    <row r="14" spans="1:22" x14ac:dyDescent="0.25">
      <c r="A14" s="1">
        <v>43</v>
      </c>
      <c r="B14" s="6">
        <f t="shared" si="0"/>
        <v>0.68989965825584987</v>
      </c>
      <c r="C14" s="1" t="s">
        <v>3</v>
      </c>
      <c r="D14" s="1">
        <v>1</v>
      </c>
      <c r="F14" s="4">
        <f t="shared" si="1"/>
        <v>0.80057462218555697</v>
      </c>
      <c r="G14">
        <f t="shared" si="2"/>
        <v>-0.22242553142025484</v>
      </c>
      <c r="K14" s="8"/>
      <c r="V14" s="8"/>
    </row>
    <row r="15" spans="1:22" x14ac:dyDescent="0.25">
      <c r="A15" s="1">
        <v>38</v>
      </c>
      <c r="B15" s="6">
        <f t="shared" si="0"/>
        <v>0</v>
      </c>
      <c r="C15" s="1" t="s">
        <v>3</v>
      </c>
      <c r="D15" s="1">
        <v>1</v>
      </c>
      <c r="F15" s="4">
        <f t="shared" si="1"/>
        <v>0.19830246993581399</v>
      </c>
      <c r="G15">
        <f t="shared" si="2"/>
        <v>-1.6179617879827008</v>
      </c>
      <c r="K15" s="8"/>
      <c r="V15" s="8"/>
    </row>
    <row r="16" spans="1:22" x14ac:dyDescent="0.25">
      <c r="A16" s="1">
        <v>27</v>
      </c>
      <c r="B16" s="6">
        <f t="shared" si="0"/>
        <v>-1.5177792481628696</v>
      </c>
      <c r="C16" s="1" t="s">
        <v>3</v>
      </c>
      <c r="D16" s="1">
        <v>0</v>
      </c>
      <c r="F16" s="4">
        <f t="shared" si="1"/>
        <v>5.3754603546164455E-4</v>
      </c>
      <c r="G16">
        <f t="shared" si="2"/>
        <v>-5.376905651283075E-4</v>
      </c>
      <c r="K16" s="8"/>
      <c r="V16" s="8"/>
    </row>
    <row r="17" spans="1:22" x14ac:dyDescent="0.25">
      <c r="A17" s="1">
        <v>42</v>
      </c>
      <c r="B17" s="6">
        <f t="shared" si="0"/>
        <v>0.55191972660467992</v>
      </c>
      <c r="C17" s="1" t="s">
        <v>2</v>
      </c>
      <c r="D17" s="1">
        <v>0</v>
      </c>
      <c r="F17" s="4">
        <f t="shared" si="1"/>
        <v>0.69688837738297771</v>
      </c>
      <c r="G17">
        <f t="shared" si="2"/>
        <v>-1.193654149836926</v>
      </c>
      <c r="K17" s="8"/>
      <c r="V17" s="8"/>
    </row>
    <row r="18" spans="1:22" x14ac:dyDescent="0.25">
      <c r="A18" s="1">
        <v>49</v>
      </c>
      <c r="B18" s="6">
        <f t="shared" si="0"/>
        <v>1.5177792481628696</v>
      </c>
      <c r="C18" s="1" t="s">
        <v>2</v>
      </c>
      <c r="D18" s="1">
        <v>1</v>
      </c>
      <c r="F18" s="4">
        <f t="shared" si="1"/>
        <v>0.99128609069038032</v>
      </c>
      <c r="G18">
        <f t="shared" si="2"/>
        <v>-8.7520974243747544E-3</v>
      </c>
      <c r="K18" s="8"/>
      <c r="V18" s="8"/>
    </row>
    <row r="19" spans="1:22" x14ac:dyDescent="0.25">
      <c r="A19" s="1">
        <v>48</v>
      </c>
      <c r="B19" s="6">
        <f t="shared" si="0"/>
        <v>1.3797993165116997</v>
      </c>
      <c r="C19" s="1" t="s">
        <v>3</v>
      </c>
      <c r="D19" s="1">
        <v>1</v>
      </c>
      <c r="F19" s="4">
        <f t="shared" si="1"/>
        <v>0.98488321203489049</v>
      </c>
      <c r="G19">
        <f t="shared" si="2"/>
        <v>-1.5232211301646897E-2</v>
      </c>
      <c r="K19" s="8"/>
      <c r="V19" s="8"/>
    </row>
    <row r="20" spans="1:22" x14ac:dyDescent="0.25">
      <c r="A20" s="1">
        <v>45</v>
      </c>
      <c r="B20" s="6">
        <f t="shared" si="0"/>
        <v>0.96585952155818977</v>
      </c>
      <c r="C20" s="1" t="s">
        <v>3</v>
      </c>
      <c r="D20" s="1">
        <v>1</v>
      </c>
      <c r="F20" s="4">
        <f t="shared" si="1"/>
        <v>0.92446510975803142</v>
      </c>
      <c r="G20">
        <f t="shared" si="2"/>
        <v>-7.8539968447393083E-2</v>
      </c>
      <c r="K20" s="8"/>
      <c r="V20" s="8"/>
    </row>
    <row r="21" spans="1:22" x14ac:dyDescent="0.25">
      <c r="A21" s="1">
        <v>27</v>
      </c>
      <c r="B21" s="6">
        <f t="shared" si="0"/>
        <v>-1.5177792481628696</v>
      </c>
      <c r="C21" s="1" t="s">
        <v>3</v>
      </c>
      <c r="D21" s="1">
        <v>0</v>
      </c>
      <c r="F21" s="4">
        <f t="shared" si="1"/>
        <v>5.3754603546164455E-4</v>
      </c>
      <c r="G21">
        <f t="shared" si="2"/>
        <v>-5.376905651283075E-4</v>
      </c>
      <c r="K21" s="8"/>
      <c r="V21" s="8"/>
    </row>
    <row r="22" spans="1:22" x14ac:dyDescent="0.25">
      <c r="A22" s="1">
        <v>50</v>
      </c>
      <c r="B22" s="6">
        <f t="shared" si="0"/>
        <v>1.6557591798140396</v>
      </c>
      <c r="C22" s="1" t="s">
        <v>3</v>
      </c>
      <c r="D22" s="1">
        <v>1</v>
      </c>
      <c r="F22" s="4">
        <f t="shared" si="1"/>
        <v>0.99499075463373587</v>
      </c>
      <c r="G22">
        <f t="shared" si="2"/>
        <v>-5.0218336921046399E-3</v>
      </c>
      <c r="K22" s="8"/>
      <c r="V22" s="8"/>
    </row>
    <row r="23" spans="1:22" x14ac:dyDescent="0.25">
      <c r="A23" s="1">
        <v>40</v>
      </c>
      <c r="B23" s="6">
        <f t="shared" si="0"/>
        <v>0.27595986330233996</v>
      </c>
      <c r="C23" s="1" t="s">
        <v>2</v>
      </c>
      <c r="D23" s="1">
        <v>0</v>
      </c>
      <c r="F23" s="4">
        <f t="shared" si="1"/>
        <v>0.42991281087084854</v>
      </c>
      <c r="G23">
        <f t="shared" si="2"/>
        <v>-0.56196596646677055</v>
      </c>
      <c r="K23" s="8"/>
      <c r="V23" s="8"/>
    </row>
    <row r="24" spans="1:22" x14ac:dyDescent="0.25">
      <c r="A24" s="1">
        <v>41</v>
      </c>
      <c r="B24" s="6">
        <f t="shared" si="0"/>
        <v>0.41393979495350991</v>
      </c>
      <c r="C24" s="1" t="s">
        <v>2</v>
      </c>
      <c r="D24" s="1">
        <v>0</v>
      </c>
      <c r="F24" s="4">
        <f t="shared" si="1"/>
        <v>0.56835889666775086</v>
      </c>
      <c r="G24">
        <f t="shared" si="2"/>
        <v>-0.84016081534991849</v>
      </c>
      <c r="K24" s="8"/>
      <c r="V24" s="8"/>
    </row>
    <row r="25" spans="1:22" x14ac:dyDescent="0.25">
      <c r="A25" s="1">
        <v>40</v>
      </c>
      <c r="B25" s="6">
        <f t="shared" si="0"/>
        <v>0.27595986330233996</v>
      </c>
      <c r="C25" s="1" t="s">
        <v>2</v>
      </c>
      <c r="D25" s="1">
        <v>0</v>
      </c>
      <c r="F25" s="4">
        <f t="shared" si="1"/>
        <v>0.42991281087084854</v>
      </c>
      <c r="G25">
        <f t="shared" si="2"/>
        <v>-0.56196596646677055</v>
      </c>
      <c r="K25" s="8"/>
      <c r="V25" s="8"/>
    </row>
    <row r="26" spans="1:22" x14ac:dyDescent="0.25">
      <c r="A26" s="1">
        <v>39</v>
      </c>
      <c r="B26" s="6">
        <f t="shared" si="0"/>
        <v>0.13797993165116998</v>
      </c>
      <c r="C26" s="1" t="s">
        <v>2</v>
      </c>
      <c r="D26" s="1">
        <v>0</v>
      </c>
      <c r="F26" s="4">
        <f t="shared" si="1"/>
        <v>0.30162485009202178</v>
      </c>
      <c r="G26">
        <f t="shared" si="2"/>
        <v>-0.35899885655029207</v>
      </c>
      <c r="K26" s="8"/>
      <c r="V26" s="8"/>
    </row>
    <row r="27" spans="1:22" x14ac:dyDescent="0.25">
      <c r="A27" s="1">
        <v>33</v>
      </c>
      <c r="B27" s="6">
        <f t="shared" si="0"/>
        <v>-0.68989965825584987</v>
      </c>
      <c r="C27" s="1" t="s">
        <v>3</v>
      </c>
      <c r="D27" s="1">
        <v>0</v>
      </c>
      <c r="F27" s="4">
        <f t="shared" si="1"/>
        <v>1.5012209195316836E-2</v>
      </c>
      <c r="G27">
        <f t="shared" si="2"/>
        <v>-1.5126033009017442E-2</v>
      </c>
      <c r="K27" s="8"/>
      <c r="V27" s="8"/>
    </row>
    <row r="28" spans="1:22" x14ac:dyDescent="0.25">
      <c r="A28" s="1">
        <v>31</v>
      </c>
      <c r="B28" s="6">
        <f t="shared" si="0"/>
        <v>-0.96585952155818977</v>
      </c>
      <c r="C28" s="1" t="s">
        <v>2</v>
      </c>
      <c r="D28" s="1">
        <v>0</v>
      </c>
      <c r="F28" s="4">
        <f t="shared" si="1"/>
        <v>4.974237971646772E-3</v>
      </c>
      <c r="G28">
        <f t="shared" si="2"/>
        <v>-4.9866506729408589E-3</v>
      </c>
      <c r="K28" s="8"/>
      <c r="V28" s="8"/>
    </row>
    <row r="29" spans="1:22" x14ac:dyDescent="0.25">
      <c r="A29" s="1">
        <v>36</v>
      </c>
      <c r="B29" s="6">
        <f t="shared" si="0"/>
        <v>-0.27595986330233996</v>
      </c>
      <c r="C29" s="1" t="s">
        <v>2</v>
      </c>
      <c r="D29" s="1">
        <v>0</v>
      </c>
      <c r="F29" s="4">
        <f t="shared" si="1"/>
        <v>7.5044183810662718E-2</v>
      </c>
      <c r="G29">
        <f t="shared" si="2"/>
        <v>-7.8009308892354523E-2</v>
      </c>
      <c r="K29" s="8"/>
      <c r="V29" s="8"/>
    </row>
    <row r="30" spans="1:22" x14ac:dyDescent="0.25">
      <c r="A30" s="1">
        <v>29</v>
      </c>
      <c r="B30" s="6">
        <f t="shared" si="0"/>
        <v>-1.2418193848605297</v>
      </c>
      <c r="C30" s="1" t="s">
        <v>3</v>
      </c>
      <c r="D30" s="1">
        <v>0</v>
      </c>
      <c r="F30" s="4">
        <f t="shared" si="1"/>
        <v>1.6370395296458355E-3</v>
      </c>
      <c r="G30">
        <f t="shared" si="2"/>
        <v>-1.6383809430210701E-3</v>
      </c>
      <c r="K30" s="8"/>
      <c r="V30" s="8"/>
    </row>
    <row r="31" spans="1:22" x14ac:dyDescent="0.25">
      <c r="A31" s="1">
        <v>47</v>
      </c>
      <c r="B31" s="6">
        <f t="shared" si="0"/>
        <v>1.2418193848605297</v>
      </c>
      <c r="C31" s="1" t="s">
        <v>2</v>
      </c>
      <c r="D31" s="1">
        <v>1</v>
      </c>
      <c r="F31" s="4">
        <f t="shared" si="1"/>
        <v>0.97389944930501726</v>
      </c>
      <c r="G31">
        <f t="shared" si="2"/>
        <v>-2.6447215468457599E-2</v>
      </c>
      <c r="K31" s="8"/>
      <c r="V31" s="8"/>
    </row>
    <row r="32" spans="1:22" x14ac:dyDescent="0.25">
      <c r="A32" s="1">
        <v>27</v>
      </c>
      <c r="B32" s="6">
        <f t="shared" si="0"/>
        <v>-1.5177792481628696</v>
      </c>
      <c r="C32" s="1" t="s">
        <v>2</v>
      </c>
      <c r="D32" s="1">
        <v>0</v>
      </c>
      <c r="F32" s="4">
        <f t="shared" si="1"/>
        <v>5.3754603546164455E-4</v>
      </c>
      <c r="G32">
        <f t="shared" si="2"/>
        <v>-5.376905651283075E-4</v>
      </c>
      <c r="K32" s="8"/>
      <c r="V32" s="8"/>
    </row>
    <row r="33" spans="1:22" x14ac:dyDescent="0.25">
      <c r="A33" s="1">
        <v>28</v>
      </c>
      <c r="B33" s="6">
        <f t="shared" si="0"/>
        <v>-1.3797993165116997</v>
      </c>
      <c r="C33" s="1" t="s">
        <v>2</v>
      </c>
      <c r="D33" s="1">
        <v>0</v>
      </c>
      <c r="F33" s="4">
        <f t="shared" si="1"/>
        <v>9.3821482258674746E-4</v>
      </c>
      <c r="G33">
        <f t="shared" si="2"/>
        <v>-9.3865522159417296E-4</v>
      </c>
      <c r="K33" s="8"/>
      <c r="V33" s="8"/>
    </row>
    <row r="34" spans="1:22" x14ac:dyDescent="0.25">
      <c r="A34" s="1">
        <v>50</v>
      </c>
      <c r="B34" s="6">
        <f t="shared" si="0"/>
        <v>1.6557591798140396</v>
      </c>
      <c r="C34" s="1" t="s">
        <v>2</v>
      </c>
      <c r="D34" s="1">
        <v>1</v>
      </c>
      <c r="F34" s="4">
        <f t="shared" si="1"/>
        <v>0.99499075463373587</v>
      </c>
      <c r="G34">
        <f t="shared" si="2"/>
        <v>-5.0218336921046399E-3</v>
      </c>
      <c r="K34" s="8"/>
      <c r="V34" s="8"/>
    </row>
    <row r="35" spans="1:22" x14ac:dyDescent="0.25">
      <c r="A35" s="1">
        <v>48</v>
      </c>
      <c r="B35" s="6">
        <f t="shared" si="0"/>
        <v>1.3797993165116997</v>
      </c>
      <c r="C35" s="1" t="s">
        <v>2</v>
      </c>
      <c r="D35" s="1">
        <v>1</v>
      </c>
      <c r="F35" s="4">
        <f t="shared" si="1"/>
        <v>0.98488321203489049</v>
      </c>
      <c r="G35">
        <f t="shared" si="2"/>
        <v>-1.5232211301646897E-2</v>
      </c>
      <c r="K35" s="8"/>
      <c r="V35" s="8"/>
    </row>
    <row r="36" spans="1:22" x14ac:dyDescent="0.25">
      <c r="A36" s="1">
        <v>47</v>
      </c>
      <c r="B36" s="6">
        <f t="shared" si="0"/>
        <v>1.2418193848605297</v>
      </c>
      <c r="C36" s="1" t="s">
        <v>3</v>
      </c>
      <c r="D36" s="1">
        <v>1</v>
      </c>
      <c r="F36" s="4">
        <f t="shared" si="1"/>
        <v>0.97389944930501726</v>
      </c>
      <c r="G36">
        <f t="shared" si="2"/>
        <v>-2.6447215468457599E-2</v>
      </c>
      <c r="K36" s="8"/>
      <c r="V36" s="8"/>
    </row>
    <row r="37" spans="1:22" x14ac:dyDescent="0.25">
      <c r="A37" s="1">
        <v>44</v>
      </c>
      <c r="B37" s="6">
        <f t="shared" si="0"/>
        <v>0.82787958990701982</v>
      </c>
      <c r="C37" s="1" t="s">
        <v>3</v>
      </c>
      <c r="D37" s="1">
        <v>1</v>
      </c>
      <c r="F37" s="4">
        <f t="shared" si="1"/>
        <v>0.87514703343018385</v>
      </c>
      <c r="G37">
        <f t="shared" si="2"/>
        <v>-0.13336336853543612</v>
      </c>
      <c r="K37" s="8"/>
      <c r="V37" s="8"/>
    </row>
    <row r="38" spans="1:22" x14ac:dyDescent="0.25">
      <c r="A38" s="1">
        <v>33</v>
      </c>
      <c r="B38" s="6">
        <f t="shared" si="0"/>
        <v>-0.68989965825584987</v>
      </c>
      <c r="C38" s="1" t="s">
        <v>2</v>
      </c>
      <c r="D38" s="1">
        <v>0</v>
      </c>
      <c r="F38" s="4">
        <f t="shared" si="1"/>
        <v>1.5012209195316836E-2</v>
      </c>
      <c r="G38">
        <f t="shared" si="2"/>
        <v>-1.5126033009017442E-2</v>
      </c>
      <c r="K38" s="8"/>
      <c r="V38" s="8"/>
    </row>
    <row r="39" spans="1:22" x14ac:dyDescent="0.25">
      <c r="A39" s="1">
        <v>30</v>
      </c>
      <c r="B39" s="6">
        <f t="shared" si="0"/>
        <v>-1.1038394532093598</v>
      </c>
      <c r="C39" s="1" t="s">
        <v>2</v>
      </c>
      <c r="D39" s="1">
        <v>0</v>
      </c>
      <c r="F39" s="4">
        <f t="shared" si="1"/>
        <v>2.8548929774038739E-3</v>
      </c>
      <c r="G39">
        <f t="shared" si="2"/>
        <v>-2.8589759571918494E-3</v>
      </c>
      <c r="K39" s="8"/>
      <c r="V39" s="8"/>
    </row>
    <row r="40" spans="1:22" x14ac:dyDescent="0.25">
      <c r="A40" s="1">
        <v>38</v>
      </c>
      <c r="B40" s="6">
        <f t="shared" si="0"/>
        <v>0</v>
      </c>
      <c r="C40" s="1" t="s">
        <v>2</v>
      </c>
      <c r="D40" s="1">
        <v>0</v>
      </c>
      <c r="F40" s="4">
        <f t="shared" si="1"/>
        <v>0.19830246993581399</v>
      </c>
      <c r="G40">
        <f t="shared" si="2"/>
        <v>-0.22102388681088961</v>
      </c>
      <c r="K40" s="8"/>
      <c r="V40" s="8"/>
    </row>
    <row r="41" spans="1:22" x14ac:dyDescent="0.25">
      <c r="A41" s="1">
        <v>30</v>
      </c>
      <c r="B41" s="6">
        <f t="shared" si="0"/>
        <v>-1.1038394532093598</v>
      </c>
      <c r="C41" s="1" t="s">
        <v>3</v>
      </c>
      <c r="D41" s="1">
        <v>0</v>
      </c>
      <c r="F41" s="4">
        <f t="shared" si="1"/>
        <v>2.8548929774038739E-3</v>
      </c>
      <c r="G41">
        <f t="shared" si="2"/>
        <v>-2.8589759571918494E-3</v>
      </c>
      <c r="K41" s="8"/>
      <c r="V41" s="8"/>
    </row>
    <row r="42" spans="1:22" x14ac:dyDescent="0.25">
      <c r="A42" s="1">
        <v>36</v>
      </c>
      <c r="B42" s="6">
        <f t="shared" si="0"/>
        <v>-0.27595986330233996</v>
      </c>
      <c r="C42" s="1" t="s">
        <v>2</v>
      </c>
      <c r="D42" s="1">
        <v>0</v>
      </c>
      <c r="F42" s="4">
        <f t="shared" si="1"/>
        <v>7.5044183810662718E-2</v>
      </c>
      <c r="G42">
        <f t="shared" si="2"/>
        <v>-7.8009308892354523E-2</v>
      </c>
      <c r="K42" s="8"/>
      <c r="V42" s="8"/>
    </row>
    <row r="43" spans="1:22" x14ac:dyDescent="0.25">
      <c r="A43" s="1">
        <v>39</v>
      </c>
      <c r="B43" s="6">
        <f t="shared" si="0"/>
        <v>0.13797993165116998</v>
      </c>
      <c r="C43" s="1" t="s">
        <v>2</v>
      </c>
      <c r="D43" s="1">
        <v>0</v>
      </c>
      <c r="F43" s="4">
        <f t="shared" si="1"/>
        <v>0.30162485009202178</v>
      </c>
      <c r="G43">
        <f t="shared" si="2"/>
        <v>-0.35899885655029207</v>
      </c>
      <c r="K43" s="8"/>
      <c r="V43" s="8"/>
    </row>
    <row r="44" spans="1:22" x14ac:dyDescent="0.25">
      <c r="A44" s="1">
        <v>41</v>
      </c>
      <c r="B44" s="6">
        <f t="shared" si="0"/>
        <v>0.41393979495350991</v>
      </c>
      <c r="C44" s="1" t="s">
        <v>2</v>
      </c>
      <c r="D44" s="1">
        <v>0</v>
      </c>
      <c r="F44" s="4">
        <f t="shared" si="1"/>
        <v>0.56835889666775086</v>
      </c>
      <c r="G44">
        <f t="shared" si="2"/>
        <v>-0.84016081534991849</v>
      </c>
      <c r="K44" s="8"/>
      <c r="V44" s="8"/>
    </row>
    <row r="45" spans="1:22" x14ac:dyDescent="0.25">
      <c r="A45" s="1">
        <v>35</v>
      </c>
      <c r="B45" s="6">
        <f t="shared" si="0"/>
        <v>-0.41393979495350991</v>
      </c>
      <c r="C45" s="1" t="s">
        <v>2</v>
      </c>
      <c r="D45" s="1">
        <v>0</v>
      </c>
      <c r="F45" s="4">
        <f t="shared" si="1"/>
        <v>4.4402780338019032E-2</v>
      </c>
      <c r="G45">
        <f t="shared" si="2"/>
        <v>-4.5418773055455129E-2</v>
      </c>
      <c r="K45" s="8"/>
      <c r="V45" s="8"/>
    </row>
    <row r="46" spans="1:22" x14ac:dyDescent="0.25">
      <c r="A46" s="1">
        <v>42</v>
      </c>
      <c r="B46" s="6">
        <f t="shared" si="0"/>
        <v>0.55191972660467992</v>
      </c>
      <c r="C46" s="1" t="s">
        <v>3</v>
      </c>
      <c r="D46" s="1">
        <v>1</v>
      </c>
      <c r="F46" s="4">
        <f t="shared" si="1"/>
        <v>0.69688837738297771</v>
      </c>
      <c r="G46">
        <f t="shared" si="2"/>
        <v>-0.36113002827326735</v>
      </c>
      <c r="K46" s="8"/>
      <c r="V46" s="8"/>
    </row>
    <row r="47" spans="1:22" x14ac:dyDescent="0.25">
      <c r="A47" s="1">
        <v>50</v>
      </c>
      <c r="B47" s="6">
        <f t="shared" si="0"/>
        <v>1.6557591798140396</v>
      </c>
      <c r="C47" s="1" t="s">
        <v>2</v>
      </c>
      <c r="D47" s="1">
        <v>1</v>
      </c>
      <c r="F47" s="4">
        <f t="shared" si="1"/>
        <v>0.99499075463373587</v>
      </c>
      <c r="G47">
        <f t="shared" si="2"/>
        <v>-5.0218336921046399E-3</v>
      </c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</row>
    <row r="48" spans="1:22" x14ac:dyDescent="0.25">
      <c r="A48" s="1">
        <v>27</v>
      </c>
      <c r="B48" s="6">
        <f t="shared" si="0"/>
        <v>-1.5177792481628696</v>
      </c>
      <c r="C48" s="1" t="s">
        <v>2</v>
      </c>
      <c r="D48" s="1">
        <v>0</v>
      </c>
      <c r="F48" s="4">
        <f t="shared" si="1"/>
        <v>5.3754603546164455E-4</v>
      </c>
      <c r="G48">
        <f t="shared" si="2"/>
        <v>-5.376905651283075E-4</v>
      </c>
    </row>
    <row r="49" spans="1:7" x14ac:dyDescent="0.25">
      <c r="A49" s="1">
        <v>39</v>
      </c>
      <c r="B49" s="6">
        <f t="shared" si="0"/>
        <v>0.13797993165116998</v>
      </c>
      <c r="C49" s="1" t="s">
        <v>3</v>
      </c>
      <c r="D49" s="1">
        <v>1</v>
      </c>
      <c r="F49" s="4">
        <f t="shared" si="1"/>
        <v>0.30162485009202178</v>
      </c>
      <c r="G49">
        <f t="shared" si="2"/>
        <v>-1.1985712520382359</v>
      </c>
    </row>
    <row r="50" spans="1:7" x14ac:dyDescent="0.25">
      <c r="A50" s="1">
        <v>28</v>
      </c>
      <c r="B50" s="6">
        <f t="shared" si="0"/>
        <v>-1.3797993165116997</v>
      </c>
      <c r="C50" s="1" t="s">
        <v>3</v>
      </c>
      <c r="D50" s="1">
        <v>0</v>
      </c>
      <c r="F50" s="4">
        <f t="shared" si="1"/>
        <v>9.3821482258674746E-4</v>
      </c>
      <c r="G50">
        <f t="shared" si="2"/>
        <v>-9.3865522159417296E-4</v>
      </c>
    </row>
    <row r="51" spans="1:7" x14ac:dyDescent="0.25">
      <c r="A51" s="1">
        <v>46</v>
      </c>
      <c r="B51" s="6">
        <f t="shared" si="0"/>
        <v>1.1038394532093598</v>
      </c>
      <c r="C51" s="1" t="s">
        <v>2</v>
      </c>
      <c r="D51" s="1">
        <v>1</v>
      </c>
      <c r="F51" s="4">
        <f t="shared" si="1"/>
        <v>0.95529719092626897</v>
      </c>
      <c r="G51">
        <f t="shared" si="2"/>
        <v>-4.5732792225237594E-2</v>
      </c>
    </row>
    <row r="52" spans="1:7" x14ac:dyDescent="0.25">
      <c r="A52" s="1">
        <v>30</v>
      </c>
      <c r="B52" s="6">
        <f t="shared" si="0"/>
        <v>-1.1038394532093598</v>
      </c>
      <c r="C52" s="1" t="s">
        <v>2</v>
      </c>
      <c r="D52" s="1">
        <v>0</v>
      </c>
      <c r="F52" s="4">
        <f t="shared" si="1"/>
        <v>2.8548929774038739E-3</v>
      </c>
      <c r="G52">
        <f t="shared" si="2"/>
        <v>-2.8589759571918494E-3</v>
      </c>
    </row>
    <row r="53" spans="1:7" x14ac:dyDescent="0.25">
      <c r="A53" s="1">
        <v>33</v>
      </c>
      <c r="B53" s="6">
        <f t="shared" si="0"/>
        <v>-0.68989965825584987</v>
      </c>
      <c r="C53" s="1" t="s">
        <v>3</v>
      </c>
      <c r="D53" s="1">
        <v>0</v>
      </c>
      <c r="F53" s="4">
        <f t="shared" si="1"/>
        <v>1.5012209195316836E-2</v>
      </c>
      <c r="G53">
        <f t="shared" si="2"/>
        <v>-1.5126033009017442E-2</v>
      </c>
    </row>
    <row r="54" spans="1:7" x14ac:dyDescent="0.25">
      <c r="A54" s="1">
        <v>45</v>
      </c>
      <c r="B54" s="6">
        <f t="shared" si="0"/>
        <v>0.96585952155818977</v>
      </c>
      <c r="C54" s="1" t="s">
        <v>2</v>
      </c>
      <c r="D54" s="1">
        <v>1</v>
      </c>
      <c r="F54" s="4">
        <f t="shared" si="1"/>
        <v>0.92446510975803142</v>
      </c>
      <c r="G54">
        <f t="shared" si="2"/>
        <v>-7.8539968447393083E-2</v>
      </c>
    </row>
    <row r="55" spans="1:7" x14ac:dyDescent="0.25">
      <c r="A55" s="1">
        <v>38</v>
      </c>
      <c r="B55" s="6">
        <f t="shared" si="0"/>
        <v>0</v>
      </c>
      <c r="C55" s="1" t="s">
        <v>3</v>
      </c>
      <c r="D55" s="1">
        <v>0</v>
      </c>
      <c r="F55" s="4">
        <f t="shared" si="1"/>
        <v>0.19830246993581399</v>
      </c>
      <c r="G55">
        <f t="shared" si="2"/>
        <v>-0.22102388681088961</v>
      </c>
    </row>
    <row r="56" spans="1:7" x14ac:dyDescent="0.25">
      <c r="A56" s="1">
        <v>29</v>
      </c>
      <c r="B56" s="6">
        <f t="shared" si="0"/>
        <v>-1.2418193848605297</v>
      </c>
      <c r="C56" s="1" t="s">
        <v>2</v>
      </c>
      <c r="D56" s="1">
        <v>0</v>
      </c>
      <c r="F56" s="4">
        <f t="shared" si="1"/>
        <v>1.6370395296458355E-3</v>
      </c>
      <c r="G56">
        <f t="shared" si="2"/>
        <v>-1.6383809430210701E-3</v>
      </c>
    </row>
    <row r="57" spans="1:7" x14ac:dyDescent="0.25">
      <c r="A57" s="1">
        <v>26</v>
      </c>
      <c r="B57" s="6">
        <f t="shared" si="0"/>
        <v>-1.6557591798140396</v>
      </c>
      <c r="C57" s="1" t="s">
        <v>2</v>
      </c>
      <c r="D57" s="1">
        <v>0</v>
      </c>
      <c r="F57" s="4">
        <f t="shared" si="1"/>
        <v>3.0793188603493737E-4</v>
      </c>
      <c r="G57">
        <f t="shared" si="2"/>
        <v>-3.0797930679332853E-4</v>
      </c>
    </row>
    <row r="58" spans="1:7" x14ac:dyDescent="0.25">
      <c r="A58" s="1">
        <v>34</v>
      </c>
      <c r="B58" s="6">
        <f t="shared" si="0"/>
        <v>-0.55191972660467992</v>
      </c>
      <c r="C58" s="1" t="s">
        <v>2</v>
      </c>
      <c r="D58" s="1">
        <v>0</v>
      </c>
      <c r="F58" s="4">
        <f t="shared" si="1"/>
        <v>2.5921985598970996E-2</v>
      </c>
      <c r="G58">
        <f t="shared" si="2"/>
        <v>-2.626388162621468E-2</v>
      </c>
    </row>
    <row r="59" spans="1:7" x14ac:dyDescent="0.25">
      <c r="A59" s="1">
        <v>26</v>
      </c>
      <c r="B59" s="6">
        <f t="shared" si="0"/>
        <v>-1.6557591798140396</v>
      </c>
      <c r="C59" s="1" t="s">
        <v>3</v>
      </c>
      <c r="D59" s="1">
        <v>0</v>
      </c>
      <c r="F59" s="4">
        <f t="shared" si="1"/>
        <v>3.0793188603493737E-4</v>
      </c>
      <c r="G59">
        <f t="shared" si="2"/>
        <v>-3.0797930679332853E-4</v>
      </c>
    </row>
    <row r="60" spans="1:7" x14ac:dyDescent="0.25">
      <c r="A60" s="1">
        <v>31</v>
      </c>
      <c r="B60" s="6">
        <f t="shared" si="0"/>
        <v>-0.96585952155818977</v>
      </c>
      <c r="C60" s="1" t="s">
        <v>3</v>
      </c>
      <c r="D60" s="1">
        <v>0</v>
      </c>
      <c r="F60" s="4">
        <f t="shared" si="1"/>
        <v>4.974237971646772E-3</v>
      </c>
      <c r="G60">
        <f t="shared" si="2"/>
        <v>-4.9866506729408589E-3</v>
      </c>
    </row>
    <row r="61" spans="1:7" x14ac:dyDescent="0.25">
      <c r="A61" s="1">
        <v>50</v>
      </c>
      <c r="B61" s="6">
        <f t="shared" si="0"/>
        <v>1.6557591798140396</v>
      </c>
      <c r="C61" s="1" t="s">
        <v>3</v>
      </c>
      <c r="D61" s="1">
        <v>1</v>
      </c>
      <c r="F61" s="4">
        <f t="shared" si="1"/>
        <v>0.99499075463373587</v>
      </c>
      <c r="G61">
        <f t="shared" si="2"/>
        <v>-5.0218336921046399E-3</v>
      </c>
    </row>
    <row r="62" spans="1:7" x14ac:dyDescent="0.25">
      <c r="A62" s="1">
        <v>32</v>
      </c>
      <c r="B62" s="6">
        <f t="shared" si="0"/>
        <v>-0.82787958990701982</v>
      </c>
      <c r="C62" s="1" t="s">
        <v>3</v>
      </c>
      <c r="D62" s="1">
        <v>0</v>
      </c>
      <c r="F62" s="4">
        <f t="shared" si="1"/>
        <v>8.65323682384859E-3</v>
      </c>
      <c r="G62">
        <f t="shared" si="2"/>
        <v>-8.6908934695711752E-3</v>
      </c>
    </row>
    <row r="63" spans="1:7" x14ac:dyDescent="0.25">
      <c r="A63" s="1">
        <v>36</v>
      </c>
      <c r="B63" s="6">
        <f t="shared" si="0"/>
        <v>-0.27595986330233996</v>
      </c>
      <c r="C63" s="1" t="s">
        <v>3</v>
      </c>
      <c r="D63" s="1">
        <v>0</v>
      </c>
      <c r="F63" s="4">
        <f t="shared" si="1"/>
        <v>7.5044183810662718E-2</v>
      </c>
      <c r="G63">
        <f t="shared" si="2"/>
        <v>-7.8009308892354523E-2</v>
      </c>
    </row>
    <row r="64" spans="1:7" x14ac:dyDescent="0.25">
      <c r="A64" s="1">
        <v>47</v>
      </c>
      <c r="B64" s="6">
        <f t="shared" si="0"/>
        <v>1.2418193848605297</v>
      </c>
      <c r="C64" s="1" t="s">
        <v>2</v>
      </c>
      <c r="D64" s="1">
        <v>1</v>
      </c>
      <c r="F64" s="4">
        <f t="shared" si="1"/>
        <v>0.97389944930501726</v>
      </c>
      <c r="G64">
        <f t="shared" si="2"/>
        <v>-2.6447215468457599E-2</v>
      </c>
    </row>
    <row r="65" spans="1:7" x14ac:dyDescent="0.25">
      <c r="A65" s="1">
        <v>35</v>
      </c>
      <c r="B65" s="6">
        <f t="shared" si="0"/>
        <v>-0.41393979495350991</v>
      </c>
      <c r="C65" s="1" t="s">
        <v>3</v>
      </c>
      <c r="D65" s="1">
        <v>0</v>
      </c>
      <c r="F65" s="4">
        <f t="shared" si="1"/>
        <v>4.4402780338019032E-2</v>
      </c>
      <c r="G65">
        <f t="shared" si="2"/>
        <v>-4.5418773055455129E-2</v>
      </c>
    </row>
    <row r="66" spans="1:7" x14ac:dyDescent="0.25">
      <c r="A66" s="1">
        <v>31</v>
      </c>
      <c r="B66" s="6">
        <f t="shared" si="0"/>
        <v>-0.96585952155818977</v>
      </c>
      <c r="C66" s="1" t="s">
        <v>2</v>
      </c>
      <c r="D66" s="1">
        <v>0</v>
      </c>
      <c r="F66" s="4">
        <f t="shared" si="1"/>
        <v>4.974237971646772E-3</v>
      </c>
      <c r="G66">
        <f t="shared" si="2"/>
        <v>-4.9866506729408589E-3</v>
      </c>
    </row>
    <row r="67" spans="1:7" x14ac:dyDescent="0.25">
      <c r="A67" s="1">
        <v>37</v>
      </c>
      <c r="B67" s="6">
        <f t="shared" si="0"/>
        <v>-0.13797993165116998</v>
      </c>
      <c r="C67" s="1" t="s">
        <v>3</v>
      </c>
      <c r="D67" s="1">
        <v>1</v>
      </c>
      <c r="F67" s="4">
        <f t="shared" si="1"/>
        <v>0.12408487313627292</v>
      </c>
      <c r="G67">
        <f t="shared" si="2"/>
        <v>-2.086789486737151</v>
      </c>
    </row>
    <row r="68" spans="1:7" x14ac:dyDescent="0.25">
      <c r="A68" s="1">
        <v>35</v>
      </c>
      <c r="B68" s="6">
        <f t="shared" si="0"/>
        <v>-0.41393979495350991</v>
      </c>
      <c r="C68" s="1" t="s">
        <v>2</v>
      </c>
      <c r="D68" s="1">
        <v>0</v>
      </c>
      <c r="F68" s="4">
        <f t="shared" si="1"/>
        <v>4.4402780338019032E-2</v>
      </c>
      <c r="G68">
        <f t="shared" si="2"/>
        <v>-4.5418773055455129E-2</v>
      </c>
    </row>
    <row r="69" spans="1:7" x14ac:dyDescent="0.25">
      <c r="A69" s="1">
        <v>44</v>
      </c>
      <c r="B69" s="6">
        <f t="shared" si="0"/>
        <v>0.82787958990701982</v>
      </c>
      <c r="C69" s="1" t="s">
        <v>3</v>
      </c>
      <c r="D69" s="1">
        <v>1</v>
      </c>
      <c r="F69" s="4">
        <f t="shared" si="1"/>
        <v>0.87514703343018385</v>
      </c>
      <c r="G69">
        <f t="shared" si="2"/>
        <v>-0.13336336853543612</v>
      </c>
    </row>
    <row r="70" spans="1:7" x14ac:dyDescent="0.25">
      <c r="A70" s="1">
        <v>48</v>
      </c>
      <c r="B70" s="6">
        <f t="shared" si="0"/>
        <v>1.3797993165116997</v>
      </c>
      <c r="C70" s="1" t="s">
        <v>3</v>
      </c>
      <c r="D70" s="1">
        <v>1</v>
      </c>
      <c r="F70" s="4">
        <f t="shared" si="1"/>
        <v>0.98488321203489049</v>
      </c>
      <c r="G70">
        <f t="shared" si="2"/>
        <v>-1.5232211301646897E-2</v>
      </c>
    </row>
    <row r="71" spans="1:7" x14ac:dyDescent="0.25">
      <c r="A71" s="1">
        <v>29</v>
      </c>
      <c r="B71" s="6">
        <f t="shared" si="0"/>
        <v>-1.2418193848605297</v>
      </c>
      <c r="C71" s="1" t="s">
        <v>2</v>
      </c>
      <c r="D71" s="1">
        <v>0</v>
      </c>
      <c r="F71" s="4">
        <f t="shared" si="1"/>
        <v>1.6370395296458355E-3</v>
      </c>
      <c r="G71">
        <f t="shared" si="2"/>
        <v>-1.6383809430210701E-3</v>
      </c>
    </row>
    <row r="72" spans="1:7" x14ac:dyDescent="0.25">
      <c r="A72" s="1">
        <v>39</v>
      </c>
      <c r="B72" s="6">
        <f t="shared" si="0"/>
        <v>0.13797993165116998</v>
      </c>
      <c r="C72" s="1" t="s">
        <v>3</v>
      </c>
      <c r="D72" s="1">
        <v>0</v>
      </c>
      <c r="F72" s="4">
        <f t="shared" si="1"/>
        <v>0.30162485009202178</v>
      </c>
      <c r="G72">
        <f t="shared" si="2"/>
        <v>-0.35899885655029207</v>
      </c>
    </row>
    <row r="73" spans="1:7" x14ac:dyDescent="0.25">
      <c r="A73" s="1">
        <v>45</v>
      </c>
      <c r="B73" s="6">
        <f t="shared" ref="B73:B107" si="3">(A73-$L$8)/$M$8</f>
        <v>0.96585952155818977</v>
      </c>
      <c r="C73" s="1" t="s">
        <v>3</v>
      </c>
      <c r="D73" s="1">
        <v>1</v>
      </c>
      <c r="F73" s="4">
        <f t="shared" ref="F73:F107" si="4">1/(1+EXP(-$I$8-$J$8*B73))</f>
        <v>0.92446510975803142</v>
      </c>
      <c r="G73">
        <f t="shared" ref="G73:G107" si="5">D73*LN(F73)+(1-D73)*LN(1-F73)</f>
        <v>-7.8539968447393083E-2</v>
      </c>
    </row>
    <row r="74" spans="1:7" x14ac:dyDescent="0.25">
      <c r="A74" s="1">
        <v>37</v>
      </c>
      <c r="B74" s="6">
        <f t="shared" si="3"/>
        <v>-0.13797993165116998</v>
      </c>
      <c r="C74" s="1" t="s">
        <v>2</v>
      </c>
      <c r="D74" s="1">
        <v>0</v>
      </c>
      <c r="F74" s="4">
        <f t="shared" si="4"/>
        <v>0.12408487313627292</v>
      </c>
      <c r="G74">
        <f t="shared" si="5"/>
        <v>-0.13248607988147199</v>
      </c>
    </row>
    <row r="75" spans="1:7" x14ac:dyDescent="0.25">
      <c r="A75" s="1">
        <v>28</v>
      </c>
      <c r="B75" s="6">
        <f t="shared" si="3"/>
        <v>-1.3797993165116997</v>
      </c>
      <c r="C75" s="1" t="s">
        <v>3</v>
      </c>
      <c r="D75" s="1">
        <v>0</v>
      </c>
      <c r="F75" s="4">
        <f t="shared" si="4"/>
        <v>9.3821482258674746E-4</v>
      </c>
      <c r="G75">
        <f t="shared" si="5"/>
        <v>-9.3865522159417296E-4</v>
      </c>
    </row>
    <row r="76" spans="1:7" x14ac:dyDescent="0.25">
      <c r="A76" s="1">
        <v>35</v>
      </c>
      <c r="B76" s="6">
        <f t="shared" si="3"/>
        <v>-0.41393979495350991</v>
      </c>
      <c r="C76" s="1" t="s">
        <v>3</v>
      </c>
      <c r="D76" s="1">
        <v>0</v>
      </c>
      <c r="F76" s="4">
        <f t="shared" si="4"/>
        <v>4.4402780338019032E-2</v>
      </c>
      <c r="G76">
        <f t="shared" si="5"/>
        <v>-4.5418773055455129E-2</v>
      </c>
    </row>
    <row r="77" spans="1:7" x14ac:dyDescent="0.25">
      <c r="A77" s="1">
        <v>47</v>
      </c>
      <c r="B77" s="6">
        <f t="shared" si="3"/>
        <v>1.2418193848605297</v>
      </c>
      <c r="C77" s="1" t="s">
        <v>3</v>
      </c>
      <c r="D77" s="1">
        <v>1</v>
      </c>
      <c r="F77" s="4">
        <f t="shared" si="4"/>
        <v>0.97389944930501726</v>
      </c>
      <c r="G77">
        <f t="shared" si="5"/>
        <v>-2.6447215468457599E-2</v>
      </c>
    </row>
    <row r="78" spans="1:7" x14ac:dyDescent="0.25">
      <c r="A78" s="1">
        <v>41</v>
      </c>
      <c r="B78" s="6">
        <f t="shared" si="3"/>
        <v>0.41393979495350991</v>
      </c>
      <c r="C78" s="1" t="s">
        <v>3</v>
      </c>
      <c r="D78" s="1">
        <v>1</v>
      </c>
      <c r="F78" s="4">
        <f t="shared" si="4"/>
        <v>0.56835889666775086</v>
      </c>
      <c r="G78">
        <f t="shared" si="5"/>
        <v>-0.56500219947012731</v>
      </c>
    </row>
    <row r="79" spans="1:7" x14ac:dyDescent="0.25">
      <c r="A79" s="1">
        <v>28</v>
      </c>
      <c r="B79" s="6">
        <f t="shared" si="3"/>
        <v>-1.3797993165116997</v>
      </c>
      <c r="C79" s="1" t="s">
        <v>2</v>
      </c>
      <c r="D79" s="1">
        <v>0</v>
      </c>
      <c r="F79" s="4">
        <f t="shared" si="4"/>
        <v>9.3821482258674746E-4</v>
      </c>
      <c r="G79">
        <f t="shared" si="5"/>
        <v>-9.3865522159417296E-4</v>
      </c>
    </row>
    <row r="80" spans="1:7" x14ac:dyDescent="0.25">
      <c r="A80" s="1">
        <v>42</v>
      </c>
      <c r="B80" s="6">
        <f t="shared" si="3"/>
        <v>0.55191972660467992</v>
      </c>
      <c r="C80" s="1" t="s">
        <v>2</v>
      </c>
      <c r="D80" s="1">
        <v>0</v>
      </c>
      <c r="F80" s="4">
        <f t="shared" si="4"/>
        <v>0.69688837738297771</v>
      </c>
      <c r="G80">
        <f t="shared" si="5"/>
        <v>-1.193654149836926</v>
      </c>
    </row>
    <row r="81" spans="1:7" x14ac:dyDescent="0.25">
      <c r="A81" s="1">
        <v>29</v>
      </c>
      <c r="B81" s="6">
        <f t="shared" si="3"/>
        <v>-1.2418193848605297</v>
      </c>
      <c r="C81" s="1" t="s">
        <v>3</v>
      </c>
      <c r="D81" s="1">
        <v>0</v>
      </c>
      <c r="F81" s="4">
        <f t="shared" si="4"/>
        <v>1.6370395296458355E-3</v>
      </c>
      <c r="G81">
        <f t="shared" si="5"/>
        <v>-1.6383809430210701E-3</v>
      </c>
    </row>
    <row r="82" spans="1:7" x14ac:dyDescent="0.25">
      <c r="A82" s="1">
        <v>26</v>
      </c>
      <c r="B82" s="6">
        <f t="shared" si="3"/>
        <v>-1.6557591798140396</v>
      </c>
      <c r="C82" s="1" t="s">
        <v>2</v>
      </c>
      <c r="D82" s="1">
        <v>0</v>
      </c>
      <c r="F82" s="4">
        <f t="shared" si="4"/>
        <v>3.0793188603493737E-4</v>
      </c>
      <c r="G82">
        <f t="shared" si="5"/>
        <v>-3.0797930679332853E-4</v>
      </c>
    </row>
    <row r="83" spans="1:7" x14ac:dyDescent="0.25">
      <c r="A83" s="1">
        <v>30</v>
      </c>
      <c r="B83" s="6">
        <f t="shared" si="3"/>
        <v>-1.1038394532093598</v>
      </c>
      <c r="C83" s="1" t="s">
        <v>3</v>
      </c>
      <c r="D83" s="1">
        <v>0</v>
      </c>
      <c r="F83" s="4">
        <f t="shared" si="4"/>
        <v>2.8548929774038739E-3</v>
      </c>
      <c r="G83">
        <f t="shared" si="5"/>
        <v>-2.8589759571918494E-3</v>
      </c>
    </row>
    <row r="84" spans="1:7" x14ac:dyDescent="0.25">
      <c r="A84" s="1">
        <v>32</v>
      </c>
      <c r="B84" s="6">
        <f t="shared" si="3"/>
        <v>-0.82787958990701982</v>
      </c>
      <c r="C84" s="1" t="s">
        <v>3</v>
      </c>
      <c r="D84" s="1">
        <v>0</v>
      </c>
      <c r="F84" s="4">
        <f t="shared" si="4"/>
        <v>8.65323682384859E-3</v>
      </c>
      <c r="G84">
        <f t="shared" si="5"/>
        <v>-8.6908934695711752E-3</v>
      </c>
    </row>
    <row r="85" spans="1:7" x14ac:dyDescent="0.25">
      <c r="A85" s="1">
        <v>44</v>
      </c>
      <c r="B85" s="6">
        <f t="shared" si="3"/>
        <v>0.82787958990701982</v>
      </c>
      <c r="C85" s="1" t="s">
        <v>2</v>
      </c>
      <c r="D85" s="1">
        <v>1</v>
      </c>
      <c r="F85" s="4">
        <f t="shared" si="4"/>
        <v>0.87514703343018385</v>
      </c>
      <c r="G85">
        <f t="shared" si="5"/>
        <v>-0.13336336853543612</v>
      </c>
    </row>
    <row r="86" spans="1:7" x14ac:dyDescent="0.25">
      <c r="A86" s="1">
        <v>43</v>
      </c>
      <c r="B86" s="6">
        <f t="shared" si="3"/>
        <v>0.68989965825584987</v>
      </c>
      <c r="C86" s="1" t="s">
        <v>3</v>
      </c>
      <c r="D86" s="1">
        <v>1</v>
      </c>
      <c r="F86" s="4">
        <f t="shared" si="4"/>
        <v>0.80057462218555697</v>
      </c>
      <c r="G86">
        <f t="shared" si="5"/>
        <v>-0.22242553142025484</v>
      </c>
    </row>
    <row r="87" spans="1:7" x14ac:dyDescent="0.25">
      <c r="A87" s="1">
        <v>42</v>
      </c>
      <c r="B87" s="6">
        <f t="shared" si="3"/>
        <v>0.55191972660467992</v>
      </c>
      <c r="C87" s="1" t="s">
        <v>3</v>
      </c>
      <c r="D87" s="1">
        <v>1</v>
      </c>
      <c r="F87" s="4">
        <f t="shared" si="4"/>
        <v>0.69688837738297771</v>
      </c>
      <c r="G87">
        <f t="shared" si="5"/>
        <v>-0.36113002827326735</v>
      </c>
    </row>
    <row r="88" spans="1:7" x14ac:dyDescent="0.25">
      <c r="A88" s="1">
        <v>46</v>
      </c>
      <c r="B88" s="6">
        <f t="shared" si="3"/>
        <v>1.1038394532093598</v>
      </c>
      <c r="C88" s="1" t="s">
        <v>3</v>
      </c>
      <c r="D88" s="1">
        <v>1</v>
      </c>
      <c r="F88" s="4">
        <f t="shared" si="4"/>
        <v>0.95529719092626897</v>
      </c>
      <c r="G88">
        <f t="shared" si="5"/>
        <v>-4.5732792225237594E-2</v>
      </c>
    </row>
    <row r="89" spans="1:7" x14ac:dyDescent="0.25">
      <c r="A89" s="1">
        <v>44</v>
      </c>
      <c r="B89" s="6">
        <f t="shared" si="3"/>
        <v>0.82787958990701982</v>
      </c>
      <c r="C89" s="1" t="s">
        <v>2</v>
      </c>
      <c r="D89" s="1">
        <v>1</v>
      </c>
      <c r="F89" s="4">
        <f t="shared" si="4"/>
        <v>0.87514703343018385</v>
      </c>
      <c r="G89">
        <f t="shared" si="5"/>
        <v>-0.13336336853543612</v>
      </c>
    </row>
    <row r="90" spans="1:7" x14ac:dyDescent="0.25">
      <c r="A90" s="1">
        <v>43</v>
      </c>
      <c r="B90" s="6">
        <f t="shared" si="3"/>
        <v>0.68989965825584987</v>
      </c>
      <c r="C90" s="1" t="s">
        <v>2</v>
      </c>
      <c r="D90" s="1">
        <v>0</v>
      </c>
      <c r="F90" s="4">
        <f t="shared" si="4"/>
        <v>0.80057462218555697</v>
      </c>
      <c r="G90">
        <f t="shared" si="5"/>
        <v>-1.6123151586677813</v>
      </c>
    </row>
    <row r="91" spans="1:7" x14ac:dyDescent="0.25">
      <c r="A91" s="1">
        <v>49</v>
      </c>
      <c r="B91" s="6">
        <f t="shared" si="3"/>
        <v>1.5177792481628696</v>
      </c>
      <c r="C91" s="1" t="s">
        <v>3</v>
      </c>
      <c r="D91" s="1">
        <v>1</v>
      </c>
      <c r="F91" s="4">
        <f t="shared" si="4"/>
        <v>0.99128609069038032</v>
      </c>
      <c r="G91">
        <f t="shared" si="5"/>
        <v>-8.7520974243747544E-3</v>
      </c>
    </row>
    <row r="92" spans="1:7" x14ac:dyDescent="0.25">
      <c r="A92" s="1">
        <v>37</v>
      </c>
      <c r="B92" s="6">
        <f t="shared" si="3"/>
        <v>-0.13797993165116998</v>
      </c>
      <c r="C92" s="1" t="s">
        <v>3</v>
      </c>
      <c r="D92" s="1">
        <v>0</v>
      </c>
      <c r="F92" s="4">
        <f t="shared" si="4"/>
        <v>0.12408487313627292</v>
      </c>
      <c r="G92">
        <f t="shared" si="5"/>
        <v>-0.13248607988147199</v>
      </c>
    </row>
    <row r="93" spans="1:7" x14ac:dyDescent="0.25">
      <c r="A93" s="1">
        <v>49</v>
      </c>
      <c r="B93" s="6">
        <f t="shared" si="3"/>
        <v>1.5177792481628696</v>
      </c>
      <c r="C93" s="1" t="s">
        <v>2</v>
      </c>
      <c r="D93" s="1">
        <v>1</v>
      </c>
      <c r="F93" s="4">
        <f t="shared" si="4"/>
        <v>0.99128609069038032</v>
      </c>
      <c r="G93">
        <f t="shared" si="5"/>
        <v>-8.7520974243747544E-3</v>
      </c>
    </row>
    <row r="94" spans="1:7" x14ac:dyDescent="0.25">
      <c r="A94" s="1">
        <v>45</v>
      </c>
      <c r="B94" s="6">
        <f t="shared" si="3"/>
        <v>0.96585952155818977</v>
      </c>
      <c r="C94" s="1" t="s">
        <v>2</v>
      </c>
      <c r="D94" s="1">
        <v>1</v>
      </c>
      <c r="F94" s="4">
        <f t="shared" si="4"/>
        <v>0.92446510975803142</v>
      </c>
      <c r="G94">
        <f t="shared" si="5"/>
        <v>-7.8539968447393083E-2</v>
      </c>
    </row>
    <row r="95" spans="1:7" x14ac:dyDescent="0.25">
      <c r="A95" s="1">
        <v>41</v>
      </c>
      <c r="B95" s="6">
        <f t="shared" si="3"/>
        <v>0.41393979495350991</v>
      </c>
      <c r="C95" s="1" t="s">
        <v>3</v>
      </c>
      <c r="D95" s="1">
        <v>1</v>
      </c>
      <c r="F95" s="4">
        <f t="shared" si="4"/>
        <v>0.56835889666775086</v>
      </c>
      <c r="G95">
        <f t="shared" si="5"/>
        <v>-0.56500219947012731</v>
      </c>
    </row>
    <row r="96" spans="1:7" x14ac:dyDescent="0.25">
      <c r="A96" s="1">
        <v>40</v>
      </c>
      <c r="B96" s="6">
        <f t="shared" si="3"/>
        <v>0.27595986330233996</v>
      </c>
      <c r="C96" s="1" t="s">
        <v>3</v>
      </c>
      <c r="D96" s="1">
        <v>1</v>
      </c>
      <c r="F96" s="4">
        <f t="shared" si="4"/>
        <v>0.42991281087084854</v>
      </c>
      <c r="G96">
        <f t="shared" si="5"/>
        <v>-0.84417285627084659</v>
      </c>
    </row>
    <row r="97" spans="1:7" x14ac:dyDescent="0.25">
      <c r="A97" s="1">
        <v>33</v>
      </c>
      <c r="B97" s="6">
        <f t="shared" si="3"/>
        <v>-0.68989965825584987</v>
      </c>
      <c r="C97" s="1" t="s">
        <v>2</v>
      </c>
      <c r="D97" s="1">
        <v>0</v>
      </c>
      <c r="F97" s="4">
        <f t="shared" si="4"/>
        <v>1.5012209195316836E-2</v>
      </c>
      <c r="G97">
        <f t="shared" si="5"/>
        <v>-1.5126033009017442E-2</v>
      </c>
    </row>
    <row r="98" spans="1:7" x14ac:dyDescent="0.25">
      <c r="A98" s="1">
        <v>43</v>
      </c>
      <c r="B98" s="6">
        <f t="shared" si="3"/>
        <v>0.68989965825584987</v>
      </c>
      <c r="C98" s="1" t="s">
        <v>2</v>
      </c>
      <c r="D98" s="1">
        <v>1</v>
      </c>
      <c r="F98" s="4">
        <f t="shared" si="4"/>
        <v>0.80057462218555697</v>
      </c>
      <c r="G98">
        <f t="shared" si="5"/>
        <v>-0.22242553142025484</v>
      </c>
    </row>
    <row r="99" spans="1:7" x14ac:dyDescent="0.25">
      <c r="A99" s="1">
        <v>26</v>
      </c>
      <c r="B99" s="6">
        <f t="shared" si="3"/>
        <v>-1.6557591798140396</v>
      </c>
      <c r="C99" s="1" t="s">
        <v>3</v>
      </c>
      <c r="D99" s="1">
        <v>0</v>
      </c>
      <c r="F99" s="4">
        <f t="shared" si="4"/>
        <v>3.0793188603493737E-4</v>
      </c>
      <c r="G99">
        <f t="shared" si="5"/>
        <v>-3.0797930679332853E-4</v>
      </c>
    </row>
    <row r="100" spans="1:7" x14ac:dyDescent="0.25">
      <c r="A100" s="1">
        <v>46</v>
      </c>
      <c r="B100" s="6">
        <f t="shared" si="3"/>
        <v>1.1038394532093598</v>
      </c>
      <c r="C100" s="1" t="s">
        <v>2</v>
      </c>
      <c r="D100" s="1">
        <v>1</v>
      </c>
      <c r="F100" s="4">
        <f t="shared" si="4"/>
        <v>0.95529719092626897</v>
      </c>
      <c r="G100">
        <f t="shared" si="5"/>
        <v>-4.5732792225237594E-2</v>
      </c>
    </row>
    <row r="101" spans="1:7" x14ac:dyDescent="0.25">
      <c r="A101" s="1">
        <v>48</v>
      </c>
      <c r="B101" s="6">
        <f t="shared" si="3"/>
        <v>1.3797993165116997</v>
      </c>
      <c r="C101" s="1" t="s">
        <v>2</v>
      </c>
      <c r="D101" s="1">
        <v>1</v>
      </c>
      <c r="F101" s="4">
        <f t="shared" si="4"/>
        <v>0.98488321203489049</v>
      </c>
      <c r="G101">
        <f t="shared" si="5"/>
        <v>-1.5232211301646897E-2</v>
      </c>
    </row>
    <row r="102" spans="1:7" x14ac:dyDescent="0.25">
      <c r="A102" s="1">
        <v>34</v>
      </c>
      <c r="B102" s="6">
        <f t="shared" si="3"/>
        <v>-0.55191972660467992</v>
      </c>
      <c r="C102" s="1" t="s">
        <v>3</v>
      </c>
      <c r="D102" s="1">
        <v>1</v>
      </c>
      <c r="F102" s="4">
        <f t="shared" si="4"/>
        <v>2.5921985598970996E-2</v>
      </c>
      <c r="G102">
        <f t="shared" si="5"/>
        <v>-3.6526638055334963</v>
      </c>
    </row>
    <row r="103" spans="1:7" x14ac:dyDescent="0.25">
      <c r="A103" s="1">
        <v>31</v>
      </c>
      <c r="B103" s="6">
        <f t="shared" si="3"/>
        <v>-0.96585952155818977</v>
      </c>
      <c r="C103" s="1" t="s">
        <v>3</v>
      </c>
      <c r="D103" s="1">
        <v>0</v>
      </c>
      <c r="F103" s="4">
        <f t="shared" si="4"/>
        <v>4.974237971646772E-3</v>
      </c>
      <c r="G103">
        <f t="shared" si="5"/>
        <v>-4.9866506729408589E-3</v>
      </c>
    </row>
    <row r="104" spans="1:7" x14ac:dyDescent="0.25">
      <c r="A104" s="1">
        <v>49</v>
      </c>
      <c r="B104" s="6">
        <f t="shared" si="3"/>
        <v>1.5177792481628696</v>
      </c>
      <c r="C104" s="1" t="s">
        <v>3</v>
      </c>
      <c r="D104" s="1">
        <v>1</v>
      </c>
      <c r="F104" s="4">
        <f t="shared" si="4"/>
        <v>0.99128609069038032</v>
      </c>
      <c r="G104">
        <f t="shared" si="5"/>
        <v>-8.7520974243747544E-3</v>
      </c>
    </row>
    <row r="105" spans="1:7" x14ac:dyDescent="0.25">
      <c r="A105" s="1">
        <v>36</v>
      </c>
      <c r="B105" s="6">
        <f t="shared" si="3"/>
        <v>-0.27595986330233996</v>
      </c>
      <c r="C105" s="1" t="s">
        <v>3</v>
      </c>
      <c r="D105" s="1">
        <v>0</v>
      </c>
      <c r="F105" s="4">
        <f t="shared" si="4"/>
        <v>7.5044183810662718E-2</v>
      </c>
      <c r="G105">
        <f t="shared" si="5"/>
        <v>-7.8009308892354523E-2</v>
      </c>
    </row>
    <row r="106" spans="1:7" x14ac:dyDescent="0.25">
      <c r="A106" s="1">
        <v>32</v>
      </c>
      <c r="B106" s="6">
        <f t="shared" si="3"/>
        <v>-0.82787958990701982</v>
      </c>
      <c r="C106" s="1" t="s">
        <v>2</v>
      </c>
      <c r="D106" s="1">
        <v>0</v>
      </c>
      <c r="F106" s="4">
        <f t="shared" si="4"/>
        <v>8.65323682384859E-3</v>
      </c>
      <c r="G106">
        <f t="shared" si="5"/>
        <v>-8.6908934695711752E-3</v>
      </c>
    </row>
    <row r="107" spans="1:7" x14ac:dyDescent="0.25">
      <c r="A107" s="1">
        <v>34</v>
      </c>
      <c r="B107" s="6">
        <f t="shared" si="3"/>
        <v>-0.55191972660467992</v>
      </c>
      <c r="C107" s="1" t="s">
        <v>2</v>
      </c>
      <c r="D107" s="1">
        <v>0</v>
      </c>
      <c r="F107" s="4">
        <f t="shared" si="4"/>
        <v>2.5921985598970996E-2</v>
      </c>
      <c r="G107">
        <f t="shared" si="5"/>
        <v>-2.626388162621468E-2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2DC9A-E1CF-4CD5-A4E0-CA6CE85D5449}">
  <dimension ref="A8:Z108"/>
  <sheetViews>
    <sheetView zoomScaleNormal="100" workbookViewId="0">
      <selection activeCell="AA14" sqref="AA14"/>
    </sheetView>
  </sheetViews>
  <sheetFormatPr defaultRowHeight="15" x14ac:dyDescent="0.25"/>
  <sheetData>
    <row r="8" spans="1:26" x14ac:dyDescent="0.25">
      <c r="A8" s="2" t="s">
        <v>0</v>
      </c>
      <c r="B8" s="2" t="s">
        <v>1</v>
      </c>
      <c r="C8" s="2" t="s">
        <v>4</v>
      </c>
      <c r="E8" s="3" t="s">
        <v>11</v>
      </c>
      <c r="F8" s="3" t="s">
        <v>12</v>
      </c>
      <c r="G8" s="3" t="s">
        <v>10</v>
      </c>
      <c r="H8" s="3" t="s">
        <v>8</v>
      </c>
      <c r="I8" s="3" t="s">
        <v>9</v>
      </c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x14ac:dyDescent="0.25">
      <c r="A9" s="1">
        <v>38</v>
      </c>
      <c r="B9" s="1" t="s">
        <v>2</v>
      </c>
      <c r="C9" s="1">
        <v>0</v>
      </c>
      <c r="E9" s="4">
        <f>1/(1+EXP(-$H$9-$I$9*A9))</f>
        <v>0.19830332575100959</v>
      </c>
      <c r="F9">
        <f>C9*LN(E9)+(1-C9)*LN(1-E9)</f>
        <v>-0.22102495431530403</v>
      </c>
      <c r="G9">
        <f>SUM(F9:F108)</f>
        <v>-23.388272654212738</v>
      </c>
      <c r="H9">
        <v>-22.576759120398904</v>
      </c>
      <c r="I9" s="7">
        <v>0.55736385795864152</v>
      </c>
      <c r="J9" s="8"/>
      <c r="K9" s="3" t="s">
        <v>8</v>
      </c>
      <c r="L9" s="3" t="s">
        <v>9</v>
      </c>
      <c r="M9" s="3" t="s">
        <v>10</v>
      </c>
      <c r="Z9" s="8"/>
    </row>
    <row r="10" spans="1:26" x14ac:dyDescent="0.25">
      <c r="A10" s="1">
        <v>32</v>
      </c>
      <c r="B10" s="1" t="s">
        <v>2</v>
      </c>
      <c r="C10" s="1">
        <v>0</v>
      </c>
      <c r="E10" s="4">
        <f t="shared" ref="E10:E73" si="0">1/(1+EXP(-$H$9-$I$9*A10))</f>
        <v>8.6533678125252332E-3</v>
      </c>
      <c r="F10">
        <f t="shared" ref="F10:F73" si="1">C10*LN(E10)+(1-C10)*LN(1-E10)</f>
        <v>-8.6910256016264793E-3</v>
      </c>
      <c r="J10" s="8"/>
      <c r="K10">
        <v>-22.576799999999999</v>
      </c>
      <c r="L10" s="1">
        <v>0.55736600000000003</v>
      </c>
      <c r="M10" s="1">
        <v>-23.388300000000001</v>
      </c>
      <c r="Z10" s="8"/>
    </row>
    <row r="11" spans="1:26" x14ac:dyDescent="0.25">
      <c r="A11" s="1">
        <v>46</v>
      </c>
      <c r="B11" s="1" t="s">
        <v>3</v>
      </c>
      <c r="C11" s="1">
        <v>1</v>
      </c>
      <c r="E11" s="4">
        <f t="shared" si="0"/>
        <v>0.95529685789000041</v>
      </c>
      <c r="F11">
        <f t="shared" si="1"/>
        <v>-4.5733140845886519E-2</v>
      </c>
      <c r="J11" s="8"/>
      <c r="Z11" s="8"/>
    </row>
    <row r="12" spans="1:26" x14ac:dyDescent="0.25">
      <c r="A12" s="1">
        <v>34</v>
      </c>
      <c r="B12" s="1" t="s">
        <v>3</v>
      </c>
      <c r="C12" s="1">
        <v>0</v>
      </c>
      <c r="E12" s="4">
        <f t="shared" si="0"/>
        <v>2.5922287947201788E-2</v>
      </c>
      <c r="F12">
        <f t="shared" si="1"/>
        <v>-2.6264192020529344E-2</v>
      </c>
      <c r="J12" s="8"/>
      <c r="Z12" s="8"/>
    </row>
    <row r="13" spans="1:26" x14ac:dyDescent="0.25">
      <c r="A13" s="1">
        <v>40</v>
      </c>
      <c r="B13" s="1" t="s">
        <v>3</v>
      </c>
      <c r="C13" s="1">
        <v>0</v>
      </c>
      <c r="E13" s="4">
        <f t="shared" si="0"/>
        <v>0.42991332255315257</v>
      </c>
      <c r="F13">
        <f t="shared" si="1"/>
        <v>-0.56196686401813378</v>
      </c>
      <c r="J13" s="8"/>
      <c r="Z13" s="8"/>
    </row>
    <row r="14" spans="1:26" x14ac:dyDescent="0.25">
      <c r="A14" s="1">
        <v>37</v>
      </c>
      <c r="B14" s="1" t="s">
        <v>2</v>
      </c>
      <c r="C14" s="1">
        <v>0</v>
      </c>
      <c r="E14" s="4">
        <f t="shared" si="0"/>
        <v>0.12408563731434939</v>
      </c>
      <c r="F14">
        <f t="shared" si="1"/>
        <v>-0.13248695231578259</v>
      </c>
      <c r="J14" s="8"/>
      <c r="Z14" s="8"/>
    </row>
    <row r="15" spans="1:26" x14ac:dyDescent="0.25">
      <c r="A15" s="1">
        <v>43</v>
      </c>
      <c r="B15" s="1" t="s">
        <v>3</v>
      </c>
      <c r="C15" s="1">
        <v>1</v>
      </c>
      <c r="E15" s="4">
        <f t="shared" si="0"/>
        <v>0.80057416630260747</v>
      </c>
      <c r="F15">
        <f t="shared" si="1"/>
        <v>-0.22242610086508444</v>
      </c>
      <c r="J15" s="8"/>
      <c r="Z15" s="8"/>
    </row>
    <row r="16" spans="1:26" x14ac:dyDescent="0.25">
      <c r="A16" s="1">
        <v>38</v>
      </c>
      <c r="B16" s="1" t="s">
        <v>3</v>
      </c>
      <c r="C16" s="1">
        <v>1</v>
      </c>
      <c r="E16" s="4">
        <f t="shared" si="0"/>
        <v>0.19830332575100959</v>
      </c>
      <c r="F16">
        <f t="shared" si="1"/>
        <v>-1.6179574722858305</v>
      </c>
      <c r="J16" s="8"/>
      <c r="Z16" s="8"/>
    </row>
    <row r="17" spans="1:26" x14ac:dyDescent="0.25">
      <c r="A17" s="1">
        <v>27</v>
      </c>
      <c r="B17" s="1" t="s">
        <v>3</v>
      </c>
      <c r="C17" s="1">
        <v>0</v>
      </c>
      <c r="E17" s="4">
        <f t="shared" si="0"/>
        <v>5.3755866554541494E-4</v>
      </c>
      <c r="F17">
        <f t="shared" si="1"/>
        <v>-5.3770320200504686E-4</v>
      </c>
      <c r="J17" s="8"/>
      <c r="Z17" s="8"/>
    </row>
    <row r="18" spans="1:26" x14ac:dyDescent="0.25">
      <c r="A18" s="1">
        <v>42</v>
      </c>
      <c r="B18" s="1" t="s">
        <v>2</v>
      </c>
      <c r="C18" s="1">
        <v>0</v>
      </c>
      <c r="E18" s="4">
        <f t="shared" si="0"/>
        <v>0.69688812227452801</v>
      </c>
      <c r="F18">
        <f t="shared" si="1"/>
        <v>-1.1936533082052518</v>
      </c>
      <c r="J18" s="8"/>
      <c r="Z18" s="8"/>
    </row>
    <row r="19" spans="1:26" x14ac:dyDescent="0.25">
      <c r="A19" s="1">
        <v>49</v>
      </c>
      <c r="B19" s="1" t="s">
        <v>2</v>
      </c>
      <c r="C19" s="1">
        <v>1</v>
      </c>
      <c r="E19" s="4">
        <f t="shared" si="0"/>
        <v>0.9912859806265204</v>
      </c>
      <c r="F19">
        <f t="shared" si="1"/>
        <v>-8.7522084557581856E-3</v>
      </c>
      <c r="J19" s="8"/>
      <c r="Z19" s="8"/>
    </row>
    <row r="20" spans="1:26" x14ac:dyDescent="0.25">
      <c r="A20" s="1">
        <v>48</v>
      </c>
      <c r="B20" s="1" t="s">
        <v>3</v>
      </c>
      <c r="C20" s="1">
        <v>1</v>
      </c>
      <c r="E20" s="4">
        <f t="shared" si="0"/>
        <v>0.98488304686276806</v>
      </c>
      <c r="F20">
        <f t="shared" si="1"/>
        <v>-1.5232379008979356E-2</v>
      </c>
      <c r="J20" s="8"/>
      <c r="Z20" s="8"/>
    </row>
    <row r="21" spans="1:26" x14ac:dyDescent="0.25">
      <c r="A21" s="1">
        <v>45</v>
      </c>
      <c r="B21" s="1" t="s">
        <v>3</v>
      </c>
      <c r="C21" s="1">
        <v>1</v>
      </c>
      <c r="E21" s="4">
        <f t="shared" si="0"/>
        <v>0.92446468024515938</v>
      </c>
      <c r="F21">
        <f t="shared" si="1"/>
        <v>-7.8540433054404529E-2</v>
      </c>
      <c r="J21" s="8"/>
      <c r="Z21" s="8"/>
    </row>
    <row r="22" spans="1:26" x14ac:dyDescent="0.25">
      <c r="A22" s="1">
        <v>27</v>
      </c>
      <c r="B22" s="1" t="s">
        <v>3</v>
      </c>
      <c r="C22" s="1">
        <v>0</v>
      </c>
      <c r="E22" s="4">
        <f t="shared" si="0"/>
        <v>5.3755866554541494E-4</v>
      </c>
      <c r="F22">
        <f t="shared" si="1"/>
        <v>-5.3770320200504686E-4</v>
      </c>
      <c r="J22" s="8"/>
      <c r="Z22" s="8"/>
    </row>
    <row r="23" spans="1:26" x14ac:dyDescent="0.25">
      <c r="A23" s="1">
        <v>50</v>
      </c>
      <c r="B23" s="1" t="s">
        <v>3</v>
      </c>
      <c r="C23" s="1">
        <v>1</v>
      </c>
      <c r="E23" s="4">
        <f t="shared" si="0"/>
        <v>0.99499068291375081</v>
      </c>
      <c r="F23">
        <f t="shared" si="1"/>
        <v>-5.0219057731639991E-3</v>
      </c>
      <c r="J23" s="8"/>
      <c r="Z23" s="8"/>
    </row>
    <row r="24" spans="1:26" x14ac:dyDescent="0.25">
      <c r="A24" s="1">
        <v>40</v>
      </c>
      <c r="B24" s="1" t="s">
        <v>2</v>
      </c>
      <c r="C24" s="1">
        <v>0</v>
      </c>
      <c r="E24" s="4">
        <f t="shared" si="0"/>
        <v>0.42991332255315257</v>
      </c>
      <c r="F24">
        <f t="shared" si="1"/>
        <v>-0.56196686401813378</v>
      </c>
      <c r="J24" s="8"/>
      <c r="Z24" s="8"/>
    </row>
    <row r="25" spans="1:26" x14ac:dyDescent="0.25">
      <c r="A25" s="1">
        <v>41</v>
      </c>
      <c r="B25" s="1" t="s">
        <v>2</v>
      </c>
      <c r="C25" s="1">
        <v>0</v>
      </c>
      <c r="E25" s="4">
        <f t="shared" si="0"/>
        <v>0.56835900461793665</v>
      </c>
      <c r="F25">
        <f t="shared" si="1"/>
        <v>-0.84016106544241076</v>
      </c>
      <c r="J25" s="8"/>
      <c r="Z25" s="8"/>
    </row>
    <row r="26" spans="1:26" x14ac:dyDescent="0.25">
      <c r="A26" s="1">
        <v>40</v>
      </c>
      <c r="B26" s="1" t="s">
        <v>2</v>
      </c>
      <c r="C26" s="1">
        <v>0</v>
      </c>
      <c r="E26" s="4">
        <f t="shared" si="0"/>
        <v>0.42991332255315257</v>
      </c>
      <c r="F26">
        <f t="shared" si="1"/>
        <v>-0.56196686401813378</v>
      </c>
      <c r="J26" s="8"/>
      <c r="Z26" s="8"/>
    </row>
    <row r="27" spans="1:26" x14ac:dyDescent="0.25">
      <c r="A27" s="1">
        <v>39</v>
      </c>
      <c r="B27" s="1" t="s">
        <v>2</v>
      </c>
      <c r="C27" s="1">
        <v>0</v>
      </c>
      <c r="E27" s="4">
        <f t="shared" si="0"/>
        <v>0.30162563696055045</v>
      </c>
      <c r="F27">
        <f t="shared" si="1"/>
        <v>-0.35899998326416793</v>
      </c>
      <c r="J27" s="8"/>
      <c r="Z27" s="8"/>
    </row>
    <row r="28" spans="1:26" x14ac:dyDescent="0.25">
      <c r="A28" s="1">
        <v>33</v>
      </c>
      <c r="B28" s="1" t="s">
        <v>3</v>
      </c>
      <c r="C28" s="1">
        <v>0</v>
      </c>
      <c r="E28" s="4">
        <f t="shared" si="0"/>
        <v>1.5012410620467756E-2</v>
      </c>
      <c r="F28">
        <f t="shared" si="1"/>
        <v>-1.5126237504112069E-2</v>
      </c>
      <c r="J28" s="8"/>
      <c r="Z28" s="8"/>
    </row>
    <row r="29" spans="1:26" x14ac:dyDescent="0.25">
      <c r="A29" s="1">
        <v>31</v>
      </c>
      <c r="B29" s="1" t="s">
        <v>2</v>
      </c>
      <c r="C29" s="1">
        <v>0</v>
      </c>
      <c r="E29" s="4">
        <f t="shared" si="0"/>
        <v>4.9743217043289887E-3</v>
      </c>
      <c r="F29">
        <f t="shared" si="1"/>
        <v>-4.9867348242150786E-3</v>
      </c>
      <c r="J29" s="8"/>
      <c r="Z29" s="8"/>
    </row>
    <row r="30" spans="1:26" x14ac:dyDescent="0.25">
      <c r="A30" s="1">
        <v>36</v>
      </c>
      <c r="B30" s="1" t="s">
        <v>2</v>
      </c>
      <c r="C30" s="1">
        <v>0</v>
      </c>
      <c r="E30" s="4">
        <f t="shared" si="0"/>
        <v>7.5044786220269236E-2</v>
      </c>
      <c r="F30">
        <f t="shared" si="1"/>
        <v>-7.8009960177304744E-2</v>
      </c>
      <c r="J30" s="8"/>
      <c r="Z30" s="8"/>
    </row>
    <row r="31" spans="1:26" x14ac:dyDescent="0.25">
      <c r="A31" s="1">
        <v>29</v>
      </c>
      <c r="B31" s="1" t="s">
        <v>3</v>
      </c>
      <c r="C31" s="1">
        <v>0</v>
      </c>
      <c r="E31" s="4">
        <f t="shared" si="0"/>
        <v>1.6370725648458065E-3</v>
      </c>
      <c r="F31">
        <f t="shared" si="1"/>
        <v>-1.6384140323901309E-3</v>
      </c>
      <c r="J31" s="8"/>
      <c r="Z31" s="8"/>
    </row>
    <row r="32" spans="1:26" x14ac:dyDescent="0.25">
      <c r="A32" s="1">
        <v>47</v>
      </c>
      <c r="B32" s="1" t="s">
        <v>2</v>
      </c>
      <c r="C32" s="1">
        <v>1</v>
      </c>
      <c r="E32" s="4">
        <f t="shared" si="0"/>
        <v>0.97389920918484141</v>
      </c>
      <c r="F32">
        <f t="shared" si="1"/>
        <v>-2.6447462023895769E-2</v>
      </c>
      <c r="J32" s="8"/>
      <c r="Z32" s="8"/>
    </row>
    <row r="33" spans="1:26" x14ac:dyDescent="0.25">
      <c r="A33" s="1">
        <v>27</v>
      </c>
      <c r="B33" s="1" t="s">
        <v>2</v>
      </c>
      <c r="C33" s="1">
        <v>0</v>
      </c>
      <c r="E33" s="4">
        <f t="shared" si="0"/>
        <v>5.3755866554541494E-4</v>
      </c>
      <c r="F33">
        <f t="shared" si="1"/>
        <v>-5.3770320200504686E-4</v>
      </c>
      <c r="J33" s="8"/>
      <c r="Z33" s="8"/>
    </row>
    <row r="34" spans="1:26" x14ac:dyDescent="0.25">
      <c r="A34" s="1">
        <v>28</v>
      </c>
      <c r="B34" s="1" t="s">
        <v>2</v>
      </c>
      <c r="C34" s="1">
        <v>0</v>
      </c>
      <c r="E34" s="4">
        <f t="shared" si="0"/>
        <v>9.3823531336923913E-4</v>
      </c>
      <c r="F34">
        <f t="shared" si="1"/>
        <v>-9.3867573161970832E-4</v>
      </c>
      <c r="J34" s="8"/>
      <c r="Z34" s="8"/>
    </row>
    <row r="35" spans="1:26" x14ac:dyDescent="0.25">
      <c r="A35" s="1">
        <v>50</v>
      </c>
      <c r="B35" s="1" t="s">
        <v>2</v>
      </c>
      <c r="C35" s="1">
        <v>1</v>
      </c>
      <c r="E35" s="4">
        <f t="shared" si="0"/>
        <v>0.99499068291375081</v>
      </c>
      <c r="F35">
        <f t="shared" si="1"/>
        <v>-5.0219057731639991E-3</v>
      </c>
      <c r="J35" s="8"/>
      <c r="Z35" s="8"/>
    </row>
    <row r="36" spans="1:26" x14ac:dyDescent="0.25">
      <c r="A36" s="1">
        <v>48</v>
      </c>
      <c r="B36" s="1" t="s">
        <v>2</v>
      </c>
      <c r="C36" s="1">
        <v>1</v>
      </c>
      <c r="E36" s="4">
        <f t="shared" si="0"/>
        <v>0.98488304686276806</v>
      </c>
      <c r="F36">
        <f t="shared" si="1"/>
        <v>-1.5232379008979356E-2</v>
      </c>
      <c r="J36" s="8"/>
      <c r="Z36" s="8"/>
    </row>
    <row r="37" spans="1:26" x14ac:dyDescent="0.25">
      <c r="A37" s="1">
        <v>47</v>
      </c>
      <c r="B37" s="1" t="s">
        <v>3</v>
      </c>
      <c r="C37" s="1">
        <v>1</v>
      </c>
      <c r="E37" s="4">
        <f t="shared" si="0"/>
        <v>0.97389920918484141</v>
      </c>
      <c r="F37">
        <f t="shared" si="1"/>
        <v>-2.6447462023895769E-2</v>
      </c>
      <c r="J37" s="8"/>
      <c r="Z37" s="8"/>
    </row>
    <row r="38" spans="1:26" x14ac:dyDescent="0.25">
      <c r="A38" s="1">
        <v>44</v>
      </c>
      <c r="B38" s="1" t="s">
        <v>3</v>
      </c>
      <c r="C38" s="1">
        <v>1</v>
      </c>
      <c r="E38" s="4">
        <f t="shared" si="0"/>
        <v>0.87514654139399617</v>
      </c>
      <c r="F38">
        <f t="shared" si="1"/>
        <v>-0.13336393076818925</v>
      </c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pans="1:26" x14ac:dyDescent="0.25">
      <c r="A39" s="1">
        <v>33</v>
      </c>
      <c r="B39" s="1" t="s">
        <v>2</v>
      </c>
      <c r="C39" s="1">
        <v>0</v>
      </c>
      <c r="E39" s="4">
        <f t="shared" si="0"/>
        <v>1.5012410620467756E-2</v>
      </c>
      <c r="F39">
        <f t="shared" si="1"/>
        <v>-1.5126237504112069E-2</v>
      </c>
    </row>
    <row r="40" spans="1:26" x14ac:dyDescent="0.25">
      <c r="A40" s="1">
        <v>30</v>
      </c>
      <c r="B40" s="1" t="s">
        <v>2</v>
      </c>
      <c r="C40" s="1">
        <v>0</v>
      </c>
      <c r="E40" s="4">
        <f t="shared" si="0"/>
        <v>2.8549458276761505E-3</v>
      </c>
      <c r="F40">
        <f t="shared" si="1"/>
        <v>-2.8590289587794911E-3</v>
      </c>
    </row>
    <row r="41" spans="1:26" x14ac:dyDescent="0.25">
      <c r="A41" s="1">
        <v>38</v>
      </c>
      <c r="B41" s="1" t="s">
        <v>2</v>
      </c>
      <c r="C41" s="1">
        <v>0</v>
      </c>
      <c r="E41" s="4">
        <f t="shared" si="0"/>
        <v>0.19830332575100959</v>
      </c>
      <c r="F41">
        <f t="shared" si="1"/>
        <v>-0.22102495431530403</v>
      </c>
    </row>
    <row r="42" spans="1:26" x14ac:dyDescent="0.25">
      <c r="A42" s="1">
        <v>30</v>
      </c>
      <c r="B42" s="1" t="s">
        <v>3</v>
      </c>
      <c r="C42" s="1">
        <v>0</v>
      </c>
      <c r="E42" s="4">
        <f t="shared" si="0"/>
        <v>2.8549458276761505E-3</v>
      </c>
      <c r="F42">
        <f t="shared" si="1"/>
        <v>-2.8590289587794911E-3</v>
      </c>
    </row>
    <row r="43" spans="1:26" x14ac:dyDescent="0.25">
      <c r="A43" s="1">
        <v>36</v>
      </c>
      <c r="B43" s="1" t="s">
        <v>2</v>
      </c>
      <c r="C43" s="1">
        <v>0</v>
      </c>
      <c r="E43" s="4">
        <f t="shared" si="0"/>
        <v>7.5044786220269236E-2</v>
      </c>
      <c r="F43">
        <f t="shared" si="1"/>
        <v>-7.8009960177304744E-2</v>
      </c>
    </row>
    <row r="44" spans="1:26" x14ac:dyDescent="0.25">
      <c r="A44" s="1">
        <v>39</v>
      </c>
      <c r="B44" s="1" t="s">
        <v>2</v>
      </c>
      <c r="C44" s="1">
        <v>0</v>
      </c>
      <c r="E44" s="4">
        <f t="shared" si="0"/>
        <v>0.30162563696055045</v>
      </c>
      <c r="F44">
        <f t="shared" si="1"/>
        <v>-0.35899998326416793</v>
      </c>
    </row>
    <row r="45" spans="1:26" x14ac:dyDescent="0.25">
      <c r="A45" s="1">
        <v>41</v>
      </c>
      <c r="B45" s="1" t="s">
        <v>2</v>
      </c>
      <c r="C45" s="1">
        <v>0</v>
      </c>
      <c r="E45" s="4">
        <f t="shared" si="0"/>
        <v>0.56835900461793665</v>
      </c>
      <c r="F45">
        <f t="shared" si="1"/>
        <v>-0.84016106544241076</v>
      </c>
    </row>
    <row r="46" spans="1:26" x14ac:dyDescent="0.25">
      <c r="A46" s="1">
        <v>35</v>
      </c>
      <c r="B46" s="1" t="s">
        <v>2</v>
      </c>
      <c r="C46" s="1">
        <v>0</v>
      </c>
      <c r="E46" s="4">
        <f t="shared" si="0"/>
        <v>4.4403218500372293E-2</v>
      </c>
      <c r="F46">
        <f t="shared" si="1"/>
        <v>-4.5419231577565417E-2</v>
      </c>
    </row>
    <row r="47" spans="1:26" x14ac:dyDescent="0.25">
      <c r="A47" s="1">
        <v>42</v>
      </c>
      <c r="B47" s="1" t="s">
        <v>3</v>
      </c>
      <c r="C47" s="1">
        <v>1</v>
      </c>
      <c r="E47" s="4">
        <f t="shared" si="0"/>
        <v>0.69688812227452801</v>
      </c>
      <c r="F47">
        <f t="shared" si="1"/>
        <v>-0.36113039434121258</v>
      </c>
    </row>
    <row r="48" spans="1:26" x14ac:dyDescent="0.25">
      <c r="A48" s="1">
        <v>50</v>
      </c>
      <c r="B48" s="1" t="s">
        <v>2</v>
      </c>
      <c r="C48" s="1">
        <v>1</v>
      </c>
      <c r="E48" s="4">
        <f t="shared" si="0"/>
        <v>0.99499068291375081</v>
      </c>
      <c r="F48">
        <f t="shared" si="1"/>
        <v>-5.0219057731639991E-3</v>
      </c>
    </row>
    <row r="49" spans="1:6" x14ac:dyDescent="0.25">
      <c r="A49" s="1">
        <v>27</v>
      </c>
      <c r="B49" s="1" t="s">
        <v>2</v>
      </c>
      <c r="C49" s="1">
        <v>0</v>
      </c>
      <c r="E49" s="4">
        <f t="shared" si="0"/>
        <v>5.3755866554541494E-4</v>
      </c>
      <c r="F49">
        <f t="shared" si="1"/>
        <v>-5.3770320200504686E-4</v>
      </c>
    </row>
    <row r="50" spans="1:6" x14ac:dyDescent="0.25">
      <c r="A50" s="1">
        <v>39</v>
      </c>
      <c r="B50" s="1" t="s">
        <v>3</v>
      </c>
      <c r="C50" s="1">
        <v>1</v>
      </c>
      <c r="E50" s="4">
        <f t="shared" si="0"/>
        <v>0.30162563696055045</v>
      </c>
      <c r="F50">
        <f t="shared" si="1"/>
        <v>-1.1985686432760532</v>
      </c>
    </row>
    <row r="51" spans="1:6" x14ac:dyDescent="0.25">
      <c r="A51" s="1">
        <v>28</v>
      </c>
      <c r="B51" s="1" t="s">
        <v>3</v>
      </c>
      <c r="C51" s="1">
        <v>0</v>
      </c>
      <c r="E51" s="4">
        <f t="shared" si="0"/>
        <v>9.3823531336923913E-4</v>
      </c>
      <c r="F51">
        <f t="shared" si="1"/>
        <v>-9.3867573161970832E-4</v>
      </c>
    </row>
    <row r="52" spans="1:6" x14ac:dyDescent="0.25">
      <c r="A52" s="1">
        <v>46</v>
      </c>
      <c r="B52" s="1" t="s">
        <v>2</v>
      </c>
      <c r="C52" s="1">
        <v>1</v>
      </c>
      <c r="E52" s="4">
        <f t="shared" si="0"/>
        <v>0.95529685789000041</v>
      </c>
      <c r="F52">
        <f t="shared" si="1"/>
        <v>-4.5733140845886519E-2</v>
      </c>
    </row>
    <row r="53" spans="1:6" x14ac:dyDescent="0.25">
      <c r="A53" s="1">
        <v>30</v>
      </c>
      <c r="B53" s="1" t="s">
        <v>2</v>
      </c>
      <c r="C53" s="1">
        <v>0</v>
      </c>
      <c r="E53" s="4">
        <f t="shared" si="0"/>
        <v>2.8549458276761505E-3</v>
      </c>
      <c r="F53">
        <f t="shared" si="1"/>
        <v>-2.8590289587794911E-3</v>
      </c>
    </row>
    <row r="54" spans="1:6" x14ac:dyDescent="0.25">
      <c r="A54" s="1">
        <v>33</v>
      </c>
      <c r="B54" s="1" t="s">
        <v>3</v>
      </c>
      <c r="C54" s="1">
        <v>0</v>
      </c>
      <c r="E54" s="4">
        <f t="shared" si="0"/>
        <v>1.5012410620467756E-2</v>
      </c>
      <c r="F54">
        <f t="shared" si="1"/>
        <v>-1.5126237504112069E-2</v>
      </c>
    </row>
    <row r="55" spans="1:6" x14ac:dyDescent="0.25">
      <c r="A55" s="1">
        <v>45</v>
      </c>
      <c r="B55" s="1" t="s">
        <v>2</v>
      </c>
      <c r="C55" s="1">
        <v>1</v>
      </c>
      <c r="E55" s="4">
        <f t="shared" si="0"/>
        <v>0.92446468024515938</v>
      </c>
      <c r="F55">
        <f t="shared" si="1"/>
        <v>-7.8540433054404529E-2</v>
      </c>
    </row>
    <row r="56" spans="1:6" x14ac:dyDescent="0.25">
      <c r="A56" s="1">
        <v>38</v>
      </c>
      <c r="B56" s="1" t="s">
        <v>3</v>
      </c>
      <c r="C56" s="1">
        <v>0</v>
      </c>
      <c r="E56" s="4">
        <f t="shared" si="0"/>
        <v>0.19830332575100959</v>
      </c>
      <c r="F56">
        <f t="shared" si="1"/>
        <v>-0.22102495431530403</v>
      </c>
    </row>
    <row r="57" spans="1:6" x14ac:dyDescent="0.25">
      <c r="A57" s="1">
        <v>29</v>
      </c>
      <c r="B57" s="1" t="s">
        <v>2</v>
      </c>
      <c r="C57" s="1">
        <v>0</v>
      </c>
      <c r="E57" s="4">
        <f t="shared" si="0"/>
        <v>1.6370725648458065E-3</v>
      </c>
      <c r="F57">
        <f t="shared" si="1"/>
        <v>-1.6384140323901309E-3</v>
      </c>
    </row>
    <row r="58" spans="1:6" x14ac:dyDescent="0.25">
      <c r="A58" s="1">
        <v>26</v>
      </c>
      <c r="B58" s="1" t="s">
        <v>2</v>
      </c>
      <c r="C58" s="1">
        <v>0</v>
      </c>
      <c r="E58" s="4">
        <f t="shared" si="0"/>
        <v>3.0793963005190905E-4</v>
      </c>
      <c r="F58">
        <f t="shared" si="1"/>
        <v>-3.0798705319570605E-4</v>
      </c>
    </row>
    <row r="59" spans="1:6" x14ac:dyDescent="0.25">
      <c r="A59" s="1">
        <v>34</v>
      </c>
      <c r="B59" s="1" t="s">
        <v>2</v>
      </c>
      <c r="C59" s="1">
        <v>0</v>
      </c>
      <c r="E59" s="4">
        <f t="shared" si="0"/>
        <v>2.5922287947201788E-2</v>
      </c>
      <c r="F59">
        <f t="shared" si="1"/>
        <v>-2.6264192020529344E-2</v>
      </c>
    </row>
    <row r="60" spans="1:6" x14ac:dyDescent="0.25">
      <c r="A60" s="1">
        <v>26</v>
      </c>
      <c r="B60" s="1" t="s">
        <v>3</v>
      </c>
      <c r="C60" s="1">
        <v>0</v>
      </c>
      <c r="E60" s="4">
        <f t="shared" si="0"/>
        <v>3.0793963005190905E-4</v>
      </c>
      <c r="F60">
        <f t="shared" si="1"/>
        <v>-3.0798705319570605E-4</v>
      </c>
    </row>
    <row r="61" spans="1:6" x14ac:dyDescent="0.25">
      <c r="A61" s="1">
        <v>31</v>
      </c>
      <c r="B61" s="1" t="s">
        <v>3</v>
      </c>
      <c r="C61" s="1">
        <v>0</v>
      </c>
      <c r="E61" s="4">
        <f t="shared" si="0"/>
        <v>4.9743217043289887E-3</v>
      </c>
      <c r="F61">
        <f t="shared" si="1"/>
        <v>-4.9867348242150786E-3</v>
      </c>
    </row>
    <row r="62" spans="1:6" x14ac:dyDescent="0.25">
      <c r="A62" s="1">
        <v>50</v>
      </c>
      <c r="B62" s="1" t="s">
        <v>3</v>
      </c>
      <c r="C62" s="1">
        <v>1</v>
      </c>
      <c r="E62" s="4">
        <f t="shared" si="0"/>
        <v>0.99499068291375081</v>
      </c>
      <c r="F62">
        <f t="shared" si="1"/>
        <v>-5.0219057731639991E-3</v>
      </c>
    </row>
    <row r="63" spans="1:6" x14ac:dyDescent="0.25">
      <c r="A63" s="1">
        <v>32</v>
      </c>
      <c r="B63" s="1" t="s">
        <v>3</v>
      </c>
      <c r="C63" s="1">
        <v>0</v>
      </c>
      <c r="E63" s="4">
        <f t="shared" si="0"/>
        <v>8.6533678125252332E-3</v>
      </c>
      <c r="F63">
        <f t="shared" si="1"/>
        <v>-8.6910256016264793E-3</v>
      </c>
    </row>
    <row r="64" spans="1:6" x14ac:dyDescent="0.25">
      <c r="A64" s="1">
        <v>36</v>
      </c>
      <c r="B64" s="1" t="s">
        <v>3</v>
      </c>
      <c r="C64" s="1">
        <v>0</v>
      </c>
      <c r="E64" s="4">
        <f t="shared" si="0"/>
        <v>7.5044786220269236E-2</v>
      </c>
      <c r="F64">
        <f t="shared" si="1"/>
        <v>-7.8009960177304744E-2</v>
      </c>
    </row>
    <row r="65" spans="1:6" x14ac:dyDescent="0.25">
      <c r="A65" s="1">
        <v>47</v>
      </c>
      <c r="B65" s="1" t="s">
        <v>2</v>
      </c>
      <c r="C65" s="1">
        <v>1</v>
      </c>
      <c r="E65" s="4">
        <f t="shared" si="0"/>
        <v>0.97389920918484141</v>
      </c>
      <c r="F65">
        <f t="shared" si="1"/>
        <v>-2.6447462023895769E-2</v>
      </c>
    </row>
    <row r="66" spans="1:6" x14ac:dyDescent="0.25">
      <c r="A66" s="1">
        <v>35</v>
      </c>
      <c r="B66" s="1" t="s">
        <v>3</v>
      </c>
      <c r="C66" s="1">
        <v>0</v>
      </c>
      <c r="E66" s="4">
        <f t="shared" si="0"/>
        <v>4.4403218500372293E-2</v>
      </c>
      <c r="F66">
        <f t="shared" si="1"/>
        <v>-4.5419231577565417E-2</v>
      </c>
    </row>
    <row r="67" spans="1:6" x14ac:dyDescent="0.25">
      <c r="A67" s="1">
        <v>31</v>
      </c>
      <c r="B67" s="1" t="s">
        <v>2</v>
      </c>
      <c r="C67" s="1">
        <v>0</v>
      </c>
      <c r="E67" s="4">
        <f t="shared" si="0"/>
        <v>4.9743217043289887E-3</v>
      </c>
      <c r="F67">
        <f t="shared" si="1"/>
        <v>-4.9867348242150786E-3</v>
      </c>
    </row>
    <row r="68" spans="1:6" x14ac:dyDescent="0.25">
      <c r="A68" s="1">
        <v>37</v>
      </c>
      <c r="B68" s="1" t="s">
        <v>3</v>
      </c>
      <c r="C68" s="1">
        <v>1</v>
      </c>
      <c r="E68" s="4">
        <f t="shared" si="0"/>
        <v>0.12408563731434939</v>
      </c>
      <c r="F68">
        <f t="shared" si="1"/>
        <v>-2.0867833282449504</v>
      </c>
    </row>
    <row r="69" spans="1:6" x14ac:dyDescent="0.25">
      <c r="A69" s="1">
        <v>35</v>
      </c>
      <c r="B69" s="1" t="s">
        <v>2</v>
      </c>
      <c r="C69" s="1">
        <v>0</v>
      </c>
      <c r="E69" s="4">
        <f t="shared" si="0"/>
        <v>4.4403218500372293E-2</v>
      </c>
      <c r="F69">
        <f t="shared" si="1"/>
        <v>-4.5419231577565417E-2</v>
      </c>
    </row>
    <row r="70" spans="1:6" x14ac:dyDescent="0.25">
      <c r="A70" s="1">
        <v>44</v>
      </c>
      <c r="B70" s="1" t="s">
        <v>3</v>
      </c>
      <c r="C70" s="1">
        <v>1</v>
      </c>
      <c r="E70" s="4">
        <f t="shared" si="0"/>
        <v>0.87514654139399617</v>
      </c>
      <c r="F70">
        <f t="shared" si="1"/>
        <v>-0.13336393076818925</v>
      </c>
    </row>
    <row r="71" spans="1:6" x14ac:dyDescent="0.25">
      <c r="A71" s="1">
        <v>48</v>
      </c>
      <c r="B71" s="1" t="s">
        <v>3</v>
      </c>
      <c r="C71" s="1">
        <v>1</v>
      </c>
      <c r="E71" s="4">
        <f t="shared" si="0"/>
        <v>0.98488304686276806</v>
      </c>
      <c r="F71">
        <f t="shared" si="1"/>
        <v>-1.5232379008979356E-2</v>
      </c>
    </row>
    <row r="72" spans="1:6" x14ac:dyDescent="0.25">
      <c r="A72" s="1">
        <v>29</v>
      </c>
      <c r="B72" s="1" t="s">
        <v>2</v>
      </c>
      <c r="C72" s="1">
        <v>0</v>
      </c>
      <c r="E72" s="4">
        <f t="shared" si="0"/>
        <v>1.6370725648458065E-3</v>
      </c>
      <c r="F72">
        <f t="shared" si="1"/>
        <v>-1.6384140323901309E-3</v>
      </c>
    </row>
    <row r="73" spans="1:6" x14ac:dyDescent="0.25">
      <c r="A73" s="1">
        <v>39</v>
      </c>
      <c r="B73" s="1" t="s">
        <v>3</v>
      </c>
      <c r="C73" s="1">
        <v>0</v>
      </c>
      <c r="E73" s="4">
        <f t="shared" si="0"/>
        <v>0.30162563696055045</v>
      </c>
      <c r="F73">
        <f t="shared" si="1"/>
        <v>-0.35899998326416793</v>
      </c>
    </row>
    <row r="74" spans="1:6" x14ac:dyDescent="0.25">
      <c r="A74" s="1">
        <v>45</v>
      </c>
      <c r="B74" s="1" t="s">
        <v>3</v>
      </c>
      <c r="C74" s="1">
        <v>1</v>
      </c>
      <c r="E74" s="4">
        <f t="shared" ref="E74:E108" si="2">1/(1+EXP(-$H$9-$I$9*A74))</f>
        <v>0.92446468024515938</v>
      </c>
      <c r="F74">
        <f t="shared" ref="F74:F108" si="3">C74*LN(E74)+(1-C74)*LN(1-E74)</f>
        <v>-7.8540433054404529E-2</v>
      </c>
    </row>
    <row r="75" spans="1:6" x14ac:dyDescent="0.25">
      <c r="A75" s="1">
        <v>37</v>
      </c>
      <c r="B75" s="1" t="s">
        <v>2</v>
      </c>
      <c r="C75" s="1">
        <v>0</v>
      </c>
      <c r="E75" s="4">
        <f t="shared" si="2"/>
        <v>0.12408563731434939</v>
      </c>
      <c r="F75">
        <f t="shared" si="3"/>
        <v>-0.13248695231578259</v>
      </c>
    </row>
    <row r="76" spans="1:6" x14ac:dyDescent="0.25">
      <c r="A76" s="1">
        <v>28</v>
      </c>
      <c r="B76" s="1" t="s">
        <v>3</v>
      </c>
      <c r="C76" s="1">
        <v>0</v>
      </c>
      <c r="E76" s="4">
        <f t="shared" si="2"/>
        <v>9.3823531336923913E-4</v>
      </c>
      <c r="F76">
        <f t="shared" si="3"/>
        <v>-9.3867573161970832E-4</v>
      </c>
    </row>
    <row r="77" spans="1:6" x14ac:dyDescent="0.25">
      <c r="A77" s="1">
        <v>35</v>
      </c>
      <c r="B77" s="1" t="s">
        <v>3</v>
      </c>
      <c r="C77" s="1">
        <v>0</v>
      </c>
      <c r="E77" s="4">
        <f t="shared" si="2"/>
        <v>4.4403218500372293E-2</v>
      </c>
      <c r="F77">
        <f t="shared" si="3"/>
        <v>-4.5419231577565417E-2</v>
      </c>
    </row>
    <row r="78" spans="1:6" x14ac:dyDescent="0.25">
      <c r="A78" s="1">
        <v>47</v>
      </c>
      <c r="B78" s="1" t="s">
        <v>3</v>
      </c>
      <c r="C78" s="1">
        <v>1</v>
      </c>
      <c r="E78" s="4">
        <f t="shared" si="2"/>
        <v>0.97389920918484141</v>
      </c>
      <c r="F78">
        <f t="shared" si="3"/>
        <v>-2.6447462023895769E-2</v>
      </c>
    </row>
    <row r="79" spans="1:6" x14ac:dyDescent="0.25">
      <c r="A79" s="1">
        <v>41</v>
      </c>
      <c r="B79" s="1" t="s">
        <v>3</v>
      </c>
      <c r="C79" s="1">
        <v>1</v>
      </c>
      <c r="E79" s="4">
        <f t="shared" si="2"/>
        <v>0.56835900461793665</v>
      </c>
      <c r="F79">
        <f t="shared" si="3"/>
        <v>-0.56500200953701263</v>
      </c>
    </row>
    <row r="80" spans="1:6" x14ac:dyDescent="0.25">
      <c r="A80" s="1">
        <v>28</v>
      </c>
      <c r="B80" s="1" t="s">
        <v>2</v>
      </c>
      <c r="C80" s="1">
        <v>0</v>
      </c>
      <c r="E80" s="4">
        <f t="shared" si="2"/>
        <v>9.3823531336923913E-4</v>
      </c>
      <c r="F80">
        <f t="shared" si="3"/>
        <v>-9.3867573161970832E-4</v>
      </c>
    </row>
    <row r="81" spans="1:6" x14ac:dyDescent="0.25">
      <c r="A81" s="1">
        <v>42</v>
      </c>
      <c r="B81" s="1" t="s">
        <v>2</v>
      </c>
      <c r="C81" s="1">
        <v>0</v>
      </c>
      <c r="E81" s="4">
        <f t="shared" si="2"/>
        <v>0.69688812227452801</v>
      </c>
      <c r="F81">
        <f t="shared" si="3"/>
        <v>-1.1936533082052518</v>
      </c>
    </row>
    <row r="82" spans="1:6" x14ac:dyDescent="0.25">
      <c r="A82" s="1">
        <v>29</v>
      </c>
      <c r="B82" s="1" t="s">
        <v>3</v>
      </c>
      <c r="C82" s="1">
        <v>0</v>
      </c>
      <c r="E82" s="4">
        <f t="shared" si="2"/>
        <v>1.6370725648458065E-3</v>
      </c>
      <c r="F82">
        <f t="shared" si="3"/>
        <v>-1.6384140323901309E-3</v>
      </c>
    </row>
    <row r="83" spans="1:6" x14ac:dyDescent="0.25">
      <c r="A83" s="1">
        <v>26</v>
      </c>
      <c r="B83" s="1" t="s">
        <v>2</v>
      </c>
      <c r="C83" s="1">
        <v>0</v>
      </c>
      <c r="E83" s="4">
        <f t="shared" si="2"/>
        <v>3.0793963005190905E-4</v>
      </c>
      <c r="F83">
        <f t="shared" si="3"/>
        <v>-3.0798705319570605E-4</v>
      </c>
    </row>
    <row r="84" spans="1:6" x14ac:dyDescent="0.25">
      <c r="A84" s="1">
        <v>30</v>
      </c>
      <c r="B84" s="1" t="s">
        <v>3</v>
      </c>
      <c r="C84" s="1">
        <v>0</v>
      </c>
      <c r="E84" s="4">
        <f t="shared" si="2"/>
        <v>2.8549458276761505E-3</v>
      </c>
      <c r="F84">
        <f t="shared" si="3"/>
        <v>-2.8590289587794911E-3</v>
      </c>
    </row>
    <row r="85" spans="1:6" x14ac:dyDescent="0.25">
      <c r="A85" s="1">
        <v>32</v>
      </c>
      <c r="B85" s="1" t="s">
        <v>3</v>
      </c>
      <c r="C85" s="1">
        <v>0</v>
      </c>
      <c r="E85" s="4">
        <f t="shared" si="2"/>
        <v>8.6533678125252332E-3</v>
      </c>
      <c r="F85">
        <f t="shared" si="3"/>
        <v>-8.6910256016264793E-3</v>
      </c>
    </row>
    <row r="86" spans="1:6" x14ac:dyDescent="0.25">
      <c r="A86" s="1">
        <v>44</v>
      </c>
      <c r="B86" s="1" t="s">
        <v>2</v>
      </c>
      <c r="C86" s="1">
        <v>1</v>
      </c>
      <c r="E86" s="4">
        <f t="shared" si="2"/>
        <v>0.87514654139399617</v>
      </c>
      <c r="F86">
        <f t="shared" si="3"/>
        <v>-0.13336393076818925</v>
      </c>
    </row>
    <row r="87" spans="1:6" x14ac:dyDescent="0.25">
      <c r="A87" s="1">
        <v>43</v>
      </c>
      <c r="B87" s="1" t="s">
        <v>3</v>
      </c>
      <c r="C87" s="1">
        <v>1</v>
      </c>
      <c r="E87" s="4">
        <f t="shared" si="2"/>
        <v>0.80057416630260747</v>
      </c>
      <c r="F87">
        <f t="shared" si="3"/>
        <v>-0.22242610086508444</v>
      </c>
    </row>
    <row r="88" spans="1:6" x14ac:dyDescent="0.25">
      <c r="A88" s="1">
        <v>42</v>
      </c>
      <c r="B88" s="1" t="s">
        <v>3</v>
      </c>
      <c r="C88" s="1">
        <v>1</v>
      </c>
      <c r="E88" s="4">
        <f t="shared" si="2"/>
        <v>0.69688812227452801</v>
      </c>
      <c r="F88">
        <f t="shared" si="3"/>
        <v>-0.36113039434121258</v>
      </c>
    </row>
    <row r="89" spans="1:6" x14ac:dyDescent="0.25">
      <c r="A89" s="1">
        <v>46</v>
      </c>
      <c r="B89" s="1" t="s">
        <v>3</v>
      </c>
      <c r="C89" s="1">
        <v>1</v>
      </c>
      <c r="E89" s="4">
        <f t="shared" si="2"/>
        <v>0.95529685789000041</v>
      </c>
      <c r="F89">
        <f t="shared" si="3"/>
        <v>-4.5733140845886519E-2</v>
      </c>
    </row>
    <row r="90" spans="1:6" x14ac:dyDescent="0.25">
      <c r="A90" s="1">
        <v>44</v>
      </c>
      <c r="B90" s="1" t="s">
        <v>2</v>
      </c>
      <c r="C90" s="1">
        <v>1</v>
      </c>
      <c r="E90" s="4">
        <f t="shared" si="2"/>
        <v>0.87514654139399617</v>
      </c>
      <c r="F90">
        <f t="shared" si="3"/>
        <v>-0.13336393076818925</v>
      </c>
    </row>
    <row r="91" spans="1:6" x14ac:dyDescent="0.25">
      <c r="A91" s="1">
        <v>43</v>
      </c>
      <c r="B91" s="1" t="s">
        <v>2</v>
      </c>
      <c r="C91" s="1">
        <v>0</v>
      </c>
      <c r="E91" s="4">
        <f t="shared" si="2"/>
        <v>0.80057416630260747</v>
      </c>
      <c r="F91">
        <f t="shared" si="3"/>
        <v>-1.6123128726877649</v>
      </c>
    </row>
    <row r="92" spans="1:6" x14ac:dyDescent="0.25">
      <c r="A92" s="1">
        <v>49</v>
      </c>
      <c r="B92" s="1" t="s">
        <v>3</v>
      </c>
      <c r="C92" s="1">
        <v>1</v>
      </c>
      <c r="E92" s="4">
        <f t="shared" si="2"/>
        <v>0.9912859806265204</v>
      </c>
      <c r="F92">
        <f t="shared" si="3"/>
        <v>-8.7522084557581856E-3</v>
      </c>
    </row>
    <row r="93" spans="1:6" x14ac:dyDescent="0.25">
      <c r="A93" s="1">
        <v>37</v>
      </c>
      <c r="B93" s="1" t="s">
        <v>3</v>
      </c>
      <c r="C93" s="1">
        <v>0</v>
      </c>
      <c r="E93" s="4">
        <f t="shared" si="2"/>
        <v>0.12408563731434939</v>
      </c>
      <c r="F93">
        <f t="shared" si="3"/>
        <v>-0.13248695231578259</v>
      </c>
    </row>
    <row r="94" spans="1:6" x14ac:dyDescent="0.25">
      <c r="A94" s="1">
        <v>49</v>
      </c>
      <c r="B94" s="1" t="s">
        <v>2</v>
      </c>
      <c r="C94" s="1">
        <v>1</v>
      </c>
      <c r="E94" s="4">
        <f t="shared" si="2"/>
        <v>0.9912859806265204</v>
      </c>
      <c r="F94">
        <f t="shared" si="3"/>
        <v>-8.7522084557581856E-3</v>
      </c>
    </row>
    <row r="95" spans="1:6" x14ac:dyDescent="0.25">
      <c r="A95" s="1">
        <v>45</v>
      </c>
      <c r="B95" s="1" t="s">
        <v>2</v>
      </c>
      <c r="C95" s="1">
        <v>1</v>
      </c>
      <c r="E95" s="4">
        <f t="shared" si="2"/>
        <v>0.92446468024515938</v>
      </c>
      <c r="F95">
        <f t="shared" si="3"/>
        <v>-7.8540433054404529E-2</v>
      </c>
    </row>
    <row r="96" spans="1:6" x14ac:dyDescent="0.25">
      <c r="A96" s="1">
        <v>41</v>
      </c>
      <c r="B96" s="1" t="s">
        <v>3</v>
      </c>
      <c r="C96" s="1">
        <v>1</v>
      </c>
      <c r="E96" s="4">
        <f t="shared" si="2"/>
        <v>0.56835900461793665</v>
      </c>
      <c r="F96">
        <f t="shared" si="3"/>
        <v>-0.56500200953701263</v>
      </c>
    </row>
    <row r="97" spans="1:6" x14ac:dyDescent="0.25">
      <c r="A97" s="1">
        <v>40</v>
      </c>
      <c r="B97" s="1" t="s">
        <v>3</v>
      </c>
      <c r="C97" s="1">
        <v>1</v>
      </c>
      <c r="E97" s="4">
        <f t="shared" si="2"/>
        <v>0.42991332255315257</v>
      </c>
      <c r="F97">
        <f t="shared" si="3"/>
        <v>-0.84417166607137684</v>
      </c>
    </row>
    <row r="98" spans="1:6" x14ac:dyDescent="0.25">
      <c r="A98" s="1">
        <v>33</v>
      </c>
      <c r="B98" s="1" t="s">
        <v>2</v>
      </c>
      <c r="C98" s="1">
        <v>0</v>
      </c>
      <c r="E98" s="4">
        <f t="shared" si="2"/>
        <v>1.5012410620467756E-2</v>
      </c>
      <c r="F98">
        <f t="shared" si="3"/>
        <v>-1.5126237504112069E-2</v>
      </c>
    </row>
    <row r="99" spans="1:6" x14ac:dyDescent="0.25">
      <c r="A99" s="1">
        <v>43</v>
      </c>
      <c r="B99" s="1" t="s">
        <v>2</v>
      </c>
      <c r="C99" s="1">
        <v>1</v>
      </c>
      <c r="E99" s="4">
        <f t="shared" si="2"/>
        <v>0.80057416630260747</v>
      </c>
      <c r="F99">
        <f t="shared" si="3"/>
        <v>-0.22242610086508444</v>
      </c>
    </row>
    <row r="100" spans="1:6" x14ac:dyDescent="0.25">
      <c r="A100" s="1">
        <v>26</v>
      </c>
      <c r="B100" s="1" t="s">
        <v>3</v>
      </c>
      <c r="C100" s="1">
        <v>0</v>
      </c>
      <c r="E100" s="4">
        <f t="shared" si="2"/>
        <v>3.0793963005190905E-4</v>
      </c>
      <c r="F100">
        <f t="shared" si="3"/>
        <v>-3.0798705319570605E-4</v>
      </c>
    </row>
    <row r="101" spans="1:6" x14ac:dyDescent="0.25">
      <c r="A101" s="1">
        <v>46</v>
      </c>
      <c r="B101" s="1" t="s">
        <v>2</v>
      </c>
      <c r="C101" s="1">
        <v>1</v>
      </c>
      <c r="E101" s="4">
        <f t="shared" si="2"/>
        <v>0.95529685789000041</v>
      </c>
      <c r="F101">
        <f t="shared" si="3"/>
        <v>-4.5733140845886519E-2</v>
      </c>
    </row>
    <row r="102" spans="1:6" x14ac:dyDescent="0.25">
      <c r="A102" s="1">
        <v>48</v>
      </c>
      <c r="B102" s="1" t="s">
        <v>2</v>
      </c>
      <c r="C102" s="1">
        <v>1</v>
      </c>
      <c r="E102" s="4">
        <f t="shared" si="2"/>
        <v>0.98488304686276806</v>
      </c>
      <c r="F102">
        <f t="shared" si="3"/>
        <v>-1.5232379008979356E-2</v>
      </c>
    </row>
    <row r="103" spans="1:6" x14ac:dyDescent="0.25">
      <c r="A103" s="1">
        <v>34</v>
      </c>
      <c r="B103" s="1" t="s">
        <v>3</v>
      </c>
      <c r="C103" s="1">
        <v>1</v>
      </c>
      <c r="E103" s="4">
        <f t="shared" si="2"/>
        <v>2.5922287947201788E-2</v>
      </c>
      <c r="F103">
        <f t="shared" si="3"/>
        <v>-3.6526521418256221</v>
      </c>
    </row>
    <row r="104" spans="1:6" x14ac:dyDescent="0.25">
      <c r="A104" s="1">
        <v>31</v>
      </c>
      <c r="B104" s="1" t="s">
        <v>3</v>
      </c>
      <c r="C104" s="1">
        <v>0</v>
      </c>
      <c r="E104" s="4">
        <f t="shared" si="2"/>
        <v>4.9743217043289887E-3</v>
      </c>
      <c r="F104">
        <f t="shared" si="3"/>
        <v>-4.9867348242150786E-3</v>
      </c>
    </row>
    <row r="105" spans="1:6" x14ac:dyDescent="0.25">
      <c r="A105" s="1">
        <v>49</v>
      </c>
      <c r="B105" s="1" t="s">
        <v>3</v>
      </c>
      <c r="C105" s="1">
        <v>1</v>
      </c>
      <c r="E105" s="4">
        <f t="shared" si="2"/>
        <v>0.9912859806265204</v>
      </c>
      <c r="F105">
        <f t="shared" si="3"/>
        <v>-8.7522084557581856E-3</v>
      </c>
    </row>
    <row r="106" spans="1:6" x14ac:dyDescent="0.25">
      <c r="A106" s="1">
        <v>36</v>
      </c>
      <c r="B106" s="1" t="s">
        <v>3</v>
      </c>
      <c r="C106" s="1">
        <v>0</v>
      </c>
      <c r="E106" s="4">
        <f t="shared" si="2"/>
        <v>7.5044786220269236E-2</v>
      </c>
      <c r="F106">
        <f t="shared" si="3"/>
        <v>-7.8009960177304744E-2</v>
      </c>
    </row>
    <row r="107" spans="1:6" x14ac:dyDescent="0.25">
      <c r="A107" s="1">
        <v>32</v>
      </c>
      <c r="B107" s="1" t="s">
        <v>2</v>
      </c>
      <c r="C107" s="1">
        <v>0</v>
      </c>
      <c r="E107" s="4">
        <f t="shared" si="2"/>
        <v>8.6533678125252332E-3</v>
      </c>
      <c r="F107">
        <f t="shared" si="3"/>
        <v>-8.6910256016264793E-3</v>
      </c>
    </row>
    <row r="108" spans="1:6" x14ac:dyDescent="0.25">
      <c r="A108" s="1">
        <v>34</v>
      </c>
      <c r="B108" s="1" t="s">
        <v>2</v>
      </c>
      <c r="C108" s="1">
        <v>0</v>
      </c>
      <c r="E108" s="4">
        <f t="shared" si="2"/>
        <v>2.5922287947201788E-2</v>
      </c>
      <c r="F108">
        <f t="shared" si="3"/>
        <v>-2.6264192020529344E-2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AE7A8-7CF7-4240-926F-C3C564C332EA}">
  <dimension ref="A1:X116"/>
  <sheetViews>
    <sheetView tabSelected="1" workbookViewId="0">
      <selection activeCell="F23" sqref="F23"/>
    </sheetView>
  </sheetViews>
  <sheetFormatPr defaultRowHeight="15" x14ac:dyDescent="0.25"/>
  <cols>
    <col min="1" max="1" width="13.7109375" bestFit="1" customWidth="1"/>
    <col min="2" max="2" width="17.5703125" bestFit="1" customWidth="1"/>
    <col min="3" max="3" width="20.140625" bestFit="1" customWidth="1"/>
    <col min="4" max="4" width="17.85546875" bestFit="1" customWidth="1"/>
    <col min="5" max="6" width="12.28515625" bestFit="1" customWidth="1"/>
    <col min="7" max="7" width="20.140625" bestFit="1" customWidth="1"/>
    <col min="8" max="8" width="17.85546875" bestFit="1" customWidth="1"/>
    <col min="10" max="10" width="17.5703125" bestFit="1" customWidth="1"/>
  </cols>
  <sheetData>
    <row r="1" spans="1:24" x14ac:dyDescent="0.25">
      <c r="B1" s="3" t="s">
        <v>13</v>
      </c>
      <c r="C1" s="3" t="s">
        <v>13</v>
      </c>
      <c r="E1" s="9" t="s">
        <v>14</v>
      </c>
      <c r="J1" s="10" t="s">
        <v>15</v>
      </c>
    </row>
    <row r="2" spans="1:24" x14ac:dyDescent="0.25">
      <c r="B2" s="3" t="s">
        <v>16</v>
      </c>
      <c r="C2" s="3" t="s">
        <v>17</v>
      </c>
      <c r="E2" s="10" t="s">
        <v>1</v>
      </c>
      <c r="F2" s="10" t="s">
        <v>18</v>
      </c>
      <c r="G2" s="3" t="s">
        <v>19</v>
      </c>
      <c r="H2" s="3" t="s">
        <v>20</v>
      </c>
      <c r="J2" s="11">
        <v>0.5</v>
      </c>
    </row>
    <row r="3" spans="1:24" x14ac:dyDescent="0.25">
      <c r="B3">
        <f>IF(C3&gt;$J$2,1,0)</f>
        <v>0</v>
      </c>
      <c r="C3">
        <f>1/(1+EXP(-$K$17-$L$17*H3-$M$17*G3))</f>
        <v>1.3730998005865278E-9</v>
      </c>
      <c r="E3" t="s">
        <v>21</v>
      </c>
      <c r="F3">
        <v>15</v>
      </c>
      <c r="G3" s="4">
        <f>(F3-$A$12)/$A$14</f>
        <v>-3.1735384279769092</v>
      </c>
      <c r="H3">
        <f>IF(E3="Feminino",1,0)</f>
        <v>0</v>
      </c>
    </row>
    <row r="4" spans="1:24" x14ac:dyDescent="0.25">
      <c r="B4">
        <f>IF(C4&gt;$J$2,1,0)</f>
        <v>1</v>
      </c>
      <c r="C4" s="12">
        <f>1/(1+EXP(-$K$17-$L$17*H4-$M$17*G4))</f>
        <v>0.99999999999953237</v>
      </c>
      <c r="E4" t="s">
        <v>21</v>
      </c>
      <c r="F4">
        <v>70</v>
      </c>
      <c r="G4" s="4">
        <f>(F4-$A$12)/$A$14</f>
        <v>4.4153578128374393</v>
      </c>
      <c r="H4">
        <f>IF(E4="Feminino",1,0)</f>
        <v>0</v>
      </c>
    </row>
    <row r="5" spans="1:24" x14ac:dyDescent="0.25">
      <c r="B5">
        <f t="shared" ref="B5:B6" si="0">IF(C5&gt;$J$2,1,0)</f>
        <v>0</v>
      </c>
      <c r="C5" s="12">
        <f t="shared" ref="C5:C6" si="1">1/(1+EXP(-$K$17-$L$17*H5-$M$17*G5))</f>
        <v>1.1688650609923128E-2</v>
      </c>
      <c r="E5" t="s">
        <v>2</v>
      </c>
      <c r="F5">
        <v>38</v>
      </c>
      <c r="G5" s="4">
        <f>(F5-$A$12)/$A$14</f>
        <v>0</v>
      </c>
      <c r="H5">
        <f>IF(E5="Feminino",1,0)</f>
        <v>1</v>
      </c>
    </row>
    <row r="6" spans="1:24" x14ac:dyDescent="0.25">
      <c r="B6">
        <f t="shared" si="0"/>
        <v>1</v>
      </c>
      <c r="C6" s="12">
        <f t="shared" si="1"/>
        <v>0.70831763328527875</v>
      </c>
      <c r="E6" t="s">
        <v>21</v>
      </c>
      <c r="F6">
        <v>39</v>
      </c>
      <c r="G6" s="4">
        <f>(F6-$A$12)/$A$14</f>
        <v>0.13797993165116998</v>
      </c>
      <c r="H6">
        <f>IF(E6="Feminino",1,0)</f>
        <v>0</v>
      </c>
    </row>
    <row r="11" spans="1:24" x14ac:dyDescent="0.25">
      <c r="A11" s="3" t="s">
        <v>6</v>
      </c>
    </row>
    <row r="12" spans="1:24" x14ac:dyDescent="0.25">
      <c r="A12">
        <f>AVERAGE(A17:A116)</f>
        <v>38</v>
      </c>
    </row>
    <row r="13" spans="1:24" x14ac:dyDescent="0.25">
      <c r="A13" s="3" t="s">
        <v>22</v>
      </c>
    </row>
    <row r="14" spans="1:24" x14ac:dyDescent="0.25">
      <c r="A14" s="4">
        <f>_xlfn.STDEV.S(A17:A116)</f>
        <v>7.247430753394787</v>
      </c>
    </row>
    <row r="16" spans="1:24" x14ac:dyDescent="0.25">
      <c r="A16" s="2" t="s">
        <v>0</v>
      </c>
      <c r="B16" s="3" t="s">
        <v>5</v>
      </c>
      <c r="C16" s="2" t="s">
        <v>1</v>
      </c>
      <c r="D16" s="3" t="s">
        <v>20</v>
      </c>
      <c r="E16" s="2" t="s">
        <v>4</v>
      </c>
      <c r="H16" s="3" t="s">
        <v>11</v>
      </c>
      <c r="I16" s="3" t="s">
        <v>12</v>
      </c>
      <c r="J16" s="3" t="s">
        <v>10</v>
      </c>
      <c r="K16" s="3" t="s">
        <v>8</v>
      </c>
      <c r="L16" s="3" t="s">
        <v>9</v>
      </c>
      <c r="M16" s="3" t="s">
        <v>23</v>
      </c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</row>
    <row r="17" spans="1:24" x14ac:dyDescent="0.25">
      <c r="A17" s="1">
        <v>38</v>
      </c>
      <c r="B17" s="4">
        <v>0</v>
      </c>
      <c r="C17" t="s">
        <v>2</v>
      </c>
      <c r="D17">
        <f>IF(C17="Feminino",1,0)</f>
        <v>1</v>
      </c>
      <c r="E17">
        <v>0</v>
      </c>
      <c r="H17" s="5">
        <f>1/(1+EXP(-$K$17-$L$17*D17-$M$17*B17))</f>
        <v>1.1688650609923128E-2</v>
      </c>
      <c r="I17" s="4">
        <f>E17*LN(H17)+(1-E17)*LN(1-H17)</f>
        <v>-1.1757499915985245E-2</v>
      </c>
      <c r="J17" s="4">
        <f>SUM(I17:I116)</f>
        <v>-14.806747346432216</v>
      </c>
      <c r="K17">
        <v>1.2766044607040697E-6</v>
      </c>
      <c r="L17">
        <v>-4.4373807179936229</v>
      </c>
      <c r="M17">
        <v>6.4301084619509608</v>
      </c>
      <c r="N17" s="13"/>
      <c r="O17" s="3" t="s">
        <v>8</v>
      </c>
      <c r="P17" s="3" t="s">
        <v>9</v>
      </c>
      <c r="Q17" s="3" t="s">
        <v>23</v>
      </c>
      <c r="R17" s="3" t="s">
        <v>10</v>
      </c>
      <c r="X17" s="13"/>
    </row>
    <row r="18" spans="1:24" x14ac:dyDescent="0.25">
      <c r="A18" s="1">
        <v>32</v>
      </c>
      <c r="B18" s="4">
        <v>-0.82787958990701982</v>
      </c>
      <c r="C18" t="s">
        <v>2</v>
      </c>
      <c r="D18">
        <f t="shared" ref="D18:D81" si="2">IF(C18="Feminino",1,0)</f>
        <v>1</v>
      </c>
      <c r="E18">
        <v>0</v>
      </c>
      <c r="H18" s="5">
        <f t="shared" ref="H18:H81" si="3">1/(1+EXP(-$K$17-$L$17*D18-$M$17*B18))</f>
        <v>5.7668891700259662E-5</v>
      </c>
      <c r="I18" s="4">
        <f t="shared" ref="I18:I81" si="4">E18*LN(H18)+(1-E18)*LN(1-H18)</f>
        <v>-5.7670554614691943E-5</v>
      </c>
      <c r="N18" s="13"/>
      <c r="O18" s="14">
        <v>-4.2836E-12</v>
      </c>
      <c r="P18">
        <v>-4.4373800000000001</v>
      </c>
      <c r="Q18">
        <v>6.43011</v>
      </c>
      <c r="R18">
        <v>-14.806699999999999</v>
      </c>
      <c r="X18" s="13"/>
    </row>
    <row r="19" spans="1:24" x14ac:dyDescent="0.25">
      <c r="A19" s="1">
        <v>46</v>
      </c>
      <c r="B19" s="4">
        <v>1.1038394532093598</v>
      </c>
      <c r="C19" t="s">
        <v>3</v>
      </c>
      <c r="D19">
        <f t="shared" si="2"/>
        <v>0</v>
      </c>
      <c r="E19">
        <v>1</v>
      </c>
      <c r="H19" s="5">
        <f t="shared" si="3"/>
        <v>0.99917376825313775</v>
      </c>
      <c r="I19" s="4">
        <f t="shared" si="4"/>
        <v>-8.2657326444007871E-4</v>
      </c>
      <c r="N19" s="13"/>
      <c r="X19" s="13"/>
    </row>
    <row r="20" spans="1:24" x14ac:dyDescent="0.25">
      <c r="A20" s="1">
        <v>34</v>
      </c>
      <c r="B20" s="4">
        <v>-0.55191972660467992</v>
      </c>
      <c r="C20" t="s">
        <v>3</v>
      </c>
      <c r="D20">
        <f t="shared" si="2"/>
        <v>0</v>
      </c>
      <c r="E20">
        <v>0</v>
      </c>
      <c r="H20" s="5">
        <f t="shared" si="3"/>
        <v>2.7952380522848447E-2</v>
      </c>
      <c r="I20" s="4">
        <f t="shared" si="4"/>
        <v>-2.8350484490091754E-2</v>
      </c>
      <c r="N20" s="13"/>
      <c r="X20" s="13"/>
    </row>
    <row r="21" spans="1:24" x14ac:dyDescent="0.25">
      <c r="A21" s="1">
        <v>40</v>
      </c>
      <c r="B21" s="4">
        <v>0.27595986330233996</v>
      </c>
      <c r="C21" t="s">
        <v>3</v>
      </c>
      <c r="D21">
        <f t="shared" si="2"/>
        <v>0</v>
      </c>
      <c r="E21">
        <v>0</v>
      </c>
      <c r="H21" s="5">
        <f t="shared" si="3"/>
        <v>0.85501058742511704</v>
      </c>
      <c r="I21" s="4">
        <f t="shared" si="4"/>
        <v>-1.9310945559523587</v>
      </c>
      <c r="N21" s="13"/>
      <c r="X21" s="13"/>
    </row>
    <row r="22" spans="1:24" x14ac:dyDescent="0.25">
      <c r="A22" s="1">
        <v>37</v>
      </c>
      <c r="B22" s="4">
        <v>-0.13797993165116998</v>
      </c>
      <c r="C22" t="s">
        <v>2</v>
      </c>
      <c r="D22">
        <f t="shared" si="2"/>
        <v>1</v>
      </c>
      <c r="E22">
        <v>0</v>
      </c>
      <c r="H22" s="5">
        <f t="shared" si="3"/>
        <v>4.8466680085824977E-3</v>
      </c>
      <c r="I22" s="4">
        <f t="shared" si="4"/>
        <v>-4.8584511921782097E-3</v>
      </c>
      <c r="N22" s="13"/>
      <c r="X22" s="13"/>
    </row>
    <row r="23" spans="1:24" x14ac:dyDescent="0.25">
      <c r="A23" s="1">
        <v>43</v>
      </c>
      <c r="B23" s="4">
        <v>0.68989965825584987</v>
      </c>
      <c r="C23" t="s">
        <v>3</v>
      </c>
      <c r="D23">
        <f t="shared" si="2"/>
        <v>0</v>
      </c>
      <c r="E23">
        <v>1</v>
      </c>
      <c r="H23" s="5">
        <f t="shared" si="3"/>
        <v>0.98829691749201576</v>
      </c>
      <c r="I23" s="4">
        <f t="shared" si="4"/>
        <v>-1.1772102605150544E-2</v>
      </c>
      <c r="N23" s="13"/>
      <c r="X23" s="13"/>
    </row>
    <row r="24" spans="1:24" x14ac:dyDescent="0.25">
      <c r="A24" s="1">
        <v>38</v>
      </c>
      <c r="B24" s="4">
        <v>0</v>
      </c>
      <c r="C24" t="s">
        <v>3</v>
      </c>
      <c r="D24">
        <f t="shared" si="2"/>
        <v>0</v>
      </c>
      <c r="E24">
        <v>1</v>
      </c>
      <c r="H24" s="5">
        <f t="shared" si="3"/>
        <v>0.5000003191511152</v>
      </c>
      <c r="I24" s="4">
        <f t="shared" si="4"/>
        <v>-0.69314654225791861</v>
      </c>
      <c r="N24" s="13"/>
      <c r="X24" s="13"/>
    </row>
    <row r="25" spans="1:24" x14ac:dyDescent="0.25">
      <c r="A25" s="1">
        <v>27</v>
      </c>
      <c r="B25" s="4">
        <v>-1.5177792481628696</v>
      </c>
      <c r="C25" t="s">
        <v>3</v>
      </c>
      <c r="D25">
        <f t="shared" si="2"/>
        <v>0</v>
      </c>
      <c r="E25">
        <v>0</v>
      </c>
      <c r="H25" s="5">
        <f t="shared" si="3"/>
        <v>5.7741081514956252E-5</v>
      </c>
      <c r="I25" s="4">
        <f t="shared" si="4"/>
        <v>-5.7742748595326228E-5</v>
      </c>
      <c r="N25" s="13"/>
      <c r="X25" s="13"/>
    </row>
    <row r="26" spans="1:24" x14ac:dyDescent="0.25">
      <c r="A26" s="1">
        <v>42</v>
      </c>
      <c r="B26" s="4">
        <v>0.55191972660467992</v>
      </c>
      <c r="C26" t="s">
        <v>2</v>
      </c>
      <c r="D26">
        <f t="shared" si="2"/>
        <v>1</v>
      </c>
      <c r="E26">
        <v>0</v>
      </c>
      <c r="H26" s="5">
        <f t="shared" si="3"/>
        <v>0.29142448192889725</v>
      </c>
      <c r="I26" s="4">
        <f t="shared" si="4"/>
        <v>-0.34449863686381771</v>
      </c>
      <c r="N26" s="13"/>
      <c r="X26" s="13"/>
    </row>
    <row r="27" spans="1:24" x14ac:dyDescent="0.25">
      <c r="A27" s="1">
        <v>49</v>
      </c>
      <c r="B27" s="4">
        <v>1.5177792481628696</v>
      </c>
      <c r="C27" t="s">
        <v>2</v>
      </c>
      <c r="D27">
        <f t="shared" si="2"/>
        <v>1</v>
      </c>
      <c r="E27">
        <v>1</v>
      </c>
      <c r="H27" s="5">
        <f t="shared" si="3"/>
        <v>0.9951412609365895</v>
      </c>
      <c r="I27" s="4">
        <f t="shared" si="4"/>
        <v>-4.8705811099010159E-3</v>
      </c>
      <c r="N27" s="13"/>
      <c r="X27" s="13"/>
    </row>
    <row r="28" spans="1:24" x14ac:dyDescent="0.25">
      <c r="A28" s="1">
        <v>48</v>
      </c>
      <c r="B28" s="4">
        <v>1.3797993165116997</v>
      </c>
      <c r="C28" t="s">
        <v>3</v>
      </c>
      <c r="D28">
        <f t="shared" si="2"/>
        <v>0</v>
      </c>
      <c r="E28">
        <v>1</v>
      </c>
      <c r="H28" s="5">
        <f t="shared" si="3"/>
        <v>0.99985979441565986</v>
      </c>
      <c r="I28" s="4">
        <f t="shared" si="4"/>
        <v>-1.4021541406187491E-4</v>
      </c>
      <c r="N28" s="13"/>
      <c r="X28" s="13"/>
    </row>
    <row r="29" spans="1:24" x14ac:dyDescent="0.25">
      <c r="A29" s="1">
        <v>45</v>
      </c>
      <c r="B29" s="4">
        <v>0.96585952155818977</v>
      </c>
      <c r="C29" t="s">
        <v>3</v>
      </c>
      <c r="D29">
        <f t="shared" si="2"/>
        <v>0</v>
      </c>
      <c r="E29">
        <v>1</v>
      </c>
      <c r="H29" s="5">
        <f t="shared" si="3"/>
        <v>0.99799595734822233</v>
      </c>
      <c r="I29" s="4">
        <f t="shared" si="4"/>
        <v>-2.0060534321616401E-3</v>
      </c>
      <c r="N29" s="13"/>
      <c r="X29" s="13"/>
    </row>
    <row r="30" spans="1:24" x14ac:dyDescent="0.25">
      <c r="A30" s="1">
        <v>27</v>
      </c>
      <c r="B30" s="4">
        <v>-1.5177792481628696</v>
      </c>
      <c r="C30" t="s">
        <v>3</v>
      </c>
      <c r="D30">
        <f t="shared" si="2"/>
        <v>0</v>
      </c>
      <c r="E30">
        <v>0</v>
      </c>
      <c r="H30" s="5">
        <f t="shared" si="3"/>
        <v>5.7741081514956252E-5</v>
      </c>
      <c r="I30" s="4">
        <f t="shared" si="4"/>
        <v>-5.7742748595326228E-5</v>
      </c>
      <c r="N30" s="13"/>
      <c r="X30" s="13"/>
    </row>
    <row r="31" spans="1:24" x14ac:dyDescent="0.25">
      <c r="A31" s="1">
        <v>50</v>
      </c>
      <c r="B31" s="4">
        <v>1.6557591798140396</v>
      </c>
      <c r="C31" t="s">
        <v>3</v>
      </c>
      <c r="D31">
        <f t="shared" si="2"/>
        <v>0</v>
      </c>
      <c r="E31">
        <v>1</v>
      </c>
      <c r="H31" s="5">
        <f t="shared" si="3"/>
        <v>0.99997622167646871</v>
      </c>
      <c r="I31" s="4">
        <f t="shared" si="4"/>
        <v>-2.3778606240103719E-5</v>
      </c>
      <c r="N31" s="13"/>
      <c r="X31" s="13"/>
    </row>
    <row r="32" spans="1:24" x14ac:dyDescent="0.25">
      <c r="A32" s="1">
        <v>40</v>
      </c>
      <c r="B32" s="4">
        <v>0.27595986330233996</v>
      </c>
      <c r="C32" t="s">
        <v>2</v>
      </c>
      <c r="D32">
        <f t="shared" si="2"/>
        <v>1</v>
      </c>
      <c r="E32">
        <v>0</v>
      </c>
      <c r="H32" s="5">
        <f t="shared" si="3"/>
        <v>6.5196681073841939E-2</v>
      </c>
      <c r="I32" s="4">
        <f t="shared" si="4"/>
        <v>-6.7419125910645195E-2</v>
      </c>
      <c r="N32" s="13"/>
      <c r="X32" s="13"/>
    </row>
    <row r="33" spans="1:24" x14ac:dyDescent="0.25">
      <c r="A33" s="1">
        <v>41</v>
      </c>
      <c r="B33" s="4">
        <v>0.41393979495350991</v>
      </c>
      <c r="C33" t="s">
        <v>2</v>
      </c>
      <c r="D33">
        <f t="shared" si="2"/>
        <v>1</v>
      </c>
      <c r="E33">
        <v>0</v>
      </c>
      <c r="H33" s="5">
        <f t="shared" si="3"/>
        <v>0.1448347035097477</v>
      </c>
      <c r="I33" s="4">
        <f t="shared" si="4"/>
        <v>-0.15646049950269855</v>
      </c>
      <c r="N33" s="13"/>
      <c r="X33" s="13"/>
    </row>
    <row r="34" spans="1:24" x14ac:dyDescent="0.25">
      <c r="A34" s="1">
        <v>40</v>
      </c>
      <c r="B34" s="4">
        <v>0.27595986330233996</v>
      </c>
      <c r="C34" t="s">
        <v>2</v>
      </c>
      <c r="D34">
        <f t="shared" si="2"/>
        <v>1</v>
      </c>
      <c r="E34">
        <v>0</v>
      </c>
      <c r="H34" s="5">
        <f t="shared" si="3"/>
        <v>6.5196681073841939E-2</v>
      </c>
      <c r="I34" s="4">
        <f t="shared" si="4"/>
        <v>-6.7419125910645195E-2</v>
      </c>
      <c r="N34" s="13"/>
      <c r="X34" s="13"/>
    </row>
    <row r="35" spans="1:24" x14ac:dyDescent="0.25">
      <c r="A35" s="1">
        <v>39</v>
      </c>
      <c r="B35" s="4">
        <v>0.13797993165116998</v>
      </c>
      <c r="C35" t="s">
        <v>2</v>
      </c>
      <c r="D35">
        <f t="shared" si="2"/>
        <v>1</v>
      </c>
      <c r="E35">
        <v>0</v>
      </c>
      <c r="H35" s="5">
        <f t="shared" si="3"/>
        <v>2.7918407235049757E-2</v>
      </c>
      <c r="I35" s="4">
        <f t="shared" si="4"/>
        <v>-2.831553487091195E-2</v>
      </c>
      <c r="N35" s="13"/>
      <c r="X35" s="13"/>
    </row>
    <row r="36" spans="1:24" x14ac:dyDescent="0.25">
      <c r="A36" s="1">
        <v>33</v>
      </c>
      <c r="B36" s="4">
        <v>-0.68989965825584987</v>
      </c>
      <c r="C36" t="s">
        <v>3</v>
      </c>
      <c r="D36">
        <f t="shared" si="2"/>
        <v>0</v>
      </c>
      <c r="E36">
        <v>0</v>
      </c>
      <c r="H36" s="5">
        <f t="shared" si="3"/>
        <v>1.1703112038742759E-2</v>
      </c>
      <c r="I36" s="4">
        <f t="shared" si="4"/>
        <v>-1.1772132485602889E-2</v>
      </c>
      <c r="N36" s="13"/>
      <c r="X36" s="13"/>
    </row>
    <row r="37" spans="1:24" x14ac:dyDescent="0.25">
      <c r="A37" s="1">
        <v>31</v>
      </c>
      <c r="B37" s="4">
        <v>-0.96585952155818977</v>
      </c>
      <c r="C37" t="s">
        <v>2</v>
      </c>
      <c r="D37">
        <f t="shared" si="2"/>
        <v>1</v>
      </c>
      <c r="E37">
        <v>0</v>
      </c>
      <c r="H37" s="5">
        <f t="shared" si="3"/>
        <v>2.3748654708202725E-5</v>
      </c>
      <c r="I37" s="4">
        <f t="shared" si="4"/>
        <v>-2.3748936711987222E-5</v>
      </c>
      <c r="N37" s="13"/>
      <c r="X37" s="13"/>
    </row>
    <row r="38" spans="1:24" x14ac:dyDescent="0.25">
      <c r="A38" s="1">
        <v>36</v>
      </c>
      <c r="B38" s="4">
        <v>-0.27595986330233996</v>
      </c>
      <c r="C38" t="s">
        <v>2</v>
      </c>
      <c r="D38">
        <f t="shared" si="2"/>
        <v>1</v>
      </c>
      <c r="E38">
        <v>0</v>
      </c>
      <c r="H38" s="5">
        <f t="shared" si="3"/>
        <v>2.0015471020317908E-3</v>
      </c>
      <c r="I38" s="4">
        <f t="shared" si="4"/>
        <v>-2.0035528743113356E-3</v>
      </c>
      <c r="N38" s="13"/>
      <c r="X38" s="13"/>
    </row>
    <row r="39" spans="1:24" x14ac:dyDescent="0.25">
      <c r="A39" s="1">
        <v>29</v>
      </c>
      <c r="B39" s="4">
        <v>-1.2418193848605297</v>
      </c>
      <c r="C39" t="s">
        <v>3</v>
      </c>
      <c r="D39">
        <f t="shared" si="2"/>
        <v>0</v>
      </c>
      <c r="E39">
        <v>0</v>
      </c>
      <c r="H39" s="5">
        <f t="shared" si="3"/>
        <v>3.4040566411515897E-4</v>
      </c>
      <c r="I39" s="4">
        <f t="shared" si="4"/>
        <v>-3.4046361527491803E-4</v>
      </c>
      <c r="N39" s="13"/>
      <c r="X39" s="13"/>
    </row>
    <row r="40" spans="1:24" x14ac:dyDescent="0.25">
      <c r="A40" s="1">
        <v>47</v>
      </c>
      <c r="B40" s="4">
        <v>1.2418193848605297</v>
      </c>
      <c r="C40" t="s">
        <v>2</v>
      </c>
      <c r="D40">
        <f t="shared" si="2"/>
        <v>1</v>
      </c>
      <c r="E40">
        <v>1</v>
      </c>
      <c r="H40" s="5">
        <f t="shared" si="3"/>
        <v>0.97201367549349604</v>
      </c>
      <c r="I40" s="4">
        <f t="shared" si="4"/>
        <v>-2.8385405182918457E-2</v>
      </c>
      <c r="N40" s="13"/>
      <c r="X40" s="13"/>
    </row>
    <row r="41" spans="1:24" x14ac:dyDescent="0.25">
      <c r="A41" s="1">
        <v>27</v>
      </c>
      <c r="B41" s="4">
        <v>-1.5177792481628696</v>
      </c>
      <c r="C41" t="s">
        <v>2</v>
      </c>
      <c r="D41">
        <f t="shared" si="2"/>
        <v>1</v>
      </c>
      <c r="E41">
        <v>0</v>
      </c>
      <c r="H41" s="5">
        <f t="shared" si="3"/>
        <v>6.8293557296128301E-7</v>
      </c>
      <c r="I41" s="4">
        <f t="shared" si="4"/>
        <v>-6.8293580618265093E-7</v>
      </c>
      <c r="N41" s="13"/>
      <c r="X41" s="13"/>
    </row>
    <row r="42" spans="1:24" x14ac:dyDescent="0.25">
      <c r="A42" s="1">
        <v>28</v>
      </c>
      <c r="B42" s="4">
        <v>-1.3797993165116997</v>
      </c>
      <c r="C42" t="s">
        <v>2</v>
      </c>
      <c r="D42">
        <f t="shared" si="2"/>
        <v>1</v>
      </c>
      <c r="E42">
        <v>0</v>
      </c>
      <c r="H42" s="5">
        <f t="shared" si="3"/>
        <v>1.6584280522560398E-6</v>
      </c>
      <c r="I42" s="4">
        <f t="shared" si="4"/>
        <v>-1.6584294274135958E-6</v>
      </c>
      <c r="N42" s="13"/>
      <c r="X42" s="13"/>
    </row>
    <row r="43" spans="1:24" x14ac:dyDescent="0.25">
      <c r="A43" s="1">
        <v>50</v>
      </c>
      <c r="B43" s="4">
        <v>1.6557591798140396</v>
      </c>
      <c r="C43" t="s">
        <v>2</v>
      </c>
      <c r="D43">
        <f t="shared" si="2"/>
        <v>1</v>
      </c>
      <c r="E43">
        <v>1</v>
      </c>
      <c r="H43" s="5">
        <f t="shared" si="3"/>
        <v>0.99799345358040903</v>
      </c>
      <c r="I43" s="4">
        <f t="shared" si="4"/>
        <v>-2.0085622308552526E-3</v>
      </c>
      <c r="N43" s="13"/>
      <c r="X43" s="13"/>
    </row>
    <row r="44" spans="1:24" x14ac:dyDescent="0.25">
      <c r="A44" s="1">
        <v>48</v>
      </c>
      <c r="B44" s="4">
        <v>1.3797993165116997</v>
      </c>
      <c r="C44" t="s">
        <v>2</v>
      </c>
      <c r="D44">
        <f t="shared" si="2"/>
        <v>1</v>
      </c>
      <c r="E44">
        <v>1</v>
      </c>
      <c r="H44" s="5">
        <f t="shared" si="3"/>
        <v>0.98828243841946406</v>
      </c>
      <c r="I44" s="4">
        <f t="shared" si="4"/>
        <v>-1.1786753241370794E-2</v>
      </c>
      <c r="N44" s="13"/>
      <c r="X44" s="13"/>
    </row>
    <row r="45" spans="1:24" x14ac:dyDescent="0.25">
      <c r="A45" s="1">
        <v>47</v>
      </c>
      <c r="B45" s="4">
        <v>1.2418193848605297</v>
      </c>
      <c r="C45" t="s">
        <v>3</v>
      </c>
      <c r="D45">
        <f t="shared" si="2"/>
        <v>0</v>
      </c>
      <c r="E45">
        <v>1</v>
      </c>
      <c r="H45" s="5">
        <f t="shared" si="3"/>
        <v>0.9996595952047147</v>
      </c>
      <c r="I45" s="4">
        <f t="shared" si="4"/>
        <v>-3.4046274614916614E-4</v>
      </c>
      <c r="N45" s="13"/>
      <c r="X45" s="13"/>
    </row>
    <row r="46" spans="1:24" x14ac:dyDescent="0.25">
      <c r="A46" s="1">
        <v>44</v>
      </c>
      <c r="B46" s="4">
        <v>0.82787958990701982</v>
      </c>
      <c r="C46" t="s">
        <v>3</v>
      </c>
      <c r="D46">
        <f t="shared" si="2"/>
        <v>0</v>
      </c>
      <c r="E46">
        <v>1</v>
      </c>
      <c r="H46" s="5">
        <f t="shared" si="3"/>
        <v>0.99514730636394388</v>
      </c>
      <c r="I46" s="4">
        <f t="shared" si="4"/>
        <v>-4.864506184431688E-3</v>
      </c>
      <c r="N46" s="13"/>
      <c r="X46" s="13"/>
    </row>
    <row r="47" spans="1:24" x14ac:dyDescent="0.25">
      <c r="A47" s="1">
        <v>33</v>
      </c>
      <c r="B47" s="4">
        <v>-0.68989965825584987</v>
      </c>
      <c r="C47" t="s">
        <v>2</v>
      </c>
      <c r="D47">
        <f t="shared" si="2"/>
        <v>1</v>
      </c>
      <c r="E47">
        <v>0</v>
      </c>
      <c r="H47" s="5">
        <f t="shared" si="3"/>
        <v>1.4003066658466122E-4</v>
      </c>
      <c r="I47" s="4">
        <f t="shared" si="4"/>
        <v>-1.4004047179379009E-4</v>
      </c>
      <c r="N47" s="13"/>
      <c r="X47" s="13"/>
    </row>
    <row r="48" spans="1:24" x14ac:dyDescent="0.25">
      <c r="A48" s="1">
        <v>30</v>
      </c>
      <c r="B48" s="4">
        <v>-1.1038394532093598</v>
      </c>
      <c r="C48" t="s">
        <v>2</v>
      </c>
      <c r="D48">
        <f t="shared" si="2"/>
        <v>1</v>
      </c>
      <c r="E48">
        <v>0</v>
      </c>
      <c r="H48" s="5">
        <f t="shared" si="3"/>
        <v>9.7797500656473834E-6</v>
      </c>
      <c r="I48" s="4">
        <f t="shared" si="4"/>
        <v>-9.7797978877312499E-6</v>
      </c>
      <c r="N48" s="13"/>
      <c r="X48" s="13"/>
    </row>
    <row r="49" spans="1:24" x14ac:dyDescent="0.25">
      <c r="A49" s="1">
        <v>38</v>
      </c>
      <c r="B49" s="4">
        <v>0</v>
      </c>
      <c r="C49" t="s">
        <v>2</v>
      </c>
      <c r="D49">
        <f t="shared" si="2"/>
        <v>1</v>
      </c>
      <c r="E49">
        <v>0</v>
      </c>
      <c r="H49" s="5">
        <f t="shared" si="3"/>
        <v>1.1688650609923128E-2</v>
      </c>
      <c r="I49" s="4">
        <f t="shared" si="4"/>
        <v>-1.1757499915985245E-2</v>
      </c>
      <c r="N49" s="13"/>
      <c r="X49" s="13"/>
    </row>
    <row r="50" spans="1:24" x14ac:dyDescent="0.25">
      <c r="A50" s="1">
        <v>30</v>
      </c>
      <c r="B50" s="4">
        <v>-1.1038394532093598</v>
      </c>
      <c r="C50" t="s">
        <v>3</v>
      </c>
      <c r="D50">
        <f t="shared" si="2"/>
        <v>0</v>
      </c>
      <c r="E50">
        <v>0</v>
      </c>
      <c r="H50" s="5">
        <f t="shared" si="3"/>
        <v>8.262338546643084E-4</v>
      </c>
      <c r="I50" s="4">
        <f t="shared" si="4"/>
        <v>-8.2657537398509806E-4</v>
      </c>
      <c r="N50" s="13"/>
      <c r="X50" s="13"/>
    </row>
    <row r="51" spans="1:24" x14ac:dyDescent="0.25">
      <c r="A51" s="1">
        <v>36</v>
      </c>
      <c r="B51" s="4">
        <v>-0.27595986330233996</v>
      </c>
      <c r="C51" t="s">
        <v>2</v>
      </c>
      <c r="D51">
        <f t="shared" si="2"/>
        <v>1</v>
      </c>
      <c r="E51">
        <v>0</v>
      </c>
      <c r="H51" s="5">
        <f t="shared" si="3"/>
        <v>2.0015471020317908E-3</v>
      </c>
      <c r="I51" s="4">
        <f t="shared" si="4"/>
        <v>-2.0035528743113356E-3</v>
      </c>
      <c r="N51" s="13"/>
      <c r="X51" s="13"/>
    </row>
    <row r="52" spans="1:24" x14ac:dyDescent="0.25">
      <c r="A52" s="1">
        <v>39</v>
      </c>
      <c r="B52" s="4">
        <v>0.13797993165116998</v>
      </c>
      <c r="C52" t="s">
        <v>2</v>
      </c>
      <c r="D52">
        <f t="shared" si="2"/>
        <v>1</v>
      </c>
      <c r="E52">
        <v>0</v>
      </c>
      <c r="H52" s="5">
        <f t="shared" si="3"/>
        <v>2.7918407235049757E-2</v>
      </c>
      <c r="I52" s="4">
        <f t="shared" si="4"/>
        <v>-2.831553487091195E-2</v>
      </c>
      <c r="N52" s="13"/>
      <c r="X52" s="13"/>
    </row>
    <row r="53" spans="1:24" x14ac:dyDescent="0.25">
      <c r="A53" s="1">
        <v>41</v>
      </c>
      <c r="B53" s="4">
        <v>0.41393979495350991</v>
      </c>
      <c r="C53" t="s">
        <v>2</v>
      </c>
      <c r="D53">
        <f t="shared" si="2"/>
        <v>1</v>
      </c>
      <c r="E53">
        <v>0</v>
      </c>
      <c r="H53" s="5">
        <f t="shared" si="3"/>
        <v>0.1448347035097477</v>
      </c>
      <c r="I53" s="4">
        <f t="shared" si="4"/>
        <v>-0.15646049950269855</v>
      </c>
      <c r="N53" s="13"/>
      <c r="X53" s="13"/>
    </row>
    <row r="54" spans="1:24" x14ac:dyDescent="0.25">
      <c r="A54" s="1">
        <v>35</v>
      </c>
      <c r="B54" s="4">
        <v>-0.41393979495350991</v>
      </c>
      <c r="C54" t="s">
        <v>2</v>
      </c>
      <c r="D54">
        <f t="shared" si="2"/>
        <v>1</v>
      </c>
      <c r="E54">
        <v>0</v>
      </c>
      <c r="H54" s="5">
        <f t="shared" si="3"/>
        <v>8.2520166259836996E-4</v>
      </c>
      <c r="I54" s="4">
        <f t="shared" si="4"/>
        <v>-8.2554232891550786E-4</v>
      </c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</row>
    <row r="55" spans="1:24" x14ac:dyDescent="0.25">
      <c r="A55" s="1">
        <v>42</v>
      </c>
      <c r="B55" s="4">
        <v>0.55191972660467992</v>
      </c>
      <c r="C55" t="s">
        <v>3</v>
      </c>
      <c r="D55">
        <f t="shared" si="2"/>
        <v>0</v>
      </c>
      <c r="E55">
        <v>1</v>
      </c>
      <c r="H55" s="5">
        <f t="shared" si="3"/>
        <v>0.97204768885042236</v>
      </c>
      <c r="I55" s="4">
        <f t="shared" si="4"/>
        <v>-2.8350413121912943E-2</v>
      </c>
    </row>
    <row r="56" spans="1:24" x14ac:dyDescent="0.25">
      <c r="A56" s="1">
        <v>50</v>
      </c>
      <c r="B56" s="4">
        <v>1.6557591798140396</v>
      </c>
      <c r="C56" t="s">
        <v>2</v>
      </c>
      <c r="D56">
        <f t="shared" si="2"/>
        <v>1</v>
      </c>
      <c r="E56">
        <v>1</v>
      </c>
      <c r="H56" s="5">
        <f t="shared" si="3"/>
        <v>0.99799345358040903</v>
      </c>
      <c r="I56" s="4">
        <f t="shared" si="4"/>
        <v>-2.0085622308552526E-3</v>
      </c>
    </row>
    <row r="57" spans="1:24" x14ac:dyDescent="0.25">
      <c r="A57" s="1">
        <v>27</v>
      </c>
      <c r="B57" s="4">
        <v>-1.5177792481628696</v>
      </c>
      <c r="C57" t="s">
        <v>2</v>
      </c>
      <c r="D57">
        <f t="shared" si="2"/>
        <v>1</v>
      </c>
      <c r="E57">
        <v>0</v>
      </c>
      <c r="H57" s="5">
        <f t="shared" si="3"/>
        <v>6.8293557296128301E-7</v>
      </c>
      <c r="I57" s="4">
        <f t="shared" si="4"/>
        <v>-6.8293580618265093E-7</v>
      </c>
    </row>
    <row r="58" spans="1:24" x14ac:dyDescent="0.25">
      <c r="A58" s="1">
        <v>39</v>
      </c>
      <c r="B58" s="4">
        <v>0.13797993165116998</v>
      </c>
      <c r="C58" t="s">
        <v>3</v>
      </c>
      <c r="D58">
        <f t="shared" si="2"/>
        <v>0</v>
      </c>
      <c r="E58">
        <v>1</v>
      </c>
      <c r="H58" s="5">
        <f t="shared" si="3"/>
        <v>0.70831763328527875</v>
      </c>
      <c r="I58" s="4">
        <f t="shared" si="4"/>
        <v>-0.34486265131109589</v>
      </c>
    </row>
    <row r="59" spans="1:24" x14ac:dyDescent="0.25">
      <c r="A59" s="1">
        <v>28</v>
      </c>
      <c r="B59" s="4">
        <v>-1.3797993165116997</v>
      </c>
      <c r="C59" t="s">
        <v>3</v>
      </c>
      <c r="D59">
        <f t="shared" si="2"/>
        <v>0</v>
      </c>
      <c r="E59">
        <v>0</v>
      </c>
      <c r="H59" s="5">
        <f t="shared" si="3"/>
        <v>1.4020594226461013E-4</v>
      </c>
      <c r="I59" s="4">
        <f t="shared" si="4"/>
        <v>-1.4021577203653289E-4</v>
      </c>
    </row>
    <row r="60" spans="1:24" x14ac:dyDescent="0.25">
      <c r="A60" s="1">
        <v>46</v>
      </c>
      <c r="B60" s="4">
        <v>1.1038394532093598</v>
      </c>
      <c r="C60" t="s">
        <v>2</v>
      </c>
      <c r="D60">
        <f t="shared" si="2"/>
        <v>1</v>
      </c>
      <c r="E60">
        <v>1</v>
      </c>
      <c r="H60" s="5">
        <f t="shared" si="3"/>
        <v>0.93465081111354364</v>
      </c>
      <c r="I60" s="4">
        <f t="shared" si="4"/>
        <v>-6.7582283498202084E-2</v>
      </c>
    </row>
    <row r="61" spans="1:24" x14ac:dyDescent="0.25">
      <c r="A61" s="1">
        <v>30</v>
      </c>
      <c r="B61" s="4">
        <v>-1.1038394532093598</v>
      </c>
      <c r="C61" t="s">
        <v>2</v>
      </c>
      <c r="D61">
        <f t="shared" si="2"/>
        <v>1</v>
      </c>
      <c r="E61">
        <v>0</v>
      </c>
      <c r="H61" s="5">
        <f t="shared" si="3"/>
        <v>9.7797500656473834E-6</v>
      </c>
      <c r="I61" s="4">
        <f t="shared" si="4"/>
        <v>-9.7797978877312499E-6</v>
      </c>
    </row>
    <row r="62" spans="1:24" x14ac:dyDescent="0.25">
      <c r="A62" s="1">
        <v>33</v>
      </c>
      <c r="B62" s="4">
        <v>-0.68989965825584987</v>
      </c>
      <c r="C62" t="s">
        <v>3</v>
      </c>
      <c r="D62">
        <f t="shared" si="2"/>
        <v>0</v>
      </c>
      <c r="E62">
        <v>0</v>
      </c>
      <c r="H62" s="5">
        <f t="shared" si="3"/>
        <v>1.1703112038742759E-2</v>
      </c>
      <c r="I62" s="4">
        <f t="shared" si="4"/>
        <v>-1.1772132485602889E-2</v>
      </c>
    </row>
    <row r="63" spans="1:24" x14ac:dyDescent="0.25">
      <c r="A63" s="1">
        <v>45</v>
      </c>
      <c r="B63" s="4">
        <v>0.96585952155818977</v>
      </c>
      <c r="C63" t="s">
        <v>2</v>
      </c>
      <c r="D63">
        <f t="shared" si="2"/>
        <v>1</v>
      </c>
      <c r="E63">
        <v>1</v>
      </c>
      <c r="H63" s="5">
        <f t="shared" si="3"/>
        <v>0.85485542435597195</v>
      </c>
      <c r="I63" s="4">
        <f t="shared" si="4"/>
        <v>-0.15682291866393394</v>
      </c>
    </row>
    <row r="64" spans="1:24" x14ac:dyDescent="0.25">
      <c r="A64" s="1">
        <v>38</v>
      </c>
      <c r="B64" s="4">
        <v>0</v>
      </c>
      <c r="C64" t="s">
        <v>3</v>
      </c>
      <c r="D64">
        <f t="shared" si="2"/>
        <v>0</v>
      </c>
      <c r="E64">
        <v>0</v>
      </c>
      <c r="H64" s="5">
        <f t="shared" si="3"/>
        <v>0.5000003191511152</v>
      </c>
      <c r="I64" s="4">
        <f t="shared" si="4"/>
        <v>-0.69314781886237942</v>
      </c>
    </row>
    <row r="65" spans="1:9" x14ac:dyDescent="0.25">
      <c r="A65" s="1">
        <v>29</v>
      </c>
      <c r="B65" s="4">
        <v>-1.2418193848605297</v>
      </c>
      <c r="C65" t="s">
        <v>2</v>
      </c>
      <c r="D65">
        <f t="shared" si="2"/>
        <v>1</v>
      </c>
      <c r="E65">
        <v>0</v>
      </c>
      <c r="H65" s="5">
        <f t="shared" si="3"/>
        <v>4.0272902468235616E-6</v>
      </c>
      <c r="I65" s="4">
        <f t="shared" si="4"/>
        <v>-4.0272983563992565E-6</v>
      </c>
    </row>
    <row r="66" spans="1:9" x14ac:dyDescent="0.25">
      <c r="A66" s="1">
        <v>26</v>
      </c>
      <c r="B66" s="4">
        <v>-1.6557591798140396</v>
      </c>
      <c r="C66" t="s">
        <v>2</v>
      </c>
      <c r="D66">
        <f t="shared" si="2"/>
        <v>1</v>
      </c>
      <c r="E66">
        <v>0</v>
      </c>
      <c r="H66" s="5">
        <f t="shared" si="3"/>
        <v>2.8123060784340581E-7</v>
      </c>
      <c r="I66" s="4">
        <f t="shared" si="4"/>
        <v>-2.8123064734683178E-7</v>
      </c>
    </row>
    <row r="67" spans="1:9" x14ac:dyDescent="0.25">
      <c r="A67" s="1">
        <v>34</v>
      </c>
      <c r="B67" s="4">
        <v>-0.55191972660467992</v>
      </c>
      <c r="C67" t="s">
        <v>2</v>
      </c>
      <c r="D67">
        <f t="shared" si="2"/>
        <v>1</v>
      </c>
      <c r="E67">
        <v>0</v>
      </c>
      <c r="H67" s="5">
        <f t="shared" si="3"/>
        <v>3.3998019782146058E-4</v>
      </c>
      <c r="I67" s="4">
        <f t="shared" si="4"/>
        <v>-3.4003800419128407E-4</v>
      </c>
    </row>
    <row r="68" spans="1:9" x14ac:dyDescent="0.25">
      <c r="A68" s="1">
        <v>26</v>
      </c>
      <c r="B68" s="4">
        <v>-1.6557591798140396</v>
      </c>
      <c r="C68" t="s">
        <v>3</v>
      </c>
      <c r="D68">
        <f t="shared" si="2"/>
        <v>0</v>
      </c>
      <c r="E68">
        <v>0</v>
      </c>
      <c r="H68" s="5">
        <f t="shared" si="3"/>
        <v>2.3778384241084556E-5</v>
      </c>
      <c r="I68" s="4">
        <f t="shared" si="4"/>
        <v>-2.3778666951317879E-5</v>
      </c>
    </row>
    <row r="69" spans="1:9" x14ac:dyDescent="0.25">
      <c r="A69" s="1">
        <v>31</v>
      </c>
      <c r="B69" s="4">
        <v>-0.96585952155818977</v>
      </c>
      <c r="C69" t="s">
        <v>3</v>
      </c>
      <c r="D69">
        <f t="shared" si="2"/>
        <v>0</v>
      </c>
      <c r="E69">
        <v>0</v>
      </c>
      <c r="H69" s="5">
        <f t="shared" si="3"/>
        <v>2.0040477582695159E-3</v>
      </c>
      <c r="I69" s="4">
        <f t="shared" si="4"/>
        <v>-2.0060585489077264E-3</v>
      </c>
    </row>
    <row r="70" spans="1:9" x14ac:dyDescent="0.25">
      <c r="A70" s="1">
        <v>50</v>
      </c>
      <c r="B70" s="4">
        <v>1.6557591798140396</v>
      </c>
      <c r="C70" t="s">
        <v>3</v>
      </c>
      <c r="D70">
        <f t="shared" si="2"/>
        <v>0</v>
      </c>
      <c r="E70">
        <v>1</v>
      </c>
      <c r="H70" s="5">
        <f t="shared" si="3"/>
        <v>0.99997622167646871</v>
      </c>
      <c r="I70" s="4">
        <f t="shared" si="4"/>
        <v>-2.3778606240103719E-5</v>
      </c>
    </row>
    <row r="71" spans="1:9" x14ac:dyDescent="0.25">
      <c r="A71" s="1">
        <v>32</v>
      </c>
      <c r="B71" s="4">
        <v>-0.82787958990701982</v>
      </c>
      <c r="C71" t="s">
        <v>3</v>
      </c>
      <c r="D71">
        <f t="shared" si="2"/>
        <v>0</v>
      </c>
      <c r="E71">
        <v>0</v>
      </c>
      <c r="H71" s="5">
        <f t="shared" si="3"/>
        <v>4.8527059658878295E-3</v>
      </c>
      <c r="I71" s="4">
        <f t="shared" si="4"/>
        <v>-4.8645185743881386E-3</v>
      </c>
    </row>
    <row r="72" spans="1:9" x14ac:dyDescent="0.25">
      <c r="A72" s="1">
        <v>36</v>
      </c>
      <c r="B72" s="4">
        <v>-0.27595986330233996</v>
      </c>
      <c r="C72" t="s">
        <v>3</v>
      </c>
      <c r="D72">
        <f t="shared" si="2"/>
        <v>0</v>
      </c>
      <c r="E72">
        <v>0</v>
      </c>
      <c r="H72" s="5">
        <f t="shared" si="3"/>
        <v>0.14498972909005292</v>
      </c>
      <c r="I72" s="4">
        <f t="shared" si="4"/>
        <v>-0.15664179735735745</v>
      </c>
    </row>
    <row r="73" spans="1:9" x14ac:dyDescent="0.25">
      <c r="A73" s="1">
        <v>47</v>
      </c>
      <c r="B73" s="4">
        <v>1.2418193848605297</v>
      </c>
      <c r="C73" t="s">
        <v>2</v>
      </c>
      <c r="D73">
        <f t="shared" si="2"/>
        <v>1</v>
      </c>
      <c r="E73">
        <v>1</v>
      </c>
      <c r="H73" s="5">
        <f t="shared" si="3"/>
        <v>0.97201367549349604</v>
      </c>
      <c r="I73" s="4">
        <f t="shared" si="4"/>
        <v>-2.8385405182918457E-2</v>
      </c>
    </row>
    <row r="74" spans="1:9" x14ac:dyDescent="0.25">
      <c r="A74" s="1">
        <v>35</v>
      </c>
      <c r="B74" s="4">
        <v>-0.41393979495350991</v>
      </c>
      <c r="C74" t="s">
        <v>3</v>
      </c>
      <c r="D74">
        <f t="shared" si="2"/>
        <v>0</v>
      </c>
      <c r="E74">
        <v>0</v>
      </c>
      <c r="H74" s="5">
        <f t="shared" si="3"/>
        <v>6.5272971438044156E-2</v>
      </c>
      <c r="I74" s="4">
        <f t="shared" si="4"/>
        <v>-6.7500740380661214E-2</v>
      </c>
    </row>
    <row r="75" spans="1:9" x14ac:dyDescent="0.25">
      <c r="A75" s="1">
        <v>31</v>
      </c>
      <c r="B75" s="4">
        <v>-0.96585952155818977</v>
      </c>
      <c r="C75" t="s">
        <v>2</v>
      </c>
      <c r="D75">
        <f t="shared" si="2"/>
        <v>1</v>
      </c>
      <c r="E75">
        <v>0</v>
      </c>
      <c r="H75" s="5">
        <f t="shared" si="3"/>
        <v>2.3748654708202725E-5</v>
      </c>
      <c r="I75" s="4">
        <f t="shared" si="4"/>
        <v>-2.3748936711987222E-5</v>
      </c>
    </row>
    <row r="76" spans="1:9" x14ac:dyDescent="0.25">
      <c r="A76" s="1">
        <v>37</v>
      </c>
      <c r="B76" s="4">
        <v>-0.13797993165116998</v>
      </c>
      <c r="C76" t="s">
        <v>3</v>
      </c>
      <c r="D76">
        <f t="shared" si="2"/>
        <v>0</v>
      </c>
      <c r="E76">
        <v>1</v>
      </c>
      <c r="H76" s="5">
        <f t="shared" si="3"/>
        <v>0.29168289421757437</v>
      </c>
      <c r="I76" s="4">
        <f t="shared" si="4"/>
        <v>-1.2320880455229326</v>
      </c>
    </row>
    <row r="77" spans="1:9" x14ac:dyDescent="0.25">
      <c r="A77" s="1">
        <v>35</v>
      </c>
      <c r="B77" s="4">
        <v>-0.41393979495350991</v>
      </c>
      <c r="C77" t="s">
        <v>2</v>
      </c>
      <c r="D77">
        <f t="shared" si="2"/>
        <v>1</v>
      </c>
      <c r="E77">
        <v>0</v>
      </c>
      <c r="H77" s="5">
        <f t="shared" si="3"/>
        <v>8.2520166259836996E-4</v>
      </c>
      <c r="I77" s="4">
        <f t="shared" si="4"/>
        <v>-8.2554232891550786E-4</v>
      </c>
    </row>
    <row r="78" spans="1:9" x14ac:dyDescent="0.25">
      <c r="A78" s="1">
        <v>44</v>
      </c>
      <c r="B78" s="4">
        <v>0.82787958990701982</v>
      </c>
      <c r="C78" t="s">
        <v>3</v>
      </c>
      <c r="D78">
        <f t="shared" si="2"/>
        <v>0</v>
      </c>
      <c r="E78">
        <v>1</v>
      </c>
      <c r="H78" s="5">
        <f t="shared" si="3"/>
        <v>0.99514730636394388</v>
      </c>
      <c r="I78" s="4">
        <f t="shared" si="4"/>
        <v>-4.864506184431688E-3</v>
      </c>
    </row>
    <row r="79" spans="1:9" x14ac:dyDescent="0.25">
      <c r="A79" s="1">
        <v>48</v>
      </c>
      <c r="B79" s="4">
        <v>1.3797993165116997</v>
      </c>
      <c r="C79" t="s">
        <v>3</v>
      </c>
      <c r="D79">
        <f t="shared" si="2"/>
        <v>0</v>
      </c>
      <c r="E79">
        <v>1</v>
      </c>
      <c r="H79" s="5">
        <f t="shared" si="3"/>
        <v>0.99985979441565986</v>
      </c>
      <c r="I79" s="4">
        <f t="shared" si="4"/>
        <v>-1.4021541406187491E-4</v>
      </c>
    </row>
    <row r="80" spans="1:9" x14ac:dyDescent="0.25">
      <c r="A80" s="1">
        <v>29</v>
      </c>
      <c r="B80" s="4">
        <v>-1.2418193848605297</v>
      </c>
      <c r="C80" t="s">
        <v>2</v>
      </c>
      <c r="D80">
        <f t="shared" si="2"/>
        <v>1</v>
      </c>
      <c r="E80">
        <v>0</v>
      </c>
      <c r="H80" s="5">
        <f t="shared" si="3"/>
        <v>4.0272902468235616E-6</v>
      </c>
      <c r="I80" s="4">
        <f t="shared" si="4"/>
        <v>-4.0272983563992565E-6</v>
      </c>
    </row>
    <row r="81" spans="1:9" x14ac:dyDescent="0.25">
      <c r="A81" s="1">
        <v>39</v>
      </c>
      <c r="B81" s="4">
        <v>0.13797993165116998</v>
      </c>
      <c r="C81" t="s">
        <v>3</v>
      </c>
      <c r="D81">
        <f t="shared" si="2"/>
        <v>0</v>
      </c>
      <c r="E81">
        <v>0</v>
      </c>
      <c r="H81" s="5">
        <f t="shared" si="3"/>
        <v>0.70831763328527875</v>
      </c>
      <c r="I81" s="4">
        <f t="shared" si="4"/>
        <v>-1.2320898540051597</v>
      </c>
    </row>
    <row r="82" spans="1:9" x14ac:dyDescent="0.25">
      <c r="A82" s="1">
        <v>45</v>
      </c>
      <c r="B82" s="4">
        <v>0.96585952155818977</v>
      </c>
      <c r="C82" t="s">
        <v>3</v>
      </c>
      <c r="D82">
        <f t="shared" ref="D82:D116" si="5">IF(C82="Feminino",1,0)</f>
        <v>0</v>
      </c>
      <c r="E82">
        <v>1</v>
      </c>
      <c r="H82" s="5">
        <f t="shared" ref="H82:H116" si="6">1/(1+EXP(-$K$17-$L$17*D82-$M$17*B82))</f>
        <v>0.99799595734822233</v>
      </c>
      <c r="I82" s="4">
        <f t="shared" ref="I82:I116" si="7">E82*LN(H82)+(1-E82)*LN(1-H82)</f>
        <v>-2.0060534321616401E-3</v>
      </c>
    </row>
    <row r="83" spans="1:9" x14ac:dyDescent="0.25">
      <c r="A83" s="1">
        <v>37</v>
      </c>
      <c r="B83" s="4">
        <v>-0.13797993165116998</v>
      </c>
      <c r="C83" t="s">
        <v>2</v>
      </c>
      <c r="D83">
        <f t="shared" si="5"/>
        <v>1</v>
      </c>
      <c r="E83">
        <v>0</v>
      </c>
      <c r="H83" s="5">
        <f t="shared" si="6"/>
        <v>4.8466680085824977E-3</v>
      </c>
      <c r="I83" s="4">
        <f t="shared" si="7"/>
        <v>-4.8584511921782097E-3</v>
      </c>
    </row>
    <row r="84" spans="1:9" x14ac:dyDescent="0.25">
      <c r="A84" s="1">
        <v>28</v>
      </c>
      <c r="B84" s="4">
        <v>-1.3797993165116997</v>
      </c>
      <c r="C84" t="s">
        <v>3</v>
      </c>
      <c r="D84">
        <f t="shared" si="5"/>
        <v>0</v>
      </c>
      <c r="E84">
        <v>0</v>
      </c>
      <c r="H84" s="5">
        <f t="shared" si="6"/>
        <v>1.4020594226461013E-4</v>
      </c>
      <c r="I84" s="4">
        <f t="shared" si="7"/>
        <v>-1.4021577203653289E-4</v>
      </c>
    </row>
    <row r="85" spans="1:9" x14ac:dyDescent="0.25">
      <c r="A85" s="1">
        <v>35</v>
      </c>
      <c r="B85" s="4">
        <v>-0.41393979495350991</v>
      </c>
      <c r="C85" t="s">
        <v>3</v>
      </c>
      <c r="D85">
        <f t="shared" si="5"/>
        <v>0</v>
      </c>
      <c r="E85">
        <v>0</v>
      </c>
      <c r="H85" s="5">
        <f t="shared" si="6"/>
        <v>6.5272971438044156E-2</v>
      </c>
      <c r="I85" s="4">
        <f t="shared" si="7"/>
        <v>-6.7500740380661214E-2</v>
      </c>
    </row>
    <row r="86" spans="1:9" x14ac:dyDescent="0.25">
      <c r="A86" s="1">
        <v>47</v>
      </c>
      <c r="B86" s="4">
        <v>1.2418193848605297</v>
      </c>
      <c r="C86" t="s">
        <v>3</v>
      </c>
      <c r="D86">
        <f t="shared" si="5"/>
        <v>0</v>
      </c>
      <c r="E86">
        <v>1</v>
      </c>
      <c r="H86" s="5">
        <f t="shared" si="6"/>
        <v>0.9996595952047147</v>
      </c>
      <c r="I86" s="4">
        <f t="shared" si="7"/>
        <v>-3.4046274614916614E-4</v>
      </c>
    </row>
    <row r="87" spans="1:9" x14ac:dyDescent="0.25">
      <c r="A87" s="1">
        <v>41</v>
      </c>
      <c r="B87" s="4">
        <v>0.41393979495350991</v>
      </c>
      <c r="C87" t="s">
        <v>3</v>
      </c>
      <c r="D87">
        <f t="shared" si="5"/>
        <v>0</v>
      </c>
      <c r="E87">
        <v>1</v>
      </c>
      <c r="H87" s="5">
        <f t="shared" si="6"/>
        <v>0.93472718433921409</v>
      </c>
      <c r="I87" s="4">
        <f t="shared" si="7"/>
        <v>-6.7500573725327126E-2</v>
      </c>
    </row>
    <row r="88" spans="1:9" x14ac:dyDescent="0.25">
      <c r="A88" s="1">
        <v>28</v>
      </c>
      <c r="B88" s="4">
        <v>-1.3797993165116997</v>
      </c>
      <c r="C88" t="s">
        <v>2</v>
      </c>
      <c r="D88">
        <f t="shared" si="5"/>
        <v>1</v>
      </c>
      <c r="E88">
        <v>0</v>
      </c>
      <c r="H88" s="5">
        <f t="shared" si="6"/>
        <v>1.6584280522560398E-6</v>
      </c>
      <c r="I88" s="4">
        <f t="shared" si="7"/>
        <v>-1.6584294274135958E-6</v>
      </c>
    </row>
    <row r="89" spans="1:9" x14ac:dyDescent="0.25">
      <c r="A89" s="1">
        <v>42</v>
      </c>
      <c r="B89" s="4">
        <v>0.55191972660467992</v>
      </c>
      <c r="C89" t="s">
        <v>2</v>
      </c>
      <c r="D89">
        <f t="shared" si="5"/>
        <v>1</v>
      </c>
      <c r="E89">
        <v>0</v>
      </c>
      <c r="H89" s="5">
        <f t="shared" si="6"/>
        <v>0.29142448192889725</v>
      </c>
      <c r="I89" s="4">
        <f t="shared" si="7"/>
        <v>-0.34449863686381771</v>
      </c>
    </row>
    <row r="90" spans="1:9" x14ac:dyDescent="0.25">
      <c r="A90" s="1">
        <v>29</v>
      </c>
      <c r="B90" s="4">
        <v>-1.2418193848605297</v>
      </c>
      <c r="C90" t="s">
        <v>3</v>
      </c>
      <c r="D90">
        <f t="shared" si="5"/>
        <v>0</v>
      </c>
      <c r="E90">
        <v>0</v>
      </c>
      <c r="H90" s="5">
        <f t="shared" si="6"/>
        <v>3.4040566411515897E-4</v>
      </c>
      <c r="I90" s="4">
        <f t="shared" si="7"/>
        <v>-3.4046361527491803E-4</v>
      </c>
    </row>
    <row r="91" spans="1:9" x14ac:dyDescent="0.25">
      <c r="A91" s="1">
        <v>26</v>
      </c>
      <c r="B91" s="4">
        <v>-1.6557591798140396</v>
      </c>
      <c r="C91" t="s">
        <v>2</v>
      </c>
      <c r="D91">
        <f t="shared" si="5"/>
        <v>1</v>
      </c>
      <c r="E91">
        <v>0</v>
      </c>
      <c r="H91" s="5">
        <f t="shared" si="6"/>
        <v>2.8123060784340581E-7</v>
      </c>
      <c r="I91" s="4">
        <f t="shared" si="7"/>
        <v>-2.8123064734683178E-7</v>
      </c>
    </row>
    <row r="92" spans="1:9" x14ac:dyDescent="0.25">
      <c r="A92" s="1">
        <v>30</v>
      </c>
      <c r="B92" s="4">
        <v>-1.1038394532093598</v>
      </c>
      <c r="C92" t="s">
        <v>3</v>
      </c>
      <c r="D92">
        <f t="shared" si="5"/>
        <v>0</v>
      </c>
      <c r="E92">
        <v>0</v>
      </c>
      <c r="H92" s="5">
        <f t="shared" si="6"/>
        <v>8.262338546643084E-4</v>
      </c>
      <c r="I92" s="4">
        <f t="shared" si="7"/>
        <v>-8.2657537398509806E-4</v>
      </c>
    </row>
    <row r="93" spans="1:9" x14ac:dyDescent="0.25">
      <c r="A93" s="1">
        <v>32</v>
      </c>
      <c r="B93" s="4">
        <v>-0.82787958990701982</v>
      </c>
      <c r="C93" t="s">
        <v>3</v>
      </c>
      <c r="D93">
        <f t="shared" si="5"/>
        <v>0</v>
      </c>
      <c r="E93">
        <v>0</v>
      </c>
      <c r="H93" s="5">
        <f t="shared" si="6"/>
        <v>4.8527059658878295E-3</v>
      </c>
      <c r="I93" s="4">
        <f t="shared" si="7"/>
        <v>-4.8645185743881386E-3</v>
      </c>
    </row>
    <row r="94" spans="1:9" x14ac:dyDescent="0.25">
      <c r="A94" s="1">
        <v>44</v>
      </c>
      <c r="B94" s="4">
        <v>0.82787958990701982</v>
      </c>
      <c r="C94" t="s">
        <v>2</v>
      </c>
      <c r="D94">
        <f t="shared" si="5"/>
        <v>1</v>
      </c>
      <c r="E94">
        <v>1</v>
      </c>
      <c r="H94" s="5">
        <f t="shared" si="6"/>
        <v>0.70805908654002614</v>
      </c>
      <c r="I94" s="4">
        <f t="shared" si="7"/>
        <v>-0.34522773320563055</v>
      </c>
    </row>
    <row r="95" spans="1:9" x14ac:dyDescent="0.25">
      <c r="A95" s="1">
        <v>43</v>
      </c>
      <c r="B95" s="4">
        <v>0.68989965825584987</v>
      </c>
      <c r="C95" t="s">
        <v>3</v>
      </c>
      <c r="D95">
        <f t="shared" si="5"/>
        <v>0</v>
      </c>
      <c r="E95">
        <v>1</v>
      </c>
      <c r="H95" s="5">
        <f t="shared" si="6"/>
        <v>0.98829691749201576</v>
      </c>
      <c r="I95" s="4">
        <f t="shared" si="7"/>
        <v>-1.1772102605150544E-2</v>
      </c>
    </row>
    <row r="96" spans="1:9" x14ac:dyDescent="0.25">
      <c r="A96" s="1">
        <v>42</v>
      </c>
      <c r="B96" s="4">
        <v>0.55191972660467992</v>
      </c>
      <c r="C96" t="s">
        <v>3</v>
      </c>
      <c r="D96">
        <f t="shared" si="5"/>
        <v>0</v>
      </c>
      <c r="E96">
        <v>1</v>
      </c>
      <c r="H96" s="5">
        <f t="shared" si="6"/>
        <v>0.97204768885042236</v>
      </c>
      <c r="I96" s="4">
        <f t="shared" si="7"/>
        <v>-2.8350413121912943E-2</v>
      </c>
    </row>
    <row r="97" spans="1:9" x14ac:dyDescent="0.25">
      <c r="A97" s="1">
        <v>46</v>
      </c>
      <c r="B97" s="4">
        <v>1.1038394532093598</v>
      </c>
      <c r="C97" t="s">
        <v>3</v>
      </c>
      <c r="D97">
        <f t="shared" si="5"/>
        <v>0</v>
      </c>
      <c r="E97">
        <v>1</v>
      </c>
      <c r="H97" s="5">
        <f t="shared" si="6"/>
        <v>0.99917376825313775</v>
      </c>
      <c r="I97" s="4">
        <f t="shared" si="7"/>
        <v>-8.2657326444007871E-4</v>
      </c>
    </row>
    <row r="98" spans="1:9" x14ac:dyDescent="0.25">
      <c r="A98" s="1">
        <v>44</v>
      </c>
      <c r="B98" s="4">
        <v>0.82787958990701982</v>
      </c>
      <c r="C98" t="s">
        <v>2</v>
      </c>
      <c r="D98">
        <f t="shared" si="5"/>
        <v>1</v>
      </c>
      <c r="E98">
        <v>1</v>
      </c>
      <c r="H98" s="5">
        <f t="shared" si="6"/>
        <v>0.70805908654002614</v>
      </c>
      <c r="I98" s="4">
        <f t="shared" si="7"/>
        <v>-0.34522773320563055</v>
      </c>
    </row>
    <row r="99" spans="1:9" x14ac:dyDescent="0.25">
      <c r="A99" s="1">
        <v>43</v>
      </c>
      <c r="B99" s="4">
        <v>0.68989965825584987</v>
      </c>
      <c r="C99" t="s">
        <v>2</v>
      </c>
      <c r="D99">
        <f t="shared" si="5"/>
        <v>1</v>
      </c>
      <c r="E99">
        <v>0</v>
      </c>
      <c r="H99" s="5">
        <f t="shared" si="6"/>
        <v>0.49968754730538512</v>
      </c>
      <c r="I99" s="4">
        <f t="shared" si="7"/>
        <v>-0.69252247034278314</v>
      </c>
    </row>
    <row r="100" spans="1:9" x14ac:dyDescent="0.25">
      <c r="A100" s="1">
        <v>49</v>
      </c>
      <c r="B100" s="4">
        <v>1.5177792481628696</v>
      </c>
      <c r="C100" t="s">
        <v>3</v>
      </c>
      <c r="D100">
        <f t="shared" si="5"/>
        <v>0</v>
      </c>
      <c r="E100">
        <v>1</v>
      </c>
      <c r="H100" s="5">
        <f t="shared" si="6"/>
        <v>0.99994225906590151</v>
      </c>
      <c r="I100" s="4">
        <f t="shared" si="7"/>
        <v>-5.7742601170401353E-5</v>
      </c>
    </row>
    <row r="101" spans="1:9" x14ac:dyDescent="0.25">
      <c r="A101" s="1">
        <v>37</v>
      </c>
      <c r="B101" s="4">
        <v>-0.13797993165116998</v>
      </c>
      <c r="C101" t="s">
        <v>3</v>
      </c>
      <c r="D101">
        <f t="shared" si="5"/>
        <v>0</v>
      </c>
      <c r="E101">
        <v>0</v>
      </c>
      <c r="H101" s="5">
        <f t="shared" si="6"/>
        <v>0.29168289421757437</v>
      </c>
      <c r="I101" s="4">
        <f t="shared" si="7"/>
        <v>-0.34486339603779026</v>
      </c>
    </row>
    <row r="102" spans="1:9" x14ac:dyDescent="0.25">
      <c r="A102" s="1">
        <v>49</v>
      </c>
      <c r="B102" s="4">
        <v>1.5177792481628696</v>
      </c>
      <c r="C102" t="s">
        <v>2</v>
      </c>
      <c r="D102">
        <f t="shared" si="5"/>
        <v>1</v>
      </c>
      <c r="E102">
        <v>1</v>
      </c>
      <c r="H102" s="5">
        <f t="shared" si="6"/>
        <v>0.9951412609365895</v>
      </c>
      <c r="I102" s="4">
        <f t="shared" si="7"/>
        <v>-4.8705811099010159E-3</v>
      </c>
    </row>
    <row r="103" spans="1:9" x14ac:dyDescent="0.25">
      <c r="A103" s="1">
        <v>45</v>
      </c>
      <c r="B103" s="4">
        <v>0.96585952155818977</v>
      </c>
      <c r="C103" t="s">
        <v>2</v>
      </c>
      <c r="D103">
        <f t="shared" si="5"/>
        <v>1</v>
      </c>
      <c r="E103">
        <v>1</v>
      </c>
      <c r="H103" s="5">
        <f t="shared" si="6"/>
        <v>0.85485542435597195</v>
      </c>
      <c r="I103" s="4">
        <f t="shared" si="7"/>
        <v>-0.15682291866393394</v>
      </c>
    </row>
    <row r="104" spans="1:9" x14ac:dyDescent="0.25">
      <c r="A104" s="1">
        <v>41</v>
      </c>
      <c r="B104" s="4">
        <v>0.41393979495350991</v>
      </c>
      <c r="C104" t="s">
        <v>3</v>
      </c>
      <c r="D104">
        <f t="shared" si="5"/>
        <v>0</v>
      </c>
      <c r="E104">
        <v>1</v>
      </c>
      <c r="H104" s="5">
        <f t="shared" si="6"/>
        <v>0.93472718433921409</v>
      </c>
      <c r="I104" s="4">
        <f t="shared" si="7"/>
        <v>-6.7500573725327126E-2</v>
      </c>
    </row>
    <row r="105" spans="1:9" x14ac:dyDescent="0.25">
      <c r="A105" s="1">
        <v>40</v>
      </c>
      <c r="B105" s="4">
        <v>0.27595986330233996</v>
      </c>
      <c r="C105" t="s">
        <v>3</v>
      </c>
      <c r="D105">
        <f t="shared" si="5"/>
        <v>0</v>
      </c>
      <c r="E105">
        <v>1</v>
      </c>
      <c r="H105" s="5">
        <f t="shared" si="6"/>
        <v>0.85501058742511704</v>
      </c>
      <c r="I105" s="4">
        <f t="shared" si="7"/>
        <v>-0.1566414271686917</v>
      </c>
    </row>
    <row r="106" spans="1:9" x14ac:dyDescent="0.25">
      <c r="A106" s="1">
        <v>33</v>
      </c>
      <c r="B106" s="4">
        <v>-0.68989965825584987</v>
      </c>
      <c r="C106" t="s">
        <v>2</v>
      </c>
      <c r="D106">
        <f t="shared" si="5"/>
        <v>1</v>
      </c>
      <c r="E106">
        <v>0</v>
      </c>
      <c r="H106" s="5">
        <f t="shared" si="6"/>
        <v>1.4003066658466122E-4</v>
      </c>
      <c r="I106" s="4">
        <f t="shared" si="7"/>
        <v>-1.4004047179379009E-4</v>
      </c>
    </row>
    <row r="107" spans="1:9" x14ac:dyDescent="0.25">
      <c r="A107" s="1">
        <v>43</v>
      </c>
      <c r="B107" s="4">
        <v>0.68989965825584987</v>
      </c>
      <c r="C107" t="s">
        <v>2</v>
      </c>
      <c r="D107">
        <f t="shared" si="5"/>
        <v>1</v>
      </c>
      <c r="E107">
        <v>1</v>
      </c>
      <c r="H107" s="5">
        <f t="shared" si="6"/>
        <v>0.49968754730538512</v>
      </c>
      <c r="I107" s="4">
        <f t="shared" si="7"/>
        <v>-0.6937722812839292</v>
      </c>
    </row>
    <row r="108" spans="1:9" x14ac:dyDescent="0.25">
      <c r="A108" s="1">
        <v>26</v>
      </c>
      <c r="B108" s="4">
        <v>-1.6557591798140396</v>
      </c>
      <c r="C108" t="s">
        <v>3</v>
      </c>
      <c r="D108">
        <f t="shared" si="5"/>
        <v>0</v>
      </c>
      <c r="E108">
        <v>0</v>
      </c>
      <c r="H108" s="5">
        <f t="shared" si="6"/>
        <v>2.3778384241084556E-5</v>
      </c>
      <c r="I108" s="4">
        <f t="shared" si="7"/>
        <v>-2.3778666951317879E-5</v>
      </c>
    </row>
    <row r="109" spans="1:9" x14ac:dyDescent="0.25">
      <c r="A109" s="1">
        <v>46</v>
      </c>
      <c r="B109" s="4">
        <v>1.1038394532093598</v>
      </c>
      <c r="C109" t="s">
        <v>2</v>
      </c>
      <c r="D109">
        <f t="shared" si="5"/>
        <v>1</v>
      </c>
      <c r="E109">
        <v>1</v>
      </c>
      <c r="H109" s="5">
        <f t="shared" si="6"/>
        <v>0.93465081111354364</v>
      </c>
      <c r="I109" s="4">
        <f t="shared" si="7"/>
        <v>-6.7582283498202084E-2</v>
      </c>
    </row>
    <row r="110" spans="1:9" x14ac:dyDescent="0.25">
      <c r="A110" s="1">
        <v>48</v>
      </c>
      <c r="B110" s="4">
        <v>1.3797993165116997</v>
      </c>
      <c r="C110" t="s">
        <v>2</v>
      </c>
      <c r="D110">
        <f t="shared" si="5"/>
        <v>1</v>
      </c>
      <c r="E110">
        <v>1</v>
      </c>
      <c r="H110" s="5">
        <f t="shared" si="6"/>
        <v>0.98828243841946406</v>
      </c>
      <c r="I110" s="4">
        <f t="shared" si="7"/>
        <v>-1.1786753241370794E-2</v>
      </c>
    </row>
    <row r="111" spans="1:9" x14ac:dyDescent="0.25">
      <c r="A111" s="1">
        <v>34</v>
      </c>
      <c r="B111" s="4">
        <v>-0.55191972660467992</v>
      </c>
      <c r="C111" t="s">
        <v>3</v>
      </c>
      <c r="D111">
        <f t="shared" si="5"/>
        <v>0</v>
      </c>
      <c r="E111">
        <v>1</v>
      </c>
      <c r="H111" s="5">
        <f t="shared" si="6"/>
        <v>2.7952380522848447E-2</v>
      </c>
      <c r="I111" s="4">
        <f t="shared" si="7"/>
        <v>-3.577252912244044</v>
      </c>
    </row>
    <row r="112" spans="1:9" x14ac:dyDescent="0.25">
      <c r="A112" s="1">
        <v>31</v>
      </c>
      <c r="B112" s="4">
        <v>-0.96585952155818977</v>
      </c>
      <c r="C112" t="s">
        <v>3</v>
      </c>
      <c r="D112">
        <f t="shared" si="5"/>
        <v>0</v>
      </c>
      <c r="E112">
        <v>0</v>
      </c>
      <c r="H112" s="5">
        <f t="shared" si="6"/>
        <v>2.0040477582695159E-3</v>
      </c>
      <c r="I112" s="4">
        <f t="shared" si="7"/>
        <v>-2.0060585489077264E-3</v>
      </c>
    </row>
    <row r="113" spans="1:9" x14ac:dyDescent="0.25">
      <c r="A113" s="1">
        <v>49</v>
      </c>
      <c r="B113" s="4">
        <v>1.5177792481628696</v>
      </c>
      <c r="C113" t="s">
        <v>3</v>
      </c>
      <c r="D113">
        <f t="shared" si="5"/>
        <v>0</v>
      </c>
      <c r="E113">
        <v>1</v>
      </c>
      <c r="H113" s="5">
        <f t="shared" si="6"/>
        <v>0.99994225906590151</v>
      </c>
      <c r="I113" s="4">
        <f t="shared" si="7"/>
        <v>-5.7742601170401353E-5</v>
      </c>
    </row>
    <row r="114" spans="1:9" x14ac:dyDescent="0.25">
      <c r="A114" s="1">
        <v>36</v>
      </c>
      <c r="B114" s="4">
        <v>-0.27595986330233996</v>
      </c>
      <c r="C114" t="s">
        <v>3</v>
      </c>
      <c r="D114">
        <f t="shared" si="5"/>
        <v>0</v>
      </c>
      <c r="E114">
        <v>0</v>
      </c>
      <c r="H114" s="5">
        <f t="shared" si="6"/>
        <v>0.14498972909005292</v>
      </c>
      <c r="I114" s="4">
        <f t="shared" si="7"/>
        <v>-0.15664179735735745</v>
      </c>
    </row>
    <row r="115" spans="1:9" x14ac:dyDescent="0.25">
      <c r="A115" s="1">
        <v>32</v>
      </c>
      <c r="B115" s="4">
        <v>-0.82787958990701982</v>
      </c>
      <c r="C115" t="s">
        <v>2</v>
      </c>
      <c r="D115">
        <f t="shared" si="5"/>
        <v>1</v>
      </c>
      <c r="E115">
        <v>0</v>
      </c>
      <c r="H115" s="5">
        <f t="shared" si="6"/>
        <v>5.7668891700259662E-5</v>
      </c>
      <c r="I115" s="4">
        <f t="shared" si="7"/>
        <v>-5.7670554614691943E-5</v>
      </c>
    </row>
    <row r="116" spans="1:9" x14ac:dyDescent="0.25">
      <c r="A116" s="1">
        <v>34</v>
      </c>
      <c r="B116" s="4">
        <v>-0.55191972660467992</v>
      </c>
      <c r="C116" t="s">
        <v>2</v>
      </c>
      <c r="D116">
        <f t="shared" si="5"/>
        <v>1</v>
      </c>
      <c r="E116">
        <v>0</v>
      </c>
      <c r="H116" s="5">
        <f t="shared" si="6"/>
        <v>3.3998019782146058E-4</v>
      </c>
      <c r="I116" s="4">
        <f t="shared" si="7"/>
        <v>-3.4003800419128407E-4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Modelo padronizado simples</vt:lpstr>
      <vt:lpstr>Modelo não padronizado simples</vt:lpstr>
      <vt:lpstr>Modelo múltiplo (padr. e dummy)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</dc:creator>
  <cp:lastModifiedBy>michel</cp:lastModifiedBy>
  <dcterms:created xsi:type="dcterms:W3CDTF">2023-05-04T12:39:45Z</dcterms:created>
  <dcterms:modified xsi:type="dcterms:W3CDTF">2023-05-12T21:30:25Z</dcterms:modified>
</cp:coreProperties>
</file>