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ichaelfickling/Downloads/Starter_Code/"/>
    </mc:Choice>
  </mc:AlternateContent>
  <xr:revisionPtr revIDLastSave="0" documentId="8_{6AEF86FD-7FB8-0244-B087-D86838860C1D}" xr6:coauthVersionLast="47" xr6:coauthVersionMax="47" xr10:uidLastSave="{00000000-0000-0000-0000-000000000000}"/>
  <bookViews>
    <workbookView xWindow="360" yWindow="1220" windowWidth="26440" windowHeight="14480" xr2:uid="{00000000-000D-0000-FFFF-FFFF00000000}"/>
  </bookViews>
  <sheets>
    <sheet name="Crowdfunding" sheetId="1" r:id="rId1"/>
    <sheet name="Parent Category" sheetId="2" r:id="rId2"/>
    <sheet name="Sub-Category" sheetId="3" r:id="rId3"/>
    <sheet name="Sheet 3" sheetId="8" r:id="rId4"/>
    <sheet name="Goal Analysis" sheetId="9" r:id="rId5"/>
  </sheets>
  <calcPr calcId="191029"/>
  <pivotCaches>
    <pivotCache cacheId="22" r:id="rId6"/>
    <pivotCache cacheId="2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9" l="1"/>
  <c r="H4" i="9"/>
  <c r="H5" i="9"/>
  <c r="H6" i="9"/>
  <c r="H7" i="9"/>
  <c r="H8" i="9"/>
  <c r="H9" i="9"/>
  <c r="H10" i="9"/>
  <c r="H11" i="9"/>
  <c r="H12" i="9"/>
  <c r="H13" i="9"/>
  <c r="H2" i="9"/>
  <c r="G3" i="9"/>
  <c r="G4" i="9"/>
  <c r="G5" i="9"/>
  <c r="G6" i="9"/>
  <c r="G7" i="9"/>
  <c r="G8" i="9"/>
  <c r="G9" i="9"/>
  <c r="G10" i="9"/>
  <c r="G11" i="9"/>
  <c r="G12" i="9"/>
  <c r="G13" i="9"/>
  <c r="G2" i="9"/>
  <c r="F3" i="9"/>
  <c r="F4" i="9"/>
  <c r="F5" i="9"/>
  <c r="F6" i="9"/>
  <c r="F7" i="9"/>
  <c r="F8" i="9"/>
  <c r="F9" i="9"/>
  <c r="F10" i="9"/>
  <c r="F11" i="9"/>
  <c r="F12" i="9"/>
  <c r="F13" i="9"/>
  <c r="F2" i="9"/>
  <c r="E3" i="9"/>
  <c r="E4" i="9"/>
  <c r="E5" i="9"/>
  <c r="E6" i="9"/>
  <c r="E7" i="9"/>
  <c r="E8" i="9"/>
  <c r="E9" i="9"/>
  <c r="E10" i="9"/>
  <c r="E11" i="9"/>
  <c r="E12" i="9"/>
  <c r="E13" i="9"/>
  <c r="E2" i="9"/>
  <c r="D13" i="9"/>
  <c r="D12" i="9"/>
  <c r="D11" i="9"/>
  <c r="C8" i="9"/>
  <c r="D9" i="9"/>
  <c r="D10" i="9"/>
  <c r="D8" i="9"/>
  <c r="D7" i="9"/>
  <c r="D6" i="9"/>
  <c r="D5" i="9"/>
  <c r="D4" i="9"/>
  <c r="D3" i="9"/>
  <c r="D2" i="9"/>
  <c r="C13" i="9"/>
  <c r="C12" i="9"/>
  <c r="C11" i="9"/>
  <c r="C10" i="9"/>
  <c r="C9" i="9"/>
  <c r="C7" i="9"/>
  <c r="C6" i="9"/>
  <c r="C5" i="9"/>
  <c r="C4" i="9"/>
  <c r="C3" i="9"/>
  <c r="C2" i="9"/>
  <c r="B13" i="9"/>
  <c r="B12" i="9"/>
  <c r="B11" i="9"/>
  <c r="B10" i="9"/>
  <c r="B9" i="9"/>
  <c r="B8" i="9"/>
  <c r="B7" i="9"/>
  <c r="B6" i="9"/>
  <c r="B5" i="9"/>
  <c r="B4" i="9"/>
  <c r="B3" i="9"/>
  <c r="B2" i="9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3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2" i="1"/>
</calcChain>
</file>

<file path=xl/sharedStrings.xml><?xml version="1.0" encoding="utf-8"?>
<sst xmlns="http://schemas.openxmlformats.org/spreadsheetml/2006/main" count="6121" uniqueCount="2106">
  <si>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</si>
  <si>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</si>
  <si>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</si>
  <si>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</si>
  <si>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</si>
  <si>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</si>
  <si>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</si>
  <si>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</si>
  <si>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</si>
  <si>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</si>
  <si>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</si>
  <si>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</si>
  <si>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</si>
  <si>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</si>
  <si>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</si>
  <si>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</si>
  <si>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</si>
  <si>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</si>
  <si>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</si>
  <si>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</si>
  <si>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</si>
  <si>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</si>
  <si>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</si>
  <si>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</si>
  <si>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</si>
  <si>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</si>
  <si>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</si>
  <si>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</si>
  <si>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</si>
  <si>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</si>
  <si>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</si>
  <si>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</si>
  <si>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</si>
  <si>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</si>
  <si>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</si>
  <si>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</si>
  <si>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</si>
  <si>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</si>
  <si>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</si>
  <si>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</si>
  <si>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</si>
  <si>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</si>
  <si>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</si>
  <si>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</si>
  <si>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</si>
  <si>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</si>
  <si>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</si>
  <si>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</si>
  <si>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</si>
  <si>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</si>
  <si>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</si>
  <si>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</si>
  <si>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</si>
  <si>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</si>
  <si>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</si>
  <si>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</si>
  <si>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</si>
  <si>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</si>
  <si>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</si>
  <si>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</si>
  <si>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</si>
  <si>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</si>
  <si>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</si>
  <si>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</si>
  <si>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</si>
  <si>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</si>
  <si>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</si>
  <si>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</si>
  <si>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</si>
  <si>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</si>
  <si>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</si>
  <si>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</si>
  <si>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</si>
  <si>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</si>
  <si>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</si>
  <si>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</si>
  <si>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</si>
  <si>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</si>
  <si>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</si>
  <si>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</si>
  <si>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</si>
  <si>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</si>
  <si>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</si>
  <si>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</si>
  <si>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</si>
  <si>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</si>
  <si>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</si>
  <si>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</si>
  <si>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</si>
  <si>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</si>
  <si>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</si>
  <si>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</si>
  <si>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</si>
  <si>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</si>
  <si>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</si>
  <si>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</si>
  <si>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</si>
  <si>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</si>
  <si>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</si>
  <si>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</si>
  <si>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</si>
  <si>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</si>
  <si>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</si>
  <si>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</si>
  <si>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</si>
  <si>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</si>
  <si>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</si>
  <si>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</si>
  <si>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</si>
  <si>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</si>
  <si>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</si>
  <si>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</si>
  <si>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</si>
  <si>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</si>
  <si>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</si>
  <si>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</si>
  <si>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</si>
  <si>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</si>
  <si>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</si>
  <si>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</si>
  <si>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</si>
  <si>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</si>
  <si>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</si>
  <si>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</si>
  <si>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</si>
  <si>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</si>
  <si>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</si>
  <si>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</si>
  <si>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</si>
  <si>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</si>
  <si>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</si>
  <si>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</si>
  <si>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</si>
  <si>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</si>
  <si>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</si>
  <si>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</si>
  <si>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</si>
  <si>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</si>
  <si>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</si>
  <si>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</si>
  <si>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</si>
  <si>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</si>
  <si>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</si>
  <si>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</si>
  <si>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</si>
  <si>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</si>
  <si>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</si>
  <si>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</si>
  <si>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</si>
  <si>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</si>
  <si>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</si>
  <si>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</si>
  <si>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</si>
  <si>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</si>
  <si>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</si>
  <si>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</si>
  <si>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</si>
  <si>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</si>
  <si>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</si>
  <si>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</si>
  <si>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</si>
  <si>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</si>
  <si>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</si>
  <si>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</si>
  <si>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</si>
  <si>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</si>
  <si>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</si>
  <si>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</si>
  <si>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</si>
  <si>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</si>
  <si>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</si>
  <si>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</si>
  <si>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</si>
  <si>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</si>
  <si>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</si>
  <si>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</si>
  <si>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</si>
  <si>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</si>
  <si>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</si>
  <si>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</si>
  <si>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</si>
  <si>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</si>
  <si>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</si>
  <si>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</si>
  <si>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</si>
  <si>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</si>
  <si>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</si>
  <si>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</si>
  <si>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</si>
  <si>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</si>
  <si>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</si>
  <si>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</si>
  <si>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</si>
  <si>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</si>
  <si>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</si>
  <si>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</si>
  <si>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</si>
  <si>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</si>
  <si>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</si>
  <si>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</si>
  <si>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</si>
  <si>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</si>
  <si>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</si>
  <si>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</si>
  <si>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</si>
  <si>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</si>
  <si>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</si>
  <si>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</si>
  <si>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</si>
  <si>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</si>
  <si>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</si>
  <si>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</si>
  <si>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</si>
  <si>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</si>
  <si>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</si>
  <si>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</si>
  <si>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</si>
  <si>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</si>
  <si>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</si>
  <si>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</si>
  <si>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</si>
  <si>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</si>
  <si>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</si>
  <si>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</si>
  <si>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</si>
  <si>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</si>
  <si>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</si>
  <si>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</si>
  <si>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</si>
  <si>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</si>
  <si>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</si>
  <si>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</si>
  <si>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</si>
  <si>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</si>
  <si>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</si>
  <si>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</si>
  <si>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</si>
  <si>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</si>
  <si>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</si>
  <si>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</si>
  <si>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</si>
  <si>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</si>
  <si>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</si>
  <si>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</si>
  <si>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</si>
  <si>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</si>
  <si>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</si>
  <si>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</si>
  <si>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</si>
  <si>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</si>
  <si>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</si>
  <si>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</si>
  <si>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</si>
  <si>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</si>
  <si>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</si>
  <si>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</si>
  <si>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</si>
  <si>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</si>
  <si>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</si>
  <si>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</si>
  <si>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</si>
  <si>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</si>
  <si>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</si>
  <si>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</si>
  <si>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</si>
  <si>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</si>
  <si>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</si>
  <si>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</si>
  <si>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</si>
  <si>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</si>
  <si>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</si>
  <si>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</si>
  <si>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</si>
  <si>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</si>
  <si>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</si>
  <si>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</si>
  <si>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</si>
  <si>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</si>
  <si>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</si>
  <si>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</si>
  <si>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</si>
  <si>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</si>
  <si>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</si>
  <si>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</si>
  <si>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</si>
  <si>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</si>
  <si>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</si>
  <si>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</si>
  <si>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</si>
  <si>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</si>
  <si>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</si>
  <si>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</si>
  <si>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</si>
  <si>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</si>
  <si>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</si>
  <si>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</si>
  <si>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</si>
  <si>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</si>
  <si>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</si>
  <si>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</si>
  <si>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</si>
  <si>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</si>
  <si>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</si>
  <si>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</si>
  <si>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</si>
  <si>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</si>
  <si>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</si>
  <si>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</si>
  <si>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</si>
  <si>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</si>
  <si>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</si>
  <si>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</si>
  <si>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</si>
  <si>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</si>
  <si>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</si>
  <si>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</si>
  <si>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</si>
  <si>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</si>
  <si>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</si>
  <si>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</si>
  <si>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</si>
  <si>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</si>
  <si>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</si>
  <si>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</si>
  <si>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</si>
  <si>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</si>
  <si>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</si>
  <si>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</si>
  <si>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</si>
  <si>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</si>
  <si>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</si>
  <si>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</si>
  <si>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</si>
  <si>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</si>
  <si>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</si>
  <si>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</si>
  <si>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</si>
  <si>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</si>
  <si>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</si>
  <si>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</si>
  <si>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</si>
  <si>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</si>
  <si>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</si>
  <si>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</si>
  <si>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</si>
  <si>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</si>
  <si>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</si>
  <si>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</si>
  <si>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</si>
  <si>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</si>
  <si>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</si>
  <si>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</si>
  <si>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</si>
  <si>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</si>
  <si>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</si>
  <si>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</si>
  <si>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</si>
  <si>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</si>
  <si>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</si>
  <si>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</si>
  <si>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</si>
  <si>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</si>
  <si>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</si>
  <si>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</si>
  <si>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</si>
  <si>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</si>
  <si>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</si>
  <si>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</si>
  <si>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</si>
  <si>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</si>
  <si>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</si>
  <si>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</si>
  <si>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</si>
  <si>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</si>
  <si>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</si>
  <si>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</si>
  <si>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</si>
  <si>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</si>
  <si>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</si>
  <si>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</si>
  <si>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</si>
  <si>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</si>
  <si>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</si>
  <si>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</si>
  <si>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</si>
  <si>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</si>
  <si>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</si>
  <si>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</si>
  <si>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</si>
  <si>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</si>
  <si>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</si>
  <si>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</si>
  <si>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</si>
  <si>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</si>
  <si>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</si>
  <si>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</si>
  <si>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</si>
  <si>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</si>
  <si>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</si>
  <si>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</si>
  <si>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</si>
  <si>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</si>
  <si>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</si>
  <si>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</si>
  <si>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</si>
  <si>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</si>
  <si>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</si>
  <si>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</si>
  <si>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</si>
  <si>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</si>
  <si>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</si>
  <si>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</si>
  <si>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</si>
  <si>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</si>
  <si>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</si>
  <si>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</si>
  <si>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</si>
  <si>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</si>
  <si>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</si>
  <si>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</si>
  <si>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</si>
  <si>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</si>
  <si>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</si>
  <si>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</si>
  <si>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</si>
  <si>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</si>
  <si>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</si>
  <si>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</si>
  <si>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</si>
  <si>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</si>
  <si>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</si>
  <si>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</si>
  <si>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</si>
  <si>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</si>
  <si>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</si>
  <si>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</si>
  <si>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</si>
  <si>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</si>
  <si>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</si>
  <si>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</si>
  <si>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</si>
  <si>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</si>
  <si>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</si>
  <si>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</si>
  <si>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</si>
  <si>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</si>
  <si>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</si>
  <si>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</si>
  <si>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</si>
  <si>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</si>
  <si>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</si>
  <si>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</si>
  <si>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</si>
  <si>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</si>
  <si>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</si>
  <si>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</si>
  <si>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</si>
  <si>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</si>
  <si>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</si>
  <si>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</si>
  <si>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</si>
  <si>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</si>
  <si>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</si>
  <si>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</si>
  <si>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</si>
  <si>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</si>
  <si>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</si>
  <si>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</si>
  <si>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</si>
  <si>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</si>
  <si>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</si>
  <si>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</si>
  <si>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</si>
  <si>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</si>
  <si>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</si>
  <si>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</si>
  <si>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</si>
  <si>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</si>
  <si>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</si>
  <si>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</si>
  <si>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</si>
  <si>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</si>
  <si>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</si>
  <si>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</si>
  <si>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</si>
  <si>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</si>
  <si>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</si>
  <si>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</si>
  <si>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</si>
  <si>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</si>
  <si>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</si>
  <si>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</si>
  <si>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</si>
  <si>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</si>
  <si>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</si>
  <si>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</si>
  <si>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</si>
  <si>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</si>
  <si>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</si>
  <si>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</si>
  <si>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</si>
  <si>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</si>
  <si>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</si>
  <si>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</si>
  <si>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</si>
  <si>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</si>
  <si>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</si>
  <si>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</si>
  <si>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</si>
  <si>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</si>
  <si>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</si>
  <si>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</si>
  <si>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</si>
  <si>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</si>
  <si>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</si>
  <si>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</si>
  <si>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</si>
  <si>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</si>
  <si>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</si>
  <si>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</si>
  <si>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</si>
  <si>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</si>
  <si>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</si>
  <si>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</si>
  <si>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</si>
  <si>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</si>
  <si>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</si>
  <si>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</si>
  <si>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</si>
  <si>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</si>
  <si>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</si>
  <si>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</si>
  <si>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</si>
  <si>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</si>
  <si>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</si>
  <si>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</si>
  <si>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</si>
  <si>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</si>
  <si>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</si>
  <si>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</si>
  <si>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</si>
  <si>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</si>
  <si>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</si>
  <si>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</si>
  <si>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</si>
  <si>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</si>
  <si>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</si>
  <si>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</si>
  <si>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</si>
  <si>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</si>
  <si>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</si>
  <si>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</si>
  <si>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</si>
  <si>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</si>
  <si>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</si>
  <si>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</si>
  <si>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</si>
  <si>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</si>
  <si>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</si>
  <si>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</si>
  <si>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</si>
  <si>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</si>
  <si>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</si>
  <si>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</si>
  <si>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</si>
  <si>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</si>
  <si>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</si>
  <si>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</si>
  <si>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</si>
  <si>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</si>
  <si>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</si>
  <si>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</si>
  <si>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</si>
  <si>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</si>
  <si>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</si>
  <si>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</si>
  <si>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</si>
  <si>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</si>
  <si>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</si>
  <si>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</si>
  <si>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</si>
  <si>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</si>
  <si>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</si>
  <si>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</si>
  <si>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</si>
  <si>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</si>
  <si>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</si>
  <si>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</si>
  <si>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</si>
  <si>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</si>
  <si>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</si>
  <si>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</si>
  <si>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</si>
  <si>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</si>
  <si>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</si>
  <si>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</si>
  <si>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</si>
  <si>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</si>
  <si>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</si>
  <si>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</si>
  <si>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</si>
  <si>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</si>
  <si>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</si>
  <si>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</si>
  <si>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</si>
  <si>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</si>
  <si>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</si>
  <si>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</si>
  <si>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</si>
  <si>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</si>
  <si>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</si>
  <si>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</si>
  <si>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</si>
  <si>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</si>
  <si>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</si>
  <si>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</si>
  <si>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</si>
  <si>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</si>
  <si>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</si>
  <si>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</si>
  <si>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</si>
  <si>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</si>
  <si>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</si>
  <si>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</si>
  <si>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</si>
  <si>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</si>
  <si>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</si>
  <si>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</si>
  <si>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</si>
  <si>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</si>
  <si>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</si>
  <si>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</si>
  <si>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</si>
  <si>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</si>
  <si>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</si>
  <si>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</si>
  <si>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</si>
  <si>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</si>
  <si>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</si>
  <si>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</si>
  <si>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</si>
  <si>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</si>
  <si>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</si>
  <si>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</si>
  <si>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</si>
  <si>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</si>
  <si>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</si>
  <si>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</si>
  <si>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</si>
  <si>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</si>
  <si>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</si>
  <si>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</si>
  <si>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</si>
  <si>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</si>
  <si>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</si>
  <si>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</si>
  <si>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</si>
  <si>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</si>
  <si>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</si>
  <si>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</si>
  <si>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</si>
  <si>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</si>
  <si>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</si>
  <si>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</si>
  <si>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</si>
  <si>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</si>
  <si>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</si>
  <si>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</si>
  <si>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</si>
  <si>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</si>
  <si>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</si>
  <si>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</si>
  <si>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</si>
  <si>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</si>
  <si>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</si>
  <si>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</si>
  <si>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</si>
  <si>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</si>
  <si>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</si>
  <si>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</si>
  <si>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</si>
  <si>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</si>
  <si>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</si>
  <si>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</si>
  <si>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</si>
  <si>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</si>
  <si>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</si>
  <si>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</si>
  <si>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</si>
  <si>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</si>
  <si>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</si>
  <si>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</si>
  <si>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</si>
  <si>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</si>
  <si>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</si>
  <si>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</si>
  <si>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</si>
  <si>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</si>
  <si>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</si>
  <si>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</si>
  <si>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</si>
  <si>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</si>
  <si>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</si>
  <si>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</si>
  <si>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</si>
  <si>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</si>
  <si>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</si>
  <si>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</si>
  <si>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</si>
  <si>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</si>
  <si>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</si>
  <si>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</si>
  <si>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</si>
  <si>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</si>
  <si>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</si>
  <si>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</si>
  <si>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</si>
  <si>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</si>
  <si>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</si>
  <si>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</si>
  <si>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</si>
  <si>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</si>
  <si>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</si>
  <si>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</si>
  <si>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</si>
  <si>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</si>
  <si>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</si>
  <si>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</si>
  <si>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</si>
  <si>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</si>
  <si>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</si>
  <si>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</si>
  <si>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</si>
  <si>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</si>
  <si>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</si>
  <si>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</si>
  <si>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</si>
  <si>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</si>
  <si>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</si>
  <si>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</si>
  <si>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</si>
  <si>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</si>
  <si>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</si>
  <si>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</si>
  <si>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</si>
  <si>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</si>
  <si>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</si>
  <si>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</si>
  <si>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</si>
  <si>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</si>
  <si>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</si>
  <si>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</si>
  <si>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</si>
  <si>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</si>
  <si>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</si>
  <si>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</si>
  <si>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</si>
  <si>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</si>
  <si>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</si>
  <si>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</si>
  <si>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</si>
  <si>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</si>
  <si>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</si>
  <si>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</si>
  <si>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</si>
  <si>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</si>
  <si>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</si>
  <si>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</si>
  <si>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</si>
  <si>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</si>
  <si>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</si>
  <si>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</si>
  <si>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</si>
  <si>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</si>
  <si>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</si>
  <si>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</si>
  <si>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</si>
  <si>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</si>
  <si>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</si>
  <si>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</si>
  <si>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</si>
  <si>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</si>
  <si>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</si>
  <si>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</si>
  <si>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</si>
  <si>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</si>
  <si>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</si>
  <si>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</si>
  <si>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</si>
  <si>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</si>
  <si>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</si>
  <si>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</si>
  <si>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</si>
  <si>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</si>
  <si>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</si>
  <si>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</si>
  <si>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</si>
  <si>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</si>
  <si>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</si>
  <si>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</si>
  <si>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</si>
  <si>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</si>
  <si>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</si>
  <si>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</si>
  <si>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</si>
  <si>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</si>
  <si>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</si>
  <si>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</si>
  <si>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</si>
  <si>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</si>
  <si>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</si>
  <si>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</si>
  <si>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</si>
  <si>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</si>
  <si>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</si>
  <si>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</si>
  <si>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</si>
  <si>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</si>
  <si>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</si>
  <si>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</si>
  <si>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</si>
  <si>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</si>
  <si>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</si>
  <si>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</si>
  <si>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</si>
  <si>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</si>
  <si>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</si>
  <si>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</si>
  <si>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</si>
  <si>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</si>
  <si>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</si>
  <si>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</si>
  <si>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</si>
  <si>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</si>
  <si>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</si>
  <si>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</si>
  <si>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</si>
  <si>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</si>
  <si>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</si>
  <si>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</si>
  <si>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</si>
  <si>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</si>
  <si>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</si>
  <si>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</si>
  <si>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</si>
  <si>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</si>
  <si>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</si>
  <si>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</si>
  <si>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</si>
  <si>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</si>
  <si>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</si>
  <si>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</si>
  <si>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</si>
  <si>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</si>
  <si>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</si>
  <si>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</si>
  <si>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</si>
  <si>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</si>
  <si>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</si>
  <si>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</si>
  <si>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</si>
  <si>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</si>
  <si>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</si>
  <si>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</si>
  <si>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</si>
  <si>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</si>
  <si>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</si>
  <si>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</si>
  <si>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</si>
  <si>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</si>
  <si>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</si>
  <si>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</si>
  <si>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</si>
  <si>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</si>
  <si>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</si>
  <si>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</si>
  <si>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</si>
  <si>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</si>
  <si>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</si>
  <si>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</si>
  <si>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</si>
  <si>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</si>
  <si>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</si>
  <si>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</si>
  <si>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</si>
  <si>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</si>
  <si>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</si>
  <si>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</si>
  <si>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</si>
  <si>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</si>
  <si>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</si>
  <si>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</si>
  <si>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</si>
  <si>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</si>
  <si>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</si>
  <si>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</si>
  <si>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</si>
  <si>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</si>
  <si>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</si>
  <si>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</si>
  <si>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</si>
  <si>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</si>
  <si>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</si>
  <si>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</si>
  <si>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</si>
  <si>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</si>
  <si>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</si>
  <si>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</si>
  <si>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</si>
  <si>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</si>
  <si>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</si>
  <si>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</si>
  <si>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</si>
  <si>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</si>
  <si>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</si>
  <si>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</si>
  <si>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</si>
  <si>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</si>
  <si>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</si>
  <si>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</si>
  <si>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</si>
  <si>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</si>
  <si>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</si>
  <si>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</si>
  <si>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</si>
  <si>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</si>
  <si>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</si>
  <si>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</si>
  <si>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</si>
  <si>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</si>
  <si>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</si>
  <si>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</si>
  <si>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</si>
  <si>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</si>
  <si>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</si>
  <si>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</si>
  <si>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</si>
  <si>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</si>
  <si>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</si>
  <si>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</si>
  <si>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</si>
  <si>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</si>
  <si>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</si>
  <si>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</si>
  <si>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</si>
  <si>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</si>
  <si>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</si>
  <si>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</si>
  <si>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</si>
  <si>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</si>
  <si>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</si>
  <si>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</si>
  <si>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</si>
  <si>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</si>
  <si>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</si>
  <si>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</si>
  <si>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</si>
  <si>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</si>
  <si>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</si>
  <si>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</si>
  <si>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</si>
  <si>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</si>
  <si>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</si>
  <si>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</si>
  <si>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</si>
  <si>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</si>
  <si>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</si>
  <si>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</si>
  <si>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</si>
  <si>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</si>
  <si>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</si>
  <si>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</si>
  <si>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</si>
  <si>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</si>
  <si>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</si>
  <si>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</si>
  <si>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</si>
  <si>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</si>
  <si>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</si>
  <si>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</si>
  <si>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</si>
  <si>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</si>
  <si>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</si>
  <si>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</si>
  <si>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</si>
  <si>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</si>
  <si>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</si>
  <si>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</si>
  <si>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</si>
  <si>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</si>
  <si>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</si>
  <si>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</si>
  <si>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</si>
  <si>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</si>
  <si>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</si>
  <si>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</si>
  <si>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</si>
  <si>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</si>
  <si>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</si>
  <si>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</si>
  <si>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</si>
  <si>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</si>
  <si>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</si>
  <si>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</si>
  <si>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</si>
  <si>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</si>
  <si>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</si>
  <si>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</si>
  <si>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</si>
  <si>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</si>
  <si>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</si>
  <si>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</si>
  <si>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</si>
  <si>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</si>
  <si>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</si>
  <si>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</si>
  <si>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</si>
  <si>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</si>
  <si>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</si>
  <si>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</si>
  <si>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</si>
  <si>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</si>
  <si>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</si>
  <si>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</si>
  <si>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</si>
  <si>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</si>
  <si>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</si>
  <si>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</si>
  <si>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</si>
  <si>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</si>
  <si>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</si>
  <si>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</si>
  <si>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</si>
  <si>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</si>
  <si>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</si>
  <si>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</si>
  <si>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</si>
  <si>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</si>
  <si>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</si>
  <si>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</si>
  <si>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</si>
  <si>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</si>
  <si>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</si>
  <si>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</si>
  <si>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</si>
  <si>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</si>
  <si>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</si>
  <si>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</si>
  <si>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</si>
  <si>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</si>
  <si>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</si>
  <si>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</si>
  <si>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</si>
  <si>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</si>
  <si>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</si>
  <si>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</si>
  <si>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</si>
  <si>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</si>
  <si>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</si>
  <si>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</si>
  <si>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</si>
  <si>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</si>
  <si>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</si>
  <si>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</si>
  <si>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</si>
  <si>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</si>
  <si>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</si>
  <si>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</si>
  <si>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</si>
  <si>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</si>
  <si>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</si>
  <si>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</si>
  <si>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</si>
  <si>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</si>
  <si>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</si>
  <si>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</si>
  <si>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</si>
  <si>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</si>
  <si>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</si>
  <si>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</si>
  <si>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</si>
  <si>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</si>
  <si>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</si>
  <si>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</si>
  <si>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</si>
  <si>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</si>
  <si>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</si>
  <si>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</si>
  <si>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</si>
  <si>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</si>
  <si>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</si>
  <si>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</si>
  <si>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</si>
  <si>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</si>
  <si>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</si>
  <si>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</si>
  <si>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</si>
  <si>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</si>
  <si>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</si>
  <si>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</si>
  <si>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</si>
  <si>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</si>
  <si>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</si>
  <si>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</si>
  <si>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</si>
  <si>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</si>
  <si>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</si>
  <si>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</si>
  <si>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</si>
  <si>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</si>
  <si>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</si>
  <si>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</si>
  <si>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</si>
  <si>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</si>
  <si>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</si>
  <si>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</si>
  <si>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</si>
  <si>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</si>
  <si>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</si>
  <si>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</si>
  <si>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</si>
  <si>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</si>
  <si>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</si>
  <si>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</si>
  <si>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</si>
  <si>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</si>
  <si>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</si>
  <si>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</si>
  <si>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</si>
  <si>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</si>
  <si>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</si>
  <si>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</si>
  <si>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</si>
  <si>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</si>
  <si>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</si>
  <si>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</si>
  <si>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</si>
  <si>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</si>
  <si>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</si>
  <si>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</si>
  <si>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</si>
  <si>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</si>
  <si>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</si>
  <si>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</si>
  <si>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</si>
  <si>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</si>
  <si>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</si>
  <si>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</si>
  <si>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</si>
  <si>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</si>
  <si>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</si>
  <si>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</si>
  <si>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</si>
  <si>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</si>
  <si>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</si>
  <si>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</si>
  <si>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</si>
  <si>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</si>
  <si>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</si>
  <si>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</si>
  <si>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</si>
  <si>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</si>
  <si>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</si>
  <si>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</si>
  <si>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</si>
  <si>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</si>
  <si>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</si>
  <si>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</si>
  <si>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</si>
  <si>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</si>
  <si>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</si>
  <si>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</si>
  <si>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</si>
  <si>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</si>
  <si>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</si>
  <si>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</si>
  <si>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</si>
  <si>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</si>
  <si>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</si>
  <si>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</si>
  <si>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</si>
  <si>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</si>
  <si>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</si>
  <si>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</si>
  <si>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</si>
  <si>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</si>
  <si>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</si>
  <si>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</si>
  <si>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</si>
  <si>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</si>
  <si>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</si>
  <si>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</si>
  <si>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</si>
  <si>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</si>
  <si>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</si>
  <si>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</si>
  <si>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</si>
  <si>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</si>
  <si>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</si>
  <si>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</si>
  <si>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</si>
  <si>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</si>
  <si>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</si>
  <si>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</si>
  <si>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</si>
  <si>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</si>
  <si>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</si>
  <si>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</si>
  <si>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</si>
  <si>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</si>
  <si>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</si>
  <si>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</si>
  <si>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</si>
  <si>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</si>
  <si>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</si>
  <si>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</si>
  <si>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</si>
  <si>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</si>
  <si>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</si>
  <si>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</si>
  <si>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</si>
  <si>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</si>
  <si>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</si>
  <si>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</si>
  <si>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</si>
  <si>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</si>
  <si>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</si>
  <si>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</si>
  <si>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</si>
  <si>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</si>
  <si>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</si>
  <si>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</si>
  <si>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</si>
  <si>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</si>
  <si>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</si>
  <si>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</si>
  <si>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</si>
  <si>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</si>
  <si>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</si>
  <si>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</si>
  <si>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</si>
  <si>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</si>
  <si>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</si>
  <si>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</si>
  <si>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</si>
  <si>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</si>
  <si>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</si>
  <si>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</si>
  <si>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</si>
  <si>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</si>
  <si>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</si>
  <si>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</si>
  <si>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</si>
  <si>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</si>
  <si>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</si>
  <si>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</si>
  <si>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</si>
  <si>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</si>
  <si>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</si>
  <si>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</si>
  <si>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</si>
  <si>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</si>
  <si>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</si>
  <si>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</si>
  <si>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</si>
  <si>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</si>
  <si>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</si>
  <si>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</si>
  <si>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</si>
  <si>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</si>
  <si>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</si>
  <si>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</si>
  <si>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</si>
  <si>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</si>
  <si>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</si>
  <si>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</si>
  <si>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</si>
  <si>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</si>
  <si>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</si>
  <si>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</si>
  <si>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</si>
  <si>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</si>
  <si>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</si>
  <si>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</si>
  <si>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</si>
  <si>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</si>
  <si>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</si>
  <si>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</si>
  <si>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</si>
  <si>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</si>
  <si>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</si>
  <si>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</si>
  <si>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</si>
  <si>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</si>
  <si>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</si>
  <si>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</si>
  <si>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</si>
  <si>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</si>
  <si>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</si>
  <si>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</si>
  <si>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</si>
  <si>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</si>
  <si>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</si>
  <si>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</si>
  <si>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</si>
  <si>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</si>
  <si>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</si>
  <si>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</si>
  <si>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</si>
  <si>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</si>
  <si>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</si>
  <si>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</si>
  <si>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</si>
  <si>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</si>
  <si>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</si>
  <si>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</si>
  <si>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</si>
  <si>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</si>
  <si>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</si>
  <si>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</si>
  <si>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</si>
  <si>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</si>
  <si>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</si>
  <si>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</si>
  <si>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</si>
  <si>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</si>
  <si>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</si>
  <si>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</si>
  <si>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</si>
  <si>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</si>
  <si>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</si>
  <si>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</si>
  <si>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</si>
  <si>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</si>
  <si>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</si>
  <si>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</si>
  <si>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</si>
  <si>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</si>
  <si>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</si>
  <si>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</si>
  <si>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</si>
  <si>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</si>
  <si>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</si>
  <si>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</si>
  <si>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</si>
  <si>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</si>
  <si>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</si>
  <si>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</si>
  <si>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</si>
  <si>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</si>
  <si>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</si>
  <si>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</si>
  <si>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</si>
  <si>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</si>
  <si>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</si>
  <si>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</si>
  <si>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</si>
  <si>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</si>
  <si>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</si>
  <si>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</si>
  <si>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</si>
  <si>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</si>
  <si>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</si>
  <si>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</si>
  <si>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</si>
  <si>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</si>
  <si>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</si>
  <si>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</si>
  <si>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</si>
  <si>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</si>
  <si>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</si>
  <si>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</si>
  <si>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</si>
  <si>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</si>
  <si>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</si>
  <si>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</si>
  <si>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</si>
  <si>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</si>
  <si>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</si>
  <si>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</si>
  <si>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</si>
  <si>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</si>
  <si>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</si>
  <si>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</si>
  <si>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</si>
  <si>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</si>
  <si>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</si>
  <si>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</si>
  <si>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</si>
  <si>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</si>
  <si>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</si>
  <si>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</si>
  <si>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</si>
  <si>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</si>
  <si>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</si>
  <si>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</si>
  <si>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</si>
  <si>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</si>
  <si>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</si>
  <si>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</si>
  <si>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</si>
  <si>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</si>
  <si>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</si>
  <si>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</si>
  <si>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</si>
  <si>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</si>
  <si>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</si>
  <si>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</si>
  <si>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</si>
  <si>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</si>
  <si>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</si>
  <si>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</si>
  <si>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</si>
  <si>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</si>
  <si>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</si>
  <si>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</si>
  <si>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</si>
  <si>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</si>
  <si>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</si>
  <si>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</si>
  <si>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</si>
  <si>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</si>
  <si>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</si>
  <si>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</si>
  <si>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</si>
  <si>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</si>
  <si>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</si>
  <si>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</si>
  <si>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</si>
  <si>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</si>
  <si>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</si>
  <si>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</si>
  <si>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</si>
  <si>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</si>
  <si>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</si>
  <si>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</si>
  <si>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</si>
  <si>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</si>
  <si>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</si>
  <si>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</si>
  <si>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</si>
  <si>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</si>
  <si>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</si>
  <si>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</si>
  <si>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</si>
  <si>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</si>
  <si>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</si>
  <si>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</si>
  <si>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</si>
  <si>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</si>
  <si>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</si>
  <si>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</si>
  <si>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</si>
  <si>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</si>
  <si>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</si>
  <si>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</si>
  <si>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</si>
  <si>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</si>
  <si>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</si>
  <si>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</si>
  <si>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</si>
  <si>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</si>
  <si>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</si>
  <si>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</si>
  <si>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</si>
  <si>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</si>
  <si>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</si>
  <si>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</si>
  <si>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</si>
  <si>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</si>
  <si>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</si>
  <si>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</si>
  <si>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</si>
  <si>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</si>
  <si>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</si>
  <si>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</si>
  <si>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</si>
  <si>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</si>
  <si>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</si>
  <si>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</si>
  <si>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</si>
  <si>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</si>
  <si>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</si>
  <si>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</si>
  <si>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</si>
  <si>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</si>
  <si>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</si>
  <si>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</si>
  <si>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</si>
  <si>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</si>
  <si>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</si>
  <si>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</si>
  <si>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</si>
  <si>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</si>
  <si>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</si>
  <si>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</si>
  <si>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</si>
  <si>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</si>
  <si>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</si>
  <si>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</si>
  <si>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</si>
  <si>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</si>
  <si>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</si>
  <si>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</si>
  <si>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</si>
  <si>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</si>
  <si>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</si>
  <si>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</si>
  <si>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</si>
  <si>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</si>
  <si>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</si>
  <si>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</si>
  <si>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</si>
  <si>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</si>
  <si>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</si>
  <si>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</si>
  <si>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</si>
  <si>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</si>
  <si>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</si>
  <si>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</si>
  <si>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</si>
  <si>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</si>
  <si>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</si>
  <si>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</si>
  <si>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</si>
  <si>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</si>
  <si>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</si>
  <si>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</si>
  <si>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</si>
  <si>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</si>
  <si>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</si>
  <si>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</si>
  <si>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</si>
  <si>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</si>
  <si>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</si>
  <si>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</si>
  <si>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</si>
  <si>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</si>
  <si>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</si>
  <si>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</si>
  <si>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</si>
  <si>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</si>
  <si>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</si>
  <si>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</si>
  <si>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</si>
  <si>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</si>
  <si>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</si>
  <si>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</si>
  <si>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</si>
  <si>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</si>
  <si>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</si>
  <si>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</si>
  <si>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</si>
  <si>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</si>
  <si>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</si>
  <si>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</si>
  <si>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</si>
  <si>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</si>
  <si>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</si>
  <si>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</si>
  <si>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</si>
  <si>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</si>
  <si>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</si>
  <si>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</si>
  <si>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</si>
  <si>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</si>
  <si>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</si>
  <si>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</si>
  <si>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</si>
  <si>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</si>
  <si>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</si>
  <si>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</si>
  <si>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</si>
  <si>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</si>
  <si>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</si>
  <si>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</si>
  <si>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</si>
  <si>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</si>
  <si>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</si>
  <si>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</si>
  <si>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</si>
  <si>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</si>
  <si>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</si>
  <si>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</si>
  <si>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</si>
  <si>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</si>
  <si>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</si>
  <si>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</si>
  <si>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</si>
  <si>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</si>
  <si>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</si>
  <si>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</si>
  <si>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</si>
  <si>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</si>
  <si>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</si>
  <si>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</si>
  <si>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</si>
  <si>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</si>
  <si>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</si>
  <si>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</si>
  <si>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</si>
  <si>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</si>
  <si>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</si>
  <si>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</si>
  <si>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</si>
  <si>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</si>
  <si>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</si>
  <si>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</si>
  <si>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</si>
  <si>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</si>
  <si>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</si>
  <si>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</si>
  <si>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</si>
  <si>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</si>
  <si>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</si>
  <si>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</si>
  <si>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</si>
  <si>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</si>
  <si>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</si>
  <si>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</si>
  <si>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</si>
  <si>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</si>
  <si>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</si>
  <si>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</si>
  <si>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</si>
  <si>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</si>
  <si>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</si>
  <si>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</si>
  <si>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</si>
  <si>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</si>
  <si>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</si>
  <si>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</si>
  <si>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</si>
  <si>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</si>
  <si>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</si>
  <si>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</si>
  <si>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</si>
  <si>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</si>
  <si>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</si>
  <si>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</si>
  <si>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</si>
  <si>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</si>
  <si>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</si>
  <si>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</si>
  <si>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</si>
  <si>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</si>
  <si>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</si>
  <si>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</si>
  <si>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</si>
  <si>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</si>
  <si>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</si>
  <si>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</si>
  <si>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</si>
  <si>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</si>
  <si>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</si>
  <si>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</si>
  <si>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</si>
  <si>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</si>
  <si>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</si>
  <si>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</si>
  <si>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</si>
  <si>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</si>
  <si>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</si>
  <si>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</si>
  <si>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</si>
  <si>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</si>
  <si>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</si>
  <si>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</si>
  <si>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</si>
  <si>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</si>
  <si>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</si>
  <si>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</si>
  <si>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</si>
  <si>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</si>
  <si>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</si>
  <si>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</si>
  <si>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</si>
  <si>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</si>
  <si>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</si>
  <si>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</si>
  <si>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</si>
  <si>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</si>
  <si>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</si>
  <si>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</si>
  <si>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</si>
  <si>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</si>
  <si>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</si>
  <si>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</si>
  <si>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</si>
  <si>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</si>
  <si>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</si>
  <si>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</si>
  <si>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</si>
  <si>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</si>
  <si>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</si>
  <si>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</si>
  <si>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</si>
  <si>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</si>
  <si>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</si>
  <si>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</si>
  <si>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</si>
  <si>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</si>
  <si>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</si>
  <si>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</si>
  <si>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</si>
  <si>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</si>
  <si>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</si>
  <si>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</si>
  <si>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</si>
  <si>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</si>
  <si>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</si>
  <si>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</si>
  <si>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</si>
  <si>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</si>
  <si>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</si>
  <si>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</si>
  <si>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</si>
  <si>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</si>
  <si>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</si>
  <si>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</si>
  <si>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</si>
  <si>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</si>
  <si>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</si>
  <si>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</si>
  <si>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</si>
  <si>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</si>
  <si>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</si>
  <si>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</si>
  <si>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</si>
  <si>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</si>
  <si>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</si>
  <si>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</si>
  <si>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</si>
  <si>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</si>
  <si>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</si>
  <si>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</si>
  <si>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</si>
  <si>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</si>
  <si>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</si>
  <si>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</si>
  <si>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</si>
  <si>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</si>
  <si>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</si>
  <si>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</si>
  <si>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</si>
  <si>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</si>
  <si>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</si>
  <si>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</si>
  <si>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</si>
  <si>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</si>
  <si>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</si>
  <si>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</si>
  <si>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</si>
  <si>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</si>
  <si>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</si>
  <si>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</si>
  <si>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</si>
  <si>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</si>
  <si>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</si>
  <si>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</si>
  <si>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</si>
  <si>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</si>
  <si>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</si>
  <si>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</si>
  <si>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</si>
  <si>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</si>
  <si>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</si>
  <si>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</si>
  <si>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</si>
  <si>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</si>
  <si>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</si>
  <si>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</si>
  <si>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</si>
  <si>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</si>
  <si>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</si>
  <si>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</si>
  <si>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</si>
  <si>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</si>
  <si>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</si>
  <si>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</si>
  <si>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</si>
  <si>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</si>
  <si>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</si>
  <si>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</si>
  <si>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</si>
  <si>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</si>
  <si>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</si>
  <si>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</si>
  <si>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</si>
  <si>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</si>
  <si>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</si>
  <si>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</si>
  <si>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</si>
  <si>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</si>
  <si>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</si>
  <si>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</si>
  <si>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</si>
  <si>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</si>
  <si>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</si>
  <si>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</si>
  <si>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</si>
  <si>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</si>
  <si>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</si>
  <si>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</si>
  <si>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</si>
  <si>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</si>
  <si>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</si>
  <si>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</si>
  <si>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</si>
  <si>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</si>
  <si>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</si>
  <si>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</si>
  <si>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</si>
  <si>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</si>
  <si>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</si>
  <si>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</si>
  <si>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</si>
  <si>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</si>
  <si>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</si>
  <si>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</si>
  <si>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</si>
  <si>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</si>
  <si>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</si>
  <si>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</si>
  <si>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</si>
  <si>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</si>
  <si>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</si>
  <si>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</si>
  <si>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</si>
  <si>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</si>
  <si>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</si>
  <si>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</si>
  <si>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</si>
  <si>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</si>
  <si>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</si>
  <si>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</si>
  <si>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</si>
  <si>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</si>
  <si>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</si>
  <si>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</si>
  <si>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</si>
  <si>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</si>
  <si>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</si>
  <si>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</si>
  <si>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</si>
  <si>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</si>
  <si>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</si>
  <si>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</si>
  <si>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</si>
  <si>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</si>
  <si>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</si>
  <si>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</si>
  <si>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</si>
  <si>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</si>
  <si>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</si>
  <si>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</si>
  <si>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</si>
  <si>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</si>
  <si>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</si>
  <si>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</si>
  <si>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</si>
  <si>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</si>
  <si>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</si>
  <si>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</si>
  <si>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</si>
  <si>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</si>
  <si>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</si>
  <si>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</si>
  <si>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</si>
  <si>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</si>
  <si>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</si>
  <si>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</si>
  <si>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</si>
  <si>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</si>
  <si>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</si>
  <si>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</si>
  <si>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</si>
  <si>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</si>
  <si>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</si>
  <si>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</si>
  <si>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</si>
  <si>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</si>
  <si>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</si>
  <si>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</si>
  <si>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</si>
  <si>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</si>
  <si>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</si>
  <si>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</si>
  <si>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</si>
  <si>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</si>
  <si>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</si>
  <si>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</si>
  <si>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</si>
  <si>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</si>
  <si>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</si>
  <si>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</si>
  <si>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</si>
  <si>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</si>
  <si>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</si>
  <si>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</si>
  <si>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</si>
  <si>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</si>
  <si>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</si>
  <si>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</si>
  <si>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</si>
  <si>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</si>
  <si>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</si>
  <si>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</si>
  <si>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</si>
  <si>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</si>
  <si>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</si>
  <si>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</si>
  <si>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</si>
  <si>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</si>
  <si>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</si>
  <si>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</si>
  <si>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</si>
  <si>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</si>
  <si>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</si>
  <si>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</si>
  <si>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</si>
  <si>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</si>
  <si>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</si>
  <si>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</si>
  <si>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</si>
  <si>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</si>
  <si>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</si>
  <si>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</si>
  <si>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</si>
  <si>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</si>
  <si>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</si>
  <si>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</si>
  <si>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</si>
  <si>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</si>
  <si>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</si>
  <si>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</si>
  <si>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</si>
  <si>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</si>
  <si>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</si>
  <si>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</si>
  <si>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</si>
  <si>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</si>
  <si>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</si>
  <si>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</si>
  <si>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</si>
  <si>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</si>
  <si>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</si>
  <si>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</si>
  <si>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</si>
  <si>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</si>
  <si>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</si>
  <si>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</si>
  <si>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</si>
  <si>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</si>
  <si>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</si>
  <si>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</si>
  <si>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</si>
  <si>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</si>
  <si>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</si>
  <si>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</si>
  <si>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</si>
  <si>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</si>
  <si>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</si>
  <si>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</si>
  <si>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</si>
  <si>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</si>
  <si>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</si>
  <si>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</si>
  <si>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</si>
  <si>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</si>
  <si>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</si>
  <si>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</si>
  <si>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</si>
  <si>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</si>
  <si>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</si>
  <si>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</si>
  <si>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</si>
  <si>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</si>
  <si>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</si>
  <si>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</si>
  <si>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</si>
  <si>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</si>
  <si>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</si>
  <si>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</si>
  <si>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</si>
  <si>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</si>
  <si>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</si>
  <si>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</si>
  <si>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</si>
  <si>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</si>
  <si>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</si>
  <si>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</si>
  <si>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</si>
  <si>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</si>
  <si>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</si>
  <si>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</si>
  <si>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</si>
  <si>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</si>
  <si>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</si>
  <si>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</si>
  <si>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</si>
  <si>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</si>
  <si>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</si>
  <si>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</si>
  <si>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</si>
  <si>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</si>
  <si>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</si>
  <si>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</si>
  <si>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</si>
  <si>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</si>
  <si>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</si>
  <si>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</si>
  <si>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</si>
  <si>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</si>
  <si>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</si>
  <si>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</si>
  <si>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</si>
  <si>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</si>
  <si>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</si>
  <si>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</si>
  <si>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</si>
  <si>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</si>
  <si>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</si>
  <si>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</si>
  <si>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</si>
  <si>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</si>
  <si>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</si>
  <si>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</si>
  <si>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</si>
  <si>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</si>
  <si>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Avg Donation</t>
  </si>
  <si>
    <t>Parent Category</t>
  </si>
  <si>
    <t>Sub-category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</si>
  <si>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</si>
  <si>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</si>
  <si>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</si>
  <si>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</si>
  <si>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</si>
  <si>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</si>
  <si>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</si>
  <si>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</si>
  <si>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</si>
  <si>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</si>
  <si>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</si>
  <si>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Row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</si>
  <si>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</si>
  <si>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</si>
  <si>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</si>
  <si>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</si>
  <si>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</si>
  <si>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</si>
  <si>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</si>
  <si>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</si>
  <si>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</si>
  <si>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</si>
  <si>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</si>
  <si>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</si>
  <si>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</si>
  <si>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</si>
  <si>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</si>
  <si>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</si>
  <si>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</si>
  <si>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</si>
  <si>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</si>
  <si>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</si>
  <si>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</si>
  <si>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</si>
  <si>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</si>
  <si>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</si>
  <si>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</si>
  <si>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</si>
  <si>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</si>
  <si>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</si>
  <si>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</si>
  <si>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</si>
  <si>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</si>
  <si>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</si>
  <si>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</si>
  <si>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</si>
  <si>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</si>
  <si>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</si>
  <si>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</si>
  <si>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</si>
  <si>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</si>
  <si>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</si>
  <si>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</si>
  <si>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</si>
  <si>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</si>
  <si>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</si>
  <si>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</si>
  <si>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</si>
  <si>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</si>
  <si>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</si>
  <si>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</si>
  <si>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</si>
  <si>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</si>
  <si>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</si>
  <si>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</si>
  <si>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</si>
  <si>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</si>
  <si>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</si>
  <si>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</si>
  <si>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</si>
  <si>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45000 to 49999</t>
  </si>
  <si>
    <t>Greater than or equal to 50000</t>
  </si>
  <si>
    <t>40000 to 44999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</si>
</sst>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0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E5075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Assignment- CrowdfundingBook.xlsx]Parent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7-244C-90B0-1CF7D75BD1DA}"/>
            </c:ext>
          </c:extLst>
        </c:ser>
        <c:ser>
          <c:idx val="1"/>
          <c:order val="1"/>
          <c:tx>
            <c:strRef>
              <c:f>'Parent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F07-244C-90B0-1CF7D75BD1DA}"/>
            </c:ext>
          </c:extLst>
        </c:ser>
        <c:ser>
          <c:idx val="2"/>
          <c:order val="2"/>
          <c:tx>
            <c:strRef>
              <c:f>'Parent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F07-244C-90B0-1CF7D75BD1DA}"/>
            </c:ext>
          </c:extLst>
        </c:ser>
        <c:ser>
          <c:idx val="3"/>
          <c:order val="3"/>
          <c:tx>
            <c:strRef>
              <c:f>'Parent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F07-244C-90B0-1CF7D75BD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498464"/>
        <c:axId val="106288560"/>
      </c:barChart>
      <c:catAx>
        <c:axId val="10649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88560"/>
        <c:crosses val="autoZero"/>
        <c:auto val="1"/>
        <c:lblAlgn val="ctr"/>
        <c:lblOffset val="100"/>
        <c:noMultiLvlLbl val="0"/>
      </c:catAx>
      <c:valAx>
        <c:axId val="10628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9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Assignment- CrowdfundingBook.xlsx]Sub-Category!PivotTable2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0-D349-92C6-A4859F0D441F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B0-D349-92C6-A4859F0D441F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B0-D349-92C6-A4859F0D441F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B0-D349-92C6-A4859F0D4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490112"/>
        <c:axId val="87306784"/>
      </c:barChart>
      <c:catAx>
        <c:axId val="8749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06784"/>
        <c:crosses val="autoZero"/>
        <c:auto val="1"/>
        <c:lblAlgn val="ctr"/>
        <c:lblOffset val="100"/>
        <c:noMultiLvlLbl val="0"/>
      </c:catAx>
      <c:valAx>
        <c:axId val="8730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9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Assignment- CrowdfundingBook.xlsx]Sheet 3!PivotTable8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'Sheet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'Sheet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6-544D-BD61-AC82D9E74ED7}"/>
            </c:ext>
          </c:extLst>
        </c:ser>
        <c:ser>
          <c:idx val="1"/>
          <c:order val="1"/>
          <c:tx>
            <c:strRef>
              <c:f>'Sheet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'Sheet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96-544D-BD61-AC82D9E74ED7}"/>
            </c:ext>
          </c:extLst>
        </c:ser>
        <c:ser>
          <c:idx val="2"/>
          <c:order val="2"/>
          <c:tx>
            <c:strRef>
              <c:f>'Sheet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'Sheet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'Sheet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96-544D-BD61-AC82D9E74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608911"/>
        <c:axId val="1913243903"/>
      </c:lineChart>
      <c:catAx>
        <c:axId val="191360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243903"/>
        <c:crosses val="autoZero"/>
        <c:auto val="1"/>
        <c:lblAlgn val="ctr"/>
        <c:lblOffset val="100"/>
        <c:noMultiLvlLbl val="0"/>
      </c:catAx>
      <c:valAx>
        <c:axId val="191324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60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</a:t>
            </a:r>
            <a:r>
              <a:rPr lang="en-US" baseline="0"/>
              <a:t> Outcomes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1E-4747-AFAF-47F3A15269D3}"/>
            </c:ext>
          </c:extLst>
        </c:ser>
        <c:ser>
          <c:idx val="5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1E-4747-AFAF-47F3A15269D3}"/>
            </c:ext>
          </c:extLst>
        </c:ser>
        <c:ser>
          <c:idx val="6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1E-4747-AFAF-47F3A1526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105407"/>
        <c:axId val="598584976"/>
      </c:lineChart>
      <c:catAx>
        <c:axId val="194010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84976"/>
        <c:crosses val="autoZero"/>
        <c:auto val="1"/>
        <c:lblAlgn val="ctr"/>
        <c:lblOffset val="100"/>
        <c:noMultiLvlLbl val="0"/>
      </c:catAx>
      <c:valAx>
        <c:axId val="59858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10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</xdr:row>
      <xdr:rowOff>19050</xdr:rowOff>
    </xdr:from>
    <xdr:to>
      <xdr:col>15</xdr:col>
      <xdr:colOff>63500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EF64F2-4103-68A6-5DEA-82278A604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0</xdr:row>
      <xdr:rowOff>101600</xdr:rowOff>
    </xdr:from>
    <xdr:to>
      <xdr:col>17</xdr:col>
      <xdr:colOff>711200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CE02E6-0237-6D78-AFC3-FB0B6AA55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0</xdr:row>
      <xdr:rowOff>82550</xdr:rowOff>
    </xdr:from>
    <xdr:to>
      <xdr:col>9</xdr:col>
      <xdr:colOff>1308100</xdr:colOff>
      <xdr:row>23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CB260E-4608-A7E4-395B-387DBD482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13</xdr:row>
      <xdr:rowOff>152400</xdr:rowOff>
    </xdr:from>
    <xdr:to>
      <xdr:col>9</xdr:col>
      <xdr:colOff>419100</xdr:colOff>
      <xdr:row>29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CB1D642-D224-2078-95EF-FCF35FE16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Fickling" refreshedDate="45203.944874884262" createdVersion="8" refreshedVersion="8" minRefreshableVersion="3" recordCount="1000" xr:uid="{2DE47943-C2A1-5A42-9D62-A76343356FE9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g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Fickling" refreshedDate="45203.982247337961" createdVersion="8" refreshedVersion="8" minRefreshableVersion="3" recordCount="1000" xr:uid="{F82C781C-7674-244B-96C6-075F9D8550D3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g Donation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49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1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2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3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5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7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8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79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4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1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3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4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5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7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88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4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1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2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36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93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4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6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97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98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1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2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3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6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07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08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09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2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5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6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117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95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18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19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1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2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3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97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5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26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27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28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2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4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5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36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38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39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1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2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4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6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47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48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49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1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2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3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4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5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6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58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59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1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2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4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5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6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67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69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1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2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3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4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77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78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79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2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3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4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5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6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87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88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89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9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2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5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7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8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199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1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2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3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5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6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7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8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09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2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3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4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5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7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19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221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2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3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4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5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6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8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29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1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2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233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243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4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6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8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9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5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1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2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253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4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5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6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7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8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9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6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5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6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153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8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9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7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1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2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3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148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5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6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72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71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1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2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4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5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6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7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8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89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18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1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2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4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5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6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7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298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99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3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312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4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5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6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7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9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2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1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2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3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4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5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6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8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9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151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3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1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2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3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4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335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6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7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8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9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4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41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2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3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4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5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6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347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8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9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5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51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3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2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4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5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6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7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9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6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361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4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5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6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85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9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7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71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2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6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8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9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8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2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3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4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385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6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7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8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9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9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91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92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3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5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6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7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8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9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48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2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403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4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5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6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7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8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9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1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312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11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2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3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4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354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6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7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8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2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1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2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3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8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9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3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31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4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5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6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438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9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44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41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42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4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5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368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6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178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9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51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452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53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4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5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7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8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9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6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61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62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63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4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5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6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7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8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71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72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73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4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38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353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6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477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78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81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482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83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84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265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12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7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488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42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437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9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92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93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495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6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7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8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9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5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501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502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2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4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5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8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9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1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11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3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4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6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7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9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2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219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1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2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3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4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348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28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525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9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36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254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31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534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5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6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7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8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9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4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41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2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43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5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6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7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548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298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9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5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51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52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3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4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496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555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8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59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56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61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62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563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29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64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565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7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8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7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71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72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73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471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74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5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7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8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477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81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82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81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83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4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5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6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8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9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9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91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92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4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5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6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7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8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9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601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603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4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292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5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8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1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11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12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13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14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5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616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453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7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8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9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2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621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22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23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24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25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6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7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491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628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9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3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31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32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33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34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415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07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6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7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8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9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4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41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42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445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116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3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4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46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7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467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9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5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51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652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53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654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55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656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657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658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438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6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63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02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64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65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6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667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8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9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7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01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71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672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73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74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7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8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9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8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81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683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84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85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488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6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8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9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9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424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92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93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94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236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5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6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7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8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9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489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701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34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702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703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4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5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6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7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8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709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1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11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12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4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716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717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8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719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115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2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22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51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642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23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24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5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6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7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56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35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9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241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322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31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157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3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34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5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6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7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738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9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4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697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741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42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43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744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269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503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33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451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52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53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754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5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6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7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8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9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6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61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8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62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63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4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539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766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422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8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214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9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71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25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2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3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4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331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781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782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393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4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5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6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7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9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1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2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556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488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232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3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6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797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799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368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1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3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482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804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806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8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104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809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414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82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32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82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2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823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4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497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5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6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7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8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9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94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837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216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354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721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4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6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688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48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49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1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852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3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854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5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6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8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59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86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65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454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3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4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5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867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868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96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274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354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87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1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98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526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4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5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6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7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A37CF7-1069-4D4C-9A10-374683768E1B}" name="PivotTable1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51B501-431D-6141-AEBF-91F2D40B9D85}" name="PivotTable2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E08A57-EE05-BF48-9557-E7F5591E529F}" name="PivotTable8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workbookViewId="0">
      <selection activeCell="U6" sqref="U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4" customWidth="1"/>
    <col min="8" max="8" width="13" bestFit="1" customWidth="1"/>
    <col min="9" max="9" width="13" customWidth="1"/>
    <col min="12" max="13" width="11.1640625" bestFit="1" customWidth="1"/>
    <col min="16" max="16" width="28" bestFit="1" customWidth="1"/>
    <col min="17" max="17" width="14.33203125" customWidth="1"/>
    <col min="18" max="18" width="16.5" customWidth="1"/>
    <col min="19" max="19" width="22.5" customWidth="1"/>
    <col min="20" max="20" width="22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LEFT(P2,SEARCH("/",P2)-1)</f>
        <v>food</v>
      </c>
      <c r="R2" t="str">
        <f>RIGHT(P2,LEN(P2)- SEARCH("/",P2))</f>
        <v>food trucks</v>
      </c>
      <c r="S2" s="8">
        <f>(((L2/60)/60)/24)+DATE(1970,1,1)</f>
        <v>42336.25</v>
      </c>
      <c r="T2" s="8">
        <f>(((M2/60)/60)/24)+DATE(1970,1,1)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E3/D3*100</f>
        <v>1040</v>
      </c>
      <c r="G3" t="s">
        <v>20</v>
      </c>
      <c r="H3">
        <v>158</v>
      </c>
      <c r="I3" s="4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1">LEFT(P3,SEARCH("/",P3)-1)</f>
        <v>music</v>
      </c>
      <c r="R3" t="str">
        <f>RIGHT(P3,LEN(P3)- SEARCH("/",P3))</f>
        <v>rock</v>
      </c>
      <c r="S3" s="8">
        <f>(((L3/60)/60)/24)+DATE(1970,1,1)</f>
        <v>41870.208333333336</v>
      </c>
      <c r="T3" s="8">
        <f>(((M3/60)/60)/24)+DATE(1970,1,1)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4">
        <f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1"/>
        <v>technology</v>
      </c>
      <c r="R4" t="str">
        <f t="shared" ref="R4:R67" si="2">RIGHT(P4,LEN(P4)- SEARCH("/",P4))</f>
        <v>web</v>
      </c>
      <c r="S4" s="8">
        <f>(((L4/60)/60)/24)+DATE(1970,1,1)</f>
        <v>41595.25</v>
      </c>
      <c r="T4" s="8">
        <f>(((M4/60)/60)/24)+DATE(1970,1,1)</f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4">
        <f t="shared" ref="I5:I68" si="3">E5/H5</f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1"/>
        <v>music</v>
      </c>
      <c r="R5" t="str">
        <f t="shared" si="2"/>
        <v>rock</v>
      </c>
      <c r="S5" s="8">
        <f>(((L5/60)/60)/24)+DATE(1970,1,1)</f>
        <v>43688.208333333328</v>
      </c>
      <c r="T5" s="8">
        <f>(((M5/60)/60)/24)+DATE(1970,1,1)</f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4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1"/>
        <v>theater</v>
      </c>
      <c r="R6" t="str">
        <f t="shared" si="2"/>
        <v>plays</v>
      </c>
      <c r="S6" s="8">
        <f>(((L6/60)/60)/24)+DATE(1970,1,1)</f>
        <v>43485.25</v>
      </c>
      <c r="T6" s="8">
        <f>(((M6/60)/60)/24)+DATE(1970,1,1)</f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4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1"/>
        <v>theater</v>
      </c>
      <c r="R7" t="str">
        <f t="shared" si="2"/>
        <v>plays</v>
      </c>
      <c r="S7" s="8">
        <f>(((L7/60)/60)/24)+DATE(1970,1,1)</f>
        <v>41149.208333333336</v>
      </c>
      <c r="T7" s="8">
        <f>(((M7/60)/60)/24)+DATE(1970,1,1)</f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4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1"/>
        <v>film &amp; video</v>
      </c>
      <c r="R8" t="str">
        <f t="shared" si="2"/>
        <v>documentary</v>
      </c>
      <c r="S8" s="8">
        <f>(((L8/60)/60)/24)+DATE(1970,1,1)</f>
        <v>42991.208333333328</v>
      </c>
      <c r="T8" s="8">
        <f>(((M8/60)/60)/24)+DATE(1970,1,1)</f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4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1"/>
        <v>theater</v>
      </c>
      <c r="R9" t="str">
        <f t="shared" si="2"/>
        <v>plays</v>
      </c>
      <c r="S9" s="8">
        <f>(((L9/60)/60)/24)+DATE(1970,1,1)</f>
        <v>42229.208333333328</v>
      </c>
      <c r="T9" s="8">
        <f>(((M9/60)/60)/24)+DATE(1970,1,1)</f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4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1"/>
        <v>theater</v>
      </c>
      <c r="R10" t="str">
        <f t="shared" si="2"/>
        <v>plays</v>
      </c>
      <c r="S10" s="8">
        <f>(((L10/60)/60)/24)+DATE(1970,1,1)</f>
        <v>40399.208333333336</v>
      </c>
      <c r="T10" s="8">
        <f>(((M10/60)/60)/24)+DATE(1970,1,1)</f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4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1"/>
        <v>music</v>
      </c>
      <c r="R11" t="str">
        <f t="shared" si="2"/>
        <v>electric music</v>
      </c>
      <c r="S11" s="8">
        <f>(((L11/60)/60)/24)+DATE(1970,1,1)</f>
        <v>41536.208333333336</v>
      </c>
      <c r="T11" s="8">
        <f>(((M11/60)/60)/24)+DATE(1970,1,1)</f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4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1"/>
        <v>film &amp; video</v>
      </c>
      <c r="R12" t="str">
        <f t="shared" si="2"/>
        <v>drama</v>
      </c>
      <c r="S12" s="8">
        <f>(((L12/60)/60)/24)+DATE(1970,1,1)</f>
        <v>40404.208333333336</v>
      </c>
      <c r="T12" s="8">
        <f>(((M12/60)/60)/24)+DATE(1970,1,1)</f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4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1"/>
        <v>theater</v>
      </c>
      <c r="R13" t="str">
        <f t="shared" si="2"/>
        <v>plays</v>
      </c>
      <c r="S13" s="8">
        <f>(((L13/60)/60)/24)+DATE(1970,1,1)</f>
        <v>40442.208333333336</v>
      </c>
      <c r="T13" s="8">
        <f>(((M13/60)/60)/24)+DATE(1970,1,1)</f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4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1"/>
        <v>film &amp; video</v>
      </c>
      <c r="R14" t="str">
        <f t="shared" si="2"/>
        <v>drama</v>
      </c>
      <c r="S14" s="8">
        <f>(((L14/60)/60)/24)+DATE(1970,1,1)</f>
        <v>43760.208333333328</v>
      </c>
      <c r="T14" s="8">
        <f>(((M14/60)/60)/24)+DATE(1970,1,1)</f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4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1"/>
        <v>music</v>
      </c>
      <c r="R15" t="str">
        <f t="shared" si="2"/>
        <v>indie rock</v>
      </c>
      <c r="S15" s="8">
        <f>(((L15/60)/60)/24)+DATE(1970,1,1)</f>
        <v>42532.208333333328</v>
      </c>
      <c r="T15" s="8">
        <f>(((M15/60)/60)/24)+DATE(1970,1,1)</f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4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1"/>
        <v>music</v>
      </c>
      <c r="R16" t="str">
        <f t="shared" si="2"/>
        <v>indie rock</v>
      </c>
      <c r="S16" s="8">
        <f>(((L16/60)/60)/24)+DATE(1970,1,1)</f>
        <v>40974.25</v>
      </c>
      <c r="T16" s="8">
        <f>(((M16/60)/60)/24)+DATE(1970,1,1)</f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4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1"/>
        <v>technology</v>
      </c>
      <c r="R17" t="str">
        <f t="shared" si="2"/>
        <v>wearables</v>
      </c>
      <c r="S17" s="8">
        <f>(((L17/60)/60)/24)+DATE(1970,1,1)</f>
        <v>43809.25</v>
      </c>
      <c r="T17" s="8">
        <f>(((M17/60)/60)/24)+DATE(1970,1,1)</f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4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1"/>
        <v>publishing</v>
      </c>
      <c r="R18" t="str">
        <f t="shared" si="2"/>
        <v>nonfiction</v>
      </c>
      <c r="S18" s="8">
        <f>(((L18/60)/60)/24)+DATE(1970,1,1)</f>
        <v>41661.25</v>
      </c>
      <c r="T18" s="8">
        <f>(((M18/60)/60)/24)+DATE(1970,1,1)</f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4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1"/>
        <v>film &amp; video</v>
      </c>
      <c r="R19" t="str">
        <f t="shared" si="2"/>
        <v>animation</v>
      </c>
      <c r="S19" s="8">
        <f>(((L19/60)/60)/24)+DATE(1970,1,1)</f>
        <v>40555.25</v>
      </c>
      <c r="T19" s="8">
        <f>(((M19/60)/60)/24)+DATE(1970,1,1)</f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4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1"/>
        <v>theater</v>
      </c>
      <c r="R20" t="str">
        <f t="shared" si="2"/>
        <v>plays</v>
      </c>
      <c r="S20" s="8">
        <f>(((L20/60)/60)/24)+DATE(1970,1,1)</f>
        <v>43351.208333333328</v>
      </c>
      <c r="T20" s="8">
        <f>(((M20/60)/60)/24)+DATE(1970,1,1)</f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4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1"/>
        <v>theater</v>
      </c>
      <c r="R21" t="str">
        <f t="shared" si="2"/>
        <v>plays</v>
      </c>
      <c r="S21" s="8">
        <f>(((L21/60)/60)/24)+DATE(1970,1,1)</f>
        <v>43528.25</v>
      </c>
      <c r="T21" s="8">
        <f>(((M21/60)/60)/24)+DATE(1970,1,1)</f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4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1"/>
        <v>film &amp; video</v>
      </c>
      <c r="R22" t="str">
        <f t="shared" si="2"/>
        <v>drama</v>
      </c>
      <c r="S22" s="8">
        <f>(((L22/60)/60)/24)+DATE(1970,1,1)</f>
        <v>41848.208333333336</v>
      </c>
      <c r="T22" s="8">
        <f>(((M22/60)/60)/24)+DATE(1970,1,1)</f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4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1"/>
        <v>theater</v>
      </c>
      <c r="R23" t="str">
        <f t="shared" si="2"/>
        <v>plays</v>
      </c>
      <c r="S23" s="8">
        <f>(((L23/60)/60)/24)+DATE(1970,1,1)</f>
        <v>40770.208333333336</v>
      </c>
      <c r="T23" s="8">
        <f>(((M23/60)/60)/24)+DATE(1970,1,1)</f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4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1"/>
        <v>theater</v>
      </c>
      <c r="R24" t="str">
        <f t="shared" si="2"/>
        <v>plays</v>
      </c>
      <c r="S24" s="8">
        <f>(((L24/60)/60)/24)+DATE(1970,1,1)</f>
        <v>43193.208333333328</v>
      </c>
      <c r="T24" s="8">
        <f>(((M24/60)/60)/24)+DATE(1970,1,1)</f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4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1"/>
        <v>film &amp; video</v>
      </c>
      <c r="R25" t="str">
        <f t="shared" si="2"/>
        <v>documentary</v>
      </c>
      <c r="S25" s="8">
        <f>(((L25/60)/60)/24)+DATE(1970,1,1)</f>
        <v>43510.25</v>
      </c>
      <c r="T25" s="8">
        <f>(((M25/60)/60)/24)+DATE(1970,1,1)</f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4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1"/>
        <v>technology</v>
      </c>
      <c r="R26" t="str">
        <f t="shared" si="2"/>
        <v>wearables</v>
      </c>
      <c r="S26" s="8">
        <f>(((L26/60)/60)/24)+DATE(1970,1,1)</f>
        <v>41811.208333333336</v>
      </c>
      <c r="T26" s="8">
        <f>(((M26/60)/60)/24)+DATE(1970,1,1)</f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4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1"/>
        <v>games</v>
      </c>
      <c r="R27" t="str">
        <f t="shared" si="2"/>
        <v>video games</v>
      </c>
      <c r="S27" s="8">
        <f>(((L27/60)/60)/24)+DATE(1970,1,1)</f>
        <v>40681.208333333336</v>
      </c>
      <c r="T27" s="8">
        <f>(((M27/60)/60)/24)+DATE(1970,1,1)</f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4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1"/>
        <v>theater</v>
      </c>
      <c r="R28" t="str">
        <f t="shared" si="2"/>
        <v>plays</v>
      </c>
      <c r="S28" s="8">
        <f>(((L28/60)/60)/24)+DATE(1970,1,1)</f>
        <v>43312.208333333328</v>
      </c>
      <c r="T28" s="8">
        <f>(((M28/60)/60)/24)+DATE(1970,1,1)</f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4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1"/>
        <v>music</v>
      </c>
      <c r="R29" t="str">
        <f t="shared" si="2"/>
        <v>rock</v>
      </c>
      <c r="S29" s="8">
        <f>(((L29/60)/60)/24)+DATE(1970,1,1)</f>
        <v>42280.208333333328</v>
      </c>
      <c r="T29" s="8">
        <f>(((M29/60)/60)/24)+DATE(1970,1,1)</f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4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1"/>
        <v>theater</v>
      </c>
      <c r="R30" t="str">
        <f t="shared" si="2"/>
        <v>plays</v>
      </c>
      <c r="S30" s="8">
        <f>(((L30/60)/60)/24)+DATE(1970,1,1)</f>
        <v>40218.25</v>
      </c>
      <c r="T30" s="8">
        <f>(((M30/60)/60)/24)+DATE(1970,1,1)</f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4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1"/>
        <v>film &amp; video</v>
      </c>
      <c r="R31" t="str">
        <f t="shared" si="2"/>
        <v>shorts</v>
      </c>
      <c r="S31" s="8">
        <f>(((L31/60)/60)/24)+DATE(1970,1,1)</f>
        <v>43301.208333333328</v>
      </c>
      <c r="T31" s="8">
        <f>(((M31/60)/60)/24)+DATE(1970,1,1)</f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4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1"/>
        <v>film &amp; video</v>
      </c>
      <c r="R32" t="str">
        <f t="shared" si="2"/>
        <v>animation</v>
      </c>
      <c r="S32" s="8">
        <f>(((L32/60)/60)/24)+DATE(1970,1,1)</f>
        <v>43609.208333333328</v>
      </c>
      <c r="T32" s="8">
        <f>(((M32/60)/60)/24)+DATE(1970,1,1)</f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4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1"/>
        <v>games</v>
      </c>
      <c r="R33" t="str">
        <f t="shared" si="2"/>
        <v>video games</v>
      </c>
      <c r="S33" s="8">
        <f>(((L33/60)/60)/24)+DATE(1970,1,1)</f>
        <v>42374.25</v>
      </c>
      <c r="T33" s="8">
        <f>(((M33/60)/60)/24)+DATE(1970,1,1)</f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4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1"/>
        <v>film &amp; video</v>
      </c>
      <c r="R34" t="str">
        <f t="shared" si="2"/>
        <v>documentary</v>
      </c>
      <c r="S34" s="8">
        <f>(((L34/60)/60)/24)+DATE(1970,1,1)</f>
        <v>43110.25</v>
      </c>
      <c r="T34" s="8">
        <f>(((M34/60)/60)/24)+DATE(1970,1,1)</f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4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1"/>
        <v>theater</v>
      </c>
      <c r="R35" t="str">
        <f t="shared" si="2"/>
        <v>plays</v>
      </c>
      <c r="S35" s="8">
        <f>(((L35/60)/60)/24)+DATE(1970,1,1)</f>
        <v>41917.208333333336</v>
      </c>
      <c r="T35" s="8">
        <f>(((M35/60)/60)/24)+DATE(1970,1,1)</f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4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1"/>
        <v>film &amp; video</v>
      </c>
      <c r="R36" t="str">
        <f t="shared" si="2"/>
        <v>documentary</v>
      </c>
      <c r="S36" s="8">
        <f>(((L36/60)/60)/24)+DATE(1970,1,1)</f>
        <v>42817.208333333328</v>
      </c>
      <c r="T36" s="8">
        <f>(((M36/60)/60)/24)+DATE(1970,1,1)</f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4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1"/>
        <v>film &amp; video</v>
      </c>
      <c r="R37" t="str">
        <f t="shared" si="2"/>
        <v>drama</v>
      </c>
      <c r="S37" s="8">
        <f>(((L37/60)/60)/24)+DATE(1970,1,1)</f>
        <v>43484.25</v>
      </c>
      <c r="T37" s="8">
        <f>(((M37/60)/60)/24)+DATE(1970,1,1)</f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4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1"/>
        <v>theater</v>
      </c>
      <c r="R38" t="str">
        <f t="shared" si="2"/>
        <v>plays</v>
      </c>
      <c r="S38" s="8">
        <f>(((L38/60)/60)/24)+DATE(1970,1,1)</f>
        <v>40600.25</v>
      </c>
      <c r="T38" s="8">
        <f>(((M38/60)/60)/24)+DATE(1970,1,1)</f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4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1"/>
        <v>publishing</v>
      </c>
      <c r="R39" t="str">
        <f t="shared" si="2"/>
        <v>fiction</v>
      </c>
      <c r="S39" s="8">
        <f>(((L39/60)/60)/24)+DATE(1970,1,1)</f>
        <v>43744.208333333328</v>
      </c>
      <c r="T39" s="8">
        <f>(((M39/60)/60)/24)+DATE(1970,1,1)</f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4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1"/>
        <v>photography</v>
      </c>
      <c r="R40" t="str">
        <f t="shared" si="2"/>
        <v>photography books</v>
      </c>
      <c r="S40" s="8">
        <f>(((L40/60)/60)/24)+DATE(1970,1,1)</f>
        <v>40469.208333333336</v>
      </c>
      <c r="T40" s="8">
        <f>(((M40/60)/60)/24)+DATE(1970,1,1)</f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4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1"/>
        <v>theater</v>
      </c>
      <c r="R41" t="str">
        <f t="shared" si="2"/>
        <v>plays</v>
      </c>
      <c r="S41" s="8">
        <f>(((L41/60)/60)/24)+DATE(1970,1,1)</f>
        <v>41330.25</v>
      </c>
      <c r="T41" s="8">
        <f>(((M41/60)/60)/24)+DATE(1970,1,1)</f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4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1"/>
        <v>technology</v>
      </c>
      <c r="R42" t="str">
        <f t="shared" si="2"/>
        <v>wearables</v>
      </c>
      <c r="S42" s="8">
        <f>(((L42/60)/60)/24)+DATE(1970,1,1)</f>
        <v>40334.208333333336</v>
      </c>
      <c r="T42" s="8">
        <f>(((M42/60)/60)/24)+DATE(1970,1,1)</f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4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1"/>
        <v>music</v>
      </c>
      <c r="R43" t="str">
        <f t="shared" si="2"/>
        <v>rock</v>
      </c>
      <c r="S43" s="8">
        <f>(((L43/60)/60)/24)+DATE(1970,1,1)</f>
        <v>41156.208333333336</v>
      </c>
      <c r="T43" s="8">
        <f>(((M43/60)/60)/24)+DATE(1970,1,1)</f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4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1"/>
        <v>food</v>
      </c>
      <c r="R44" t="str">
        <f t="shared" si="2"/>
        <v>food trucks</v>
      </c>
      <c r="S44" s="8">
        <f>(((L44/60)/60)/24)+DATE(1970,1,1)</f>
        <v>40728.208333333336</v>
      </c>
      <c r="T44" s="8">
        <f>(((M44/60)/60)/24)+DATE(1970,1,1)</f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4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1"/>
        <v>publishing</v>
      </c>
      <c r="R45" t="str">
        <f t="shared" si="2"/>
        <v>radio &amp; podcasts</v>
      </c>
      <c r="S45" s="8">
        <f>(((L45/60)/60)/24)+DATE(1970,1,1)</f>
        <v>41844.208333333336</v>
      </c>
      <c r="T45" s="8">
        <f>(((M45/60)/60)/24)+DATE(1970,1,1)</f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4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1"/>
        <v>publishing</v>
      </c>
      <c r="R46" t="str">
        <f t="shared" si="2"/>
        <v>fiction</v>
      </c>
      <c r="S46" s="8">
        <f>(((L46/60)/60)/24)+DATE(1970,1,1)</f>
        <v>43541.208333333328</v>
      </c>
      <c r="T46" s="8">
        <f>(((M46/60)/60)/24)+DATE(1970,1,1)</f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4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1"/>
        <v>theater</v>
      </c>
      <c r="R47" t="str">
        <f t="shared" si="2"/>
        <v>plays</v>
      </c>
      <c r="S47" s="8">
        <f>(((L47/60)/60)/24)+DATE(1970,1,1)</f>
        <v>42676.208333333328</v>
      </c>
      <c r="T47" s="8">
        <f>(((M47/60)/60)/24)+DATE(1970,1,1)</f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4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1"/>
        <v>music</v>
      </c>
      <c r="R48" t="str">
        <f t="shared" si="2"/>
        <v>rock</v>
      </c>
      <c r="S48" s="8">
        <f>(((L48/60)/60)/24)+DATE(1970,1,1)</f>
        <v>40367.208333333336</v>
      </c>
      <c r="T48" s="8">
        <f>(((M48/60)/60)/24)+DATE(1970,1,1)</f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4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1"/>
        <v>theater</v>
      </c>
      <c r="R49" t="str">
        <f t="shared" si="2"/>
        <v>plays</v>
      </c>
      <c r="S49" s="8">
        <f>(((L49/60)/60)/24)+DATE(1970,1,1)</f>
        <v>41727.208333333336</v>
      </c>
      <c r="T49" s="8">
        <f>(((M49/60)/60)/24)+DATE(1970,1,1)</f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4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1"/>
        <v>theater</v>
      </c>
      <c r="R50" t="str">
        <f t="shared" si="2"/>
        <v>plays</v>
      </c>
      <c r="S50" s="8">
        <f>(((L50/60)/60)/24)+DATE(1970,1,1)</f>
        <v>42180.208333333328</v>
      </c>
      <c r="T50" s="8">
        <f>(((M50/60)/60)/24)+DATE(1970,1,1)</f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4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1"/>
        <v>music</v>
      </c>
      <c r="R51" t="str">
        <f t="shared" si="2"/>
        <v>rock</v>
      </c>
      <c r="S51" s="8">
        <f>(((L51/60)/60)/24)+DATE(1970,1,1)</f>
        <v>43758.208333333328</v>
      </c>
      <c r="T51" s="8">
        <f>(((M51/60)/60)/24)+DATE(1970,1,1)</f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4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1"/>
        <v>music</v>
      </c>
      <c r="R52" t="str">
        <f t="shared" si="2"/>
        <v>metal</v>
      </c>
      <c r="S52" s="8">
        <f>(((L52/60)/60)/24)+DATE(1970,1,1)</f>
        <v>41487.208333333336</v>
      </c>
      <c r="T52" s="8">
        <f>(((M52/60)/60)/24)+DATE(1970,1,1)</f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4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1"/>
        <v>technology</v>
      </c>
      <c r="R53" t="str">
        <f t="shared" si="2"/>
        <v>wearables</v>
      </c>
      <c r="S53" s="8">
        <f>(((L53/60)/60)/24)+DATE(1970,1,1)</f>
        <v>40995.208333333336</v>
      </c>
      <c r="T53" s="8">
        <f>(((M53/60)/60)/24)+DATE(1970,1,1)</f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4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1"/>
        <v>theater</v>
      </c>
      <c r="R54" t="str">
        <f t="shared" si="2"/>
        <v>plays</v>
      </c>
      <c r="S54" s="8">
        <f>(((L54/60)/60)/24)+DATE(1970,1,1)</f>
        <v>40436.208333333336</v>
      </c>
      <c r="T54" s="8">
        <f>(((M54/60)/60)/24)+DATE(1970,1,1)</f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4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1"/>
        <v>film &amp; video</v>
      </c>
      <c r="R55" t="str">
        <f t="shared" si="2"/>
        <v>drama</v>
      </c>
      <c r="S55" s="8">
        <f>(((L55/60)/60)/24)+DATE(1970,1,1)</f>
        <v>41779.208333333336</v>
      </c>
      <c r="T55" s="8">
        <f>(((M55/60)/60)/24)+DATE(1970,1,1)</f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4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1"/>
        <v>technology</v>
      </c>
      <c r="R56" t="str">
        <f t="shared" si="2"/>
        <v>wearables</v>
      </c>
      <c r="S56" s="8">
        <f>(((L56/60)/60)/24)+DATE(1970,1,1)</f>
        <v>43170.25</v>
      </c>
      <c r="T56" s="8">
        <f>(((M56/60)/60)/24)+DATE(1970,1,1)</f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4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1"/>
        <v>music</v>
      </c>
      <c r="R57" t="str">
        <f t="shared" si="2"/>
        <v>jazz</v>
      </c>
      <c r="S57" s="8">
        <f>(((L57/60)/60)/24)+DATE(1970,1,1)</f>
        <v>43311.208333333328</v>
      </c>
      <c r="T57" s="8">
        <f>(((M57/60)/60)/24)+DATE(1970,1,1)</f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4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1"/>
        <v>technology</v>
      </c>
      <c r="R58" t="str">
        <f t="shared" si="2"/>
        <v>wearables</v>
      </c>
      <c r="S58" s="8">
        <f>(((L58/60)/60)/24)+DATE(1970,1,1)</f>
        <v>42014.25</v>
      </c>
      <c r="T58" s="8">
        <f>(((M58/60)/60)/24)+DATE(1970,1,1)</f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4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1"/>
        <v>games</v>
      </c>
      <c r="R59" t="str">
        <f t="shared" si="2"/>
        <v>video games</v>
      </c>
      <c r="S59" s="8">
        <f>(((L59/60)/60)/24)+DATE(1970,1,1)</f>
        <v>42979.208333333328</v>
      </c>
      <c r="T59" s="8">
        <f>(((M59/60)/60)/24)+DATE(1970,1,1)</f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4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1"/>
        <v>theater</v>
      </c>
      <c r="R60" t="str">
        <f t="shared" si="2"/>
        <v>plays</v>
      </c>
      <c r="S60" s="8">
        <f>(((L60/60)/60)/24)+DATE(1970,1,1)</f>
        <v>42268.208333333328</v>
      </c>
      <c r="T60" s="8">
        <f>(((M60/60)/60)/24)+DATE(1970,1,1)</f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4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1"/>
        <v>theater</v>
      </c>
      <c r="R61" t="str">
        <f t="shared" si="2"/>
        <v>plays</v>
      </c>
      <c r="S61" s="8">
        <f>(((L61/60)/60)/24)+DATE(1970,1,1)</f>
        <v>42898.208333333328</v>
      </c>
      <c r="T61" s="8">
        <f>(((M61/60)/60)/24)+DATE(1970,1,1)</f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4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1"/>
        <v>theater</v>
      </c>
      <c r="R62" t="str">
        <f t="shared" si="2"/>
        <v>plays</v>
      </c>
      <c r="S62" s="8">
        <f>(((L62/60)/60)/24)+DATE(1970,1,1)</f>
        <v>41107.208333333336</v>
      </c>
      <c r="T62" s="8">
        <f>(((M62/60)/60)/24)+DATE(1970,1,1)</f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4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1"/>
        <v>theater</v>
      </c>
      <c r="R63" t="str">
        <f t="shared" si="2"/>
        <v>plays</v>
      </c>
      <c r="S63" s="8">
        <f>(((L63/60)/60)/24)+DATE(1970,1,1)</f>
        <v>40595.25</v>
      </c>
      <c r="T63" s="8">
        <f>(((M63/60)/60)/24)+DATE(1970,1,1)</f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4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1"/>
        <v>technology</v>
      </c>
      <c r="R64" t="str">
        <f t="shared" si="2"/>
        <v>web</v>
      </c>
      <c r="S64" s="8">
        <f>(((L64/60)/60)/24)+DATE(1970,1,1)</f>
        <v>42160.208333333328</v>
      </c>
      <c r="T64" s="8">
        <f>(((M64/60)/60)/24)+DATE(1970,1,1)</f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4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1"/>
        <v>theater</v>
      </c>
      <c r="R65" t="str">
        <f t="shared" si="2"/>
        <v>plays</v>
      </c>
      <c r="S65" s="8">
        <f>(((L65/60)/60)/24)+DATE(1970,1,1)</f>
        <v>42853.208333333328</v>
      </c>
      <c r="T65" s="8">
        <f>(((M65/60)/60)/24)+DATE(1970,1,1)</f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4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1"/>
        <v>technology</v>
      </c>
      <c r="R66" t="str">
        <f t="shared" si="2"/>
        <v>web</v>
      </c>
      <c r="S66" s="8">
        <f>(((L66/60)/60)/24)+DATE(1970,1,1)</f>
        <v>43283.208333333328</v>
      </c>
      <c r="T66" s="8">
        <f>(((M66/60)/60)/24)+DATE(1970,1,1)</f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4">E67/D67*100</f>
        <v>236.14754098360655</v>
      </c>
      <c r="G67" t="s">
        <v>20</v>
      </c>
      <c r="H67">
        <v>236</v>
      </c>
      <c r="I67" s="4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5">LEFT(P67,SEARCH("/",P67)-1)</f>
        <v>theater</v>
      </c>
      <c r="R67" t="str">
        <f t="shared" si="2"/>
        <v>plays</v>
      </c>
      <c r="S67" s="8">
        <f>(((L67/60)/60)/24)+DATE(1970,1,1)</f>
        <v>40570.25</v>
      </c>
      <c r="T67" s="8">
        <f>(((M67/60)/60)/24)+DATE(1970,1,1)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 s="4">
        <f t="shared" si="3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5"/>
        <v>theater</v>
      </c>
      <c r="R68" t="str">
        <f t="shared" ref="R68:R131" si="6">RIGHT(P68,LEN(P68)- SEARCH("/",P68))</f>
        <v>plays</v>
      </c>
      <c r="S68" s="8">
        <f>(((L68/60)/60)/24)+DATE(1970,1,1)</f>
        <v>42102.208333333328</v>
      </c>
      <c r="T68" s="8">
        <f>(((M68/60)/60)/24)+DATE(1970,1,1)</f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>
        <v>4065</v>
      </c>
      <c r="I69" s="4">
        <f t="shared" ref="I69:I132" si="7">E69/H69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5"/>
        <v>technology</v>
      </c>
      <c r="R69" t="str">
        <f t="shared" si="6"/>
        <v>wearables</v>
      </c>
      <c r="S69" s="8">
        <f>(((L69/60)/60)/24)+DATE(1970,1,1)</f>
        <v>40203.25</v>
      </c>
      <c r="T69" s="8">
        <f>(((M69/60)/60)/24)+DATE(1970,1,1)</f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>
        <v>246</v>
      </c>
      <c r="I70" s="4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5"/>
        <v>theater</v>
      </c>
      <c r="R70" t="str">
        <f t="shared" si="6"/>
        <v>plays</v>
      </c>
      <c r="S70" s="8">
        <f>(((L70/60)/60)/24)+DATE(1970,1,1)</f>
        <v>42943.208333333328</v>
      </c>
      <c r="T70" s="8">
        <f>(((M70/60)/60)/24)+DATE(1970,1,1)</f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>
        <v>17</v>
      </c>
      <c r="I71" s="4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5"/>
        <v>theater</v>
      </c>
      <c r="R71" t="str">
        <f t="shared" si="6"/>
        <v>plays</v>
      </c>
      <c r="S71" s="8">
        <f>(((L71/60)/60)/24)+DATE(1970,1,1)</f>
        <v>40531.25</v>
      </c>
      <c r="T71" s="8">
        <f>(((M71/60)/60)/24)+DATE(1970,1,1)</f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123.74140625000001</v>
      </c>
      <c r="G72" t="s">
        <v>20</v>
      </c>
      <c r="H72">
        <v>2475</v>
      </c>
      <c r="I72" s="4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5"/>
        <v>theater</v>
      </c>
      <c r="R72" t="str">
        <f t="shared" si="6"/>
        <v>plays</v>
      </c>
      <c r="S72" s="8">
        <f>(((L72/60)/60)/24)+DATE(1970,1,1)</f>
        <v>40484.208333333336</v>
      </c>
      <c r="T72" s="8">
        <f>(((M72/60)/60)/24)+DATE(1970,1,1)</f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>
        <v>76</v>
      </c>
      <c r="I73" s="4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5"/>
        <v>theater</v>
      </c>
      <c r="R73" t="str">
        <f t="shared" si="6"/>
        <v>plays</v>
      </c>
      <c r="S73" s="8">
        <f>(((L73/60)/60)/24)+DATE(1970,1,1)</f>
        <v>43799.25</v>
      </c>
      <c r="T73" s="8">
        <f>(((M73/60)/60)/24)+DATE(1970,1,1)</f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670.33333333333326</v>
      </c>
      <c r="G74" t="s">
        <v>20</v>
      </c>
      <c r="H74">
        <v>54</v>
      </c>
      <c r="I74" s="4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5"/>
        <v>film &amp; video</v>
      </c>
      <c r="R74" t="str">
        <f t="shared" si="6"/>
        <v>animation</v>
      </c>
      <c r="S74" s="8">
        <f>(((L74/60)/60)/24)+DATE(1970,1,1)</f>
        <v>42186.208333333328</v>
      </c>
      <c r="T74" s="8">
        <f>(((M74/60)/60)/24)+DATE(1970,1,1)</f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>
        <v>88</v>
      </c>
      <c r="I75" s="4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5"/>
        <v>music</v>
      </c>
      <c r="R75" t="str">
        <f t="shared" si="6"/>
        <v>jazz</v>
      </c>
      <c r="S75" s="8">
        <f>(((L75/60)/60)/24)+DATE(1970,1,1)</f>
        <v>42701.25</v>
      </c>
      <c r="T75" s="8">
        <f>(((M75/60)/60)/24)+DATE(1970,1,1)</f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>
        <v>85</v>
      </c>
      <c r="I76" s="4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5"/>
        <v>music</v>
      </c>
      <c r="R76" t="str">
        <f t="shared" si="6"/>
        <v>metal</v>
      </c>
      <c r="S76" s="8">
        <f>(((L76/60)/60)/24)+DATE(1970,1,1)</f>
        <v>42456.208333333328</v>
      </c>
      <c r="T76" s="8">
        <f>(((M76/60)/60)/24)+DATE(1970,1,1)</f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>
        <v>170</v>
      </c>
      <c r="I77" s="4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5"/>
        <v>photography</v>
      </c>
      <c r="R77" t="str">
        <f t="shared" si="6"/>
        <v>photography books</v>
      </c>
      <c r="S77" s="8">
        <f>(((L77/60)/60)/24)+DATE(1970,1,1)</f>
        <v>43296.208333333328</v>
      </c>
      <c r="T77" s="8">
        <f>(((M77/60)/60)/24)+DATE(1970,1,1)</f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>
        <v>1684</v>
      </c>
      <c r="I78" s="4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5"/>
        <v>theater</v>
      </c>
      <c r="R78" t="str">
        <f t="shared" si="6"/>
        <v>plays</v>
      </c>
      <c r="S78" s="8">
        <f>(((L78/60)/60)/24)+DATE(1970,1,1)</f>
        <v>42027.25</v>
      </c>
      <c r="T78" s="8">
        <f>(((M78/60)/60)/24)+DATE(1970,1,1)</f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 s="4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5"/>
        <v>film &amp; video</v>
      </c>
      <c r="R79" t="str">
        <f t="shared" si="6"/>
        <v>animation</v>
      </c>
      <c r="S79" s="8">
        <f>(((L79/60)/60)/24)+DATE(1970,1,1)</f>
        <v>40448.208333333336</v>
      </c>
      <c r="T79" s="8">
        <f>(((M79/60)/60)/24)+DATE(1970,1,1)</f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>
        <v>330</v>
      </c>
      <c r="I80" s="4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5"/>
        <v>publishing</v>
      </c>
      <c r="R80" t="str">
        <f t="shared" si="6"/>
        <v>translations</v>
      </c>
      <c r="S80" s="8">
        <f>(((L80/60)/60)/24)+DATE(1970,1,1)</f>
        <v>43206.208333333328</v>
      </c>
      <c r="T80" s="8">
        <f>(((M80/60)/60)/24)+DATE(1970,1,1)</f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>
        <v>838</v>
      </c>
      <c r="I81" s="4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5"/>
        <v>theater</v>
      </c>
      <c r="R81" t="str">
        <f t="shared" si="6"/>
        <v>plays</v>
      </c>
      <c r="S81" s="8">
        <f>(((L81/60)/60)/24)+DATE(1970,1,1)</f>
        <v>43267.208333333328</v>
      </c>
      <c r="T81" s="8">
        <f>(((M81/60)/60)/24)+DATE(1970,1,1)</f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>
        <v>127</v>
      </c>
      <c r="I82" s="4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5"/>
        <v>games</v>
      </c>
      <c r="R82" t="str">
        <f t="shared" si="6"/>
        <v>video games</v>
      </c>
      <c r="S82" s="8">
        <f>(((L82/60)/60)/24)+DATE(1970,1,1)</f>
        <v>42976.208333333328</v>
      </c>
      <c r="T82" s="8">
        <f>(((M82/60)/60)/24)+DATE(1970,1,1)</f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225.33928571428569</v>
      </c>
      <c r="G83" t="s">
        <v>20</v>
      </c>
      <c r="H83">
        <v>411</v>
      </c>
      <c r="I83" s="4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5"/>
        <v>music</v>
      </c>
      <c r="R83" t="str">
        <f t="shared" si="6"/>
        <v>rock</v>
      </c>
      <c r="S83" s="8">
        <f>(((L83/60)/60)/24)+DATE(1970,1,1)</f>
        <v>43062.25</v>
      </c>
      <c r="T83" s="8">
        <f>(((M83/60)/60)/24)+DATE(1970,1,1)</f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1497.3000000000002</v>
      </c>
      <c r="G84" t="s">
        <v>20</v>
      </c>
      <c r="H84">
        <v>180</v>
      </c>
      <c r="I84" s="4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5"/>
        <v>games</v>
      </c>
      <c r="R84" t="str">
        <f t="shared" si="6"/>
        <v>video games</v>
      </c>
      <c r="S84" s="8">
        <f>(((L84/60)/60)/24)+DATE(1970,1,1)</f>
        <v>43482.25</v>
      </c>
      <c r="T84" s="8">
        <f>(((M84/60)/60)/24)+DATE(1970,1,1)</f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 s="4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5"/>
        <v>music</v>
      </c>
      <c r="R85" t="str">
        <f t="shared" si="6"/>
        <v>electric music</v>
      </c>
      <c r="S85" s="8">
        <f>(((L85/60)/60)/24)+DATE(1970,1,1)</f>
        <v>42579.208333333328</v>
      </c>
      <c r="T85" s="8">
        <f>(((M85/60)/60)/24)+DATE(1970,1,1)</f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>
        <v>374</v>
      </c>
      <c r="I86" s="4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5"/>
        <v>technology</v>
      </c>
      <c r="R86" t="str">
        <f t="shared" si="6"/>
        <v>wearables</v>
      </c>
      <c r="S86" s="8">
        <f>(((L86/60)/60)/24)+DATE(1970,1,1)</f>
        <v>41118.208333333336</v>
      </c>
      <c r="T86" s="8">
        <f>(((M86/60)/60)/24)+DATE(1970,1,1)</f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>
        <v>71</v>
      </c>
      <c r="I87" s="4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5"/>
        <v>music</v>
      </c>
      <c r="R87" t="str">
        <f t="shared" si="6"/>
        <v>indie rock</v>
      </c>
      <c r="S87" s="8">
        <f>(((L87/60)/60)/24)+DATE(1970,1,1)</f>
        <v>40797.208333333336</v>
      </c>
      <c r="T87" s="8">
        <f>(((M87/60)/60)/24)+DATE(1970,1,1)</f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>
        <v>203</v>
      </c>
      <c r="I88" s="4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5"/>
        <v>theater</v>
      </c>
      <c r="R88" t="str">
        <f t="shared" si="6"/>
        <v>plays</v>
      </c>
      <c r="S88" s="8">
        <f>(((L88/60)/60)/24)+DATE(1970,1,1)</f>
        <v>42128.208333333328</v>
      </c>
      <c r="T88" s="8">
        <f>(((M88/60)/60)/24)+DATE(1970,1,1)</f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>
        <v>1482</v>
      </c>
      <c r="I89" s="4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5"/>
        <v>music</v>
      </c>
      <c r="R89" t="str">
        <f t="shared" si="6"/>
        <v>rock</v>
      </c>
      <c r="S89" s="8">
        <f>(((L89/60)/60)/24)+DATE(1970,1,1)</f>
        <v>40610.25</v>
      </c>
      <c r="T89" s="8">
        <f>(((M89/60)/60)/24)+DATE(1970,1,1)</f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>
        <v>113</v>
      </c>
      <c r="I90" s="4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5"/>
        <v>publishing</v>
      </c>
      <c r="R90" t="str">
        <f t="shared" si="6"/>
        <v>translations</v>
      </c>
      <c r="S90" s="8">
        <f>(((L90/60)/60)/24)+DATE(1970,1,1)</f>
        <v>42110.208333333328</v>
      </c>
      <c r="T90" s="8">
        <f>(((M90/60)/60)/24)+DATE(1970,1,1)</f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>
        <v>96</v>
      </c>
      <c r="I91" s="4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5"/>
        <v>theater</v>
      </c>
      <c r="R91" t="str">
        <f t="shared" si="6"/>
        <v>plays</v>
      </c>
      <c r="S91" s="8">
        <f>(((L91/60)/60)/24)+DATE(1970,1,1)</f>
        <v>40283.208333333336</v>
      </c>
      <c r="T91" s="8">
        <f>(((M91/60)/60)/24)+DATE(1970,1,1)</f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 s="4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5"/>
        <v>theater</v>
      </c>
      <c r="R92" t="str">
        <f t="shared" si="6"/>
        <v>plays</v>
      </c>
      <c r="S92" s="8">
        <f>(((L92/60)/60)/24)+DATE(1970,1,1)</f>
        <v>42425.25</v>
      </c>
      <c r="T92" s="8">
        <f>(((M92/60)/60)/24)+DATE(1970,1,1)</f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 s="4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5"/>
        <v>publishing</v>
      </c>
      <c r="R93" t="str">
        <f t="shared" si="6"/>
        <v>translations</v>
      </c>
      <c r="S93" s="8">
        <f>(((L93/60)/60)/24)+DATE(1970,1,1)</f>
        <v>42588.208333333328</v>
      </c>
      <c r="T93" s="8">
        <f>(((M93/60)/60)/24)+DATE(1970,1,1)</f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>
        <v>498</v>
      </c>
      <c r="I94" s="4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5"/>
        <v>games</v>
      </c>
      <c r="R94" t="str">
        <f t="shared" si="6"/>
        <v>video games</v>
      </c>
      <c r="S94" s="8">
        <f>(((L94/60)/60)/24)+DATE(1970,1,1)</f>
        <v>40352.208333333336</v>
      </c>
      <c r="T94" s="8">
        <f>(((M94/60)/60)/24)+DATE(1970,1,1)</f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>
        <v>610</v>
      </c>
      <c r="I95" s="4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5"/>
        <v>theater</v>
      </c>
      <c r="R95" t="str">
        <f t="shared" si="6"/>
        <v>plays</v>
      </c>
      <c r="S95" s="8">
        <f>(((L95/60)/60)/24)+DATE(1970,1,1)</f>
        <v>41202.208333333336</v>
      </c>
      <c r="T95" s="8">
        <f>(((M95/60)/60)/24)+DATE(1970,1,1)</f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>
        <v>180</v>
      </c>
      <c r="I96" s="4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5"/>
        <v>technology</v>
      </c>
      <c r="R96" t="str">
        <f t="shared" si="6"/>
        <v>web</v>
      </c>
      <c r="S96" s="8">
        <f>(((L96/60)/60)/24)+DATE(1970,1,1)</f>
        <v>43562.208333333328</v>
      </c>
      <c r="T96" s="8">
        <f>(((M96/60)/60)/24)+DATE(1970,1,1)</f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>
        <v>27</v>
      </c>
      <c r="I97" s="4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5"/>
        <v>film &amp; video</v>
      </c>
      <c r="R97" t="str">
        <f t="shared" si="6"/>
        <v>documentary</v>
      </c>
      <c r="S97" s="8">
        <f>(((L97/60)/60)/24)+DATE(1970,1,1)</f>
        <v>43752.208333333328</v>
      </c>
      <c r="T97" s="8">
        <f>(((M97/60)/60)/24)+DATE(1970,1,1)</f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>
        <v>2331</v>
      </c>
      <c r="I98" s="4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5"/>
        <v>theater</v>
      </c>
      <c r="R98" t="str">
        <f t="shared" si="6"/>
        <v>plays</v>
      </c>
      <c r="S98" s="8">
        <f>(((L98/60)/60)/24)+DATE(1970,1,1)</f>
        <v>40612.25</v>
      </c>
      <c r="T98" s="8">
        <f>(((M98/60)/60)/24)+DATE(1970,1,1)</f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926.69230769230762</v>
      </c>
      <c r="G99" t="s">
        <v>20</v>
      </c>
      <c r="H99">
        <v>113</v>
      </c>
      <c r="I99" s="4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5"/>
        <v>food</v>
      </c>
      <c r="R99" t="str">
        <f t="shared" si="6"/>
        <v>food trucks</v>
      </c>
      <c r="S99" s="8">
        <f>(((L99/60)/60)/24)+DATE(1970,1,1)</f>
        <v>42180.208333333328</v>
      </c>
      <c r="T99" s="8">
        <f>(((M99/60)/60)/24)+DATE(1970,1,1)</f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 s="4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5"/>
        <v>games</v>
      </c>
      <c r="R100" t="str">
        <f t="shared" si="6"/>
        <v>video games</v>
      </c>
      <c r="S100" s="8">
        <f>(((L100/60)/60)/24)+DATE(1970,1,1)</f>
        <v>42212.208333333328</v>
      </c>
      <c r="T100" s="8">
        <f>(((M100/60)/60)/24)+DATE(1970,1,1)</f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</v>
      </c>
      <c r="G101" t="s">
        <v>20</v>
      </c>
      <c r="H101">
        <v>164</v>
      </c>
      <c r="I101" s="4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5"/>
        <v>theater</v>
      </c>
      <c r="R101" t="str">
        <f t="shared" si="6"/>
        <v>plays</v>
      </c>
      <c r="S101" s="8">
        <f>(((L101/60)/60)/24)+DATE(1970,1,1)</f>
        <v>41968.25</v>
      </c>
      <c r="T101" s="8">
        <f>(((M101/60)/60)/24)+DATE(1970,1,1)</f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 s="4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5"/>
        <v>theater</v>
      </c>
      <c r="R102" t="str">
        <f t="shared" si="6"/>
        <v>plays</v>
      </c>
      <c r="S102" s="8">
        <f>(((L102/60)/60)/24)+DATE(1970,1,1)</f>
        <v>40835.208333333336</v>
      </c>
      <c r="T102" s="8">
        <f>(((M102/60)/60)/24)+DATE(1970,1,1)</f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>
        <v>164</v>
      </c>
      <c r="I103" s="4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5"/>
        <v>music</v>
      </c>
      <c r="R103" t="str">
        <f t="shared" si="6"/>
        <v>electric music</v>
      </c>
      <c r="S103" s="8">
        <f>(((L103/60)/60)/24)+DATE(1970,1,1)</f>
        <v>42056.25</v>
      </c>
      <c r="T103" s="8">
        <f>(((M103/60)/60)/24)+DATE(1970,1,1)</f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>
        <v>336</v>
      </c>
      <c r="I104" s="4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5"/>
        <v>technology</v>
      </c>
      <c r="R104" t="str">
        <f t="shared" si="6"/>
        <v>wearables</v>
      </c>
      <c r="S104" s="8">
        <f>(((L104/60)/60)/24)+DATE(1970,1,1)</f>
        <v>43234.208333333328</v>
      </c>
      <c r="T104" s="8">
        <f>(((M104/60)/60)/24)+DATE(1970,1,1)</f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>
        <v>37</v>
      </c>
      <c r="I105" s="4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5"/>
        <v>music</v>
      </c>
      <c r="R105" t="str">
        <f t="shared" si="6"/>
        <v>electric music</v>
      </c>
      <c r="S105" s="8">
        <f>(((L105/60)/60)/24)+DATE(1970,1,1)</f>
        <v>40475.208333333336</v>
      </c>
      <c r="T105" s="8">
        <f>(((M105/60)/60)/24)+DATE(1970,1,1)</f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>
        <v>1917</v>
      </c>
      <c r="I106" s="4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5"/>
        <v>music</v>
      </c>
      <c r="R106" t="str">
        <f t="shared" si="6"/>
        <v>indie rock</v>
      </c>
      <c r="S106" s="8">
        <f>(((L106/60)/60)/24)+DATE(1970,1,1)</f>
        <v>42878.208333333328</v>
      </c>
      <c r="T106" s="8">
        <f>(((M106/60)/60)/24)+DATE(1970,1,1)</f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144.54411764705884</v>
      </c>
      <c r="G107" t="s">
        <v>20</v>
      </c>
      <c r="H107">
        <v>95</v>
      </c>
      <c r="I107" s="4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5"/>
        <v>technology</v>
      </c>
      <c r="R107" t="str">
        <f t="shared" si="6"/>
        <v>web</v>
      </c>
      <c r="S107" s="8">
        <f>(((L107/60)/60)/24)+DATE(1970,1,1)</f>
        <v>41366.208333333336</v>
      </c>
      <c r="T107" s="8">
        <f>(((M107/60)/60)/24)+DATE(1970,1,1)</f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>
        <v>147</v>
      </c>
      <c r="I108" s="4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5"/>
        <v>theater</v>
      </c>
      <c r="R108" t="str">
        <f t="shared" si="6"/>
        <v>plays</v>
      </c>
      <c r="S108" s="8">
        <f>(((L108/60)/60)/24)+DATE(1970,1,1)</f>
        <v>43716.208333333328</v>
      </c>
      <c r="T108" s="8">
        <f>(((M108/60)/60)/24)+DATE(1970,1,1)</f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186.48571428571427</v>
      </c>
      <c r="G109" t="s">
        <v>20</v>
      </c>
      <c r="H109">
        <v>86</v>
      </c>
      <c r="I109" s="4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5"/>
        <v>theater</v>
      </c>
      <c r="R109" t="str">
        <f t="shared" si="6"/>
        <v>plays</v>
      </c>
      <c r="S109" s="8">
        <f>(((L109/60)/60)/24)+DATE(1970,1,1)</f>
        <v>43213.208333333328</v>
      </c>
      <c r="T109" s="8">
        <f>(((M109/60)/60)/24)+DATE(1970,1,1)</f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>
        <v>83</v>
      </c>
      <c r="I110" s="4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5"/>
        <v>film &amp; video</v>
      </c>
      <c r="R110" t="str">
        <f t="shared" si="6"/>
        <v>documentary</v>
      </c>
      <c r="S110" s="8">
        <f>(((L110/60)/60)/24)+DATE(1970,1,1)</f>
        <v>41005.208333333336</v>
      </c>
      <c r="T110" s="8">
        <f>(((M110/60)/60)/24)+DATE(1970,1,1)</f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 s="4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5"/>
        <v>film &amp; video</v>
      </c>
      <c r="R111" t="str">
        <f t="shared" si="6"/>
        <v>television</v>
      </c>
      <c r="S111" s="8">
        <f>(((L111/60)/60)/24)+DATE(1970,1,1)</f>
        <v>41651.25</v>
      </c>
      <c r="T111" s="8">
        <f>(((M111/60)/60)/24)+DATE(1970,1,1)</f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 s="4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5"/>
        <v>food</v>
      </c>
      <c r="R112" t="str">
        <f t="shared" si="6"/>
        <v>food trucks</v>
      </c>
      <c r="S112" s="8">
        <f>(((L112/60)/60)/24)+DATE(1970,1,1)</f>
        <v>43354.208333333328</v>
      </c>
      <c r="T112" s="8">
        <f>(((M112/60)/60)/24)+DATE(1970,1,1)</f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>
        <v>676</v>
      </c>
      <c r="I113" s="4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5"/>
        <v>publishing</v>
      </c>
      <c r="R113" t="str">
        <f t="shared" si="6"/>
        <v>radio &amp; podcasts</v>
      </c>
      <c r="S113" s="8">
        <f>(((L113/60)/60)/24)+DATE(1970,1,1)</f>
        <v>41174.208333333336</v>
      </c>
      <c r="T113" s="8">
        <f>(((M113/60)/60)/24)+DATE(1970,1,1)</f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>
        <v>361</v>
      </c>
      <c r="I114" s="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5"/>
        <v>technology</v>
      </c>
      <c r="R114" t="str">
        <f t="shared" si="6"/>
        <v>web</v>
      </c>
      <c r="S114" s="8">
        <f>(((L114/60)/60)/24)+DATE(1970,1,1)</f>
        <v>41875.208333333336</v>
      </c>
      <c r="T114" s="8">
        <f>(((M114/60)/60)/24)+DATE(1970,1,1)</f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>
        <v>131</v>
      </c>
      <c r="I115" s="4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5"/>
        <v>food</v>
      </c>
      <c r="R115" t="str">
        <f t="shared" si="6"/>
        <v>food trucks</v>
      </c>
      <c r="S115" s="8">
        <f>(((L115/60)/60)/24)+DATE(1970,1,1)</f>
        <v>42990.208333333328</v>
      </c>
      <c r="T115" s="8">
        <f>(((M115/60)/60)/24)+DATE(1970,1,1)</f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>
        <v>126</v>
      </c>
      <c r="I116" s="4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5"/>
        <v>technology</v>
      </c>
      <c r="R116" t="str">
        <f t="shared" si="6"/>
        <v>wearables</v>
      </c>
      <c r="S116" s="8">
        <f>(((L116/60)/60)/24)+DATE(1970,1,1)</f>
        <v>43564.208333333328</v>
      </c>
      <c r="T116" s="8">
        <f>(((M116/60)/60)/24)+DATE(1970,1,1)</f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>
        <v>3304</v>
      </c>
      <c r="I117" s="4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5"/>
        <v>publishing</v>
      </c>
      <c r="R117" t="str">
        <f t="shared" si="6"/>
        <v>fiction</v>
      </c>
      <c r="S117" s="8">
        <f>(((L117/60)/60)/24)+DATE(1970,1,1)</f>
        <v>43056.25</v>
      </c>
      <c r="T117" s="8">
        <f>(((M117/60)/60)/24)+DATE(1970,1,1)</f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 s="4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5"/>
        <v>theater</v>
      </c>
      <c r="R118" t="str">
        <f t="shared" si="6"/>
        <v>plays</v>
      </c>
      <c r="S118" s="8">
        <f>(((L118/60)/60)/24)+DATE(1970,1,1)</f>
        <v>42265.208333333328</v>
      </c>
      <c r="T118" s="8">
        <f>(((M118/60)/60)/24)+DATE(1970,1,1)</f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>
        <v>275</v>
      </c>
      <c r="I119" s="4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5"/>
        <v>film &amp; video</v>
      </c>
      <c r="R119" t="str">
        <f t="shared" si="6"/>
        <v>television</v>
      </c>
      <c r="S119" s="8">
        <f>(((L119/60)/60)/24)+DATE(1970,1,1)</f>
        <v>40808.208333333336</v>
      </c>
      <c r="T119" s="8">
        <f>(((M119/60)/60)/24)+DATE(1970,1,1)</f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>
        <v>67</v>
      </c>
      <c r="I120" s="4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5"/>
        <v>photography</v>
      </c>
      <c r="R120" t="str">
        <f t="shared" si="6"/>
        <v>photography books</v>
      </c>
      <c r="S120" s="8">
        <f>(((L120/60)/60)/24)+DATE(1970,1,1)</f>
        <v>41665.25</v>
      </c>
      <c r="T120" s="8">
        <f>(((M120/60)/60)/24)+DATE(1970,1,1)</f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>
        <v>154</v>
      </c>
      <c r="I121" s="4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5"/>
        <v>film &amp; video</v>
      </c>
      <c r="R121" t="str">
        <f t="shared" si="6"/>
        <v>documentary</v>
      </c>
      <c r="S121" s="8">
        <f>(((L121/60)/60)/24)+DATE(1970,1,1)</f>
        <v>41806.208333333336</v>
      </c>
      <c r="T121" s="8">
        <f>(((M121/60)/60)/24)+DATE(1970,1,1)</f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149.49667110519306</v>
      </c>
      <c r="G122" t="s">
        <v>20</v>
      </c>
      <c r="H122">
        <v>1782</v>
      </c>
      <c r="I122" s="4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5"/>
        <v>games</v>
      </c>
      <c r="R122" t="str">
        <f t="shared" si="6"/>
        <v>mobile games</v>
      </c>
      <c r="S122" s="8">
        <f>(((L122/60)/60)/24)+DATE(1970,1,1)</f>
        <v>42111.208333333328</v>
      </c>
      <c r="T122" s="8">
        <f>(((M122/60)/60)/24)+DATE(1970,1,1)</f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>
        <v>903</v>
      </c>
      <c r="I123" s="4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5"/>
        <v>games</v>
      </c>
      <c r="R123" t="str">
        <f t="shared" si="6"/>
        <v>video games</v>
      </c>
      <c r="S123" s="8">
        <f>(((L123/60)/60)/24)+DATE(1970,1,1)</f>
        <v>41917.208333333336</v>
      </c>
      <c r="T123" s="8">
        <f>(((M123/60)/60)/24)+DATE(1970,1,1)</f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>
        <v>3387</v>
      </c>
      <c r="I124" s="4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5"/>
        <v>publishing</v>
      </c>
      <c r="R124" t="str">
        <f t="shared" si="6"/>
        <v>fiction</v>
      </c>
      <c r="S124" s="8">
        <f>(((L124/60)/60)/24)+DATE(1970,1,1)</f>
        <v>41970.25</v>
      </c>
      <c r="T124" s="8">
        <f>(((M124/60)/60)/24)+DATE(1970,1,1)</f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 s="4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5"/>
        <v>theater</v>
      </c>
      <c r="R125" t="str">
        <f t="shared" si="6"/>
        <v>plays</v>
      </c>
      <c r="S125" s="8">
        <f>(((L125/60)/60)/24)+DATE(1970,1,1)</f>
        <v>42332.25</v>
      </c>
      <c r="T125" s="8">
        <f>(((M125/60)/60)/24)+DATE(1970,1,1)</f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>
        <v>94</v>
      </c>
      <c r="I126" s="4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5"/>
        <v>photography</v>
      </c>
      <c r="R126" t="str">
        <f t="shared" si="6"/>
        <v>photography books</v>
      </c>
      <c r="S126" s="8">
        <f>(((L126/60)/60)/24)+DATE(1970,1,1)</f>
        <v>43598.208333333328</v>
      </c>
      <c r="T126" s="8">
        <f>(((M126/60)/60)/24)+DATE(1970,1,1)</f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>
        <v>180</v>
      </c>
      <c r="I127" s="4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5"/>
        <v>theater</v>
      </c>
      <c r="R127" t="str">
        <f t="shared" si="6"/>
        <v>plays</v>
      </c>
      <c r="S127" s="8">
        <f>(((L127/60)/60)/24)+DATE(1970,1,1)</f>
        <v>43362.208333333328</v>
      </c>
      <c r="T127" s="8">
        <f>(((M127/60)/60)/24)+DATE(1970,1,1)</f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 s="4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5"/>
        <v>theater</v>
      </c>
      <c r="R128" t="str">
        <f t="shared" si="6"/>
        <v>plays</v>
      </c>
      <c r="S128" s="8">
        <f>(((L128/60)/60)/24)+DATE(1970,1,1)</f>
        <v>42596.208333333328</v>
      </c>
      <c r="T128" s="8">
        <f>(((M128/60)/60)/24)+DATE(1970,1,1)</f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>
        <v>672</v>
      </c>
      <c r="I129" s="4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5"/>
        <v>theater</v>
      </c>
      <c r="R129" t="str">
        <f t="shared" si="6"/>
        <v>plays</v>
      </c>
      <c r="S129" s="8">
        <f>(((L129/60)/60)/24)+DATE(1970,1,1)</f>
        <v>40310.208333333336</v>
      </c>
      <c r="T129" s="8">
        <f>(((M129/60)/60)/24)+DATE(1970,1,1)</f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4"/>
        <v>60.334277620396605</v>
      </c>
      <c r="G130" t="s">
        <v>74</v>
      </c>
      <c r="H130">
        <v>532</v>
      </c>
      <c r="I130" s="4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5"/>
        <v>music</v>
      </c>
      <c r="R130" t="str">
        <f t="shared" si="6"/>
        <v>rock</v>
      </c>
      <c r="S130" s="8">
        <f>(((L130/60)/60)/24)+DATE(1970,1,1)</f>
        <v>40417.208333333336</v>
      </c>
      <c r="T130" s="8">
        <f>(((M130/60)/60)/24)+DATE(1970,1,1)</f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8">E131/D131*100</f>
        <v>3.202693602693603</v>
      </c>
      <c r="G131" t="s">
        <v>74</v>
      </c>
      <c r="H131">
        <v>55</v>
      </c>
      <c r="I131" s="4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9">LEFT(P131,SEARCH("/",P131)-1)</f>
        <v>food</v>
      </c>
      <c r="R131" t="str">
        <f t="shared" si="6"/>
        <v>food trucks</v>
      </c>
      <c r="S131" s="8">
        <f>(((L131/60)/60)/24)+DATE(1970,1,1)</f>
        <v>42038.25</v>
      </c>
      <c r="T131" s="8">
        <f>(((M131/60)/60)/24)+DATE(1970,1,1)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>
        <v>533</v>
      </c>
      <c r="I132" s="4">
        <f t="shared" si="7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9"/>
        <v>film &amp; video</v>
      </c>
      <c r="R132" t="str">
        <f t="shared" ref="R132:R195" si="10">RIGHT(P132,LEN(P132)- SEARCH("/",P132))</f>
        <v>drama</v>
      </c>
      <c r="S132" s="8">
        <f>(((L132/60)/60)/24)+DATE(1970,1,1)</f>
        <v>40842.208333333336</v>
      </c>
      <c r="T132" s="8">
        <f>(((M132/60)/60)/24)+DATE(1970,1,1)</f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>
        <v>2443</v>
      </c>
      <c r="I133" s="4">
        <f t="shared" ref="I133:I196" si="11">E133/H133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9"/>
        <v>technology</v>
      </c>
      <c r="R133" t="str">
        <f t="shared" si="10"/>
        <v>web</v>
      </c>
      <c r="S133" s="8">
        <f>(((L133/60)/60)/24)+DATE(1970,1,1)</f>
        <v>41607.25</v>
      </c>
      <c r="T133" s="8">
        <f>(((M133/60)/60)/24)+DATE(1970,1,1)</f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>
        <v>89</v>
      </c>
      <c r="I134" s="4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9"/>
        <v>theater</v>
      </c>
      <c r="R134" t="str">
        <f t="shared" si="10"/>
        <v>plays</v>
      </c>
      <c r="S134" s="8">
        <f>(((L134/60)/60)/24)+DATE(1970,1,1)</f>
        <v>43112.25</v>
      </c>
      <c r="T134" s="8">
        <f>(((M134/60)/60)/24)+DATE(1970,1,1)</f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>
        <v>159</v>
      </c>
      <c r="I135" s="4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9"/>
        <v>music</v>
      </c>
      <c r="R135" t="str">
        <f t="shared" si="10"/>
        <v>world music</v>
      </c>
      <c r="S135" s="8">
        <f>(((L135/60)/60)/24)+DATE(1970,1,1)</f>
        <v>40767.208333333336</v>
      </c>
      <c r="T135" s="8">
        <f>(((M135/60)/60)/24)+DATE(1970,1,1)</f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 s="4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9"/>
        <v>film &amp; video</v>
      </c>
      <c r="R136" t="str">
        <f t="shared" si="10"/>
        <v>documentary</v>
      </c>
      <c r="S136" s="8">
        <f>(((L136/60)/60)/24)+DATE(1970,1,1)</f>
        <v>40713.208333333336</v>
      </c>
      <c r="T136" s="8">
        <f>(((M136/60)/60)/24)+DATE(1970,1,1)</f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>
        <v>117</v>
      </c>
      <c r="I137" s="4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9"/>
        <v>theater</v>
      </c>
      <c r="R137" t="str">
        <f t="shared" si="10"/>
        <v>plays</v>
      </c>
      <c r="S137" s="8">
        <f>(((L137/60)/60)/24)+DATE(1970,1,1)</f>
        <v>41340.25</v>
      </c>
      <c r="T137" s="8">
        <f>(((M137/60)/60)/24)+DATE(1970,1,1)</f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>
        <v>58</v>
      </c>
      <c r="I138" s="4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9"/>
        <v>film &amp; video</v>
      </c>
      <c r="R138" t="str">
        <f t="shared" si="10"/>
        <v>drama</v>
      </c>
      <c r="S138" s="8">
        <f>(((L138/60)/60)/24)+DATE(1970,1,1)</f>
        <v>41797.208333333336</v>
      </c>
      <c r="T138" s="8">
        <f>(((M138/60)/60)/24)+DATE(1970,1,1)</f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>
        <v>50</v>
      </c>
      <c r="I139" s="4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9"/>
        <v>publishing</v>
      </c>
      <c r="R139" t="str">
        <f t="shared" si="10"/>
        <v>nonfiction</v>
      </c>
      <c r="S139" s="8">
        <f>(((L139/60)/60)/24)+DATE(1970,1,1)</f>
        <v>40457.208333333336</v>
      </c>
      <c r="T139" s="8">
        <f>(((M139/60)/60)/24)+DATE(1970,1,1)</f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 s="4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9"/>
        <v>games</v>
      </c>
      <c r="R140" t="str">
        <f t="shared" si="10"/>
        <v>mobile games</v>
      </c>
      <c r="S140" s="8">
        <f>(((L140/60)/60)/24)+DATE(1970,1,1)</f>
        <v>41180.208333333336</v>
      </c>
      <c r="T140" s="8">
        <f>(((M140/60)/60)/24)+DATE(1970,1,1)</f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 s="4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9"/>
        <v>technology</v>
      </c>
      <c r="R141" t="str">
        <f t="shared" si="10"/>
        <v>wearables</v>
      </c>
      <c r="S141" s="8">
        <f>(((L141/60)/60)/24)+DATE(1970,1,1)</f>
        <v>42115.208333333328</v>
      </c>
      <c r="T141" s="8">
        <f>(((M141/60)/60)/24)+DATE(1970,1,1)</f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>
        <v>186</v>
      </c>
      <c r="I142" s="4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9"/>
        <v>film &amp; video</v>
      </c>
      <c r="R142" t="str">
        <f t="shared" si="10"/>
        <v>documentary</v>
      </c>
      <c r="S142" s="8">
        <f>(((L142/60)/60)/24)+DATE(1970,1,1)</f>
        <v>43156.25</v>
      </c>
      <c r="T142" s="8">
        <f>(((M142/60)/60)/24)+DATE(1970,1,1)</f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>
        <v>1071</v>
      </c>
      <c r="I143" s="4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9"/>
        <v>technology</v>
      </c>
      <c r="R143" t="str">
        <f t="shared" si="10"/>
        <v>web</v>
      </c>
      <c r="S143" s="8">
        <f>(((L143/60)/60)/24)+DATE(1970,1,1)</f>
        <v>42167.208333333328</v>
      </c>
      <c r="T143" s="8">
        <f>(((M143/60)/60)/24)+DATE(1970,1,1)</f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230.03999999999996</v>
      </c>
      <c r="G144" t="s">
        <v>20</v>
      </c>
      <c r="H144">
        <v>117</v>
      </c>
      <c r="I144" s="4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9"/>
        <v>technology</v>
      </c>
      <c r="R144" t="str">
        <f t="shared" si="10"/>
        <v>web</v>
      </c>
      <c r="S144" s="8">
        <f>(((L144/60)/60)/24)+DATE(1970,1,1)</f>
        <v>41005.208333333336</v>
      </c>
      <c r="T144" s="8">
        <f>(((M144/60)/60)/24)+DATE(1970,1,1)</f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135.59259259259261</v>
      </c>
      <c r="G145" t="s">
        <v>20</v>
      </c>
      <c r="H145">
        <v>70</v>
      </c>
      <c r="I145" s="4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9"/>
        <v>music</v>
      </c>
      <c r="R145" t="str">
        <f t="shared" si="10"/>
        <v>indie rock</v>
      </c>
      <c r="S145" s="8">
        <f>(((L145/60)/60)/24)+DATE(1970,1,1)</f>
        <v>40357.208333333336</v>
      </c>
      <c r="T145" s="8">
        <f>(((M145/60)/60)/24)+DATE(1970,1,1)</f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>
        <v>135</v>
      </c>
      <c r="I146" s="4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9"/>
        <v>theater</v>
      </c>
      <c r="R146" t="str">
        <f t="shared" si="10"/>
        <v>plays</v>
      </c>
      <c r="S146" s="8">
        <f>(((L146/60)/60)/24)+DATE(1970,1,1)</f>
        <v>43633.208333333328</v>
      </c>
      <c r="T146" s="8">
        <f>(((M146/60)/60)/24)+DATE(1970,1,1)</f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>
        <v>768</v>
      </c>
      <c r="I147" s="4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9"/>
        <v>technology</v>
      </c>
      <c r="R147" t="str">
        <f t="shared" si="10"/>
        <v>wearables</v>
      </c>
      <c r="S147" s="8">
        <f>(((L147/60)/60)/24)+DATE(1970,1,1)</f>
        <v>41889.208333333336</v>
      </c>
      <c r="T147" s="8">
        <f>(((M147/60)/60)/24)+DATE(1970,1,1)</f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>
        <v>51</v>
      </c>
      <c r="I148" s="4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9"/>
        <v>theater</v>
      </c>
      <c r="R148" t="str">
        <f t="shared" si="10"/>
        <v>plays</v>
      </c>
      <c r="S148" s="8">
        <f>(((L148/60)/60)/24)+DATE(1970,1,1)</f>
        <v>40855.25</v>
      </c>
      <c r="T148" s="8">
        <f>(((M148/60)/60)/24)+DATE(1970,1,1)</f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>
        <v>199</v>
      </c>
      <c r="I149" s="4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9"/>
        <v>theater</v>
      </c>
      <c r="R149" t="str">
        <f t="shared" si="10"/>
        <v>plays</v>
      </c>
      <c r="S149" s="8">
        <f>(((L149/60)/60)/24)+DATE(1970,1,1)</f>
        <v>42534.208333333328</v>
      </c>
      <c r="T149" s="8">
        <f>(((M149/60)/60)/24)+DATE(1970,1,1)</f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>
        <v>107</v>
      </c>
      <c r="I150" s="4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9"/>
        <v>technology</v>
      </c>
      <c r="R150" t="str">
        <f t="shared" si="10"/>
        <v>wearables</v>
      </c>
      <c r="S150" s="8">
        <f>(((L150/60)/60)/24)+DATE(1970,1,1)</f>
        <v>42941.208333333328</v>
      </c>
      <c r="T150" s="8">
        <f>(((M150/60)/60)/24)+DATE(1970,1,1)</f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>
        <v>195</v>
      </c>
      <c r="I151" s="4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9"/>
        <v>music</v>
      </c>
      <c r="R151" t="str">
        <f t="shared" si="10"/>
        <v>indie rock</v>
      </c>
      <c r="S151" s="8">
        <f>(((L151/60)/60)/24)+DATE(1970,1,1)</f>
        <v>41275.25</v>
      </c>
      <c r="T151" s="8">
        <f>(((M151/60)/60)/24)+DATE(1970,1,1)</f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 s="4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9"/>
        <v>music</v>
      </c>
      <c r="R152" t="str">
        <f t="shared" si="10"/>
        <v>rock</v>
      </c>
      <c r="S152" s="8">
        <f>(((L152/60)/60)/24)+DATE(1970,1,1)</f>
        <v>43450.25</v>
      </c>
      <c r="T152" s="8">
        <f>(((M152/60)/60)/24)+DATE(1970,1,1)</f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 s="4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9"/>
        <v>music</v>
      </c>
      <c r="R153" t="str">
        <f t="shared" si="10"/>
        <v>electric music</v>
      </c>
      <c r="S153" s="8">
        <f>(((L153/60)/60)/24)+DATE(1970,1,1)</f>
        <v>41799.208333333336</v>
      </c>
      <c r="T153" s="8">
        <f>(((M153/60)/60)/24)+DATE(1970,1,1)</f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>
        <v>3376</v>
      </c>
      <c r="I154" s="4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9"/>
        <v>music</v>
      </c>
      <c r="R154" t="str">
        <f t="shared" si="10"/>
        <v>indie rock</v>
      </c>
      <c r="S154" s="8">
        <f>(((L154/60)/60)/24)+DATE(1970,1,1)</f>
        <v>42783.25</v>
      </c>
      <c r="T154" s="8">
        <f>(((M154/60)/60)/24)+DATE(1970,1,1)</f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 s="4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9"/>
        <v>theater</v>
      </c>
      <c r="R155" t="str">
        <f t="shared" si="10"/>
        <v>plays</v>
      </c>
      <c r="S155" s="8">
        <f>(((L155/60)/60)/24)+DATE(1970,1,1)</f>
        <v>41201.208333333336</v>
      </c>
      <c r="T155" s="8">
        <f>(((M155/60)/60)/24)+DATE(1970,1,1)</f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>
        <v>1059</v>
      </c>
      <c r="I156" s="4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9"/>
        <v>music</v>
      </c>
      <c r="R156" t="str">
        <f t="shared" si="10"/>
        <v>indie rock</v>
      </c>
      <c r="S156" s="8">
        <f>(((L156/60)/60)/24)+DATE(1970,1,1)</f>
        <v>42502.208333333328</v>
      </c>
      <c r="T156" s="8">
        <f>(((M156/60)/60)/24)+DATE(1970,1,1)</f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 s="4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9"/>
        <v>theater</v>
      </c>
      <c r="R157" t="str">
        <f t="shared" si="10"/>
        <v>plays</v>
      </c>
      <c r="S157" s="8">
        <f>(((L157/60)/60)/24)+DATE(1970,1,1)</f>
        <v>40262.208333333336</v>
      </c>
      <c r="T157" s="8">
        <f>(((M157/60)/60)/24)+DATE(1970,1,1)</f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>
        <v>379</v>
      </c>
      <c r="I158" s="4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9"/>
        <v>music</v>
      </c>
      <c r="R158" t="str">
        <f t="shared" si="10"/>
        <v>rock</v>
      </c>
      <c r="S158" s="8">
        <f>(((L158/60)/60)/24)+DATE(1970,1,1)</f>
        <v>43743.208333333328</v>
      </c>
      <c r="T158" s="8">
        <f>(((M158/60)/60)/24)+DATE(1970,1,1)</f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 s="4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9"/>
        <v>photography</v>
      </c>
      <c r="R159" t="str">
        <f t="shared" si="10"/>
        <v>photography books</v>
      </c>
      <c r="S159" s="8">
        <f>(((L159/60)/60)/24)+DATE(1970,1,1)</f>
        <v>41638.25</v>
      </c>
      <c r="T159" s="8">
        <f>(((M159/60)/60)/24)+DATE(1970,1,1)</f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>
        <v>41</v>
      </c>
      <c r="I160" s="4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9"/>
        <v>music</v>
      </c>
      <c r="R160" t="str">
        <f t="shared" si="10"/>
        <v>rock</v>
      </c>
      <c r="S160" s="8">
        <f>(((L160/60)/60)/24)+DATE(1970,1,1)</f>
        <v>42346.25</v>
      </c>
      <c r="T160" s="8">
        <f>(((M160/60)/60)/24)+DATE(1970,1,1)</f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>
        <v>1821</v>
      </c>
      <c r="I161" s="4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9"/>
        <v>theater</v>
      </c>
      <c r="R161" t="str">
        <f t="shared" si="10"/>
        <v>plays</v>
      </c>
      <c r="S161" s="8">
        <f>(((L161/60)/60)/24)+DATE(1970,1,1)</f>
        <v>43551.208333333328</v>
      </c>
      <c r="T161" s="8">
        <f>(((M161/60)/60)/24)+DATE(1970,1,1)</f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>
        <v>164</v>
      </c>
      <c r="I162" s="4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9"/>
        <v>technology</v>
      </c>
      <c r="R162" t="str">
        <f t="shared" si="10"/>
        <v>wearables</v>
      </c>
      <c r="S162" s="8">
        <f>(((L162/60)/60)/24)+DATE(1970,1,1)</f>
        <v>43582.208333333328</v>
      </c>
      <c r="T162" s="8">
        <f>(((M162/60)/60)/24)+DATE(1970,1,1)</f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 s="4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9"/>
        <v>technology</v>
      </c>
      <c r="R163" t="str">
        <f t="shared" si="10"/>
        <v>web</v>
      </c>
      <c r="S163" s="8">
        <f>(((L163/60)/60)/24)+DATE(1970,1,1)</f>
        <v>42270.208333333328</v>
      </c>
      <c r="T163" s="8">
        <f>(((M163/60)/60)/24)+DATE(1970,1,1)</f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>
        <v>157</v>
      </c>
      <c r="I164" s="4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9"/>
        <v>music</v>
      </c>
      <c r="R164" t="str">
        <f t="shared" si="10"/>
        <v>rock</v>
      </c>
      <c r="S164" s="8">
        <f>(((L164/60)/60)/24)+DATE(1970,1,1)</f>
        <v>43442.25</v>
      </c>
      <c r="T164" s="8">
        <f>(((M164/60)/60)/24)+DATE(1970,1,1)</f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253.25714285714284</v>
      </c>
      <c r="G165" t="s">
        <v>20</v>
      </c>
      <c r="H165">
        <v>246</v>
      </c>
      <c r="I165" s="4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9"/>
        <v>photography</v>
      </c>
      <c r="R165" t="str">
        <f t="shared" si="10"/>
        <v>photography books</v>
      </c>
      <c r="S165" s="8">
        <f>(((L165/60)/60)/24)+DATE(1970,1,1)</f>
        <v>43028.208333333328</v>
      </c>
      <c r="T165" s="8">
        <f>(((M165/60)/60)/24)+DATE(1970,1,1)</f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100.16943521594683</v>
      </c>
      <c r="G166" t="s">
        <v>20</v>
      </c>
      <c r="H166">
        <v>1396</v>
      </c>
      <c r="I166" s="4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9"/>
        <v>theater</v>
      </c>
      <c r="R166" t="str">
        <f t="shared" si="10"/>
        <v>plays</v>
      </c>
      <c r="S166" s="8">
        <f>(((L166/60)/60)/24)+DATE(1970,1,1)</f>
        <v>43016.208333333328</v>
      </c>
      <c r="T166" s="8">
        <f>(((M166/60)/60)/24)+DATE(1970,1,1)</f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>
        <v>2506</v>
      </c>
      <c r="I167" s="4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9"/>
        <v>technology</v>
      </c>
      <c r="R167" t="str">
        <f t="shared" si="10"/>
        <v>web</v>
      </c>
      <c r="S167" s="8">
        <f>(((L167/60)/60)/24)+DATE(1970,1,1)</f>
        <v>42948.208333333328</v>
      </c>
      <c r="T167" s="8">
        <f>(((M167/60)/60)/24)+DATE(1970,1,1)</f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>
        <v>244</v>
      </c>
      <c r="I168" s="4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9"/>
        <v>photography</v>
      </c>
      <c r="R168" t="str">
        <f t="shared" si="10"/>
        <v>photography books</v>
      </c>
      <c r="S168" s="8">
        <f>(((L168/60)/60)/24)+DATE(1970,1,1)</f>
        <v>40534.25</v>
      </c>
      <c r="T168" s="8">
        <f>(((M168/60)/60)/24)+DATE(1970,1,1)</f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415.53846153846149</v>
      </c>
      <c r="G169" t="s">
        <v>20</v>
      </c>
      <c r="H169">
        <v>146</v>
      </c>
      <c r="I169" s="4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9"/>
        <v>theater</v>
      </c>
      <c r="R169" t="str">
        <f t="shared" si="10"/>
        <v>plays</v>
      </c>
      <c r="S169" s="8">
        <f>(((L169/60)/60)/24)+DATE(1970,1,1)</f>
        <v>41435.208333333336</v>
      </c>
      <c r="T169" s="8">
        <f>(((M169/60)/60)/24)+DATE(1970,1,1)</f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 s="4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9"/>
        <v>music</v>
      </c>
      <c r="R170" t="str">
        <f t="shared" si="10"/>
        <v>indie rock</v>
      </c>
      <c r="S170" s="8">
        <f>(((L170/60)/60)/24)+DATE(1970,1,1)</f>
        <v>43518.25</v>
      </c>
      <c r="T170" s="8">
        <f>(((M170/60)/60)/24)+DATE(1970,1,1)</f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>
        <v>1267</v>
      </c>
      <c r="I171" s="4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9"/>
        <v>film &amp; video</v>
      </c>
      <c r="R171" t="str">
        <f t="shared" si="10"/>
        <v>shorts</v>
      </c>
      <c r="S171" s="8">
        <f>(((L171/60)/60)/24)+DATE(1970,1,1)</f>
        <v>41077.208333333336</v>
      </c>
      <c r="T171" s="8">
        <f>(((M171/60)/60)/24)+DATE(1970,1,1)</f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 s="4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9"/>
        <v>music</v>
      </c>
      <c r="R172" t="str">
        <f t="shared" si="10"/>
        <v>indie rock</v>
      </c>
      <c r="S172" s="8">
        <f>(((L172/60)/60)/24)+DATE(1970,1,1)</f>
        <v>42950.208333333328</v>
      </c>
      <c r="T172" s="8">
        <f>(((M172/60)/60)/24)+DATE(1970,1,1)</f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 s="4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9"/>
        <v>publishing</v>
      </c>
      <c r="R173" t="str">
        <f t="shared" si="10"/>
        <v>translations</v>
      </c>
      <c r="S173" s="8">
        <f>(((L173/60)/60)/24)+DATE(1970,1,1)</f>
        <v>41718.208333333336</v>
      </c>
      <c r="T173" s="8">
        <f>(((M173/60)/60)/24)+DATE(1970,1,1)</f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 s="4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9"/>
        <v>film &amp; video</v>
      </c>
      <c r="R174" t="str">
        <f t="shared" si="10"/>
        <v>documentary</v>
      </c>
      <c r="S174" s="8">
        <f>(((L174/60)/60)/24)+DATE(1970,1,1)</f>
        <v>41839.208333333336</v>
      </c>
      <c r="T174" s="8">
        <f>(((M174/60)/60)/24)+DATE(1970,1,1)</f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>
        <v>1561</v>
      </c>
      <c r="I175" s="4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9"/>
        <v>theater</v>
      </c>
      <c r="R175" t="str">
        <f t="shared" si="10"/>
        <v>plays</v>
      </c>
      <c r="S175" s="8">
        <f>(((L175/60)/60)/24)+DATE(1970,1,1)</f>
        <v>41412.208333333336</v>
      </c>
      <c r="T175" s="8">
        <f>(((M175/60)/60)/24)+DATE(1970,1,1)</f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894.66666666666674</v>
      </c>
      <c r="G176" t="s">
        <v>20</v>
      </c>
      <c r="H176">
        <v>48</v>
      </c>
      <c r="I176" s="4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9"/>
        <v>technology</v>
      </c>
      <c r="R176" t="str">
        <f t="shared" si="10"/>
        <v>wearables</v>
      </c>
      <c r="S176" s="8">
        <f>(((L176/60)/60)/24)+DATE(1970,1,1)</f>
        <v>42282.208333333328</v>
      </c>
      <c r="T176" s="8">
        <f>(((M176/60)/60)/24)+DATE(1970,1,1)</f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>
        <v>1130</v>
      </c>
      <c r="I177" s="4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9"/>
        <v>theater</v>
      </c>
      <c r="R177" t="str">
        <f t="shared" si="10"/>
        <v>plays</v>
      </c>
      <c r="S177" s="8">
        <f>(((L177/60)/60)/24)+DATE(1970,1,1)</f>
        <v>42613.208333333328</v>
      </c>
      <c r="T177" s="8">
        <f>(((M177/60)/60)/24)+DATE(1970,1,1)</f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 s="4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9"/>
        <v>theater</v>
      </c>
      <c r="R178" t="str">
        <f t="shared" si="10"/>
        <v>plays</v>
      </c>
      <c r="S178" s="8">
        <f>(((L178/60)/60)/24)+DATE(1970,1,1)</f>
        <v>42616.208333333328</v>
      </c>
      <c r="T178" s="8">
        <f>(((M178/60)/60)/24)+DATE(1970,1,1)</f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>
        <v>2739</v>
      </c>
      <c r="I179" s="4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9"/>
        <v>theater</v>
      </c>
      <c r="R179" t="str">
        <f t="shared" si="10"/>
        <v>plays</v>
      </c>
      <c r="S179" s="8">
        <f>(((L179/60)/60)/24)+DATE(1970,1,1)</f>
        <v>40497.25</v>
      </c>
      <c r="T179" s="8">
        <f>(((M179/60)/60)/24)+DATE(1970,1,1)</f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 s="4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9"/>
        <v>food</v>
      </c>
      <c r="R180" t="str">
        <f t="shared" si="10"/>
        <v>food trucks</v>
      </c>
      <c r="S180" s="8">
        <f>(((L180/60)/60)/24)+DATE(1970,1,1)</f>
        <v>42999.208333333328</v>
      </c>
      <c r="T180" s="8">
        <f>(((M180/60)/60)/24)+DATE(1970,1,1)</f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357.71910112359546</v>
      </c>
      <c r="G181" t="s">
        <v>20</v>
      </c>
      <c r="H181">
        <v>3537</v>
      </c>
      <c r="I181" s="4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9"/>
        <v>theater</v>
      </c>
      <c r="R181" t="str">
        <f t="shared" si="10"/>
        <v>plays</v>
      </c>
      <c r="S181" s="8">
        <f>(((L181/60)/60)/24)+DATE(1970,1,1)</f>
        <v>41350.208333333336</v>
      </c>
      <c r="T181" s="8">
        <f>(((M181/60)/60)/24)+DATE(1970,1,1)</f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>
        <v>2107</v>
      </c>
      <c r="I182" s="4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9"/>
        <v>technology</v>
      </c>
      <c r="R182" t="str">
        <f t="shared" si="10"/>
        <v>wearables</v>
      </c>
      <c r="S182" s="8">
        <f>(((L182/60)/60)/24)+DATE(1970,1,1)</f>
        <v>40259.208333333336</v>
      </c>
      <c r="T182" s="8">
        <f>(((M182/60)/60)/24)+DATE(1970,1,1)</f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>
        <v>136</v>
      </c>
      <c r="I183" s="4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9"/>
        <v>technology</v>
      </c>
      <c r="R183" t="str">
        <f t="shared" si="10"/>
        <v>web</v>
      </c>
      <c r="S183" s="8">
        <f>(((L183/60)/60)/24)+DATE(1970,1,1)</f>
        <v>43012.208333333328</v>
      </c>
      <c r="T183" s="8">
        <f>(((M183/60)/60)/24)+DATE(1970,1,1)</f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>
        <v>3318</v>
      </c>
      <c r="I184" s="4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9"/>
        <v>theater</v>
      </c>
      <c r="R184" t="str">
        <f t="shared" si="10"/>
        <v>plays</v>
      </c>
      <c r="S184" s="8">
        <f>(((L184/60)/60)/24)+DATE(1970,1,1)</f>
        <v>43631.208333333328</v>
      </c>
      <c r="T184" s="8">
        <f>(((M184/60)/60)/24)+DATE(1970,1,1)</f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>
        <v>86</v>
      </c>
      <c r="I185" s="4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9"/>
        <v>music</v>
      </c>
      <c r="R185" t="str">
        <f t="shared" si="10"/>
        <v>rock</v>
      </c>
      <c r="S185" s="8">
        <f>(((L185/60)/60)/24)+DATE(1970,1,1)</f>
        <v>40430.208333333336</v>
      </c>
      <c r="T185" s="8">
        <f>(((M185/60)/60)/24)+DATE(1970,1,1)</f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>
        <v>340</v>
      </c>
      <c r="I186" s="4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9"/>
        <v>theater</v>
      </c>
      <c r="R186" t="str">
        <f t="shared" si="10"/>
        <v>plays</v>
      </c>
      <c r="S186" s="8">
        <f>(((L186/60)/60)/24)+DATE(1970,1,1)</f>
        <v>43588.208333333328</v>
      </c>
      <c r="T186" s="8">
        <f>(((M186/60)/60)/24)+DATE(1970,1,1)</f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 s="4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9"/>
        <v>film &amp; video</v>
      </c>
      <c r="R187" t="str">
        <f t="shared" si="10"/>
        <v>television</v>
      </c>
      <c r="S187" s="8">
        <f>(((L187/60)/60)/24)+DATE(1970,1,1)</f>
        <v>43233.208333333328</v>
      </c>
      <c r="T187" s="8">
        <f>(((M187/60)/60)/24)+DATE(1970,1,1)</f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 s="4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9"/>
        <v>theater</v>
      </c>
      <c r="R188" t="str">
        <f t="shared" si="10"/>
        <v>plays</v>
      </c>
      <c r="S188" s="8">
        <f>(((L188/60)/60)/24)+DATE(1970,1,1)</f>
        <v>41782.208333333336</v>
      </c>
      <c r="T188" s="8">
        <f>(((M188/60)/60)/24)+DATE(1970,1,1)</f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>
        <v>1442</v>
      </c>
      <c r="I189" s="4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9"/>
        <v>film &amp; video</v>
      </c>
      <c r="R189" t="str">
        <f t="shared" si="10"/>
        <v>shorts</v>
      </c>
      <c r="S189" s="8">
        <f>(((L189/60)/60)/24)+DATE(1970,1,1)</f>
        <v>41328.25</v>
      </c>
      <c r="T189" s="8">
        <f>(((M189/60)/60)/24)+DATE(1970,1,1)</f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 s="4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9"/>
        <v>theater</v>
      </c>
      <c r="R190" t="str">
        <f t="shared" si="10"/>
        <v>plays</v>
      </c>
      <c r="S190" s="8">
        <f>(((L190/60)/60)/24)+DATE(1970,1,1)</f>
        <v>41975.25</v>
      </c>
      <c r="T190" s="8">
        <f>(((M190/60)/60)/24)+DATE(1970,1,1)</f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>
        <v>441</v>
      </c>
      <c r="I191" s="4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9"/>
        <v>theater</v>
      </c>
      <c r="R191" t="str">
        <f t="shared" si="10"/>
        <v>plays</v>
      </c>
      <c r="S191" s="8">
        <f>(((L191/60)/60)/24)+DATE(1970,1,1)</f>
        <v>42433.25</v>
      </c>
      <c r="T191" s="8">
        <f>(((M191/60)/60)/24)+DATE(1970,1,1)</f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 s="4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9"/>
        <v>theater</v>
      </c>
      <c r="R192" t="str">
        <f t="shared" si="10"/>
        <v>plays</v>
      </c>
      <c r="S192" s="8">
        <f>(((L192/60)/60)/24)+DATE(1970,1,1)</f>
        <v>41429.208333333336</v>
      </c>
      <c r="T192" s="8">
        <f>(((M192/60)/60)/24)+DATE(1970,1,1)</f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>
        <v>86</v>
      </c>
      <c r="I193" s="4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9"/>
        <v>theater</v>
      </c>
      <c r="R193" t="str">
        <f t="shared" si="10"/>
        <v>plays</v>
      </c>
      <c r="S193" s="8">
        <f>(((L193/60)/60)/24)+DATE(1970,1,1)</f>
        <v>43536.208333333328</v>
      </c>
      <c r="T193" s="8">
        <f>(((M193/60)/60)/24)+DATE(1970,1,1)</f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8"/>
        <v>19.992957746478872</v>
      </c>
      <c r="G194" t="s">
        <v>14</v>
      </c>
      <c r="H194">
        <v>243</v>
      </c>
      <c r="I194" s="4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9"/>
        <v>music</v>
      </c>
      <c r="R194" t="str">
        <f t="shared" si="10"/>
        <v>rock</v>
      </c>
      <c r="S194" s="8">
        <f>(((L194/60)/60)/24)+DATE(1970,1,1)</f>
        <v>41817.208333333336</v>
      </c>
      <c r="T194" s="8">
        <f>(((M194/60)/60)/24)+DATE(1970,1,1)</f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2">E195/D195*100</f>
        <v>45.636363636363633</v>
      </c>
      <c r="G195" t="s">
        <v>14</v>
      </c>
      <c r="H195">
        <v>65</v>
      </c>
      <c r="I195" s="4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13">LEFT(P195,SEARCH("/",P195)-1)</f>
        <v>music</v>
      </c>
      <c r="R195" t="str">
        <f t="shared" si="10"/>
        <v>indie rock</v>
      </c>
      <c r="S195" s="8">
        <f>(((L195/60)/60)/24)+DATE(1970,1,1)</f>
        <v>43198.208333333328</v>
      </c>
      <c r="T195" s="8">
        <f>(((M195/60)/60)/24)+DATE(1970,1,1)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>
        <v>126</v>
      </c>
      <c r="I196" s="4">
        <f t="shared" si="11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13"/>
        <v>music</v>
      </c>
      <c r="R196" t="str">
        <f t="shared" ref="R196:R259" si="14">RIGHT(P196,LEN(P196)- SEARCH("/",P196))</f>
        <v>metal</v>
      </c>
      <c r="S196" s="8">
        <f>(((L196/60)/60)/24)+DATE(1970,1,1)</f>
        <v>42261.208333333328</v>
      </c>
      <c r="T196" s="8">
        <f>(((M196/60)/60)/24)+DATE(1970,1,1)</f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>
        <v>524</v>
      </c>
      <c r="I197" s="4">
        <f t="shared" ref="I197:I260" si="15">E197/H197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13"/>
        <v>music</v>
      </c>
      <c r="R197" t="str">
        <f t="shared" si="14"/>
        <v>electric music</v>
      </c>
      <c r="S197" s="8">
        <f>(((L197/60)/60)/24)+DATE(1970,1,1)</f>
        <v>43310.208333333328</v>
      </c>
      <c r="T197" s="8">
        <f>(((M197/60)/60)/24)+DATE(1970,1,1)</f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 s="4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13"/>
        <v>technology</v>
      </c>
      <c r="R198" t="str">
        <f t="shared" si="14"/>
        <v>wearables</v>
      </c>
      <c r="S198" s="8">
        <f>(((L198/60)/60)/24)+DATE(1970,1,1)</f>
        <v>42616.208333333328</v>
      </c>
      <c r="T198" s="8">
        <f>(((M198/60)/60)/24)+DATE(1970,1,1)</f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>
        <v>1989</v>
      </c>
      <c r="I199" s="4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13"/>
        <v>film &amp; video</v>
      </c>
      <c r="R199" t="str">
        <f t="shared" si="14"/>
        <v>drama</v>
      </c>
      <c r="S199" s="8">
        <f>(((L199/60)/60)/24)+DATE(1970,1,1)</f>
        <v>42909.208333333328</v>
      </c>
      <c r="T199" s="8">
        <f>(((M199/60)/60)/24)+DATE(1970,1,1)</f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 s="4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13"/>
        <v>music</v>
      </c>
      <c r="R200" t="str">
        <f t="shared" si="14"/>
        <v>electric music</v>
      </c>
      <c r="S200" s="8">
        <f>(((L200/60)/60)/24)+DATE(1970,1,1)</f>
        <v>40396.208333333336</v>
      </c>
      <c r="T200" s="8">
        <f>(((M200/60)/60)/24)+DATE(1970,1,1)</f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 s="4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13"/>
        <v>music</v>
      </c>
      <c r="R201" t="str">
        <f t="shared" si="14"/>
        <v>rock</v>
      </c>
      <c r="S201" s="8">
        <f>(((L201/60)/60)/24)+DATE(1970,1,1)</f>
        <v>42192.208333333328</v>
      </c>
      <c r="T201" s="8">
        <f>(((M201/60)/60)/24)+DATE(1970,1,1)</f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 s="4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13"/>
        <v>theater</v>
      </c>
      <c r="R202" t="str">
        <f t="shared" si="14"/>
        <v>plays</v>
      </c>
      <c r="S202" s="8">
        <f>(((L202/60)/60)/24)+DATE(1970,1,1)</f>
        <v>40262.208333333336</v>
      </c>
      <c r="T202" s="8">
        <f>(((M202/60)/60)/24)+DATE(1970,1,1)</f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>
        <v>157</v>
      </c>
      <c r="I203" s="4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13"/>
        <v>technology</v>
      </c>
      <c r="R203" t="str">
        <f t="shared" si="14"/>
        <v>web</v>
      </c>
      <c r="S203" s="8">
        <f>(((L203/60)/60)/24)+DATE(1970,1,1)</f>
        <v>41845.208333333336</v>
      </c>
      <c r="T203" s="8">
        <f>(((M203/60)/60)/24)+DATE(1970,1,1)</f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>
        <v>82</v>
      </c>
      <c r="I204" s="4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13"/>
        <v>food</v>
      </c>
      <c r="R204" t="str">
        <f t="shared" si="14"/>
        <v>food trucks</v>
      </c>
      <c r="S204" s="8">
        <f>(((L204/60)/60)/24)+DATE(1970,1,1)</f>
        <v>40818.208333333336</v>
      </c>
      <c r="T204" s="8">
        <f>(((M204/60)/60)/24)+DATE(1970,1,1)</f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>
        <v>4498</v>
      </c>
      <c r="I205" s="4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13"/>
        <v>theater</v>
      </c>
      <c r="R205" t="str">
        <f t="shared" si="14"/>
        <v>plays</v>
      </c>
      <c r="S205" s="8">
        <f>(((L205/60)/60)/24)+DATE(1970,1,1)</f>
        <v>42752.25</v>
      </c>
      <c r="T205" s="8">
        <f>(((M205/60)/60)/24)+DATE(1970,1,1)</f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 s="4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13"/>
        <v>music</v>
      </c>
      <c r="R206" t="str">
        <f t="shared" si="14"/>
        <v>jazz</v>
      </c>
      <c r="S206" s="8">
        <f>(((L206/60)/60)/24)+DATE(1970,1,1)</f>
        <v>40636.208333333336</v>
      </c>
      <c r="T206" s="8">
        <f>(((M206/60)/60)/24)+DATE(1970,1,1)</f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>
        <v>80</v>
      </c>
      <c r="I207" s="4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13"/>
        <v>theater</v>
      </c>
      <c r="R207" t="str">
        <f t="shared" si="14"/>
        <v>plays</v>
      </c>
      <c r="S207" s="8">
        <f>(((L207/60)/60)/24)+DATE(1970,1,1)</f>
        <v>43390.208333333328</v>
      </c>
      <c r="T207" s="8">
        <f>(((M207/60)/60)/24)+DATE(1970,1,1)</f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57</v>
      </c>
      <c r="I208" s="4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13"/>
        <v>publishing</v>
      </c>
      <c r="R208" t="str">
        <f t="shared" si="14"/>
        <v>fiction</v>
      </c>
      <c r="S208" s="8">
        <f>(((L208/60)/60)/24)+DATE(1970,1,1)</f>
        <v>40236.25</v>
      </c>
      <c r="T208" s="8">
        <f>(((M208/60)/60)/24)+DATE(1970,1,1)</f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>
        <v>43</v>
      </c>
      <c r="I209" s="4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13"/>
        <v>music</v>
      </c>
      <c r="R209" t="str">
        <f t="shared" si="14"/>
        <v>rock</v>
      </c>
      <c r="S209" s="8">
        <f>(((L209/60)/60)/24)+DATE(1970,1,1)</f>
        <v>43340.208333333328</v>
      </c>
      <c r="T209" s="8">
        <f>(((M209/60)/60)/24)+DATE(1970,1,1)</f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>
        <v>2053</v>
      </c>
      <c r="I210" s="4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13"/>
        <v>film &amp; video</v>
      </c>
      <c r="R210" t="str">
        <f t="shared" si="14"/>
        <v>documentary</v>
      </c>
      <c r="S210" s="8">
        <f>(((L210/60)/60)/24)+DATE(1970,1,1)</f>
        <v>43048.25</v>
      </c>
      <c r="T210" s="8">
        <f>(((M210/60)/60)/24)+DATE(1970,1,1)</f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 s="4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13"/>
        <v>film &amp; video</v>
      </c>
      <c r="R211" t="str">
        <f t="shared" si="14"/>
        <v>documentary</v>
      </c>
      <c r="S211" s="8">
        <f>(((L211/60)/60)/24)+DATE(1970,1,1)</f>
        <v>42496.208333333328</v>
      </c>
      <c r="T211" s="8">
        <f>(((M211/60)/60)/24)+DATE(1970,1,1)</f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226</v>
      </c>
      <c r="I212" s="4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13"/>
        <v>film &amp; video</v>
      </c>
      <c r="R212" t="str">
        <f t="shared" si="14"/>
        <v>science fiction</v>
      </c>
      <c r="S212" s="8">
        <f>(((L212/60)/60)/24)+DATE(1970,1,1)</f>
        <v>42797.25</v>
      </c>
      <c r="T212" s="8">
        <f>(((M212/60)/60)/24)+DATE(1970,1,1)</f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 s="4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13"/>
        <v>theater</v>
      </c>
      <c r="R213" t="str">
        <f t="shared" si="14"/>
        <v>plays</v>
      </c>
      <c r="S213" s="8">
        <f>(((L213/60)/60)/24)+DATE(1970,1,1)</f>
        <v>41513.208333333336</v>
      </c>
      <c r="T213" s="8">
        <f>(((M213/60)/60)/24)+DATE(1970,1,1)</f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>
        <v>168</v>
      </c>
      <c r="I214" s="4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13"/>
        <v>theater</v>
      </c>
      <c r="R214" t="str">
        <f t="shared" si="14"/>
        <v>plays</v>
      </c>
      <c r="S214" s="8">
        <f>(((L214/60)/60)/24)+DATE(1970,1,1)</f>
        <v>43814.25</v>
      </c>
      <c r="T214" s="8">
        <f>(((M214/60)/60)/24)+DATE(1970,1,1)</f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>
        <v>4289</v>
      </c>
      <c r="I215" s="4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13"/>
        <v>music</v>
      </c>
      <c r="R215" t="str">
        <f t="shared" si="14"/>
        <v>indie rock</v>
      </c>
      <c r="S215" s="8">
        <f>(((L215/60)/60)/24)+DATE(1970,1,1)</f>
        <v>40488.208333333336</v>
      </c>
      <c r="T215" s="8">
        <f>(((M215/60)/60)/24)+DATE(1970,1,1)</f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>
        <v>165</v>
      </c>
      <c r="I216" s="4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13"/>
        <v>music</v>
      </c>
      <c r="R216" t="str">
        <f t="shared" si="14"/>
        <v>rock</v>
      </c>
      <c r="S216" s="8">
        <f>(((L216/60)/60)/24)+DATE(1970,1,1)</f>
        <v>40409.208333333336</v>
      </c>
      <c r="T216" s="8">
        <f>(((M216/60)/60)/24)+DATE(1970,1,1)</f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143</v>
      </c>
      <c r="I217" s="4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13"/>
        <v>theater</v>
      </c>
      <c r="R217" t="str">
        <f t="shared" si="14"/>
        <v>plays</v>
      </c>
      <c r="S217" s="8">
        <f>(((L217/60)/60)/24)+DATE(1970,1,1)</f>
        <v>43509.25</v>
      </c>
      <c r="T217" s="8">
        <f>(((M217/60)/60)/24)+DATE(1970,1,1)</f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>
        <v>1815</v>
      </c>
      <c r="I218" s="4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13"/>
        <v>theater</v>
      </c>
      <c r="R218" t="str">
        <f t="shared" si="14"/>
        <v>plays</v>
      </c>
      <c r="S218" s="8">
        <f>(((L218/60)/60)/24)+DATE(1970,1,1)</f>
        <v>40869.25</v>
      </c>
      <c r="T218" s="8">
        <f>(((M218/60)/60)/24)+DATE(1970,1,1)</f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 s="4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13"/>
        <v>film &amp; video</v>
      </c>
      <c r="R219" t="str">
        <f t="shared" si="14"/>
        <v>science fiction</v>
      </c>
      <c r="S219" s="8">
        <f>(((L219/60)/60)/24)+DATE(1970,1,1)</f>
        <v>43583.208333333328</v>
      </c>
      <c r="T219" s="8">
        <f>(((M219/60)/60)/24)+DATE(1970,1,1)</f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>
        <v>397</v>
      </c>
      <c r="I220" s="4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13"/>
        <v>film &amp; video</v>
      </c>
      <c r="R220" t="str">
        <f t="shared" si="14"/>
        <v>shorts</v>
      </c>
      <c r="S220" s="8">
        <f>(((L220/60)/60)/24)+DATE(1970,1,1)</f>
        <v>40858.25</v>
      </c>
      <c r="T220" s="8">
        <f>(((M220/60)/60)/24)+DATE(1970,1,1)</f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>
        <v>1539</v>
      </c>
      <c r="I221" s="4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13"/>
        <v>film &amp; video</v>
      </c>
      <c r="R221" t="str">
        <f t="shared" si="14"/>
        <v>animation</v>
      </c>
      <c r="S221" s="8">
        <f>(((L221/60)/60)/24)+DATE(1970,1,1)</f>
        <v>41137.208333333336</v>
      </c>
      <c r="T221" s="8">
        <f>(((M221/60)/60)/24)+DATE(1970,1,1)</f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 s="4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13"/>
        <v>theater</v>
      </c>
      <c r="R222" t="str">
        <f t="shared" si="14"/>
        <v>plays</v>
      </c>
      <c r="S222" s="8">
        <f>(((L222/60)/60)/24)+DATE(1970,1,1)</f>
        <v>40725.208333333336</v>
      </c>
      <c r="T222" s="8">
        <f>(((M222/60)/60)/24)+DATE(1970,1,1)</f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 s="4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13"/>
        <v>food</v>
      </c>
      <c r="R223" t="str">
        <f t="shared" si="14"/>
        <v>food trucks</v>
      </c>
      <c r="S223" s="8">
        <f>(((L223/60)/60)/24)+DATE(1970,1,1)</f>
        <v>41081.208333333336</v>
      </c>
      <c r="T223" s="8">
        <f>(((M223/60)/60)/24)+DATE(1970,1,1)</f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>
        <v>138</v>
      </c>
      <c r="I224" s="4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13"/>
        <v>photography</v>
      </c>
      <c r="R224" t="str">
        <f t="shared" si="14"/>
        <v>photography books</v>
      </c>
      <c r="S224" s="8">
        <f>(((L224/60)/60)/24)+DATE(1970,1,1)</f>
        <v>41914.208333333336</v>
      </c>
      <c r="T224" s="8">
        <f>(((M224/60)/60)/24)+DATE(1970,1,1)</f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 s="4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13"/>
        <v>theater</v>
      </c>
      <c r="R225" t="str">
        <f t="shared" si="14"/>
        <v>plays</v>
      </c>
      <c r="S225" s="8">
        <f>(((L225/60)/60)/24)+DATE(1970,1,1)</f>
        <v>42445.208333333328</v>
      </c>
      <c r="T225" s="8">
        <f>(((M225/60)/60)/24)+DATE(1970,1,1)</f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>
        <v>3594</v>
      </c>
      <c r="I226" s="4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13"/>
        <v>film &amp; video</v>
      </c>
      <c r="R226" t="str">
        <f t="shared" si="14"/>
        <v>science fiction</v>
      </c>
      <c r="S226" s="8">
        <f>(((L226/60)/60)/24)+DATE(1970,1,1)</f>
        <v>41906.208333333336</v>
      </c>
      <c r="T226" s="8">
        <f>(((M226/60)/60)/24)+DATE(1970,1,1)</f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>
        <v>5880</v>
      </c>
      <c r="I227" s="4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13"/>
        <v>music</v>
      </c>
      <c r="R227" t="str">
        <f t="shared" si="14"/>
        <v>rock</v>
      </c>
      <c r="S227" s="8">
        <f>(((L227/60)/60)/24)+DATE(1970,1,1)</f>
        <v>41762.208333333336</v>
      </c>
      <c r="T227" s="8">
        <f>(((M227/60)/60)/24)+DATE(1970,1,1)</f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>
        <v>112</v>
      </c>
      <c r="I228" s="4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13"/>
        <v>photography</v>
      </c>
      <c r="R228" t="str">
        <f t="shared" si="14"/>
        <v>photography books</v>
      </c>
      <c r="S228" s="8">
        <f>(((L228/60)/60)/24)+DATE(1970,1,1)</f>
        <v>40276.208333333336</v>
      </c>
      <c r="T228" s="8">
        <f>(((M228/60)/60)/24)+DATE(1970,1,1)</f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>
        <v>943</v>
      </c>
      <c r="I229" s="4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13"/>
        <v>games</v>
      </c>
      <c r="R229" t="str">
        <f t="shared" si="14"/>
        <v>mobile games</v>
      </c>
      <c r="S229" s="8">
        <f>(((L229/60)/60)/24)+DATE(1970,1,1)</f>
        <v>42139.208333333328</v>
      </c>
      <c r="T229" s="8">
        <f>(((M229/60)/60)/24)+DATE(1970,1,1)</f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>
        <v>2468</v>
      </c>
      <c r="I230" s="4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13"/>
        <v>film &amp; video</v>
      </c>
      <c r="R230" t="str">
        <f t="shared" si="14"/>
        <v>animation</v>
      </c>
      <c r="S230" s="8">
        <f>(((L230/60)/60)/24)+DATE(1970,1,1)</f>
        <v>42613.208333333328</v>
      </c>
      <c r="T230" s="8">
        <f>(((M230/60)/60)/24)+DATE(1970,1,1)</f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>
        <v>2551</v>
      </c>
      <c r="I231" s="4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13"/>
        <v>games</v>
      </c>
      <c r="R231" t="str">
        <f t="shared" si="14"/>
        <v>mobile games</v>
      </c>
      <c r="S231" s="8">
        <f>(((L231/60)/60)/24)+DATE(1970,1,1)</f>
        <v>42887.208333333328</v>
      </c>
      <c r="T231" s="8">
        <f>(((M231/60)/60)/24)+DATE(1970,1,1)</f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>
        <v>101</v>
      </c>
      <c r="I232" s="4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13"/>
        <v>games</v>
      </c>
      <c r="R232" t="str">
        <f t="shared" si="14"/>
        <v>video games</v>
      </c>
      <c r="S232" s="8">
        <f>(((L232/60)/60)/24)+DATE(1970,1,1)</f>
        <v>43805.25</v>
      </c>
      <c r="T232" s="8">
        <f>(((M232/60)/60)/24)+DATE(1970,1,1)</f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67</v>
      </c>
      <c r="I233" s="4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13"/>
        <v>theater</v>
      </c>
      <c r="R233" t="str">
        <f t="shared" si="14"/>
        <v>plays</v>
      </c>
      <c r="S233" s="8">
        <f>(((L233/60)/60)/24)+DATE(1970,1,1)</f>
        <v>41415.208333333336</v>
      </c>
      <c r="T233" s="8">
        <f>(((M233/60)/60)/24)+DATE(1970,1,1)</f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>
        <v>92</v>
      </c>
      <c r="I234" s="4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13"/>
        <v>theater</v>
      </c>
      <c r="R234" t="str">
        <f t="shared" si="14"/>
        <v>plays</v>
      </c>
      <c r="S234" s="8">
        <f>(((L234/60)/60)/24)+DATE(1970,1,1)</f>
        <v>42576.208333333328</v>
      </c>
      <c r="T234" s="8">
        <f>(((M234/60)/60)/24)+DATE(1970,1,1)</f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>
        <v>62</v>
      </c>
      <c r="I235" s="4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13"/>
        <v>film &amp; video</v>
      </c>
      <c r="R235" t="str">
        <f t="shared" si="14"/>
        <v>animation</v>
      </c>
      <c r="S235" s="8">
        <f>(((L235/60)/60)/24)+DATE(1970,1,1)</f>
        <v>40706.208333333336</v>
      </c>
      <c r="T235" s="8">
        <f>(((M235/60)/60)/24)+DATE(1970,1,1)</f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>
        <v>149</v>
      </c>
      <c r="I236" s="4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13"/>
        <v>games</v>
      </c>
      <c r="R236" t="str">
        <f t="shared" si="14"/>
        <v>video games</v>
      </c>
      <c r="S236" s="8">
        <f>(((L236/60)/60)/24)+DATE(1970,1,1)</f>
        <v>42969.208333333328</v>
      </c>
      <c r="T236" s="8">
        <f>(((M236/60)/60)/24)+DATE(1970,1,1)</f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 s="4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13"/>
        <v>film &amp; video</v>
      </c>
      <c r="R237" t="str">
        <f t="shared" si="14"/>
        <v>animation</v>
      </c>
      <c r="S237" s="8">
        <f>(((L237/60)/60)/24)+DATE(1970,1,1)</f>
        <v>42779.25</v>
      </c>
      <c r="T237" s="8">
        <f>(((M237/60)/60)/24)+DATE(1970,1,1)</f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 s="4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13"/>
        <v>music</v>
      </c>
      <c r="R238" t="str">
        <f t="shared" si="14"/>
        <v>rock</v>
      </c>
      <c r="S238" s="8">
        <f>(((L238/60)/60)/24)+DATE(1970,1,1)</f>
        <v>43641.208333333328</v>
      </c>
      <c r="T238" s="8">
        <f>(((M238/60)/60)/24)+DATE(1970,1,1)</f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>
        <v>329</v>
      </c>
      <c r="I239" s="4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13"/>
        <v>film &amp; video</v>
      </c>
      <c r="R239" t="str">
        <f t="shared" si="14"/>
        <v>animation</v>
      </c>
      <c r="S239" s="8">
        <f>(((L239/60)/60)/24)+DATE(1970,1,1)</f>
        <v>41754.208333333336</v>
      </c>
      <c r="T239" s="8">
        <f>(((M239/60)/60)/24)+DATE(1970,1,1)</f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>
        <v>97</v>
      </c>
      <c r="I240" s="4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13"/>
        <v>theater</v>
      </c>
      <c r="R240" t="str">
        <f t="shared" si="14"/>
        <v>plays</v>
      </c>
      <c r="S240" s="8">
        <f>(((L240/60)/60)/24)+DATE(1970,1,1)</f>
        <v>43083.25</v>
      </c>
      <c r="T240" s="8">
        <f>(((M240/60)/60)/24)+DATE(1970,1,1)</f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 s="4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13"/>
        <v>technology</v>
      </c>
      <c r="R241" t="str">
        <f t="shared" si="14"/>
        <v>wearables</v>
      </c>
      <c r="S241" s="8">
        <f>(((L241/60)/60)/24)+DATE(1970,1,1)</f>
        <v>42245.208333333328</v>
      </c>
      <c r="T241" s="8">
        <f>(((M241/60)/60)/24)+DATE(1970,1,1)</f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>
        <v>1784</v>
      </c>
      <c r="I242" s="4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13"/>
        <v>theater</v>
      </c>
      <c r="R242" t="str">
        <f t="shared" si="14"/>
        <v>plays</v>
      </c>
      <c r="S242" s="8">
        <f>(((L242/60)/60)/24)+DATE(1970,1,1)</f>
        <v>40396.208333333336</v>
      </c>
      <c r="T242" s="8">
        <f>(((M242/60)/60)/24)+DATE(1970,1,1)</f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>
        <v>1684</v>
      </c>
      <c r="I243" s="4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13"/>
        <v>publishing</v>
      </c>
      <c r="R243" t="str">
        <f t="shared" si="14"/>
        <v>nonfiction</v>
      </c>
      <c r="S243" s="8">
        <f>(((L243/60)/60)/24)+DATE(1970,1,1)</f>
        <v>41742.208333333336</v>
      </c>
      <c r="T243" s="8">
        <f>(((M243/60)/60)/24)+DATE(1970,1,1)</f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>
        <v>250</v>
      </c>
      <c r="I244" s="4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13"/>
        <v>music</v>
      </c>
      <c r="R244" t="str">
        <f t="shared" si="14"/>
        <v>rock</v>
      </c>
      <c r="S244" s="8">
        <f>(((L244/60)/60)/24)+DATE(1970,1,1)</f>
        <v>42865.208333333328</v>
      </c>
      <c r="T244" s="8">
        <f>(((M244/60)/60)/24)+DATE(1970,1,1)</f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>
        <v>238</v>
      </c>
      <c r="I245" s="4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13"/>
        <v>theater</v>
      </c>
      <c r="R245" t="str">
        <f t="shared" si="14"/>
        <v>plays</v>
      </c>
      <c r="S245" s="8">
        <f>(((L245/60)/60)/24)+DATE(1970,1,1)</f>
        <v>43163.25</v>
      </c>
      <c r="T245" s="8">
        <f>(((M245/60)/60)/24)+DATE(1970,1,1)</f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>
        <v>53</v>
      </c>
      <c r="I246" s="4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13"/>
        <v>theater</v>
      </c>
      <c r="R246" t="str">
        <f t="shared" si="14"/>
        <v>plays</v>
      </c>
      <c r="S246" s="8">
        <f>(((L246/60)/60)/24)+DATE(1970,1,1)</f>
        <v>41834.208333333336</v>
      </c>
      <c r="T246" s="8">
        <f>(((M246/60)/60)/24)+DATE(1970,1,1)</f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>
        <v>214</v>
      </c>
      <c r="I247" s="4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13"/>
        <v>theater</v>
      </c>
      <c r="R247" t="str">
        <f t="shared" si="14"/>
        <v>plays</v>
      </c>
      <c r="S247" s="8">
        <f>(((L247/60)/60)/24)+DATE(1970,1,1)</f>
        <v>41736.208333333336</v>
      </c>
      <c r="T247" s="8">
        <f>(((M247/60)/60)/24)+DATE(1970,1,1)</f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>
        <v>222</v>
      </c>
      <c r="I248" s="4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13"/>
        <v>technology</v>
      </c>
      <c r="R248" t="str">
        <f t="shared" si="14"/>
        <v>web</v>
      </c>
      <c r="S248" s="8">
        <f>(((L248/60)/60)/24)+DATE(1970,1,1)</f>
        <v>41491.208333333336</v>
      </c>
      <c r="T248" s="8">
        <f>(((M248/60)/60)/24)+DATE(1970,1,1)</f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>
        <v>1884</v>
      </c>
      <c r="I249" s="4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13"/>
        <v>publishing</v>
      </c>
      <c r="R249" t="str">
        <f t="shared" si="14"/>
        <v>fiction</v>
      </c>
      <c r="S249" s="8">
        <f>(((L249/60)/60)/24)+DATE(1970,1,1)</f>
        <v>42726.25</v>
      </c>
      <c r="T249" s="8">
        <f>(((M249/60)/60)/24)+DATE(1970,1,1)</f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>
        <v>218</v>
      </c>
      <c r="I250" s="4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13"/>
        <v>games</v>
      </c>
      <c r="R250" t="str">
        <f t="shared" si="14"/>
        <v>mobile games</v>
      </c>
      <c r="S250" s="8">
        <f>(((L250/60)/60)/24)+DATE(1970,1,1)</f>
        <v>42004.25</v>
      </c>
      <c r="T250" s="8">
        <f>(((M250/60)/60)/24)+DATE(1970,1,1)</f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>
        <v>6465</v>
      </c>
      <c r="I251" s="4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13"/>
        <v>publishing</v>
      </c>
      <c r="R251" t="str">
        <f t="shared" si="14"/>
        <v>translations</v>
      </c>
      <c r="S251" s="8">
        <f>(((L251/60)/60)/24)+DATE(1970,1,1)</f>
        <v>42006.25</v>
      </c>
      <c r="T251" s="8">
        <f>(((M251/60)/60)/24)+DATE(1970,1,1)</f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 s="4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13"/>
        <v>music</v>
      </c>
      <c r="R252" t="str">
        <f t="shared" si="14"/>
        <v>rock</v>
      </c>
      <c r="S252" s="8">
        <f>(((L252/60)/60)/24)+DATE(1970,1,1)</f>
        <v>40203.25</v>
      </c>
      <c r="T252" s="8">
        <f>(((M252/60)/60)/24)+DATE(1970,1,1)</f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101</v>
      </c>
      <c r="I253" s="4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13"/>
        <v>theater</v>
      </c>
      <c r="R253" t="str">
        <f t="shared" si="14"/>
        <v>plays</v>
      </c>
      <c r="S253" s="8">
        <f>(((L253/60)/60)/24)+DATE(1970,1,1)</f>
        <v>41252.25</v>
      </c>
      <c r="T253" s="8">
        <f>(((M253/60)/60)/24)+DATE(1970,1,1)</f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>
        <v>59</v>
      </c>
      <c r="I254" s="4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13"/>
        <v>theater</v>
      </c>
      <c r="R254" t="str">
        <f t="shared" si="14"/>
        <v>plays</v>
      </c>
      <c r="S254" s="8">
        <f>(((L254/60)/60)/24)+DATE(1970,1,1)</f>
        <v>41572.208333333336</v>
      </c>
      <c r="T254" s="8">
        <f>(((M254/60)/60)/24)+DATE(1970,1,1)</f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 s="4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13"/>
        <v>film &amp; video</v>
      </c>
      <c r="R255" t="str">
        <f t="shared" si="14"/>
        <v>drama</v>
      </c>
      <c r="S255" s="8">
        <f>(((L255/60)/60)/24)+DATE(1970,1,1)</f>
        <v>40641.208333333336</v>
      </c>
      <c r="T255" s="8">
        <f>(((M255/60)/60)/24)+DATE(1970,1,1)</f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>
        <v>88</v>
      </c>
      <c r="I256" s="4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13"/>
        <v>publishing</v>
      </c>
      <c r="R256" t="str">
        <f t="shared" si="14"/>
        <v>nonfiction</v>
      </c>
      <c r="S256" s="8">
        <f>(((L256/60)/60)/24)+DATE(1970,1,1)</f>
        <v>42787.25</v>
      </c>
      <c r="T256" s="8">
        <f>(((M256/60)/60)/24)+DATE(1970,1,1)</f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>
        <v>1697</v>
      </c>
      <c r="I257" s="4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13"/>
        <v>music</v>
      </c>
      <c r="R257" t="str">
        <f t="shared" si="14"/>
        <v>rock</v>
      </c>
      <c r="S257" s="8">
        <f>(((L257/60)/60)/24)+DATE(1970,1,1)</f>
        <v>40590.25</v>
      </c>
      <c r="T257" s="8">
        <f>(((M257/60)/60)/24)+DATE(1970,1,1)</f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2"/>
        <v>23.390243902439025</v>
      </c>
      <c r="G258" t="s">
        <v>14</v>
      </c>
      <c r="H258">
        <v>15</v>
      </c>
      <c r="I258" s="4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13"/>
        <v>music</v>
      </c>
      <c r="R258" t="str">
        <f t="shared" si="14"/>
        <v>rock</v>
      </c>
      <c r="S258" s="8">
        <f>(((L258/60)/60)/24)+DATE(1970,1,1)</f>
        <v>42393.25</v>
      </c>
      <c r="T258" s="8">
        <f>(((M258/60)/60)/24)+DATE(1970,1,1)</f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16">E259/D259*100</f>
        <v>146</v>
      </c>
      <c r="G259" t="s">
        <v>20</v>
      </c>
      <c r="H259">
        <v>92</v>
      </c>
      <c r="I259" s="4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17">LEFT(P259,SEARCH("/",P259)-1)</f>
        <v>theater</v>
      </c>
      <c r="R259" t="str">
        <f t="shared" si="14"/>
        <v>plays</v>
      </c>
      <c r="S259" s="8">
        <f>(((L259/60)/60)/24)+DATE(1970,1,1)</f>
        <v>41338.25</v>
      </c>
      <c r="T259" s="8">
        <f>(((M259/60)/60)/24)+DATE(1970,1,1)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>
        <v>186</v>
      </c>
      <c r="I260" s="4">
        <f t="shared" si="1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17"/>
        <v>theater</v>
      </c>
      <c r="R260" t="str">
        <f t="shared" ref="R260:R323" si="18">RIGHT(P260,LEN(P260)- SEARCH("/",P260))</f>
        <v>plays</v>
      </c>
      <c r="S260" s="8">
        <f>(((L260/60)/60)/24)+DATE(1970,1,1)</f>
        <v>42712.25</v>
      </c>
      <c r="T260" s="8">
        <f>(((M260/60)/60)/24)+DATE(1970,1,1)</f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>
        <v>138</v>
      </c>
      <c r="I261" s="4">
        <f t="shared" ref="I261:I324" si="19">E261/H261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17"/>
        <v>photography</v>
      </c>
      <c r="R261" t="str">
        <f t="shared" si="18"/>
        <v>photography books</v>
      </c>
      <c r="S261" s="8">
        <f>(((L261/60)/60)/24)+DATE(1970,1,1)</f>
        <v>41251.25</v>
      </c>
      <c r="T261" s="8">
        <f>(((M261/60)/60)/24)+DATE(1970,1,1)</f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157.69841269841268</v>
      </c>
      <c r="G262" t="s">
        <v>20</v>
      </c>
      <c r="H262">
        <v>261</v>
      </c>
      <c r="I262" s="4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17"/>
        <v>music</v>
      </c>
      <c r="R262" t="str">
        <f t="shared" si="18"/>
        <v>rock</v>
      </c>
      <c r="S262" s="8">
        <f>(((L262/60)/60)/24)+DATE(1970,1,1)</f>
        <v>41180.208333333336</v>
      </c>
      <c r="T262" s="8">
        <f>(((M262/60)/60)/24)+DATE(1970,1,1)</f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>
        <v>454</v>
      </c>
      <c r="I263" s="4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17"/>
        <v>music</v>
      </c>
      <c r="R263" t="str">
        <f t="shared" si="18"/>
        <v>rock</v>
      </c>
      <c r="S263" s="8">
        <f>(((L263/60)/60)/24)+DATE(1970,1,1)</f>
        <v>40415.208333333336</v>
      </c>
      <c r="T263" s="8">
        <f>(((M263/60)/60)/24)+DATE(1970,1,1)</f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>
        <v>107</v>
      </c>
      <c r="I264" s="4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17"/>
        <v>music</v>
      </c>
      <c r="R264" t="str">
        <f t="shared" si="18"/>
        <v>indie rock</v>
      </c>
      <c r="S264" s="8">
        <f>(((L264/60)/60)/24)+DATE(1970,1,1)</f>
        <v>40638.208333333336</v>
      </c>
      <c r="T264" s="8">
        <f>(((M264/60)/60)/24)+DATE(1970,1,1)</f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>
        <v>199</v>
      </c>
      <c r="I265" s="4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17"/>
        <v>photography</v>
      </c>
      <c r="R265" t="str">
        <f t="shared" si="18"/>
        <v>photography books</v>
      </c>
      <c r="S265" s="8">
        <f>(((L265/60)/60)/24)+DATE(1970,1,1)</f>
        <v>40187.25</v>
      </c>
      <c r="T265" s="8">
        <f>(((M265/60)/60)/24)+DATE(1970,1,1)</f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>
        <v>5512</v>
      </c>
      <c r="I266" s="4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17"/>
        <v>theater</v>
      </c>
      <c r="R266" t="str">
        <f t="shared" si="18"/>
        <v>plays</v>
      </c>
      <c r="S266" s="8">
        <f>(((L266/60)/60)/24)+DATE(1970,1,1)</f>
        <v>41317.25</v>
      </c>
      <c r="T266" s="8">
        <f>(((M266/60)/60)/24)+DATE(1970,1,1)</f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>
        <v>86</v>
      </c>
      <c r="I267" s="4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17"/>
        <v>theater</v>
      </c>
      <c r="R267" t="str">
        <f t="shared" si="18"/>
        <v>plays</v>
      </c>
      <c r="S267" s="8">
        <f>(((L267/60)/60)/24)+DATE(1970,1,1)</f>
        <v>42372.25</v>
      </c>
      <c r="T267" s="8">
        <f>(((M267/60)/60)/24)+DATE(1970,1,1)</f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 s="4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17"/>
        <v>music</v>
      </c>
      <c r="R268" t="str">
        <f t="shared" si="18"/>
        <v>jazz</v>
      </c>
      <c r="S268" s="8">
        <f>(((L268/60)/60)/24)+DATE(1970,1,1)</f>
        <v>41950.25</v>
      </c>
      <c r="T268" s="8">
        <f>(((M268/60)/60)/24)+DATE(1970,1,1)</f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233.62012987012989</v>
      </c>
      <c r="G269" t="s">
        <v>20</v>
      </c>
      <c r="H269">
        <v>2768</v>
      </c>
      <c r="I269" s="4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17"/>
        <v>theater</v>
      </c>
      <c r="R269" t="str">
        <f t="shared" si="18"/>
        <v>plays</v>
      </c>
      <c r="S269" s="8">
        <f>(((L269/60)/60)/24)+DATE(1970,1,1)</f>
        <v>41206.208333333336</v>
      </c>
      <c r="T269" s="8">
        <f>(((M269/60)/60)/24)+DATE(1970,1,1)</f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>
        <v>48</v>
      </c>
      <c r="I270" s="4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17"/>
        <v>film &amp; video</v>
      </c>
      <c r="R270" t="str">
        <f t="shared" si="18"/>
        <v>documentary</v>
      </c>
      <c r="S270" s="8">
        <f>(((L270/60)/60)/24)+DATE(1970,1,1)</f>
        <v>41186.208333333336</v>
      </c>
      <c r="T270" s="8">
        <f>(((M270/60)/60)/24)+DATE(1970,1,1)</f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>
        <v>87</v>
      </c>
      <c r="I271" s="4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17"/>
        <v>film &amp; video</v>
      </c>
      <c r="R271" t="str">
        <f t="shared" si="18"/>
        <v>television</v>
      </c>
      <c r="S271" s="8">
        <f>(((L271/60)/60)/24)+DATE(1970,1,1)</f>
        <v>43496.25</v>
      </c>
      <c r="T271" s="8">
        <f>(((M271/60)/60)/24)+DATE(1970,1,1)</f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74</v>
      </c>
      <c r="H272">
        <v>1890</v>
      </c>
      <c r="I272" s="4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17"/>
        <v>games</v>
      </c>
      <c r="R272" t="str">
        <f t="shared" si="18"/>
        <v>video games</v>
      </c>
      <c r="S272" s="8">
        <f>(((L272/60)/60)/24)+DATE(1970,1,1)</f>
        <v>40514.25</v>
      </c>
      <c r="T272" s="8">
        <f>(((M272/60)/60)/24)+DATE(1970,1,1)</f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>
        <v>61</v>
      </c>
      <c r="I273" s="4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17"/>
        <v>photography</v>
      </c>
      <c r="R273" t="str">
        <f t="shared" si="18"/>
        <v>photography books</v>
      </c>
      <c r="S273" s="8">
        <f>(((L273/60)/60)/24)+DATE(1970,1,1)</f>
        <v>42345.25</v>
      </c>
      <c r="T273" s="8">
        <f>(((M273/60)/60)/24)+DATE(1970,1,1)</f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</v>
      </c>
      <c r="G274" t="s">
        <v>20</v>
      </c>
      <c r="H274">
        <v>1894</v>
      </c>
      <c r="I274" s="4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17"/>
        <v>theater</v>
      </c>
      <c r="R274" t="str">
        <f t="shared" si="18"/>
        <v>plays</v>
      </c>
      <c r="S274" s="8">
        <f>(((L274/60)/60)/24)+DATE(1970,1,1)</f>
        <v>43656.208333333328</v>
      </c>
      <c r="T274" s="8">
        <f>(((M274/60)/60)/24)+DATE(1970,1,1)</f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>
        <v>282</v>
      </c>
      <c r="I275" s="4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17"/>
        <v>theater</v>
      </c>
      <c r="R275" t="str">
        <f t="shared" si="18"/>
        <v>plays</v>
      </c>
      <c r="S275" s="8">
        <f>(((L275/60)/60)/24)+DATE(1970,1,1)</f>
        <v>42995.208333333328</v>
      </c>
      <c r="T275" s="8">
        <f>(((M275/60)/60)/24)+DATE(1970,1,1)</f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 s="4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17"/>
        <v>theater</v>
      </c>
      <c r="R276" t="str">
        <f t="shared" si="18"/>
        <v>plays</v>
      </c>
      <c r="S276" s="8">
        <f>(((L276/60)/60)/24)+DATE(1970,1,1)</f>
        <v>43045.25</v>
      </c>
      <c r="T276" s="8">
        <f>(((M276/60)/60)/24)+DATE(1970,1,1)</f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>
        <v>116</v>
      </c>
      <c r="I277" s="4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17"/>
        <v>publishing</v>
      </c>
      <c r="R277" t="str">
        <f t="shared" si="18"/>
        <v>translations</v>
      </c>
      <c r="S277" s="8">
        <f>(((L277/60)/60)/24)+DATE(1970,1,1)</f>
        <v>43561.208333333328</v>
      </c>
      <c r="T277" s="8">
        <f>(((M277/60)/60)/24)+DATE(1970,1,1)</f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 s="4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17"/>
        <v>games</v>
      </c>
      <c r="R278" t="str">
        <f t="shared" si="18"/>
        <v>video games</v>
      </c>
      <c r="S278" s="8">
        <f>(((L278/60)/60)/24)+DATE(1970,1,1)</f>
        <v>41018.208333333336</v>
      </c>
      <c r="T278" s="8">
        <f>(((M278/60)/60)/24)+DATE(1970,1,1)</f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1066.4285714285716</v>
      </c>
      <c r="G279" t="s">
        <v>20</v>
      </c>
      <c r="H279">
        <v>83</v>
      </c>
      <c r="I279" s="4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17"/>
        <v>theater</v>
      </c>
      <c r="R279" t="str">
        <f t="shared" si="18"/>
        <v>plays</v>
      </c>
      <c r="S279" s="8">
        <f>(((L279/60)/60)/24)+DATE(1970,1,1)</f>
        <v>40378.208333333336</v>
      </c>
      <c r="T279" s="8">
        <f>(((M279/60)/60)/24)+DATE(1970,1,1)</f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>
        <v>91</v>
      </c>
      <c r="I280" s="4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17"/>
        <v>technology</v>
      </c>
      <c r="R280" t="str">
        <f t="shared" si="18"/>
        <v>web</v>
      </c>
      <c r="S280" s="8">
        <f>(((L280/60)/60)/24)+DATE(1970,1,1)</f>
        <v>41239.25</v>
      </c>
      <c r="T280" s="8">
        <f>(((M280/60)/60)/24)+DATE(1970,1,1)</f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170.70000000000002</v>
      </c>
      <c r="G281" t="s">
        <v>20</v>
      </c>
      <c r="H281">
        <v>546</v>
      </c>
      <c r="I281" s="4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17"/>
        <v>theater</v>
      </c>
      <c r="R281" t="str">
        <f t="shared" si="18"/>
        <v>plays</v>
      </c>
      <c r="S281" s="8">
        <f>(((L281/60)/60)/24)+DATE(1970,1,1)</f>
        <v>43346.208333333328</v>
      </c>
      <c r="T281" s="8">
        <f>(((M281/60)/60)/24)+DATE(1970,1,1)</f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>
        <v>393</v>
      </c>
      <c r="I282" s="4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17"/>
        <v>film &amp; video</v>
      </c>
      <c r="R282" t="str">
        <f t="shared" si="18"/>
        <v>animation</v>
      </c>
      <c r="S282" s="8">
        <f>(((L282/60)/60)/24)+DATE(1970,1,1)</f>
        <v>43060.25</v>
      </c>
      <c r="T282" s="8">
        <f>(((M282/60)/60)/24)+DATE(1970,1,1)</f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 s="4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17"/>
        <v>theater</v>
      </c>
      <c r="R283" t="str">
        <f t="shared" si="18"/>
        <v>plays</v>
      </c>
      <c r="S283" s="8">
        <f>(((L283/60)/60)/24)+DATE(1970,1,1)</f>
        <v>40979.25</v>
      </c>
      <c r="T283" s="8">
        <f>(((M283/60)/60)/24)+DATE(1970,1,1)</f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108.04761904761904</v>
      </c>
      <c r="G284" t="s">
        <v>20</v>
      </c>
      <c r="H284">
        <v>133</v>
      </c>
      <c r="I284" s="4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17"/>
        <v>film &amp; video</v>
      </c>
      <c r="R284" t="str">
        <f t="shared" si="18"/>
        <v>television</v>
      </c>
      <c r="S284" s="8">
        <f>(((L284/60)/60)/24)+DATE(1970,1,1)</f>
        <v>42701.25</v>
      </c>
      <c r="T284" s="8">
        <f>(((M284/60)/60)/24)+DATE(1970,1,1)</f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 s="4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17"/>
        <v>music</v>
      </c>
      <c r="R285" t="str">
        <f t="shared" si="18"/>
        <v>rock</v>
      </c>
      <c r="S285" s="8">
        <f>(((L285/60)/60)/24)+DATE(1970,1,1)</f>
        <v>42520.208333333328</v>
      </c>
      <c r="T285" s="8">
        <f>(((M285/60)/60)/24)+DATE(1970,1,1)</f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 s="4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17"/>
        <v>technology</v>
      </c>
      <c r="R286" t="str">
        <f t="shared" si="18"/>
        <v>web</v>
      </c>
      <c r="S286" s="8">
        <f>(((L286/60)/60)/24)+DATE(1970,1,1)</f>
        <v>41030.208333333336</v>
      </c>
      <c r="T286" s="8">
        <f>(((M286/60)/60)/24)+DATE(1970,1,1)</f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>
        <v>254</v>
      </c>
      <c r="I287" s="4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17"/>
        <v>theater</v>
      </c>
      <c r="R287" t="str">
        <f t="shared" si="18"/>
        <v>plays</v>
      </c>
      <c r="S287" s="8">
        <f>(((L287/60)/60)/24)+DATE(1970,1,1)</f>
        <v>42623.208333333328</v>
      </c>
      <c r="T287" s="8">
        <f>(((M287/60)/60)/24)+DATE(1970,1,1)</f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>
        <v>184</v>
      </c>
      <c r="I288" s="4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17"/>
        <v>theater</v>
      </c>
      <c r="R288" t="str">
        <f t="shared" si="18"/>
        <v>plays</v>
      </c>
      <c r="S288" s="8">
        <f>(((L288/60)/60)/24)+DATE(1970,1,1)</f>
        <v>42697.25</v>
      </c>
      <c r="T288" s="8">
        <f>(((M288/60)/60)/24)+DATE(1970,1,1)</f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>
        <v>176</v>
      </c>
      <c r="I289" s="4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17"/>
        <v>music</v>
      </c>
      <c r="R289" t="str">
        <f t="shared" si="18"/>
        <v>electric music</v>
      </c>
      <c r="S289" s="8">
        <f>(((L289/60)/60)/24)+DATE(1970,1,1)</f>
        <v>42122.208333333328</v>
      </c>
      <c r="T289" s="8">
        <f>(((M289/60)/60)/24)+DATE(1970,1,1)</f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 s="4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17"/>
        <v>music</v>
      </c>
      <c r="R290" t="str">
        <f t="shared" si="18"/>
        <v>metal</v>
      </c>
      <c r="S290" s="8">
        <f>(((L290/60)/60)/24)+DATE(1970,1,1)</f>
        <v>40982.208333333336</v>
      </c>
      <c r="T290" s="8">
        <f>(((M290/60)/60)/24)+DATE(1970,1,1)</f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>
        <v>337</v>
      </c>
      <c r="I291" s="4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17"/>
        <v>theater</v>
      </c>
      <c r="R291" t="str">
        <f t="shared" si="18"/>
        <v>plays</v>
      </c>
      <c r="S291" s="8">
        <f>(((L291/60)/60)/24)+DATE(1970,1,1)</f>
        <v>42219.208333333328</v>
      </c>
      <c r="T291" s="8">
        <f>(((M291/60)/60)/24)+DATE(1970,1,1)</f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 s="4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17"/>
        <v>film &amp; video</v>
      </c>
      <c r="R292" t="str">
        <f t="shared" si="18"/>
        <v>documentary</v>
      </c>
      <c r="S292" s="8">
        <f>(((L292/60)/60)/24)+DATE(1970,1,1)</f>
        <v>41404.208333333336</v>
      </c>
      <c r="T292" s="8">
        <f>(((M292/60)/60)/24)+DATE(1970,1,1)</f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>
        <v>107</v>
      </c>
      <c r="I293" s="4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17"/>
        <v>technology</v>
      </c>
      <c r="R293" t="str">
        <f t="shared" si="18"/>
        <v>web</v>
      </c>
      <c r="S293" s="8">
        <f>(((L293/60)/60)/24)+DATE(1970,1,1)</f>
        <v>40831.208333333336</v>
      </c>
      <c r="T293" s="8">
        <f>(((M293/60)/60)/24)+DATE(1970,1,1)</f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 s="4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17"/>
        <v>food</v>
      </c>
      <c r="R294" t="str">
        <f t="shared" si="18"/>
        <v>food trucks</v>
      </c>
      <c r="S294" s="8">
        <f>(((L294/60)/60)/24)+DATE(1970,1,1)</f>
        <v>40984.208333333336</v>
      </c>
      <c r="T294" s="8">
        <f>(((M294/60)/60)/24)+DATE(1970,1,1)</f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>
        <v>32</v>
      </c>
      <c r="I295" s="4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17"/>
        <v>theater</v>
      </c>
      <c r="R295" t="str">
        <f t="shared" si="18"/>
        <v>plays</v>
      </c>
      <c r="S295" s="8">
        <f>(((L295/60)/60)/24)+DATE(1970,1,1)</f>
        <v>40456.208333333336</v>
      </c>
      <c r="T295" s="8">
        <f>(((M295/60)/60)/24)+DATE(1970,1,1)</f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>
        <v>183</v>
      </c>
      <c r="I296" s="4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17"/>
        <v>theater</v>
      </c>
      <c r="R296" t="str">
        <f t="shared" si="18"/>
        <v>plays</v>
      </c>
      <c r="S296" s="8">
        <f>(((L296/60)/60)/24)+DATE(1970,1,1)</f>
        <v>43399.208333333328</v>
      </c>
      <c r="T296" s="8">
        <f>(((M296/60)/60)/24)+DATE(1970,1,1)</f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 s="4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17"/>
        <v>theater</v>
      </c>
      <c r="R297" t="str">
        <f t="shared" si="18"/>
        <v>plays</v>
      </c>
      <c r="S297" s="8">
        <f>(((L297/60)/60)/24)+DATE(1970,1,1)</f>
        <v>41562.208333333336</v>
      </c>
      <c r="T297" s="8">
        <f>(((M297/60)/60)/24)+DATE(1970,1,1)</f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 s="4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17"/>
        <v>theater</v>
      </c>
      <c r="R298" t="str">
        <f t="shared" si="18"/>
        <v>plays</v>
      </c>
      <c r="S298" s="8">
        <f>(((L298/60)/60)/24)+DATE(1970,1,1)</f>
        <v>43493.25</v>
      </c>
      <c r="T298" s="8">
        <f>(((M298/60)/60)/24)+DATE(1970,1,1)</f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 s="4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17"/>
        <v>theater</v>
      </c>
      <c r="R299" t="str">
        <f t="shared" si="18"/>
        <v>plays</v>
      </c>
      <c r="S299" s="8">
        <f>(((L299/60)/60)/24)+DATE(1970,1,1)</f>
        <v>41653.25</v>
      </c>
      <c r="T299" s="8">
        <f>(((M299/60)/60)/24)+DATE(1970,1,1)</f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>
        <v>72</v>
      </c>
      <c r="I300" s="4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17"/>
        <v>music</v>
      </c>
      <c r="R300" t="str">
        <f t="shared" si="18"/>
        <v>rock</v>
      </c>
      <c r="S300" s="8">
        <f>(((L300/60)/60)/24)+DATE(1970,1,1)</f>
        <v>42426.25</v>
      </c>
      <c r="T300" s="8">
        <f>(((M300/60)/60)/24)+DATE(1970,1,1)</f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 s="4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17"/>
        <v>food</v>
      </c>
      <c r="R301" t="str">
        <f t="shared" si="18"/>
        <v>food trucks</v>
      </c>
      <c r="S301" s="8">
        <f>(((L301/60)/60)/24)+DATE(1970,1,1)</f>
        <v>42432.25</v>
      </c>
      <c r="T301" s="8">
        <f>(((M301/60)/60)/24)+DATE(1970,1,1)</f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 s="4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17"/>
        <v>publishing</v>
      </c>
      <c r="R302" t="str">
        <f t="shared" si="18"/>
        <v>nonfiction</v>
      </c>
      <c r="S302" s="8">
        <f>(((L302/60)/60)/24)+DATE(1970,1,1)</f>
        <v>42977.208333333328</v>
      </c>
      <c r="T302" s="8">
        <f>(((M302/60)/60)/24)+DATE(1970,1,1)</f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>
        <v>295</v>
      </c>
      <c r="I303" s="4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17"/>
        <v>film &amp; video</v>
      </c>
      <c r="R303" t="str">
        <f t="shared" si="18"/>
        <v>documentary</v>
      </c>
      <c r="S303" s="8">
        <f>(((L303/60)/60)/24)+DATE(1970,1,1)</f>
        <v>42061.25</v>
      </c>
      <c r="T303" s="8">
        <f>(((M303/60)/60)/24)+DATE(1970,1,1)</f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>
        <v>245</v>
      </c>
      <c r="I304" s="4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17"/>
        <v>theater</v>
      </c>
      <c r="R304" t="str">
        <f t="shared" si="18"/>
        <v>plays</v>
      </c>
      <c r="S304" s="8">
        <f>(((L304/60)/60)/24)+DATE(1970,1,1)</f>
        <v>43345.208333333328</v>
      </c>
      <c r="T304" s="8">
        <f>(((M304/60)/60)/24)+DATE(1970,1,1)</f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 s="4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17"/>
        <v>music</v>
      </c>
      <c r="R305" t="str">
        <f t="shared" si="18"/>
        <v>indie rock</v>
      </c>
      <c r="S305" s="8">
        <f>(((L305/60)/60)/24)+DATE(1970,1,1)</f>
        <v>42376.25</v>
      </c>
      <c r="T305" s="8">
        <f>(((M305/60)/60)/24)+DATE(1970,1,1)</f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546.14285714285722</v>
      </c>
      <c r="G306" t="s">
        <v>20</v>
      </c>
      <c r="H306">
        <v>142</v>
      </c>
      <c r="I306" s="4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17"/>
        <v>film &amp; video</v>
      </c>
      <c r="R306" t="str">
        <f t="shared" si="18"/>
        <v>documentary</v>
      </c>
      <c r="S306" s="8">
        <f>(((L306/60)/60)/24)+DATE(1970,1,1)</f>
        <v>42589.208333333328</v>
      </c>
      <c r="T306" s="8">
        <f>(((M306/60)/60)/24)+DATE(1970,1,1)</f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>
        <v>85</v>
      </c>
      <c r="I307" s="4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17"/>
        <v>theater</v>
      </c>
      <c r="R307" t="str">
        <f t="shared" si="18"/>
        <v>plays</v>
      </c>
      <c r="S307" s="8">
        <f>(((L307/60)/60)/24)+DATE(1970,1,1)</f>
        <v>42448.208333333328</v>
      </c>
      <c r="T307" s="8">
        <f>(((M307/60)/60)/24)+DATE(1970,1,1)</f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>
        <v>7</v>
      </c>
      <c r="I308" s="4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17"/>
        <v>theater</v>
      </c>
      <c r="R308" t="str">
        <f t="shared" si="18"/>
        <v>plays</v>
      </c>
      <c r="S308" s="8">
        <f>(((L308/60)/60)/24)+DATE(1970,1,1)</f>
        <v>42930.208333333328</v>
      </c>
      <c r="T308" s="8">
        <f>(((M308/60)/60)/24)+DATE(1970,1,1)</f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>
        <v>659</v>
      </c>
      <c r="I309" s="4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17"/>
        <v>publishing</v>
      </c>
      <c r="R309" t="str">
        <f t="shared" si="18"/>
        <v>fiction</v>
      </c>
      <c r="S309" s="8">
        <f>(((L309/60)/60)/24)+DATE(1970,1,1)</f>
        <v>41066.208333333336</v>
      </c>
      <c r="T309" s="8">
        <f>(((M309/60)/60)/24)+DATE(1970,1,1)</f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 s="4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17"/>
        <v>theater</v>
      </c>
      <c r="R310" t="str">
        <f t="shared" si="18"/>
        <v>plays</v>
      </c>
      <c r="S310" s="8">
        <f>(((L310/60)/60)/24)+DATE(1970,1,1)</f>
        <v>40651.208333333336</v>
      </c>
      <c r="T310" s="8">
        <f>(((M310/60)/60)/24)+DATE(1970,1,1)</f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>
        <v>75</v>
      </c>
      <c r="I311" s="4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17"/>
        <v>music</v>
      </c>
      <c r="R311" t="str">
        <f t="shared" si="18"/>
        <v>indie rock</v>
      </c>
      <c r="S311" s="8">
        <f>(((L311/60)/60)/24)+DATE(1970,1,1)</f>
        <v>40807.208333333336</v>
      </c>
      <c r="T311" s="8">
        <f>(((M311/60)/60)/24)+DATE(1970,1,1)</f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 s="4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17"/>
        <v>games</v>
      </c>
      <c r="R312" t="str">
        <f t="shared" si="18"/>
        <v>video games</v>
      </c>
      <c r="S312" s="8">
        <f>(((L312/60)/60)/24)+DATE(1970,1,1)</f>
        <v>40277.208333333336</v>
      </c>
      <c r="T312" s="8">
        <f>(((M312/60)/60)/24)+DATE(1970,1,1)</f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>
        <v>121</v>
      </c>
      <c r="I313" s="4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17"/>
        <v>theater</v>
      </c>
      <c r="R313" t="str">
        <f t="shared" si="18"/>
        <v>plays</v>
      </c>
      <c r="S313" s="8">
        <f>(((L313/60)/60)/24)+DATE(1970,1,1)</f>
        <v>40590.25</v>
      </c>
      <c r="T313" s="8">
        <f>(((M313/60)/60)/24)+DATE(1970,1,1)</f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>
        <v>3742</v>
      </c>
      <c r="I314" s="4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17"/>
        <v>theater</v>
      </c>
      <c r="R314" t="str">
        <f t="shared" si="18"/>
        <v>plays</v>
      </c>
      <c r="S314" s="8">
        <f>(((L314/60)/60)/24)+DATE(1970,1,1)</f>
        <v>41572.208333333336</v>
      </c>
      <c r="T314" s="8">
        <f>(((M314/60)/60)/24)+DATE(1970,1,1)</f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>
        <v>223</v>
      </c>
      <c r="I315" s="4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17"/>
        <v>music</v>
      </c>
      <c r="R315" t="str">
        <f t="shared" si="18"/>
        <v>rock</v>
      </c>
      <c r="S315" s="8">
        <f>(((L315/60)/60)/24)+DATE(1970,1,1)</f>
        <v>40966.25</v>
      </c>
      <c r="T315" s="8">
        <f>(((M315/60)/60)/24)+DATE(1970,1,1)</f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>
        <v>133</v>
      </c>
      <c r="I316" s="4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17"/>
        <v>film &amp; video</v>
      </c>
      <c r="R316" t="str">
        <f t="shared" si="18"/>
        <v>documentary</v>
      </c>
      <c r="S316" s="8">
        <f>(((L316/60)/60)/24)+DATE(1970,1,1)</f>
        <v>43536.208333333328</v>
      </c>
      <c r="T316" s="8">
        <f>(((M316/60)/60)/24)+DATE(1970,1,1)</f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 s="4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17"/>
        <v>theater</v>
      </c>
      <c r="R317" t="str">
        <f t="shared" si="18"/>
        <v>plays</v>
      </c>
      <c r="S317" s="8">
        <f>(((L317/60)/60)/24)+DATE(1970,1,1)</f>
        <v>41783.208333333336</v>
      </c>
      <c r="T317" s="8">
        <f>(((M317/60)/60)/24)+DATE(1970,1,1)</f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 s="4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17"/>
        <v>food</v>
      </c>
      <c r="R318" t="str">
        <f t="shared" si="18"/>
        <v>food trucks</v>
      </c>
      <c r="S318" s="8">
        <f>(((L318/60)/60)/24)+DATE(1970,1,1)</f>
        <v>43788.25</v>
      </c>
      <c r="T318" s="8">
        <f>(((M318/60)/60)/24)+DATE(1970,1,1)</f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 s="4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17"/>
        <v>theater</v>
      </c>
      <c r="R319" t="str">
        <f t="shared" si="18"/>
        <v>plays</v>
      </c>
      <c r="S319" s="8">
        <f>(((L319/60)/60)/24)+DATE(1970,1,1)</f>
        <v>42869.208333333328</v>
      </c>
      <c r="T319" s="8">
        <f>(((M319/60)/60)/24)+DATE(1970,1,1)</f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>
        <v>17</v>
      </c>
      <c r="I320" s="4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17"/>
        <v>music</v>
      </c>
      <c r="R320" t="str">
        <f t="shared" si="18"/>
        <v>rock</v>
      </c>
      <c r="S320" s="8">
        <f>(((L320/60)/60)/24)+DATE(1970,1,1)</f>
        <v>41684.25</v>
      </c>
      <c r="T320" s="8">
        <f>(((M320/60)/60)/24)+DATE(1970,1,1)</f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38.702380952380956</v>
      </c>
      <c r="G321" t="s">
        <v>74</v>
      </c>
      <c r="H321">
        <v>64</v>
      </c>
      <c r="I321" s="4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17"/>
        <v>technology</v>
      </c>
      <c r="R321" t="str">
        <f t="shared" si="18"/>
        <v>web</v>
      </c>
      <c r="S321" s="8">
        <f>(((L321/60)/60)/24)+DATE(1970,1,1)</f>
        <v>40402.208333333336</v>
      </c>
      <c r="T321" s="8">
        <f>(((M321/60)/60)/24)+DATE(1970,1,1)</f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9.5876777251184837</v>
      </c>
      <c r="G322" t="s">
        <v>14</v>
      </c>
      <c r="H322">
        <v>80</v>
      </c>
      <c r="I322" s="4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17"/>
        <v>publishing</v>
      </c>
      <c r="R322" t="str">
        <f t="shared" si="18"/>
        <v>fiction</v>
      </c>
      <c r="S322" s="8">
        <f>(((L322/60)/60)/24)+DATE(1970,1,1)</f>
        <v>40673.208333333336</v>
      </c>
      <c r="T322" s="8">
        <f>(((M322/60)/60)/24)+DATE(1970,1,1)</f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20">E323/D323*100</f>
        <v>94.144366197183089</v>
      </c>
      <c r="G323" t="s">
        <v>14</v>
      </c>
      <c r="H323">
        <v>2468</v>
      </c>
      <c r="I323" s="4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21">LEFT(P323,SEARCH("/",P323)-1)</f>
        <v>film &amp; video</v>
      </c>
      <c r="R323" t="str">
        <f t="shared" si="18"/>
        <v>shorts</v>
      </c>
      <c r="S323" s="8">
        <f>(((L323/60)/60)/24)+DATE(1970,1,1)</f>
        <v>40634.208333333336</v>
      </c>
      <c r="T323" s="8">
        <f>(((M323/60)/60)/24)+DATE(1970,1,1)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166.56234096692114</v>
      </c>
      <c r="G324" t="s">
        <v>20</v>
      </c>
      <c r="H324">
        <v>5168</v>
      </c>
      <c r="I324" s="4">
        <f t="shared" si="19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21"/>
        <v>theater</v>
      </c>
      <c r="R324" t="str">
        <f t="shared" ref="R324:R387" si="22">RIGHT(P324,LEN(P324)- SEARCH("/",P324))</f>
        <v>plays</v>
      </c>
      <c r="S324" s="8">
        <f>(((L324/60)/60)/24)+DATE(1970,1,1)</f>
        <v>40507.25</v>
      </c>
      <c r="T324" s="8">
        <f>(((M324/60)/60)/24)+DATE(1970,1,1)</f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 s="4">
        <f t="shared" ref="I325:I388" si="23">E325/H325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21"/>
        <v>film &amp; video</v>
      </c>
      <c r="R325" t="str">
        <f t="shared" si="22"/>
        <v>documentary</v>
      </c>
      <c r="S325" s="8">
        <f>(((L325/60)/60)/24)+DATE(1970,1,1)</f>
        <v>41725.208333333336</v>
      </c>
      <c r="T325" s="8">
        <f>(((M325/60)/60)/24)+DATE(1970,1,1)</f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>
        <v>307</v>
      </c>
      <c r="I326" s="4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21"/>
        <v>theater</v>
      </c>
      <c r="R326" t="str">
        <f t="shared" si="22"/>
        <v>plays</v>
      </c>
      <c r="S326" s="8">
        <f>(((L326/60)/60)/24)+DATE(1970,1,1)</f>
        <v>42176.208333333328</v>
      </c>
      <c r="T326" s="8">
        <f>(((M326/60)/60)/24)+DATE(1970,1,1)</f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>
        <v>73</v>
      </c>
      <c r="I327" s="4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21"/>
        <v>theater</v>
      </c>
      <c r="R327" t="str">
        <f t="shared" si="22"/>
        <v>plays</v>
      </c>
      <c r="S327" s="8">
        <f>(((L327/60)/60)/24)+DATE(1970,1,1)</f>
        <v>43267.208333333328</v>
      </c>
      <c r="T327" s="8">
        <f>(((M327/60)/60)/24)+DATE(1970,1,1)</f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 s="4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21"/>
        <v>film &amp; video</v>
      </c>
      <c r="R328" t="str">
        <f t="shared" si="22"/>
        <v>animation</v>
      </c>
      <c r="S328" s="8">
        <f>(((L328/60)/60)/24)+DATE(1970,1,1)</f>
        <v>42364.25</v>
      </c>
      <c r="T328" s="8">
        <f>(((M328/60)/60)/24)+DATE(1970,1,1)</f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 s="4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21"/>
        <v>theater</v>
      </c>
      <c r="R329" t="str">
        <f t="shared" si="22"/>
        <v>plays</v>
      </c>
      <c r="S329" s="8">
        <f>(((L329/60)/60)/24)+DATE(1970,1,1)</f>
        <v>43705.208333333328</v>
      </c>
      <c r="T329" s="8">
        <f>(((M329/60)/60)/24)+DATE(1970,1,1)</f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>
        <v>2441</v>
      </c>
      <c r="I330" s="4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21"/>
        <v>music</v>
      </c>
      <c r="R330" t="str">
        <f t="shared" si="22"/>
        <v>rock</v>
      </c>
      <c r="S330" s="8">
        <f>(((L330/60)/60)/24)+DATE(1970,1,1)</f>
        <v>43434.25</v>
      </c>
      <c r="T330" s="8">
        <f>(((M330/60)/60)/24)+DATE(1970,1,1)</f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>
        <v>211</v>
      </c>
      <c r="I331" s="4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21"/>
        <v>games</v>
      </c>
      <c r="R331" t="str">
        <f t="shared" si="22"/>
        <v>video games</v>
      </c>
      <c r="S331" s="8">
        <f>(((L331/60)/60)/24)+DATE(1970,1,1)</f>
        <v>42716.25</v>
      </c>
      <c r="T331" s="8">
        <f>(((M331/60)/60)/24)+DATE(1970,1,1)</f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>
        <v>1385</v>
      </c>
      <c r="I332" s="4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21"/>
        <v>film &amp; video</v>
      </c>
      <c r="R332" t="str">
        <f t="shared" si="22"/>
        <v>documentary</v>
      </c>
      <c r="S332" s="8">
        <f>(((L332/60)/60)/24)+DATE(1970,1,1)</f>
        <v>43077.25</v>
      </c>
      <c r="T332" s="8">
        <f>(((M332/60)/60)/24)+DATE(1970,1,1)</f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>
        <v>190</v>
      </c>
      <c r="I333" s="4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21"/>
        <v>food</v>
      </c>
      <c r="R333" t="str">
        <f t="shared" si="22"/>
        <v>food trucks</v>
      </c>
      <c r="S333" s="8">
        <f>(((L333/60)/60)/24)+DATE(1970,1,1)</f>
        <v>40896.25</v>
      </c>
      <c r="T333" s="8">
        <f>(((M333/60)/60)/24)+DATE(1970,1,1)</f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</v>
      </c>
      <c r="G334" t="s">
        <v>20</v>
      </c>
      <c r="H334">
        <v>470</v>
      </c>
      <c r="I334" s="4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21"/>
        <v>technology</v>
      </c>
      <c r="R334" t="str">
        <f t="shared" si="22"/>
        <v>wearables</v>
      </c>
      <c r="S334" s="8">
        <f>(((L334/60)/60)/24)+DATE(1970,1,1)</f>
        <v>41361.208333333336</v>
      </c>
      <c r="T334" s="8">
        <f>(((M334/60)/60)/24)+DATE(1970,1,1)</f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>
        <v>253</v>
      </c>
      <c r="I335" s="4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21"/>
        <v>theater</v>
      </c>
      <c r="R335" t="str">
        <f t="shared" si="22"/>
        <v>plays</v>
      </c>
      <c r="S335" s="8">
        <f>(((L335/60)/60)/24)+DATE(1970,1,1)</f>
        <v>43424.25</v>
      </c>
      <c r="T335" s="8">
        <f>(((M335/60)/60)/24)+DATE(1970,1,1)</f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>
        <v>1113</v>
      </c>
      <c r="I336" s="4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21"/>
        <v>music</v>
      </c>
      <c r="R336" t="str">
        <f t="shared" si="22"/>
        <v>rock</v>
      </c>
      <c r="S336" s="8">
        <f>(((L336/60)/60)/24)+DATE(1970,1,1)</f>
        <v>43110.25</v>
      </c>
      <c r="T336" s="8">
        <f>(((M336/60)/60)/24)+DATE(1970,1,1)</f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114.28538550057536</v>
      </c>
      <c r="G337" t="s">
        <v>20</v>
      </c>
      <c r="H337">
        <v>2283</v>
      </c>
      <c r="I337" s="4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21"/>
        <v>music</v>
      </c>
      <c r="R337" t="str">
        <f t="shared" si="22"/>
        <v>rock</v>
      </c>
      <c r="S337" s="8">
        <f>(((L337/60)/60)/24)+DATE(1970,1,1)</f>
        <v>43784.25</v>
      </c>
      <c r="T337" s="8">
        <f>(((M337/60)/60)/24)+DATE(1970,1,1)</f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>
        <v>1072</v>
      </c>
      <c r="I338" s="4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21"/>
        <v>music</v>
      </c>
      <c r="R338" t="str">
        <f t="shared" si="22"/>
        <v>rock</v>
      </c>
      <c r="S338" s="8">
        <f>(((L338/60)/60)/24)+DATE(1970,1,1)</f>
        <v>40527.25</v>
      </c>
      <c r="T338" s="8">
        <f>(((M338/60)/60)/24)+DATE(1970,1,1)</f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>
        <v>1095</v>
      </c>
      <c r="I339" s="4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21"/>
        <v>theater</v>
      </c>
      <c r="R339" t="str">
        <f t="shared" si="22"/>
        <v>plays</v>
      </c>
      <c r="S339" s="8">
        <f>(((L339/60)/60)/24)+DATE(1970,1,1)</f>
        <v>43780.25</v>
      </c>
      <c r="T339" s="8">
        <f>(((M339/60)/60)/24)+DATE(1970,1,1)</f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179.14326647564468</v>
      </c>
      <c r="G340" t="s">
        <v>20</v>
      </c>
      <c r="H340">
        <v>1690</v>
      </c>
      <c r="I340" s="4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21"/>
        <v>theater</v>
      </c>
      <c r="R340" t="str">
        <f t="shared" si="22"/>
        <v>plays</v>
      </c>
      <c r="S340" s="8">
        <f>(((L340/60)/60)/24)+DATE(1970,1,1)</f>
        <v>40821.208333333336</v>
      </c>
      <c r="T340" s="8">
        <f>(((M340/60)/60)/24)+DATE(1970,1,1)</f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>
        <v>1297</v>
      </c>
      <c r="I341" s="4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21"/>
        <v>theater</v>
      </c>
      <c r="R341" t="str">
        <f t="shared" si="22"/>
        <v>plays</v>
      </c>
      <c r="S341" s="8">
        <f>(((L341/60)/60)/24)+DATE(1970,1,1)</f>
        <v>42949.208333333328</v>
      </c>
      <c r="T341" s="8">
        <f>(((M341/60)/60)/24)+DATE(1970,1,1)</f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 s="4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21"/>
        <v>photography</v>
      </c>
      <c r="R342" t="str">
        <f t="shared" si="22"/>
        <v>photography books</v>
      </c>
      <c r="S342" s="8">
        <f>(((L342/60)/60)/24)+DATE(1970,1,1)</f>
        <v>40889.25</v>
      </c>
      <c r="T342" s="8">
        <f>(((M342/60)/60)/24)+DATE(1970,1,1)</f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 s="4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21"/>
        <v>music</v>
      </c>
      <c r="R343" t="str">
        <f t="shared" si="22"/>
        <v>indie rock</v>
      </c>
      <c r="S343" s="8">
        <f>(((L343/60)/60)/24)+DATE(1970,1,1)</f>
        <v>42244.208333333328</v>
      </c>
      <c r="T343" s="8">
        <f>(((M343/60)/60)/24)+DATE(1970,1,1)</f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 s="4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21"/>
        <v>theater</v>
      </c>
      <c r="R344" t="str">
        <f t="shared" si="22"/>
        <v>plays</v>
      </c>
      <c r="S344" s="8">
        <f>(((L344/60)/60)/24)+DATE(1970,1,1)</f>
        <v>41475.208333333336</v>
      </c>
      <c r="T344" s="8">
        <f>(((M344/60)/60)/24)+DATE(1970,1,1)</f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 s="4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21"/>
        <v>theater</v>
      </c>
      <c r="R345" t="str">
        <f t="shared" si="22"/>
        <v>plays</v>
      </c>
      <c r="S345" s="8">
        <f>(((L345/60)/60)/24)+DATE(1970,1,1)</f>
        <v>41597.25</v>
      </c>
      <c r="T345" s="8">
        <f>(((M345/60)/60)/24)+DATE(1970,1,1)</f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 s="4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21"/>
        <v>games</v>
      </c>
      <c r="R346" t="str">
        <f t="shared" si="22"/>
        <v>video games</v>
      </c>
      <c r="S346" s="8">
        <f>(((L346/60)/60)/24)+DATE(1970,1,1)</f>
        <v>43122.25</v>
      </c>
      <c r="T346" s="8">
        <f>(((M346/60)/60)/24)+DATE(1970,1,1)</f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>
        <v>331</v>
      </c>
      <c r="I347" s="4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21"/>
        <v>film &amp; video</v>
      </c>
      <c r="R347" t="str">
        <f t="shared" si="22"/>
        <v>drama</v>
      </c>
      <c r="S347" s="8">
        <f>(((L347/60)/60)/24)+DATE(1970,1,1)</f>
        <v>42194.208333333328</v>
      </c>
      <c r="T347" s="8">
        <f>(((M347/60)/60)/24)+DATE(1970,1,1)</f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 s="4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21"/>
        <v>music</v>
      </c>
      <c r="R348" t="str">
        <f t="shared" si="22"/>
        <v>indie rock</v>
      </c>
      <c r="S348" s="8">
        <f>(((L348/60)/60)/24)+DATE(1970,1,1)</f>
        <v>42971.208333333328</v>
      </c>
      <c r="T348" s="8">
        <f>(((M348/60)/60)/24)+DATE(1970,1,1)</f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>
        <v>191</v>
      </c>
      <c r="I349" s="4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21"/>
        <v>technology</v>
      </c>
      <c r="R349" t="str">
        <f t="shared" si="22"/>
        <v>web</v>
      </c>
      <c r="S349" s="8">
        <f>(((L349/60)/60)/24)+DATE(1970,1,1)</f>
        <v>42046.25</v>
      </c>
      <c r="T349" s="8">
        <f>(((M349/60)/60)/24)+DATE(1970,1,1)</f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 s="4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21"/>
        <v>food</v>
      </c>
      <c r="R350" t="str">
        <f t="shared" si="22"/>
        <v>food trucks</v>
      </c>
      <c r="S350" s="8">
        <f>(((L350/60)/60)/24)+DATE(1970,1,1)</f>
        <v>42782.25</v>
      </c>
      <c r="T350" s="8">
        <f>(((M350/60)/60)/24)+DATE(1970,1,1)</f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>
        <v>923</v>
      </c>
      <c r="I351" s="4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21"/>
        <v>theater</v>
      </c>
      <c r="R351" t="str">
        <f t="shared" si="22"/>
        <v>plays</v>
      </c>
      <c r="S351" s="8">
        <f>(((L351/60)/60)/24)+DATE(1970,1,1)</f>
        <v>42930.208333333328</v>
      </c>
      <c r="T351" s="8">
        <f>(((M351/60)/60)/24)+DATE(1970,1,1)</f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 s="4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21"/>
        <v>music</v>
      </c>
      <c r="R352" t="str">
        <f t="shared" si="22"/>
        <v>jazz</v>
      </c>
      <c r="S352" s="8">
        <f>(((L352/60)/60)/24)+DATE(1970,1,1)</f>
        <v>42144.208333333328</v>
      </c>
      <c r="T352" s="8">
        <f>(((M352/60)/60)/24)+DATE(1970,1,1)</f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>
        <v>2013</v>
      </c>
      <c r="I353" s="4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21"/>
        <v>music</v>
      </c>
      <c r="R353" t="str">
        <f t="shared" si="22"/>
        <v>rock</v>
      </c>
      <c r="S353" s="8">
        <f>(((L353/60)/60)/24)+DATE(1970,1,1)</f>
        <v>42240.208333333328</v>
      </c>
      <c r="T353" s="8">
        <f>(((M353/60)/60)/24)+DATE(1970,1,1)</f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>
        <v>33</v>
      </c>
      <c r="I354" s="4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21"/>
        <v>theater</v>
      </c>
      <c r="R354" t="str">
        <f t="shared" si="22"/>
        <v>plays</v>
      </c>
      <c r="S354" s="8">
        <f>(((L354/60)/60)/24)+DATE(1970,1,1)</f>
        <v>42315.25</v>
      </c>
      <c r="T354" s="8">
        <f>(((M354/60)/60)/24)+DATE(1970,1,1)</f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>
        <v>1703</v>
      </c>
      <c r="I355" s="4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21"/>
        <v>theater</v>
      </c>
      <c r="R355" t="str">
        <f t="shared" si="22"/>
        <v>plays</v>
      </c>
      <c r="S355" s="8">
        <f>(((L355/60)/60)/24)+DATE(1970,1,1)</f>
        <v>43651.208333333328</v>
      </c>
      <c r="T355" s="8">
        <f>(((M355/60)/60)/24)+DATE(1970,1,1)</f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123.73770491803278</v>
      </c>
      <c r="G356" t="s">
        <v>20</v>
      </c>
      <c r="H356">
        <v>80</v>
      </c>
      <c r="I356" s="4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21"/>
        <v>film &amp; video</v>
      </c>
      <c r="R356" t="str">
        <f t="shared" si="22"/>
        <v>documentary</v>
      </c>
      <c r="S356" s="8">
        <f>(((L356/60)/60)/24)+DATE(1970,1,1)</f>
        <v>41520.208333333336</v>
      </c>
      <c r="T356" s="8">
        <f>(((M356/60)/60)/24)+DATE(1970,1,1)</f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>
        <v>86</v>
      </c>
      <c r="I357" s="4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21"/>
        <v>technology</v>
      </c>
      <c r="R357" t="str">
        <f t="shared" si="22"/>
        <v>wearables</v>
      </c>
      <c r="S357" s="8">
        <f>(((L357/60)/60)/24)+DATE(1970,1,1)</f>
        <v>42757.25</v>
      </c>
      <c r="T357" s="8">
        <f>(((M357/60)/60)/24)+DATE(1970,1,1)</f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 s="4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21"/>
        <v>theater</v>
      </c>
      <c r="R358" t="str">
        <f t="shared" si="22"/>
        <v>plays</v>
      </c>
      <c r="S358" s="8">
        <f>(((L358/60)/60)/24)+DATE(1970,1,1)</f>
        <v>40922.25</v>
      </c>
      <c r="T358" s="8">
        <f>(((M358/60)/60)/24)+DATE(1970,1,1)</f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>
        <v>41</v>
      </c>
      <c r="I359" s="4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21"/>
        <v>games</v>
      </c>
      <c r="R359" t="str">
        <f t="shared" si="22"/>
        <v>video games</v>
      </c>
      <c r="S359" s="8">
        <f>(((L359/60)/60)/24)+DATE(1970,1,1)</f>
        <v>42250.208333333328</v>
      </c>
      <c r="T359" s="8">
        <f>(((M359/60)/60)/24)+DATE(1970,1,1)</f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 s="4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21"/>
        <v>photography</v>
      </c>
      <c r="R360" t="str">
        <f t="shared" si="22"/>
        <v>photography books</v>
      </c>
      <c r="S360" s="8">
        <f>(((L360/60)/60)/24)+DATE(1970,1,1)</f>
        <v>43322.208333333328</v>
      </c>
      <c r="T360" s="8">
        <f>(((M360/60)/60)/24)+DATE(1970,1,1)</f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>
        <v>187</v>
      </c>
      <c r="I361" s="4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21"/>
        <v>film &amp; video</v>
      </c>
      <c r="R361" t="str">
        <f t="shared" si="22"/>
        <v>animation</v>
      </c>
      <c r="S361" s="8">
        <f>(((L361/60)/60)/24)+DATE(1970,1,1)</f>
        <v>40782.208333333336</v>
      </c>
      <c r="T361" s="8">
        <f>(((M361/60)/60)/24)+DATE(1970,1,1)</f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>
        <v>2875</v>
      </c>
      <c r="I362" s="4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21"/>
        <v>theater</v>
      </c>
      <c r="R362" t="str">
        <f t="shared" si="22"/>
        <v>plays</v>
      </c>
      <c r="S362" s="8">
        <f>(((L362/60)/60)/24)+DATE(1970,1,1)</f>
        <v>40544.25</v>
      </c>
      <c r="T362" s="8">
        <f>(((M362/60)/60)/24)+DATE(1970,1,1)</f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>
        <v>88</v>
      </c>
      <c r="I363" s="4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21"/>
        <v>theater</v>
      </c>
      <c r="R363" t="str">
        <f t="shared" si="22"/>
        <v>plays</v>
      </c>
      <c r="S363" s="8">
        <f>(((L363/60)/60)/24)+DATE(1970,1,1)</f>
        <v>43015.208333333328</v>
      </c>
      <c r="T363" s="8">
        <f>(((M363/60)/60)/24)+DATE(1970,1,1)</f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>
        <v>191</v>
      </c>
      <c r="I364" s="4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21"/>
        <v>music</v>
      </c>
      <c r="R364" t="str">
        <f t="shared" si="22"/>
        <v>rock</v>
      </c>
      <c r="S364" s="8">
        <f>(((L364/60)/60)/24)+DATE(1970,1,1)</f>
        <v>40570.25</v>
      </c>
      <c r="T364" s="8">
        <f>(((M364/60)/60)/24)+DATE(1970,1,1)</f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160.19230769230771</v>
      </c>
      <c r="G365" t="s">
        <v>20</v>
      </c>
      <c r="H365">
        <v>139</v>
      </c>
      <c r="I365" s="4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21"/>
        <v>music</v>
      </c>
      <c r="R365" t="str">
        <f t="shared" si="22"/>
        <v>rock</v>
      </c>
      <c r="S365" s="8">
        <f>(((L365/60)/60)/24)+DATE(1970,1,1)</f>
        <v>40904.25</v>
      </c>
      <c r="T365" s="8">
        <f>(((M365/60)/60)/24)+DATE(1970,1,1)</f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1616.3333333333335</v>
      </c>
      <c r="G366" t="s">
        <v>20</v>
      </c>
      <c r="H366">
        <v>186</v>
      </c>
      <c r="I366" s="4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21"/>
        <v>music</v>
      </c>
      <c r="R366" t="str">
        <f t="shared" si="22"/>
        <v>indie rock</v>
      </c>
      <c r="S366" s="8">
        <f>(((L366/60)/60)/24)+DATE(1970,1,1)</f>
        <v>43164.25</v>
      </c>
      <c r="T366" s="8">
        <f>(((M366/60)/60)/24)+DATE(1970,1,1)</f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>
        <v>112</v>
      </c>
      <c r="I367" s="4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21"/>
        <v>theater</v>
      </c>
      <c r="R367" t="str">
        <f t="shared" si="22"/>
        <v>plays</v>
      </c>
      <c r="S367" s="8">
        <f>(((L367/60)/60)/24)+DATE(1970,1,1)</f>
        <v>42733.25</v>
      </c>
      <c r="T367" s="8">
        <f>(((M367/60)/60)/24)+DATE(1970,1,1)</f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>
        <v>101</v>
      </c>
      <c r="I368" s="4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21"/>
        <v>theater</v>
      </c>
      <c r="R368" t="str">
        <f t="shared" si="22"/>
        <v>plays</v>
      </c>
      <c r="S368" s="8">
        <f>(((L368/60)/60)/24)+DATE(1970,1,1)</f>
        <v>40546.25</v>
      </c>
      <c r="T368" s="8">
        <f>(((M368/60)/60)/24)+DATE(1970,1,1)</f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 s="4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21"/>
        <v>theater</v>
      </c>
      <c r="R369" t="str">
        <f t="shared" si="22"/>
        <v>plays</v>
      </c>
      <c r="S369" s="8">
        <f>(((L369/60)/60)/24)+DATE(1970,1,1)</f>
        <v>41930.208333333336</v>
      </c>
      <c r="T369" s="8">
        <f>(((M369/60)/60)/24)+DATE(1970,1,1)</f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>
        <v>206</v>
      </c>
      <c r="I370" s="4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21"/>
        <v>film &amp; video</v>
      </c>
      <c r="R370" t="str">
        <f t="shared" si="22"/>
        <v>documentary</v>
      </c>
      <c r="S370" s="8">
        <f>(((L370/60)/60)/24)+DATE(1970,1,1)</f>
        <v>40464.208333333336</v>
      </c>
      <c r="T370" s="8">
        <f>(((M370/60)/60)/24)+DATE(1970,1,1)</f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273.01851851851848</v>
      </c>
      <c r="G371" t="s">
        <v>20</v>
      </c>
      <c r="H371">
        <v>154</v>
      </c>
      <c r="I371" s="4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21"/>
        <v>film &amp; video</v>
      </c>
      <c r="R371" t="str">
        <f t="shared" si="22"/>
        <v>television</v>
      </c>
      <c r="S371" s="8">
        <f>(((L371/60)/60)/24)+DATE(1970,1,1)</f>
        <v>41308.25</v>
      </c>
      <c r="T371" s="8">
        <f>(((M371/60)/60)/24)+DATE(1970,1,1)</f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>
        <v>5966</v>
      </c>
      <c r="I372" s="4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21"/>
        <v>theater</v>
      </c>
      <c r="R372" t="str">
        <f t="shared" si="22"/>
        <v>plays</v>
      </c>
      <c r="S372" s="8">
        <f>(((L372/60)/60)/24)+DATE(1970,1,1)</f>
        <v>43570.208333333328</v>
      </c>
      <c r="T372" s="8">
        <f>(((M372/60)/60)/24)+DATE(1970,1,1)</f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 s="4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21"/>
        <v>theater</v>
      </c>
      <c r="R373" t="str">
        <f t="shared" si="22"/>
        <v>plays</v>
      </c>
      <c r="S373" s="8">
        <f>(((L373/60)/60)/24)+DATE(1970,1,1)</f>
        <v>42043.25</v>
      </c>
      <c r="T373" s="8">
        <f>(((M373/60)/60)/24)+DATE(1970,1,1)</f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1591.5555555555554</v>
      </c>
      <c r="G374" t="s">
        <v>20</v>
      </c>
      <c r="H374">
        <v>169</v>
      </c>
      <c r="I374" s="4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21"/>
        <v>film &amp; video</v>
      </c>
      <c r="R374" t="str">
        <f t="shared" si="22"/>
        <v>documentary</v>
      </c>
      <c r="S374" s="8">
        <f>(((L374/60)/60)/24)+DATE(1970,1,1)</f>
        <v>42012.25</v>
      </c>
      <c r="T374" s="8">
        <f>(((M374/60)/60)/24)+DATE(1970,1,1)</f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>
        <v>2106</v>
      </c>
      <c r="I375" s="4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21"/>
        <v>theater</v>
      </c>
      <c r="R375" t="str">
        <f t="shared" si="22"/>
        <v>plays</v>
      </c>
      <c r="S375" s="8">
        <f>(((L375/60)/60)/24)+DATE(1970,1,1)</f>
        <v>42964.208333333328</v>
      </c>
      <c r="T375" s="8">
        <f>(((M375/60)/60)/24)+DATE(1970,1,1)</f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>
        <v>441</v>
      </c>
      <c r="I376" s="4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21"/>
        <v>film &amp; video</v>
      </c>
      <c r="R376" t="str">
        <f t="shared" si="22"/>
        <v>documentary</v>
      </c>
      <c r="S376" s="8">
        <f>(((L376/60)/60)/24)+DATE(1970,1,1)</f>
        <v>43476.25</v>
      </c>
      <c r="T376" s="8">
        <f>(((M376/60)/60)/24)+DATE(1970,1,1)</f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 s="4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21"/>
        <v>music</v>
      </c>
      <c r="R377" t="str">
        <f t="shared" si="22"/>
        <v>indie rock</v>
      </c>
      <c r="S377" s="8">
        <f>(((L377/60)/60)/24)+DATE(1970,1,1)</f>
        <v>42293.208333333328</v>
      </c>
      <c r="T377" s="8">
        <f>(((M377/60)/60)/24)+DATE(1970,1,1)</f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361.02941176470591</v>
      </c>
      <c r="G378" t="s">
        <v>20</v>
      </c>
      <c r="H378">
        <v>131</v>
      </c>
      <c r="I378" s="4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21"/>
        <v>music</v>
      </c>
      <c r="R378" t="str">
        <f t="shared" si="22"/>
        <v>rock</v>
      </c>
      <c r="S378" s="8">
        <f>(((L378/60)/60)/24)+DATE(1970,1,1)</f>
        <v>41826.208333333336</v>
      </c>
      <c r="T378" s="8">
        <f>(((M378/60)/60)/24)+DATE(1970,1,1)</f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 s="4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21"/>
        <v>theater</v>
      </c>
      <c r="R379" t="str">
        <f t="shared" si="22"/>
        <v>plays</v>
      </c>
      <c r="S379" s="8">
        <f>(((L379/60)/60)/24)+DATE(1970,1,1)</f>
        <v>43760.208333333328</v>
      </c>
      <c r="T379" s="8">
        <f>(((M379/60)/60)/24)+DATE(1970,1,1)</f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 s="4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21"/>
        <v>film &amp; video</v>
      </c>
      <c r="R380" t="str">
        <f t="shared" si="22"/>
        <v>documentary</v>
      </c>
      <c r="S380" s="8">
        <f>(((L380/60)/60)/24)+DATE(1970,1,1)</f>
        <v>43241.208333333328</v>
      </c>
      <c r="T380" s="8">
        <f>(((M380/60)/60)/24)+DATE(1970,1,1)</f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 s="4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21"/>
        <v>theater</v>
      </c>
      <c r="R381" t="str">
        <f t="shared" si="22"/>
        <v>plays</v>
      </c>
      <c r="S381" s="8">
        <f>(((L381/60)/60)/24)+DATE(1970,1,1)</f>
        <v>40843.208333333336</v>
      </c>
      <c r="T381" s="8">
        <f>(((M381/60)/60)/24)+DATE(1970,1,1)</f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>
        <v>84</v>
      </c>
      <c r="I382" s="4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21"/>
        <v>theater</v>
      </c>
      <c r="R382" t="str">
        <f t="shared" si="22"/>
        <v>plays</v>
      </c>
      <c r="S382" s="8">
        <f>(((L382/60)/60)/24)+DATE(1970,1,1)</f>
        <v>41448.208333333336</v>
      </c>
      <c r="T382" s="8">
        <f>(((M382/60)/60)/24)+DATE(1970,1,1)</f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>
        <v>155</v>
      </c>
      <c r="I383" s="4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21"/>
        <v>theater</v>
      </c>
      <c r="R383" t="str">
        <f t="shared" si="22"/>
        <v>plays</v>
      </c>
      <c r="S383" s="8">
        <f>(((L383/60)/60)/24)+DATE(1970,1,1)</f>
        <v>42163.208333333328</v>
      </c>
      <c r="T383" s="8">
        <f>(((M383/60)/60)/24)+DATE(1970,1,1)</f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 s="4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21"/>
        <v>photography</v>
      </c>
      <c r="R384" t="str">
        <f t="shared" si="22"/>
        <v>photography books</v>
      </c>
      <c r="S384" s="8">
        <f>(((L384/60)/60)/24)+DATE(1970,1,1)</f>
        <v>43024.208333333328</v>
      </c>
      <c r="T384" s="8">
        <f>(((M384/60)/60)/24)+DATE(1970,1,1)</f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>
        <v>189</v>
      </c>
      <c r="I385" s="4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21"/>
        <v>food</v>
      </c>
      <c r="R385" t="str">
        <f t="shared" si="22"/>
        <v>food trucks</v>
      </c>
      <c r="S385" s="8">
        <f>(((L385/60)/60)/24)+DATE(1970,1,1)</f>
        <v>43509.25</v>
      </c>
      <c r="T385" s="8">
        <f>(((M385/60)/60)/24)+DATE(1970,1,1)</f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0"/>
        <v>172.00961538461539</v>
      </c>
      <c r="G386" t="s">
        <v>20</v>
      </c>
      <c r="H386">
        <v>4799</v>
      </c>
      <c r="I386" s="4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21"/>
        <v>film &amp; video</v>
      </c>
      <c r="R386" t="str">
        <f t="shared" si="22"/>
        <v>documentary</v>
      </c>
      <c r="S386" s="8">
        <f>(((L386/60)/60)/24)+DATE(1970,1,1)</f>
        <v>42776.25</v>
      </c>
      <c r="T386" s="8">
        <f>(((M386/60)/60)/24)+DATE(1970,1,1)</f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24">E387/D387*100</f>
        <v>146.16709511568124</v>
      </c>
      <c r="G387" t="s">
        <v>20</v>
      </c>
      <c r="H387">
        <v>1137</v>
      </c>
      <c r="I387" s="4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25">LEFT(P387,SEARCH("/",P387)-1)</f>
        <v>publishing</v>
      </c>
      <c r="R387" t="str">
        <f t="shared" si="22"/>
        <v>nonfiction</v>
      </c>
      <c r="S387" s="8">
        <f>(((L387/60)/60)/24)+DATE(1970,1,1)</f>
        <v>43553.208333333328</v>
      </c>
      <c r="T387" s="8">
        <f>(((M387/60)/60)/24)+DATE(1970,1,1)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 s="4">
        <f t="shared" si="23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25"/>
        <v>theater</v>
      </c>
      <c r="R388" t="str">
        <f t="shared" ref="R388:R451" si="26">RIGHT(P388,LEN(P388)- SEARCH("/",P388))</f>
        <v>plays</v>
      </c>
      <c r="S388" s="8">
        <f>(((L388/60)/60)/24)+DATE(1970,1,1)</f>
        <v>40355.208333333336</v>
      </c>
      <c r="T388" s="8">
        <f>(((M388/60)/60)/24)+DATE(1970,1,1)</f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>
        <v>424</v>
      </c>
      <c r="I389" s="4">
        <f t="shared" ref="I389:I452" si="27">E389/H389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25"/>
        <v>technology</v>
      </c>
      <c r="R389" t="str">
        <f t="shared" si="26"/>
        <v>wearables</v>
      </c>
      <c r="S389" s="8">
        <f>(((L389/60)/60)/24)+DATE(1970,1,1)</f>
        <v>41072.208333333336</v>
      </c>
      <c r="T389" s="8">
        <f>(((M389/60)/60)/24)+DATE(1970,1,1)</f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74</v>
      </c>
      <c r="H390">
        <v>145</v>
      </c>
      <c r="I390" s="4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25"/>
        <v>music</v>
      </c>
      <c r="R390" t="str">
        <f t="shared" si="26"/>
        <v>indie rock</v>
      </c>
      <c r="S390" s="8">
        <f>(((L390/60)/60)/24)+DATE(1970,1,1)</f>
        <v>40912.25</v>
      </c>
      <c r="T390" s="8">
        <f>(((M390/60)/60)/24)+DATE(1970,1,1)</f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>
        <v>1152</v>
      </c>
      <c r="I391" s="4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25"/>
        <v>theater</v>
      </c>
      <c r="R391" t="str">
        <f t="shared" si="26"/>
        <v>plays</v>
      </c>
      <c r="S391" s="8">
        <f>(((L391/60)/60)/24)+DATE(1970,1,1)</f>
        <v>40479.208333333336</v>
      </c>
      <c r="T391" s="8">
        <f>(((M391/60)/60)/24)+DATE(1970,1,1)</f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186.54166666666669</v>
      </c>
      <c r="G392" t="s">
        <v>20</v>
      </c>
      <c r="H392">
        <v>50</v>
      </c>
      <c r="I392" s="4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25"/>
        <v>photography</v>
      </c>
      <c r="R392" t="str">
        <f t="shared" si="26"/>
        <v>photography books</v>
      </c>
      <c r="S392" s="8">
        <f>(((L392/60)/60)/24)+DATE(1970,1,1)</f>
        <v>41530.208333333336</v>
      </c>
      <c r="T392" s="8">
        <f>(((M392/60)/60)/24)+DATE(1970,1,1)</f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 s="4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25"/>
        <v>publishing</v>
      </c>
      <c r="R393" t="str">
        <f t="shared" si="26"/>
        <v>nonfiction</v>
      </c>
      <c r="S393" s="8">
        <f>(((L393/60)/60)/24)+DATE(1970,1,1)</f>
        <v>41653.25</v>
      </c>
      <c r="T393" s="8">
        <f>(((M393/60)/60)/24)+DATE(1970,1,1)</f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>
        <v>1608</v>
      </c>
      <c r="I394" s="4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25"/>
        <v>technology</v>
      </c>
      <c r="R394" t="str">
        <f t="shared" si="26"/>
        <v>wearables</v>
      </c>
      <c r="S394" s="8">
        <f>(((L394/60)/60)/24)+DATE(1970,1,1)</f>
        <v>40549.25</v>
      </c>
      <c r="T394" s="8">
        <f>(((M394/60)/60)/24)+DATE(1970,1,1)</f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228.96178343949046</v>
      </c>
      <c r="G395" t="s">
        <v>20</v>
      </c>
      <c r="H395">
        <v>3059</v>
      </c>
      <c r="I395" s="4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25"/>
        <v>music</v>
      </c>
      <c r="R395" t="str">
        <f t="shared" si="26"/>
        <v>jazz</v>
      </c>
      <c r="S395" s="8">
        <f>(((L395/60)/60)/24)+DATE(1970,1,1)</f>
        <v>42933.208333333328</v>
      </c>
      <c r="T395" s="8">
        <f>(((M395/60)/60)/24)+DATE(1970,1,1)</f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469.37499999999994</v>
      </c>
      <c r="G396" t="s">
        <v>20</v>
      </c>
      <c r="H396">
        <v>34</v>
      </c>
      <c r="I396" s="4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25"/>
        <v>film &amp; video</v>
      </c>
      <c r="R396" t="str">
        <f t="shared" si="26"/>
        <v>documentary</v>
      </c>
      <c r="S396" s="8">
        <f>(((L396/60)/60)/24)+DATE(1970,1,1)</f>
        <v>41484.208333333336</v>
      </c>
      <c r="T396" s="8">
        <f>(((M396/60)/60)/24)+DATE(1970,1,1)</f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>
        <v>220</v>
      </c>
      <c r="I397" s="4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25"/>
        <v>theater</v>
      </c>
      <c r="R397" t="str">
        <f t="shared" si="26"/>
        <v>plays</v>
      </c>
      <c r="S397" s="8">
        <f>(((L397/60)/60)/24)+DATE(1970,1,1)</f>
        <v>40885.25</v>
      </c>
      <c r="T397" s="8">
        <f>(((M397/60)/60)/24)+DATE(1970,1,1)</f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>
        <v>1604</v>
      </c>
      <c r="I398" s="4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25"/>
        <v>film &amp; video</v>
      </c>
      <c r="R398" t="str">
        <f t="shared" si="26"/>
        <v>drama</v>
      </c>
      <c r="S398" s="8">
        <f>(((L398/60)/60)/24)+DATE(1970,1,1)</f>
        <v>43378.208333333328</v>
      </c>
      <c r="T398" s="8">
        <f>(((M398/60)/60)/24)+DATE(1970,1,1)</f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>
        <v>454</v>
      </c>
      <c r="I399" s="4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25"/>
        <v>music</v>
      </c>
      <c r="R399" t="str">
        <f t="shared" si="26"/>
        <v>rock</v>
      </c>
      <c r="S399" s="8">
        <f>(((L399/60)/60)/24)+DATE(1970,1,1)</f>
        <v>41417.208333333336</v>
      </c>
      <c r="T399" s="8">
        <f>(((M399/60)/60)/24)+DATE(1970,1,1)</f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>
        <v>123</v>
      </c>
      <c r="I400" s="4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25"/>
        <v>film &amp; video</v>
      </c>
      <c r="R400" t="str">
        <f t="shared" si="26"/>
        <v>animation</v>
      </c>
      <c r="S400" s="8">
        <f>(((L400/60)/60)/24)+DATE(1970,1,1)</f>
        <v>43228.208333333328</v>
      </c>
      <c r="T400" s="8">
        <f>(((M400/60)/60)/24)+DATE(1970,1,1)</f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 s="4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25"/>
        <v>music</v>
      </c>
      <c r="R401" t="str">
        <f t="shared" si="26"/>
        <v>indie rock</v>
      </c>
      <c r="S401" s="8">
        <f>(((L401/60)/60)/24)+DATE(1970,1,1)</f>
        <v>40576.25</v>
      </c>
      <c r="T401" s="8">
        <f>(((M401/60)/60)/24)+DATE(1970,1,1)</f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 s="4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25"/>
        <v>photography</v>
      </c>
      <c r="R402" t="str">
        <f t="shared" si="26"/>
        <v>photography books</v>
      </c>
      <c r="S402" s="8">
        <f>(((L402/60)/60)/24)+DATE(1970,1,1)</f>
        <v>41502.208333333336</v>
      </c>
      <c r="T402" s="8">
        <f>(((M402/60)/60)/24)+DATE(1970,1,1)</f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>
        <v>299</v>
      </c>
      <c r="I403" s="4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25"/>
        <v>theater</v>
      </c>
      <c r="R403" t="str">
        <f t="shared" si="26"/>
        <v>plays</v>
      </c>
      <c r="S403" s="8">
        <f>(((L403/60)/60)/24)+DATE(1970,1,1)</f>
        <v>43765.208333333328</v>
      </c>
      <c r="T403" s="8">
        <f>(((M403/60)/60)/24)+DATE(1970,1,1)</f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 s="4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25"/>
        <v>film &amp; video</v>
      </c>
      <c r="R404" t="str">
        <f t="shared" si="26"/>
        <v>shorts</v>
      </c>
      <c r="S404" s="8">
        <f>(((L404/60)/60)/24)+DATE(1970,1,1)</f>
        <v>40914.25</v>
      </c>
      <c r="T404" s="8">
        <f>(((M404/60)/60)/24)+DATE(1970,1,1)</f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 s="4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25"/>
        <v>theater</v>
      </c>
      <c r="R405" t="str">
        <f t="shared" si="26"/>
        <v>plays</v>
      </c>
      <c r="S405" s="8">
        <f>(((L405/60)/60)/24)+DATE(1970,1,1)</f>
        <v>40310.208333333336</v>
      </c>
      <c r="T405" s="8">
        <f>(((M405/60)/60)/24)+DATE(1970,1,1)</f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>
        <v>2237</v>
      </c>
      <c r="I406" s="4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25"/>
        <v>theater</v>
      </c>
      <c r="R406" t="str">
        <f t="shared" si="26"/>
        <v>plays</v>
      </c>
      <c r="S406" s="8">
        <f>(((L406/60)/60)/24)+DATE(1970,1,1)</f>
        <v>43053.25</v>
      </c>
      <c r="T406" s="8">
        <f>(((M406/60)/60)/24)+DATE(1970,1,1)</f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 s="4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25"/>
        <v>theater</v>
      </c>
      <c r="R407" t="str">
        <f t="shared" si="26"/>
        <v>plays</v>
      </c>
      <c r="S407" s="8">
        <f>(((L407/60)/60)/24)+DATE(1970,1,1)</f>
        <v>43255.208333333328</v>
      </c>
      <c r="T407" s="8">
        <f>(((M407/60)/60)/24)+DATE(1970,1,1)</f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>
        <v>645</v>
      </c>
      <c r="I408" s="4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25"/>
        <v>film &amp; video</v>
      </c>
      <c r="R408" t="str">
        <f t="shared" si="26"/>
        <v>documentary</v>
      </c>
      <c r="S408" s="8">
        <f>(((L408/60)/60)/24)+DATE(1970,1,1)</f>
        <v>41304.25</v>
      </c>
      <c r="T408" s="8">
        <f>(((M408/60)/60)/24)+DATE(1970,1,1)</f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>
        <v>484</v>
      </c>
      <c r="I409" s="4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25"/>
        <v>theater</v>
      </c>
      <c r="R409" t="str">
        <f t="shared" si="26"/>
        <v>plays</v>
      </c>
      <c r="S409" s="8">
        <f>(((L409/60)/60)/24)+DATE(1970,1,1)</f>
        <v>43751.208333333328</v>
      </c>
      <c r="T409" s="8">
        <f>(((M409/60)/60)/24)+DATE(1970,1,1)</f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>
        <v>154</v>
      </c>
      <c r="I410" s="4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25"/>
        <v>film &amp; video</v>
      </c>
      <c r="R410" t="str">
        <f t="shared" si="26"/>
        <v>documentary</v>
      </c>
      <c r="S410" s="8">
        <f>(((L410/60)/60)/24)+DATE(1970,1,1)</f>
        <v>42541.208333333328</v>
      </c>
      <c r="T410" s="8">
        <f>(((M410/60)/60)/24)+DATE(1970,1,1)</f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 s="4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25"/>
        <v>music</v>
      </c>
      <c r="R411" t="str">
        <f t="shared" si="26"/>
        <v>rock</v>
      </c>
      <c r="S411" s="8">
        <f>(((L411/60)/60)/24)+DATE(1970,1,1)</f>
        <v>42843.208333333328</v>
      </c>
      <c r="T411" s="8">
        <f>(((M411/60)/60)/24)+DATE(1970,1,1)</f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>
        <v>1111</v>
      </c>
      <c r="I412" s="4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25"/>
        <v>games</v>
      </c>
      <c r="R412" t="str">
        <f t="shared" si="26"/>
        <v>mobile games</v>
      </c>
      <c r="S412" s="8">
        <f>(((L412/60)/60)/24)+DATE(1970,1,1)</f>
        <v>42122.208333333328</v>
      </c>
      <c r="T412" s="8">
        <f>(((M412/60)/60)/24)+DATE(1970,1,1)</f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>
        <v>82</v>
      </c>
      <c r="I413" s="4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25"/>
        <v>theater</v>
      </c>
      <c r="R413" t="str">
        <f t="shared" si="26"/>
        <v>plays</v>
      </c>
      <c r="S413" s="8">
        <f>(((L413/60)/60)/24)+DATE(1970,1,1)</f>
        <v>42884.208333333328</v>
      </c>
      <c r="T413" s="8">
        <f>(((M413/60)/60)/24)+DATE(1970,1,1)</f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>
        <v>134</v>
      </c>
      <c r="I414" s="4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25"/>
        <v>publishing</v>
      </c>
      <c r="R414" t="str">
        <f t="shared" si="26"/>
        <v>fiction</v>
      </c>
      <c r="S414" s="8">
        <f>(((L414/60)/60)/24)+DATE(1970,1,1)</f>
        <v>41642.25</v>
      </c>
      <c r="T414" s="8">
        <f>(((M414/60)/60)/24)+DATE(1970,1,1)</f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>
        <v>1089</v>
      </c>
      <c r="I415" s="4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25"/>
        <v>film &amp; video</v>
      </c>
      <c r="R415" t="str">
        <f t="shared" si="26"/>
        <v>animation</v>
      </c>
      <c r="S415" s="8">
        <f>(((L415/60)/60)/24)+DATE(1970,1,1)</f>
        <v>43431.25</v>
      </c>
      <c r="T415" s="8">
        <f>(((M415/60)/60)/24)+DATE(1970,1,1)</f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 s="4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25"/>
        <v>food</v>
      </c>
      <c r="R416" t="str">
        <f t="shared" si="26"/>
        <v>food trucks</v>
      </c>
      <c r="S416" s="8">
        <f>(((L416/60)/60)/24)+DATE(1970,1,1)</f>
        <v>40288.208333333336</v>
      </c>
      <c r="T416" s="8">
        <f>(((M416/60)/60)/24)+DATE(1970,1,1)</f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 s="4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25"/>
        <v>theater</v>
      </c>
      <c r="R417" t="str">
        <f t="shared" si="26"/>
        <v>plays</v>
      </c>
      <c r="S417" s="8">
        <f>(((L417/60)/60)/24)+DATE(1970,1,1)</f>
        <v>40921.25</v>
      </c>
      <c r="T417" s="8">
        <f>(((M417/60)/60)/24)+DATE(1970,1,1)</f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 s="4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25"/>
        <v>film &amp; video</v>
      </c>
      <c r="R418" t="str">
        <f t="shared" si="26"/>
        <v>documentary</v>
      </c>
      <c r="S418" s="8">
        <f>(((L418/60)/60)/24)+DATE(1970,1,1)</f>
        <v>40560.25</v>
      </c>
      <c r="T418" s="8">
        <f>(((M418/60)/60)/24)+DATE(1970,1,1)</f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 s="4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25"/>
        <v>theater</v>
      </c>
      <c r="R419" t="str">
        <f t="shared" si="26"/>
        <v>plays</v>
      </c>
      <c r="S419" s="8">
        <f>(((L419/60)/60)/24)+DATE(1970,1,1)</f>
        <v>43407.208333333328</v>
      </c>
      <c r="T419" s="8">
        <f>(((M419/60)/60)/24)+DATE(1970,1,1)</f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 s="4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25"/>
        <v>film &amp; video</v>
      </c>
      <c r="R420" t="str">
        <f t="shared" si="26"/>
        <v>documentary</v>
      </c>
      <c r="S420" s="8">
        <f>(((L420/60)/60)/24)+DATE(1970,1,1)</f>
        <v>41035.208333333336</v>
      </c>
      <c r="T420" s="8">
        <f>(((M420/60)/60)/24)+DATE(1970,1,1)</f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123.43497363796135</v>
      </c>
      <c r="G421" t="s">
        <v>20</v>
      </c>
      <c r="H421">
        <v>5203</v>
      </c>
      <c r="I421" s="4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25"/>
        <v>technology</v>
      </c>
      <c r="R421" t="str">
        <f t="shared" si="26"/>
        <v>web</v>
      </c>
      <c r="S421" s="8">
        <f>(((L421/60)/60)/24)+DATE(1970,1,1)</f>
        <v>40899.25</v>
      </c>
      <c r="T421" s="8">
        <f>(((M421/60)/60)/24)+DATE(1970,1,1)</f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>
        <v>94</v>
      </c>
      <c r="I422" s="4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25"/>
        <v>theater</v>
      </c>
      <c r="R422" t="str">
        <f t="shared" si="26"/>
        <v>plays</v>
      </c>
      <c r="S422" s="8">
        <f>(((L422/60)/60)/24)+DATE(1970,1,1)</f>
        <v>42911.208333333328</v>
      </c>
      <c r="T422" s="8">
        <f>(((M422/60)/60)/24)+DATE(1970,1,1)</f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>
        <v>118</v>
      </c>
      <c r="I423" s="4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25"/>
        <v>technology</v>
      </c>
      <c r="R423" t="str">
        <f t="shared" si="26"/>
        <v>wearables</v>
      </c>
      <c r="S423" s="8">
        <f>(((L423/60)/60)/24)+DATE(1970,1,1)</f>
        <v>42915.208333333328</v>
      </c>
      <c r="T423" s="8">
        <f>(((M423/60)/60)/24)+DATE(1970,1,1)</f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>
        <v>205</v>
      </c>
      <c r="I424" s="4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25"/>
        <v>theater</v>
      </c>
      <c r="R424" t="str">
        <f t="shared" si="26"/>
        <v>plays</v>
      </c>
      <c r="S424" s="8">
        <f>(((L424/60)/60)/24)+DATE(1970,1,1)</f>
        <v>40285.208333333336</v>
      </c>
      <c r="T424" s="8">
        <f>(((M424/60)/60)/24)+DATE(1970,1,1)</f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 s="4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25"/>
        <v>food</v>
      </c>
      <c r="R425" t="str">
        <f t="shared" si="26"/>
        <v>food trucks</v>
      </c>
      <c r="S425" s="8">
        <f>(((L425/60)/60)/24)+DATE(1970,1,1)</f>
        <v>40808.208333333336</v>
      </c>
      <c r="T425" s="8">
        <f>(((M425/60)/60)/24)+DATE(1970,1,1)</f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 s="4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25"/>
        <v>music</v>
      </c>
      <c r="R426" t="str">
        <f t="shared" si="26"/>
        <v>indie rock</v>
      </c>
      <c r="S426" s="8">
        <f>(((L426/60)/60)/24)+DATE(1970,1,1)</f>
        <v>43208.208333333328</v>
      </c>
      <c r="T426" s="8">
        <f>(((M426/60)/60)/24)+DATE(1970,1,1)</f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287.66666666666663</v>
      </c>
      <c r="G427" t="s">
        <v>20</v>
      </c>
      <c r="H427">
        <v>92</v>
      </c>
      <c r="I427" s="4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25"/>
        <v>photography</v>
      </c>
      <c r="R427" t="str">
        <f t="shared" si="26"/>
        <v>photography books</v>
      </c>
      <c r="S427" s="8">
        <f>(((L427/60)/60)/24)+DATE(1970,1,1)</f>
        <v>42213.208333333328</v>
      </c>
      <c r="T427" s="8">
        <f>(((M427/60)/60)/24)+DATE(1970,1,1)</f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>
        <v>219</v>
      </c>
      <c r="I428" s="4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25"/>
        <v>theater</v>
      </c>
      <c r="R428" t="str">
        <f t="shared" si="26"/>
        <v>plays</v>
      </c>
      <c r="S428" s="8">
        <f>(((L428/60)/60)/24)+DATE(1970,1,1)</f>
        <v>41332.25</v>
      </c>
      <c r="T428" s="8">
        <f>(((M428/60)/60)/24)+DATE(1970,1,1)</f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112.90429799426933</v>
      </c>
      <c r="G429" t="s">
        <v>20</v>
      </c>
      <c r="H429">
        <v>2526</v>
      </c>
      <c r="I429" s="4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25"/>
        <v>theater</v>
      </c>
      <c r="R429" t="str">
        <f t="shared" si="26"/>
        <v>plays</v>
      </c>
      <c r="S429" s="8">
        <f>(((L429/60)/60)/24)+DATE(1970,1,1)</f>
        <v>41895.208333333336</v>
      </c>
      <c r="T429" s="8">
        <f>(((M429/60)/60)/24)+DATE(1970,1,1)</f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 s="4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25"/>
        <v>film &amp; video</v>
      </c>
      <c r="R430" t="str">
        <f t="shared" si="26"/>
        <v>animation</v>
      </c>
      <c r="S430" s="8">
        <f>(((L430/60)/60)/24)+DATE(1970,1,1)</f>
        <v>40585.25</v>
      </c>
      <c r="T430" s="8">
        <f>(((M430/60)/60)/24)+DATE(1970,1,1)</f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>
        <v>2138</v>
      </c>
      <c r="I431" s="4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25"/>
        <v>photography</v>
      </c>
      <c r="R431" t="str">
        <f t="shared" si="26"/>
        <v>photography books</v>
      </c>
      <c r="S431" s="8">
        <f>(((L431/60)/60)/24)+DATE(1970,1,1)</f>
        <v>41680.25</v>
      </c>
      <c r="T431" s="8">
        <f>(((M431/60)/60)/24)+DATE(1970,1,1)</f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 s="4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25"/>
        <v>theater</v>
      </c>
      <c r="R432" t="str">
        <f t="shared" si="26"/>
        <v>plays</v>
      </c>
      <c r="S432" s="8">
        <f>(((L432/60)/60)/24)+DATE(1970,1,1)</f>
        <v>43737.208333333328</v>
      </c>
      <c r="T432" s="8">
        <f>(((M432/60)/60)/24)+DATE(1970,1,1)</f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192.49019607843135</v>
      </c>
      <c r="G433" t="s">
        <v>20</v>
      </c>
      <c r="H433">
        <v>94</v>
      </c>
      <c r="I433" s="4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25"/>
        <v>theater</v>
      </c>
      <c r="R433" t="str">
        <f t="shared" si="26"/>
        <v>plays</v>
      </c>
      <c r="S433" s="8">
        <f>(((L433/60)/60)/24)+DATE(1970,1,1)</f>
        <v>43273.208333333328</v>
      </c>
      <c r="T433" s="8">
        <f>(((M433/60)/60)/24)+DATE(1970,1,1)</f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>
        <v>91</v>
      </c>
      <c r="I434" s="4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25"/>
        <v>theater</v>
      </c>
      <c r="R434" t="str">
        <f t="shared" si="26"/>
        <v>plays</v>
      </c>
      <c r="S434" s="8">
        <f>(((L434/60)/60)/24)+DATE(1970,1,1)</f>
        <v>41761.208333333336</v>
      </c>
      <c r="T434" s="8">
        <f>(((M434/60)/60)/24)+DATE(1970,1,1)</f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>
        <v>792</v>
      </c>
      <c r="I435" s="4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25"/>
        <v>film &amp; video</v>
      </c>
      <c r="R435" t="str">
        <f t="shared" si="26"/>
        <v>documentary</v>
      </c>
      <c r="S435" s="8">
        <f>(((L435/60)/60)/24)+DATE(1970,1,1)</f>
        <v>41603.25</v>
      </c>
      <c r="T435" s="8">
        <f>(((M435/60)/60)/24)+DATE(1970,1,1)</f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>
        <v>10</v>
      </c>
      <c r="I436" s="4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25"/>
        <v>theater</v>
      </c>
      <c r="R436" t="str">
        <f t="shared" si="26"/>
        <v>plays</v>
      </c>
      <c r="S436" s="8">
        <f>(((L436/60)/60)/24)+DATE(1970,1,1)</f>
        <v>42705.25</v>
      </c>
      <c r="T436" s="8">
        <f>(((M436/60)/60)/24)+DATE(1970,1,1)</f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116.87664041994749</v>
      </c>
      <c r="G437" t="s">
        <v>20</v>
      </c>
      <c r="H437">
        <v>1713</v>
      </c>
      <c r="I437" s="4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25"/>
        <v>theater</v>
      </c>
      <c r="R437" t="str">
        <f t="shared" si="26"/>
        <v>plays</v>
      </c>
      <c r="S437" s="8">
        <f>(((L437/60)/60)/24)+DATE(1970,1,1)</f>
        <v>41988.25</v>
      </c>
      <c r="T437" s="8">
        <f>(((M437/60)/60)/24)+DATE(1970,1,1)</f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>
        <v>249</v>
      </c>
      <c r="I438" s="4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25"/>
        <v>music</v>
      </c>
      <c r="R438" t="str">
        <f t="shared" si="26"/>
        <v>jazz</v>
      </c>
      <c r="S438" s="8">
        <f>(((L438/60)/60)/24)+DATE(1970,1,1)</f>
        <v>43575.208333333328</v>
      </c>
      <c r="T438" s="8">
        <f>(((M438/60)/60)/24)+DATE(1970,1,1)</f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>
        <v>192</v>
      </c>
      <c r="I439" s="4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25"/>
        <v>film &amp; video</v>
      </c>
      <c r="R439" t="str">
        <f t="shared" si="26"/>
        <v>animation</v>
      </c>
      <c r="S439" s="8">
        <f>(((L439/60)/60)/24)+DATE(1970,1,1)</f>
        <v>42260.208333333328</v>
      </c>
      <c r="T439" s="8">
        <f>(((M439/60)/60)/24)+DATE(1970,1,1)</f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>
        <v>247</v>
      </c>
      <c r="I440" s="4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25"/>
        <v>theater</v>
      </c>
      <c r="R440" t="str">
        <f t="shared" si="26"/>
        <v>plays</v>
      </c>
      <c r="S440" s="8">
        <f>(((L440/60)/60)/24)+DATE(1970,1,1)</f>
        <v>41337.25</v>
      </c>
      <c r="T440" s="8">
        <f>(((M440/60)/60)/24)+DATE(1970,1,1)</f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>
        <v>2293</v>
      </c>
      <c r="I441" s="4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25"/>
        <v>film &amp; video</v>
      </c>
      <c r="R441" t="str">
        <f t="shared" si="26"/>
        <v>science fiction</v>
      </c>
      <c r="S441" s="8">
        <f>(((L441/60)/60)/24)+DATE(1970,1,1)</f>
        <v>42680.208333333328</v>
      </c>
      <c r="T441" s="8">
        <f>(((M441/60)/60)/24)+DATE(1970,1,1)</f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>
        <v>3131</v>
      </c>
      <c r="I442" s="4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25"/>
        <v>film &amp; video</v>
      </c>
      <c r="R442" t="str">
        <f t="shared" si="26"/>
        <v>television</v>
      </c>
      <c r="S442" s="8">
        <f>(((L442/60)/60)/24)+DATE(1970,1,1)</f>
        <v>42916.208333333328</v>
      </c>
      <c r="T442" s="8">
        <f>(((M442/60)/60)/24)+DATE(1970,1,1)</f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 s="4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25"/>
        <v>technology</v>
      </c>
      <c r="R443" t="str">
        <f t="shared" si="26"/>
        <v>wearables</v>
      </c>
      <c r="S443" s="8">
        <f>(((L443/60)/60)/24)+DATE(1970,1,1)</f>
        <v>41025.208333333336</v>
      </c>
      <c r="T443" s="8">
        <f>(((M443/60)/60)/24)+DATE(1970,1,1)</f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>
        <v>143</v>
      </c>
      <c r="I444" s="4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25"/>
        <v>theater</v>
      </c>
      <c r="R444" t="str">
        <f t="shared" si="26"/>
        <v>plays</v>
      </c>
      <c r="S444" s="8">
        <f>(((L444/60)/60)/24)+DATE(1970,1,1)</f>
        <v>42980.208333333328</v>
      </c>
      <c r="T444" s="8">
        <f>(((M444/60)/60)/24)+DATE(1970,1,1)</f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>
        <v>90</v>
      </c>
      <c r="I445" s="4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25"/>
        <v>theater</v>
      </c>
      <c r="R445" t="str">
        <f t="shared" si="26"/>
        <v>plays</v>
      </c>
      <c r="S445" s="8">
        <f>(((L445/60)/60)/24)+DATE(1970,1,1)</f>
        <v>40451.208333333336</v>
      </c>
      <c r="T445" s="8">
        <f>(((M445/60)/60)/24)+DATE(1970,1,1)</f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>
        <v>296</v>
      </c>
      <c r="I446" s="4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25"/>
        <v>music</v>
      </c>
      <c r="R446" t="str">
        <f t="shared" si="26"/>
        <v>indie rock</v>
      </c>
      <c r="S446" s="8">
        <f>(((L446/60)/60)/24)+DATE(1970,1,1)</f>
        <v>40748.208333333336</v>
      </c>
      <c r="T446" s="8">
        <f>(((M446/60)/60)/24)+DATE(1970,1,1)</f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511.38095238095235</v>
      </c>
      <c r="G447" t="s">
        <v>20</v>
      </c>
      <c r="H447">
        <v>170</v>
      </c>
      <c r="I447" s="4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25"/>
        <v>theater</v>
      </c>
      <c r="R447" t="str">
        <f t="shared" si="26"/>
        <v>plays</v>
      </c>
      <c r="S447" s="8">
        <f>(((L447/60)/60)/24)+DATE(1970,1,1)</f>
        <v>40515.25</v>
      </c>
      <c r="T447" s="8">
        <f>(((M447/60)/60)/24)+DATE(1970,1,1)</f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 s="4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25"/>
        <v>technology</v>
      </c>
      <c r="R448" t="str">
        <f t="shared" si="26"/>
        <v>wearables</v>
      </c>
      <c r="S448" s="8">
        <f>(((L448/60)/60)/24)+DATE(1970,1,1)</f>
        <v>41261.25</v>
      </c>
      <c r="T448" s="8">
        <f>(((M448/60)/60)/24)+DATE(1970,1,1)</f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>
        <v>439</v>
      </c>
      <c r="I449" s="4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25"/>
        <v>film &amp; video</v>
      </c>
      <c r="R449" t="str">
        <f t="shared" si="26"/>
        <v>television</v>
      </c>
      <c r="S449" s="8">
        <f>(((L449/60)/60)/24)+DATE(1970,1,1)</f>
        <v>43088.25</v>
      </c>
      <c r="T449" s="8">
        <f>(((M449/60)/60)/24)+DATE(1970,1,1)</f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4"/>
        <v>50.482758620689658</v>
      </c>
      <c r="G450" t="s">
        <v>14</v>
      </c>
      <c r="H450">
        <v>605</v>
      </c>
      <c r="I450" s="4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25"/>
        <v>games</v>
      </c>
      <c r="R450" t="str">
        <f t="shared" si="26"/>
        <v>video games</v>
      </c>
      <c r="S450" s="8">
        <f>(((L450/60)/60)/24)+DATE(1970,1,1)</f>
        <v>41378.208333333336</v>
      </c>
      <c r="T450" s="8">
        <f>(((M450/60)/60)/24)+DATE(1970,1,1)</f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28">E451/D451*100</f>
        <v>967</v>
      </c>
      <c r="G451" t="s">
        <v>20</v>
      </c>
      <c r="H451">
        <v>86</v>
      </c>
      <c r="I451" s="4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29">LEFT(P451,SEARCH("/",P451)-1)</f>
        <v>games</v>
      </c>
      <c r="R451" t="str">
        <f t="shared" si="26"/>
        <v>video games</v>
      </c>
      <c r="S451" s="8">
        <f>(((L451/60)/60)/24)+DATE(1970,1,1)</f>
        <v>43530.25</v>
      </c>
      <c r="T451" s="8">
        <f>(((M451/60)/60)/24)+DATE(1970,1,1)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 s="4">
        <f t="shared" si="27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29"/>
        <v>film &amp; video</v>
      </c>
      <c r="R452" t="str">
        <f t="shared" ref="R452:R515" si="30">RIGHT(P452,LEN(P452)- SEARCH("/",P452))</f>
        <v>animation</v>
      </c>
      <c r="S452" s="8">
        <f>(((L452/60)/60)/24)+DATE(1970,1,1)</f>
        <v>43394.208333333328</v>
      </c>
      <c r="T452" s="8">
        <f>(((M452/60)/60)/24)+DATE(1970,1,1)</f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122.84501347708894</v>
      </c>
      <c r="G453" t="s">
        <v>20</v>
      </c>
      <c r="H453">
        <v>6286</v>
      </c>
      <c r="I453" s="4">
        <f t="shared" ref="I453:I516" si="31">E453/H453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29"/>
        <v>music</v>
      </c>
      <c r="R453" t="str">
        <f t="shared" si="30"/>
        <v>rock</v>
      </c>
      <c r="S453" s="8">
        <f>(((L453/60)/60)/24)+DATE(1970,1,1)</f>
        <v>42935.208333333328</v>
      </c>
      <c r="T453" s="8">
        <f>(((M453/60)/60)/24)+DATE(1970,1,1)</f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 s="4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29"/>
        <v>film &amp; video</v>
      </c>
      <c r="R454" t="str">
        <f t="shared" si="30"/>
        <v>drama</v>
      </c>
      <c r="S454" s="8">
        <f>(((L454/60)/60)/24)+DATE(1970,1,1)</f>
        <v>40365.208333333336</v>
      </c>
      <c r="T454" s="8">
        <f>(((M454/60)/60)/24)+DATE(1970,1,1)</f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 s="4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29"/>
        <v>film &amp; video</v>
      </c>
      <c r="R455" t="str">
        <f t="shared" si="30"/>
        <v>science fiction</v>
      </c>
      <c r="S455" s="8">
        <f>(((L455/60)/60)/24)+DATE(1970,1,1)</f>
        <v>42705.25</v>
      </c>
      <c r="T455" s="8">
        <f>(((M455/60)/60)/24)+DATE(1970,1,1)</f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>
        <v>39</v>
      </c>
      <c r="I456" s="4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29"/>
        <v>film &amp; video</v>
      </c>
      <c r="R456" t="str">
        <f t="shared" si="30"/>
        <v>drama</v>
      </c>
      <c r="S456" s="8">
        <f>(((L456/60)/60)/24)+DATE(1970,1,1)</f>
        <v>41568.208333333336</v>
      </c>
      <c r="T456" s="8">
        <f>(((M456/60)/60)/24)+DATE(1970,1,1)</f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>
        <v>3727</v>
      </c>
      <c r="I457" s="4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29"/>
        <v>theater</v>
      </c>
      <c r="R457" t="str">
        <f t="shared" si="30"/>
        <v>plays</v>
      </c>
      <c r="S457" s="8">
        <f>(((L457/60)/60)/24)+DATE(1970,1,1)</f>
        <v>40809.208333333336</v>
      </c>
      <c r="T457" s="8">
        <f>(((M457/60)/60)/24)+DATE(1970,1,1)</f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>
        <v>1605</v>
      </c>
      <c r="I458" s="4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29"/>
        <v>music</v>
      </c>
      <c r="R458" t="str">
        <f t="shared" si="30"/>
        <v>indie rock</v>
      </c>
      <c r="S458" s="8">
        <f>(((L458/60)/60)/24)+DATE(1970,1,1)</f>
        <v>43141.25</v>
      </c>
      <c r="T458" s="8">
        <f>(((M458/60)/60)/24)+DATE(1970,1,1)</f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>
        <v>46</v>
      </c>
      <c r="I459" s="4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29"/>
        <v>theater</v>
      </c>
      <c r="R459" t="str">
        <f t="shared" si="30"/>
        <v>plays</v>
      </c>
      <c r="S459" s="8">
        <f>(((L459/60)/60)/24)+DATE(1970,1,1)</f>
        <v>42657.208333333328</v>
      </c>
      <c r="T459" s="8">
        <f>(((M459/60)/60)/24)+DATE(1970,1,1)</f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>
        <v>2120</v>
      </c>
      <c r="I460" s="4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29"/>
        <v>theater</v>
      </c>
      <c r="R460" t="str">
        <f t="shared" si="30"/>
        <v>plays</v>
      </c>
      <c r="S460" s="8">
        <f>(((L460/60)/60)/24)+DATE(1970,1,1)</f>
        <v>40265.208333333336</v>
      </c>
      <c r="T460" s="8">
        <f>(((M460/60)/60)/24)+DATE(1970,1,1)</f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 s="4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29"/>
        <v>film &amp; video</v>
      </c>
      <c r="R461" t="str">
        <f t="shared" si="30"/>
        <v>documentary</v>
      </c>
      <c r="S461" s="8">
        <f>(((L461/60)/60)/24)+DATE(1970,1,1)</f>
        <v>42001.25</v>
      </c>
      <c r="T461" s="8">
        <f>(((M461/60)/60)/24)+DATE(1970,1,1)</f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>
        <v>50</v>
      </c>
      <c r="I462" s="4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29"/>
        <v>theater</v>
      </c>
      <c r="R462" t="str">
        <f t="shared" si="30"/>
        <v>plays</v>
      </c>
      <c r="S462" s="8">
        <f>(((L462/60)/60)/24)+DATE(1970,1,1)</f>
        <v>40399.208333333336</v>
      </c>
      <c r="T462" s="8">
        <f>(((M462/60)/60)/24)+DATE(1970,1,1)</f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>
        <v>2080</v>
      </c>
      <c r="I463" s="4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29"/>
        <v>film &amp; video</v>
      </c>
      <c r="R463" t="str">
        <f t="shared" si="30"/>
        <v>drama</v>
      </c>
      <c r="S463" s="8">
        <f>(((L463/60)/60)/24)+DATE(1970,1,1)</f>
        <v>41757.208333333336</v>
      </c>
      <c r="T463" s="8">
        <f>(((M463/60)/60)/24)+DATE(1970,1,1)</f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>
        <v>535</v>
      </c>
      <c r="I464" s="4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29"/>
        <v>games</v>
      </c>
      <c r="R464" t="str">
        <f t="shared" si="30"/>
        <v>mobile games</v>
      </c>
      <c r="S464" s="8">
        <f>(((L464/60)/60)/24)+DATE(1970,1,1)</f>
        <v>41304.25</v>
      </c>
      <c r="T464" s="8">
        <f>(((M464/60)/60)/24)+DATE(1970,1,1)</f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>
        <v>2105</v>
      </c>
      <c r="I465" s="4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29"/>
        <v>film &amp; video</v>
      </c>
      <c r="R465" t="str">
        <f t="shared" si="30"/>
        <v>animation</v>
      </c>
      <c r="S465" s="8">
        <f>(((L465/60)/60)/24)+DATE(1970,1,1)</f>
        <v>41639.25</v>
      </c>
      <c r="T465" s="8">
        <f>(((M465/60)/60)/24)+DATE(1970,1,1)</f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>
        <v>2436</v>
      </c>
      <c r="I466" s="4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29"/>
        <v>theater</v>
      </c>
      <c r="R466" t="str">
        <f t="shared" si="30"/>
        <v>plays</v>
      </c>
      <c r="S466" s="8">
        <f>(((L466/60)/60)/24)+DATE(1970,1,1)</f>
        <v>43142.25</v>
      </c>
      <c r="T466" s="8">
        <f>(((M466/60)/60)/24)+DATE(1970,1,1)</f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>
        <v>80</v>
      </c>
      <c r="I467" s="4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29"/>
        <v>publishing</v>
      </c>
      <c r="R467" t="str">
        <f t="shared" si="30"/>
        <v>translations</v>
      </c>
      <c r="S467" s="8">
        <f>(((L467/60)/60)/24)+DATE(1970,1,1)</f>
        <v>43127.25</v>
      </c>
      <c r="T467" s="8">
        <f>(((M467/60)/60)/24)+DATE(1970,1,1)</f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 s="4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29"/>
        <v>technology</v>
      </c>
      <c r="R468" t="str">
        <f t="shared" si="30"/>
        <v>wearables</v>
      </c>
      <c r="S468" s="8">
        <f>(((L468/60)/60)/24)+DATE(1970,1,1)</f>
        <v>41409.208333333336</v>
      </c>
      <c r="T468" s="8">
        <f>(((M468/60)/60)/24)+DATE(1970,1,1)</f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575.21428571428578</v>
      </c>
      <c r="G469" t="s">
        <v>20</v>
      </c>
      <c r="H469">
        <v>139</v>
      </c>
      <c r="I469" s="4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29"/>
        <v>technology</v>
      </c>
      <c r="R469" t="str">
        <f t="shared" si="30"/>
        <v>web</v>
      </c>
      <c r="S469" s="8">
        <f>(((L469/60)/60)/24)+DATE(1970,1,1)</f>
        <v>42331.25</v>
      </c>
      <c r="T469" s="8">
        <f>(((M469/60)/60)/24)+DATE(1970,1,1)</f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 s="4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29"/>
        <v>theater</v>
      </c>
      <c r="R470" t="str">
        <f t="shared" si="30"/>
        <v>plays</v>
      </c>
      <c r="S470" s="8">
        <f>(((L470/60)/60)/24)+DATE(1970,1,1)</f>
        <v>43569.208333333328</v>
      </c>
      <c r="T470" s="8">
        <f>(((M470/60)/60)/24)+DATE(1970,1,1)</f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184.42857142857144</v>
      </c>
      <c r="G471" t="s">
        <v>20</v>
      </c>
      <c r="H471">
        <v>159</v>
      </c>
      <c r="I471" s="4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29"/>
        <v>film &amp; video</v>
      </c>
      <c r="R471" t="str">
        <f t="shared" si="30"/>
        <v>drama</v>
      </c>
      <c r="S471" s="8">
        <f>(((L471/60)/60)/24)+DATE(1970,1,1)</f>
        <v>42142.208333333328</v>
      </c>
      <c r="T471" s="8">
        <f>(((M471/60)/60)/24)+DATE(1970,1,1)</f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>
        <v>381</v>
      </c>
      <c r="I472" s="4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29"/>
        <v>technology</v>
      </c>
      <c r="R472" t="str">
        <f t="shared" si="30"/>
        <v>wearables</v>
      </c>
      <c r="S472" s="8">
        <f>(((L472/60)/60)/24)+DATE(1970,1,1)</f>
        <v>42716.25</v>
      </c>
      <c r="T472" s="8">
        <f>(((M472/60)/60)/24)+DATE(1970,1,1)</f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 s="4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29"/>
        <v>food</v>
      </c>
      <c r="R473" t="str">
        <f t="shared" si="30"/>
        <v>food trucks</v>
      </c>
      <c r="S473" s="8">
        <f>(((L473/60)/60)/24)+DATE(1970,1,1)</f>
        <v>41031.208333333336</v>
      </c>
      <c r="T473" s="8">
        <f>(((M473/60)/60)/24)+DATE(1970,1,1)</f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 s="4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29"/>
        <v>music</v>
      </c>
      <c r="R474" t="str">
        <f t="shared" si="30"/>
        <v>rock</v>
      </c>
      <c r="S474" s="8">
        <f>(((L474/60)/60)/24)+DATE(1970,1,1)</f>
        <v>43535.208333333328</v>
      </c>
      <c r="T474" s="8">
        <f>(((M474/60)/60)/24)+DATE(1970,1,1)</f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178.14000000000001</v>
      </c>
      <c r="G475" t="s">
        <v>20</v>
      </c>
      <c r="H475">
        <v>106</v>
      </c>
      <c r="I475" s="4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29"/>
        <v>music</v>
      </c>
      <c r="R475" t="str">
        <f t="shared" si="30"/>
        <v>electric music</v>
      </c>
      <c r="S475" s="8">
        <f>(((L475/60)/60)/24)+DATE(1970,1,1)</f>
        <v>43277.208333333328</v>
      </c>
      <c r="T475" s="8">
        <f>(((M475/60)/60)/24)+DATE(1970,1,1)</f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>
        <v>142</v>
      </c>
      <c r="I476" s="4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29"/>
        <v>film &amp; video</v>
      </c>
      <c r="R476" t="str">
        <f t="shared" si="30"/>
        <v>television</v>
      </c>
      <c r="S476" s="8">
        <f>(((L476/60)/60)/24)+DATE(1970,1,1)</f>
        <v>41989.25</v>
      </c>
      <c r="T476" s="8">
        <f>(((M476/60)/60)/24)+DATE(1970,1,1)</f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113.94594594594594</v>
      </c>
      <c r="G477" t="s">
        <v>20</v>
      </c>
      <c r="H477">
        <v>211</v>
      </c>
      <c r="I477" s="4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29"/>
        <v>publishing</v>
      </c>
      <c r="R477" t="str">
        <f t="shared" si="30"/>
        <v>translations</v>
      </c>
      <c r="S477" s="8">
        <f>(((L477/60)/60)/24)+DATE(1970,1,1)</f>
        <v>41450.208333333336</v>
      </c>
      <c r="T477" s="8">
        <f>(((M477/60)/60)/24)+DATE(1970,1,1)</f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>
        <v>1120</v>
      </c>
      <c r="I478" s="4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29"/>
        <v>publishing</v>
      </c>
      <c r="R478" t="str">
        <f t="shared" si="30"/>
        <v>fiction</v>
      </c>
      <c r="S478" s="8">
        <f>(((L478/60)/60)/24)+DATE(1970,1,1)</f>
        <v>43322.208333333328</v>
      </c>
      <c r="T478" s="8">
        <f>(((M478/60)/60)/24)+DATE(1970,1,1)</f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>
        <v>113</v>
      </c>
      <c r="I479" s="4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29"/>
        <v>film &amp; video</v>
      </c>
      <c r="R479" t="str">
        <f t="shared" si="30"/>
        <v>science fiction</v>
      </c>
      <c r="S479" s="8">
        <f>(((L479/60)/60)/24)+DATE(1970,1,1)</f>
        <v>40720.208333333336</v>
      </c>
      <c r="T479" s="8">
        <f>(((M479/60)/60)/24)+DATE(1970,1,1)</f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>
        <v>2756</v>
      </c>
      <c r="I480" s="4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29"/>
        <v>technology</v>
      </c>
      <c r="R480" t="str">
        <f t="shared" si="30"/>
        <v>wearables</v>
      </c>
      <c r="S480" s="8">
        <f>(((L480/60)/60)/24)+DATE(1970,1,1)</f>
        <v>42072.208333333328</v>
      </c>
      <c r="T480" s="8">
        <f>(((M480/60)/60)/24)+DATE(1970,1,1)</f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>
        <v>173</v>
      </c>
      <c r="I481" s="4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29"/>
        <v>food</v>
      </c>
      <c r="R481" t="str">
        <f t="shared" si="30"/>
        <v>food trucks</v>
      </c>
      <c r="S481" s="8">
        <f>(((L481/60)/60)/24)+DATE(1970,1,1)</f>
        <v>42945.208333333328</v>
      </c>
      <c r="T481" s="8">
        <f>(((M481/60)/60)/24)+DATE(1970,1,1)</f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100.65116279069768</v>
      </c>
      <c r="G482" t="s">
        <v>20</v>
      </c>
      <c r="H482">
        <v>87</v>
      </c>
      <c r="I482" s="4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29"/>
        <v>photography</v>
      </c>
      <c r="R482" t="str">
        <f t="shared" si="30"/>
        <v>photography books</v>
      </c>
      <c r="S482" s="8">
        <f>(((L482/60)/60)/24)+DATE(1970,1,1)</f>
        <v>40248.25</v>
      </c>
      <c r="T482" s="8">
        <f>(((M482/60)/60)/24)+DATE(1970,1,1)</f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 s="4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29"/>
        <v>theater</v>
      </c>
      <c r="R483" t="str">
        <f t="shared" si="30"/>
        <v>plays</v>
      </c>
      <c r="S483" s="8">
        <f>(((L483/60)/60)/24)+DATE(1970,1,1)</f>
        <v>41913.208333333336</v>
      </c>
      <c r="T483" s="8">
        <f>(((M483/60)/60)/24)+DATE(1970,1,1)</f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 s="4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29"/>
        <v>publishing</v>
      </c>
      <c r="R484" t="str">
        <f t="shared" si="30"/>
        <v>fiction</v>
      </c>
      <c r="S484" s="8">
        <f>(((L484/60)/60)/24)+DATE(1970,1,1)</f>
        <v>40963.25</v>
      </c>
      <c r="T484" s="8">
        <f>(((M484/60)/60)/24)+DATE(1970,1,1)</f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 s="4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29"/>
        <v>theater</v>
      </c>
      <c r="R485" t="str">
        <f t="shared" si="30"/>
        <v>plays</v>
      </c>
      <c r="S485" s="8">
        <f>(((L485/60)/60)/24)+DATE(1970,1,1)</f>
        <v>43811.25</v>
      </c>
      <c r="T485" s="8">
        <f>(((M485/60)/60)/24)+DATE(1970,1,1)</f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>
        <v>1572</v>
      </c>
      <c r="I486" s="4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29"/>
        <v>food</v>
      </c>
      <c r="R486" t="str">
        <f t="shared" si="30"/>
        <v>food trucks</v>
      </c>
      <c r="S486" s="8">
        <f>(((L486/60)/60)/24)+DATE(1970,1,1)</f>
        <v>41855.208333333336</v>
      </c>
      <c r="T486" s="8">
        <f>(((M486/60)/60)/24)+DATE(1970,1,1)</f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 s="4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29"/>
        <v>theater</v>
      </c>
      <c r="R487" t="str">
        <f t="shared" si="30"/>
        <v>plays</v>
      </c>
      <c r="S487" s="8">
        <f>(((L487/60)/60)/24)+DATE(1970,1,1)</f>
        <v>43626.208333333328</v>
      </c>
      <c r="T487" s="8">
        <f>(((M487/60)/60)/24)+DATE(1970,1,1)</f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 s="4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29"/>
        <v>publishing</v>
      </c>
      <c r="R488" t="str">
        <f t="shared" si="30"/>
        <v>translations</v>
      </c>
      <c r="S488" s="8">
        <f>(((L488/60)/60)/24)+DATE(1970,1,1)</f>
        <v>43168.25</v>
      </c>
      <c r="T488" s="8">
        <f>(((M488/60)/60)/24)+DATE(1970,1,1)</f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>
        <v>2346</v>
      </c>
      <c r="I489" s="4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29"/>
        <v>theater</v>
      </c>
      <c r="R489" t="str">
        <f t="shared" si="30"/>
        <v>plays</v>
      </c>
      <c r="S489" s="8">
        <f>(((L489/60)/60)/24)+DATE(1970,1,1)</f>
        <v>42845.208333333328</v>
      </c>
      <c r="T489" s="8">
        <f>(((M489/60)/60)/24)+DATE(1970,1,1)</f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>
        <v>115</v>
      </c>
      <c r="I490" s="4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29"/>
        <v>theater</v>
      </c>
      <c r="R490" t="str">
        <f t="shared" si="30"/>
        <v>plays</v>
      </c>
      <c r="S490" s="8">
        <f>(((L490/60)/60)/24)+DATE(1970,1,1)</f>
        <v>42403.25</v>
      </c>
      <c r="T490" s="8">
        <f>(((M490/60)/60)/24)+DATE(1970,1,1)</f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101.5108695652174</v>
      </c>
      <c r="G491" t="s">
        <v>20</v>
      </c>
      <c r="H491">
        <v>85</v>
      </c>
      <c r="I491" s="4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29"/>
        <v>technology</v>
      </c>
      <c r="R491" t="str">
        <f t="shared" si="30"/>
        <v>wearables</v>
      </c>
      <c r="S491" s="8">
        <f>(((L491/60)/60)/24)+DATE(1970,1,1)</f>
        <v>40406.208333333336</v>
      </c>
      <c r="T491" s="8">
        <f>(((M491/60)/60)/24)+DATE(1970,1,1)</f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>
        <v>144</v>
      </c>
      <c r="I492" s="4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29"/>
        <v>journalism</v>
      </c>
      <c r="R492" t="str">
        <f t="shared" si="30"/>
        <v>audio</v>
      </c>
      <c r="S492" s="8">
        <f>(((L492/60)/60)/24)+DATE(1970,1,1)</f>
        <v>43786.25</v>
      </c>
      <c r="T492" s="8">
        <f>(((M492/60)/60)/24)+DATE(1970,1,1)</f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305.34683098591546</v>
      </c>
      <c r="G493" t="s">
        <v>20</v>
      </c>
      <c r="H493">
        <v>2443</v>
      </c>
      <c r="I493" s="4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29"/>
        <v>food</v>
      </c>
      <c r="R493" t="str">
        <f t="shared" si="30"/>
        <v>food trucks</v>
      </c>
      <c r="S493" s="8">
        <f>(((L493/60)/60)/24)+DATE(1970,1,1)</f>
        <v>41456.208333333336</v>
      </c>
      <c r="T493" s="8">
        <f>(((M493/60)/60)/24)+DATE(1970,1,1)</f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74</v>
      </c>
      <c r="H494">
        <v>595</v>
      </c>
      <c r="I494" s="4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29"/>
        <v>film &amp; video</v>
      </c>
      <c r="R494" t="str">
        <f t="shared" si="30"/>
        <v>shorts</v>
      </c>
      <c r="S494" s="8">
        <f>(((L494/60)/60)/24)+DATE(1970,1,1)</f>
        <v>40336.208333333336</v>
      </c>
      <c r="T494" s="8">
        <f>(((M494/60)/60)/24)+DATE(1970,1,1)</f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723.77777777777771</v>
      </c>
      <c r="G495" t="s">
        <v>20</v>
      </c>
      <c r="H495">
        <v>64</v>
      </c>
      <c r="I495" s="4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29"/>
        <v>photography</v>
      </c>
      <c r="R495" t="str">
        <f t="shared" si="30"/>
        <v>photography books</v>
      </c>
      <c r="S495" s="8">
        <f>(((L495/60)/60)/24)+DATE(1970,1,1)</f>
        <v>43645.208333333328</v>
      </c>
      <c r="T495" s="8">
        <f>(((M495/60)/60)/24)+DATE(1970,1,1)</f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>
        <v>268</v>
      </c>
      <c r="I496" s="4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29"/>
        <v>technology</v>
      </c>
      <c r="R496" t="str">
        <f t="shared" si="30"/>
        <v>wearables</v>
      </c>
      <c r="S496" s="8">
        <f>(((L496/60)/60)/24)+DATE(1970,1,1)</f>
        <v>40990.208333333336</v>
      </c>
      <c r="T496" s="8">
        <f>(((M496/60)/60)/24)+DATE(1970,1,1)</f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414.49999999999994</v>
      </c>
      <c r="G497" t="s">
        <v>20</v>
      </c>
      <c r="H497">
        <v>195</v>
      </c>
      <c r="I497" s="4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29"/>
        <v>theater</v>
      </c>
      <c r="R497" t="str">
        <f t="shared" si="30"/>
        <v>plays</v>
      </c>
      <c r="S497" s="8">
        <f>(((L497/60)/60)/24)+DATE(1970,1,1)</f>
        <v>41800.208333333336</v>
      </c>
      <c r="T497" s="8">
        <f>(((M497/60)/60)/24)+DATE(1970,1,1)</f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 s="4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29"/>
        <v>film &amp; video</v>
      </c>
      <c r="R498" t="str">
        <f t="shared" si="30"/>
        <v>animation</v>
      </c>
      <c r="S498" s="8">
        <f>(((L498/60)/60)/24)+DATE(1970,1,1)</f>
        <v>42876.208333333328</v>
      </c>
      <c r="T498" s="8">
        <f>(((M498/60)/60)/24)+DATE(1970,1,1)</f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>
        <v>120</v>
      </c>
      <c r="I499" s="4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29"/>
        <v>technology</v>
      </c>
      <c r="R499" t="str">
        <f t="shared" si="30"/>
        <v>wearables</v>
      </c>
      <c r="S499" s="8">
        <f>(((L499/60)/60)/24)+DATE(1970,1,1)</f>
        <v>42724.25</v>
      </c>
      <c r="T499" s="8">
        <f>(((M499/60)/60)/24)+DATE(1970,1,1)</f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 s="4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29"/>
        <v>technology</v>
      </c>
      <c r="R500" t="str">
        <f t="shared" si="30"/>
        <v>web</v>
      </c>
      <c r="S500" s="8">
        <f>(((L500/60)/60)/24)+DATE(1970,1,1)</f>
        <v>42005.25</v>
      </c>
      <c r="T500" s="8">
        <f>(((M500/60)/60)/24)+DATE(1970,1,1)</f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 s="4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29"/>
        <v>film &amp; video</v>
      </c>
      <c r="R501" t="str">
        <f t="shared" si="30"/>
        <v>documentary</v>
      </c>
      <c r="S501" s="8">
        <f>(((L501/60)/60)/24)+DATE(1970,1,1)</f>
        <v>42444.208333333328</v>
      </c>
      <c r="T501" s="8">
        <f>(((M501/60)/60)/24)+DATE(1970,1,1)</f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4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29"/>
        <v>theater</v>
      </c>
      <c r="R502" t="str">
        <f t="shared" si="30"/>
        <v>plays</v>
      </c>
      <c r="S502" s="8">
        <f>(((L502/60)/60)/24)+DATE(1970,1,1)</f>
        <v>41395.208333333336</v>
      </c>
      <c r="T502" s="8">
        <f>(((M502/60)/60)/24)+DATE(1970,1,1)</f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>
        <v>1796</v>
      </c>
      <c r="I503" s="4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29"/>
        <v>film &amp; video</v>
      </c>
      <c r="R503" t="str">
        <f t="shared" si="30"/>
        <v>documentary</v>
      </c>
      <c r="S503" s="8">
        <f>(((L503/60)/60)/24)+DATE(1970,1,1)</f>
        <v>41345.208333333336</v>
      </c>
      <c r="T503" s="8">
        <f>(((M503/60)/60)/24)+DATE(1970,1,1)</f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>
        <v>186</v>
      </c>
      <c r="I504" s="4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29"/>
        <v>games</v>
      </c>
      <c r="R504" t="str">
        <f t="shared" si="30"/>
        <v>video games</v>
      </c>
      <c r="S504" s="8">
        <f>(((L504/60)/60)/24)+DATE(1970,1,1)</f>
        <v>41117.208333333336</v>
      </c>
      <c r="T504" s="8">
        <f>(((M504/60)/60)/24)+DATE(1970,1,1)</f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180.32549019607845</v>
      </c>
      <c r="G505" t="s">
        <v>20</v>
      </c>
      <c r="H505">
        <v>460</v>
      </c>
      <c r="I505" s="4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29"/>
        <v>film &amp; video</v>
      </c>
      <c r="R505" t="str">
        <f t="shared" si="30"/>
        <v>drama</v>
      </c>
      <c r="S505" s="8">
        <f>(((L505/60)/60)/24)+DATE(1970,1,1)</f>
        <v>42186.208333333328</v>
      </c>
      <c r="T505" s="8">
        <f>(((M505/60)/60)/24)+DATE(1970,1,1)</f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>
        <v>62</v>
      </c>
      <c r="I506" s="4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29"/>
        <v>music</v>
      </c>
      <c r="R506" t="str">
        <f t="shared" si="30"/>
        <v>rock</v>
      </c>
      <c r="S506" s="8">
        <f>(((L506/60)/60)/24)+DATE(1970,1,1)</f>
        <v>42142.208333333328</v>
      </c>
      <c r="T506" s="8">
        <f>(((M506/60)/60)/24)+DATE(1970,1,1)</f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>
        <v>347</v>
      </c>
      <c r="I507" s="4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29"/>
        <v>publishing</v>
      </c>
      <c r="R507" t="str">
        <f t="shared" si="30"/>
        <v>radio &amp; podcasts</v>
      </c>
      <c r="S507" s="8">
        <f>(((L507/60)/60)/24)+DATE(1970,1,1)</f>
        <v>41341.25</v>
      </c>
      <c r="T507" s="8">
        <f>(((M507/60)/60)/24)+DATE(1970,1,1)</f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927.07777777777767</v>
      </c>
      <c r="G508" t="s">
        <v>20</v>
      </c>
      <c r="H508">
        <v>2528</v>
      </c>
      <c r="I508" s="4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29"/>
        <v>theater</v>
      </c>
      <c r="R508" t="str">
        <f t="shared" si="30"/>
        <v>plays</v>
      </c>
      <c r="S508" s="8">
        <f>(((L508/60)/60)/24)+DATE(1970,1,1)</f>
        <v>43062.25</v>
      </c>
      <c r="T508" s="8">
        <f>(((M508/60)/60)/24)+DATE(1970,1,1)</f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>
        <v>19</v>
      </c>
      <c r="I509" s="4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29"/>
        <v>technology</v>
      </c>
      <c r="R509" t="str">
        <f t="shared" si="30"/>
        <v>web</v>
      </c>
      <c r="S509" s="8">
        <f>(((L509/60)/60)/24)+DATE(1970,1,1)</f>
        <v>41373.208333333336</v>
      </c>
      <c r="T509" s="8">
        <f>(((M509/60)/60)/24)+DATE(1970,1,1)</f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>
        <v>3657</v>
      </c>
      <c r="I510" s="4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29"/>
        <v>theater</v>
      </c>
      <c r="R510" t="str">
        <f t="shared" si="30"/>
        <v>plays</v>
      </c>
      <c r="S510" s="8">
        <f>(((L510/60)/60)/24)+DATE(1970,1,1)</f>
        <v>43310.208333333328</v>
      </c>
      <c r="T510" s="8">
        <f>(((M510/60)/60)/24)+DATE(1970,1,1)</f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 s="4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29"/>
        <v>theater</v>
      </c>
      <c r="R511" t="str">
        <f t="shared" si="30"/>
        <v>plays</v>
      </c>
      <c r="S511" s="8">
        <f>(((L511/60)/60)/24)+DATE(1970,1,1)</f>
        <v>41034.208333333336</v>
      </c>
      <c r="T511" s="8">
        <f>(((M511/60)/60)/24)+DATE(1970,1,1)</f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119.08974358974358</v>
      </c>
      <c r="G512" t="s">
        <v>20</v>
      </c>
      <c r="H512">
        <v>131</v>
      </c>
      <c r="I512" s="4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29"/>
        <v>film &amp; video</v>
      </c>
      <c r="R512" t="str">
        <f t="shared" si="30"/>
        <v>drama</v>
      </c>
      <c r="S512" s="8">
        <f>(((L512/60)/60)/24)+DATE(1970,1,1)</f>
        <v>43251.208333333328</v>
      </c>
      <c r="T512" s="8">
        <f>(((M512/60)/60)/24)+DATE(1970,1,1)</f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362</v>
      </c>
      <c r="I513" s="4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29"/>
        <v>theater</v>
      </c>
      <c r="R513" t="str">
        <f t="shared" si="30"/>
        <v>plays</v>
      </c>
      <c r="S513" s="8">
        <f>(((L513/60)/60)/24)+DATE(1970,1,1)</f>
        <v>43671.208333333328</v>
      </c>
      <c r="T513" s="8">
        <f>(((M513/60)/60)/24)+DATE(1970,1,1)</f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8"/>
        <v>139.31868131868131</v>
      </c>
      <c r="G514" t="s">
        <v>20</v>
      </c>
      <c r="H514">
        <v>239</v>
      </c>
      <c r="I514" s="4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29"/>
        <v>games</v>
      </c>
      <c r="R514" t="str">
        <f t="shared" si="30"/>
        <v>video games</v>
      </c>
      <c r="S514" s="8">
        <f>(((L514/60)/60)/24)+DATE(1970,1,1)</f>
        <v>41825.208333333336</v>
      </c>
      <c r="T514" s="8">
        <f>(((M514/60)/60)/24)+DATE(1970,1,1)</f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32">E515/D515*100</f>
        <v>39.277108433734945</v>
      </c>
      <c r="G515" t="s">
        <v>74</v>
      </c>
      <c r="H515">
        <v>35</v>
      </c>
      <c r="I515" s="4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33">LEFT(P515,SEARCH("/",P515)-1)</f>
        <v>film &amp; video</v>
      </c>
      <c r="R515" t="str">
        <f t="shared" si="30"/>
        <v>television</v>
      </c>
      <c r="S515" s="8">
        <f>(((L515/60)/60)/24)+DATE(1970,1,1)</f>
        <v>40430.208333333336</v>
      </c>
      <c r="T515" s="8">
        <f>(((M515/60)/60)/24)+DATE(1970,1,1)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>
        <v>528</v>
      </c>
      <c r="I516" s="4">
        <f t="shared" si="31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33"/>
        <v>music</v>
      </c>
      <c r="R516" t="str">
        <f t="shared" ref="R516:R579" si="34">RIGHT(P516,LEN(P516)- SEARCH("/",P516))</f>
        <v>rock</v>
      </c>
      <c r="S516" s="8">
        <f>(((L516/60)/60)/24)+DATE(1970,1,1)</f>
        <v>41614.25</v>
      </c>
      <c r="T516" s="8">
        <f>(((M516/60)/60)/24)+DATE(1970,1,1)</f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 s="4">
        <f t="shared" ref="I517:I580" si="35">E517/H517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33"/>
        <v>theater</v>
      </c>
      <c r="R517" t="str">
        <f t="shared" si="34"/>
        <v>plays</v>
      </c>
      <c r="S517" s="8">
        <f>(((L517/60)/60)/24)+DATE(1970,1,1)</f>
        <v>40900.25</v>
      </c>
      <c r="T517" s="8">
        <f>(((M517/60)/60)/24)+DATE(1970,1,1)</f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 s="4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33"/>
        <v>publishing</v>
      </c>
      <c r="R518" t="str">
        <f t="shared" si="34"/>
        <v>nonfiction</v>
      </c>
      <c r="S518" s="8">
        <f>(((L518/60)/60)/24)+DATE(1970,1,1)</f>
        <v>40396.208333333336</v>
      </c>
      <c r="T518" s="8">
        <f>(((M518/60)/60)/24)+DATE(1970,1,1)</f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112.00000000000001</v>
      </c>
      <c r="G519" t="s">
        <v>20</v>
      </c>
      <c r="H519">
        <v>78</v>
      </c>
      <c r="I519" s="4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33"/>
        <v>food</v>
      </c>
      <c r="R519" t="str">
        <f t="shared" si="34"/>
        <v>food trucks</v>
      </c>
      <c r="S519" s="8">
        <f>(((L519/60)/60)/24)+DATE(1970,1,1)</f>
        <v>42860.208333333328</v>
      </c>
      <c r="T519" s="8">
        <f>(((M519/60)/60)/24)+DATE(1970,1,1)</f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 s="4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33"/>
        <v>film &amp; video</v>
      </c>
      <c r="R520" t="str">
        <f t="shared" si="34"/>
        <v>animation</v>
      </c>
      <c r="S520" s="8">
        <f>(((L520/60)/60)/24)+DATE(1970,1,1)</f>
        <v>43154.25</v>
      </c>
      <c r="T520" s="8">
        <f>(((M520/60)/60)/24)+DATE(1970,1,1)</f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101.74563871693867</v>
      </c>
      <c r="G521" t="s">
        <v>20</v>
      </c>
      <c r="H521">
        <v>1773</v>
      </c>
      <c r="I521" s="4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33"/>
        <v>music</v>
      </c>
      <c r="R521" t="str">
        <f t="shared" si="34"/>
        <v>rock</v>
      </c>
      <c r="S521" s="8">
        <f>(((L521/60)/60)/24)+DATE(1970,1,1)</f>
        <v>42012.25</v>
      </c>
      <c r="T521" s="8">
        <f>(((M521/60)/60)/24)+DATE(1970,1,1)</f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>
        <v>32</v>
      </c>
      <c r="I522" s="4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33"/>
        <v>theater</v>
      </c>
      <c r="R522" t="str">
        <f t="shared" si="34"/>
        <v>plays</v>
      </c>
      <c r="S522" s="8">
        <f>(((L522/60)/60)/24)+DATE(1970,1,1)</f>
        <v>43574.208333333328</v>
      </c>
      <c r="T522" s="8">
        <f>(((M522/60)/60)/24)+DATE(1970,1,1)</f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>
        <v>369</v>
      </c>
      <c r="I523" s="4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33"/>
        <v>film &amp; video</v>
      </c>
      <c r="R523" t="str">
        <f t="shared" si="34"/>
        <v>drama</v>
      </c>
      <c r="S523" s="8">
        <f>(((L523/60)/60)/24)+DATE(1970,1,1)</f>
        <v>42605.208333333328</v>
      </c>
      <c r="T523" s="8">
        <f>(((M523/60)/60)/24)+DATE(1970,1,1)</f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 s="4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33"/>
        <v>film &amp; video</v>
      </c>
      <c r="R524" t="str">
        <f t="shared" si="34"/>
        <v>shorts</v>
      </c>
      <c r="S524" s="8">
        <f>(((L524/60)/60)/24)+DATE(1970,1,1)</f>
        <v>41093.208333333336</v>
      </c>
      <c r="T524" s="8">
        <f>(((M524/60)/60)/24)+DATE(1970,1,1)</f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700.33333333333326</v>
      </c>
      <c r="G525" t="s">
        <v>20</v>
      </c>
      <c r="H525">
        <v>89</v>
      </c>
      <c r="I525" s="4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33"/>
        <v>film &amp; video</v>
      </c>
      <c r="R525" t="str">
        <f t="shared" si="34"/>
        <v>shorts</v>
      </c>
      <c r="S525" s="8">
        <f>(((L525/60)/60)/24)+DATE(1970,1,1)</f>
        <v>40241.25</v>
      </c>
      <c r="T525" s="8">
        <f>(((M525/60)/60)/24)+DATE(1970,1,1)</f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>
        <v>1979</v>
      </c>
      <c r="I526" s="4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33"/>
        <v>theater</v>
      </c>
      <c r="R526" t="str">
        <f t="shared" si="34"/>
        <v>plays</v>
      </c>
      <c r="S526" s="8">
        <f>(((L526/60)/60)/24)+DATE(1970,1,1)</f>
        <v>40294.208333333336</v>
      </c>
      <c r="T526" s="8">
        <f>(((M526/60)/60)/24)+DATE(1970,1,1)</f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 s="4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33"/>
        <v>technology</v>
      </c>
      <c r="R527" t="str">
        <f t="shared" si="34"/>
        <v>wearables</v>
      </c>
      <c r="S527" s="8">
        <f>(((L527/60)/60)/24)+DATE(1970,1,1)</f>
        <v>40505.25</v>
      </c>
      <c r="T527" s="8">
        <f>(((M527/60)/60)/24)+DATE(1970,1,1)</f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>
        <v>147</v>
      </c>
      <c r="I528" s="4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33"/>
        <v>theater</v>
      </c>
      <c r="R528" t="str">
        <f t="shared" si="34"/>
        <v>plays</v>
      </c>
      <c r="S528" s="8">
        <f>(((L528/60)/60)/24)+DATE(1970,1,1)</f>
        <v>42364.25</v>
      </c>
      <c r="T528" s="8">
        <f>(((M528/60)/60)/24)+DATE(1970,1,1)</f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 s="4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33"/>
        <v>film &amp; video</v>
      </c>
      <c r="R529" t="str">
        <f t="shared" si="34"/>
        <v>animation</v>
      </c>
      <c r="S529" s="8">
        <f>(((L529/60)/60)/24)+DATE(1970,1,1)</f>
        <v>42405.25</v>
      </c>
      <c r="T529" s="8">
        <f>(((M529/60)/60)/24)+DATE(1970,1,1)</f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>
        <v>80</v>
      </c>
      <c r="I530" s="4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33"/>
        <v>music</v>
      </c>
      <c r="R530" t="str">
        <f t="shared" si="34"/>
        <v>indie rock</v>
      </c>
      <c r="S530" s="8">
        <f>(((L530/60)/60)/24)+DATE(1970,1,1)</f>
        <v>41601.25</v>
      </c>
      <c r="T530" s="8">
        <f>(((M530/60)/60)/24)+DATE(1970,1,1)</f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>
        <v>9</v>
      </c>
      <c r="I531" s="4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33"/>
        <v>games</v>
      </c>
      <c r="R531" t="str">
        <f t="shared" si="34"/>
        <v>video games</v>
      </c>
      <c r="S531" s="8">
        <f>(((L531/60)/60)/24)+DATE(1970,1,1)</f>
        <v>41769.208333333336</v>
      </c>
      <c r="T531" s="8">
        <f>(((M531/60)/60)/24)+DATE(1970,1,1)</f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 s="4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33"/>
        <v>publishing</v>
      </c>
      <c r="R532" t="str">
        <f t="shared" si="34"/>
        <v>fiction</v>
      </c>
      <c r="S532" s="8">
        <f>(((L532/60)/60)/24)+DATE(1970,1,1)</f>
        <v>40421.208333333336</v>
      </c>
      <c r="T532" s="8">
        <f>(((M532/60)/60)/24)+DATE(1970,1,1)</f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>
        <v>3640</v>
      </c>
      <c r="I533" s="4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33"/>
        <v>games</v>
      </c>
      <c r="R533" t="str">
        <f t="shared" si="34"/>
        <v>video games</v>
      </c>
      <c r="S533" s="8">
        <f>(((L533/60)/60)/24)+DATE(1970,1,1)</f>
        <v>41589.25</v>
      </c>
      <c r="T533" s="8">
        <f>(((M533/60)/60)/24)+DATE(1970,1,1)</f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502.87499999999994</v>
      </c>
      <c r="G534" t="s">
        <v>20</v>
      </c>
      <c r="H534">
        <v>126</v>
      </c>
      <c r="I534" s="4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33"/>
        <v>theater</v>
      </c>
      <c r="R534" t="str">
        <f t="shared" si="34"/>
        <v>plays</v>
      </c>
      <c r="S534" s="8">
        <f>(((L534/60)/60)/24)+DATE(1970,1,1)</f>
        <v>43125.25</v>
      </c>
      <c r="T534" s="8">
        <f>(((M534/60)/60)/24)+DATE(1970,1,1)</f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159.24394463667818</v>
      </c>
      <c r="G535" t="s">
        <v>20</v>
      </c>
      <c r="H535">
        <v>2218</v>
      </c>
      <c r="I535" s="4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33"/>
        <v>music</v>
      </c>
      <c r="R535" t="str">
        <f t="shared" si="34"/>
        <v>indie rock</v>
      </c>
      <c r="S535" s="8">
        <f>(((L535/60)/60)/24)+DATE(1970,1,1)</f>
        <v>41479.208333333336</v>
      </c>
      <c r="T535" s="8">
        <f>(((M535/60)/60)/24)+DATE(1970,1,1)</f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 s="4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33"/>
        <v>film &amp; video</v>
      </c>
      <c r="R536" t="str">
        <f t="shared" si="34"/>
        <v>drama</v>
      </c>
      <c r="S536" s="8">
        <f>(((L536/60)/60)/24)+DATE(1970,1,1)</f>
        <v>43329.208333333328</v>
      </c>
      <c r="T536" s="8">
        <f>(((M536/60)/60)/24)+DATE(1970,1,1)</f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482.03846153846149</v>
      </c>
      <c r="G537" t="s">
        <v>20</v>
      </c>
      <c r="H537">
        <v>202</v>
      </c>
      <c r="I537" s="4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33"/>
        <v>theater</v>
      </c>
      <c r="R537" t="str">
        <f t="shared" si="34"/>
        <v>plays</v>
      </c>
      <c r="S537" s="8">
        <f>(((L537/60)/60)/24)+DATE(1970,1,1)</f>
        <v>43259.208333333328</v>
      </c>
      <c r="T537" s="8">
        <f>(((M537/60)/60)/24)+DATE(1970,1,1)</f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>
        <v>140</v>
      </c>
      <c r="I538" s="4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33"/>
        <v>publishing</v>
      </c>
      <c r="R538" t="str">
        <f t="shared" si="34"/>
        <v>fiction</v>
      </c>
      <c r="S538" s="8">
        <f>(((L538/60)/60)/24)+DATE(1970,1,1)</f>
        <v>40414.208333333336</v>
      </c>
      <c r="T538" s="8">
        <f>(((M538/60)/60)/24)+DATE(1970,1,1)</f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117.22156398104266</v>
      </c>
      <c r="G539" t="s">
        <v>20</v>
      </c>
      <c r="H539">
        <v>1052</v>
      </c>
      <c r="I539" s="4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33"/>
        <v>film &amp; video</v>
      </c>
      <c r="R539" t="str">
        <f t="shared" si="34"/>
        <v>documentary</v>
      </c>
      <c r="S539" s="8">
        <f>(((L539/60)/60)/24)+DATE(1970,1,1)</f>
        <v>43342.208333333328</v>
      </c>
      <c r="T539" s="8">
        <f>(((M539/60)/60)/24)+DATE(1970,1,1)</f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 s="4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33"/>
        <v>games</v>
      </c>
      <c r="R540" t="str">
        <f t="shared" si="34"/>
        <v>mobile games</v>
      </c>
      <c r="S540" s="8">
        <f>(((L540/60)/60)/24)+DATE(1970,1,1)</f>
        <v>41539.208333333336</v>
      </c>
      <c r="T540" s="8">
        <f>(((M540/60)/60)/24)+DATE(1970,1,1)</f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>
        <v>77</v>
      </c>
      <c r="I541" s="4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33"/>
        <v>food</v>
      </c>
      <c r="R541" t="str">
        <f t="shared" si="34"/>
        <v>food trucks</v>
      </c>
      <c r="S541" s="8">
        <f>(((L541/60)/60)/24)+DATE(1970,1,1)</f>
        <v>43647.208333333328</v>
      </c>
      <c r="T541" s="8">
        <f>(((M541/60)/60)/24)+DATE(1970,1,1)</f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>
        <v>247</v>
      </c>
      <c r="I542" s="4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33"/>
        <v>photography</v>
      </c>
      <c r="R542" t="str">
        <f t="shared" si="34"/>
        <v>photography books</v>
      </c>
      <c r="S542" s="8">
        <f>(((L542/60)/60)/24)+DATE(1970,1,1)</f>
        <v>43225.208333333328</v>
      </c>
      <c r="T542" s="8">
        <f>(((M542/60)/60)/24)+DATE(1970,1,1)</f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 s="4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33"/>
        <v>games</v>
      </c>
      <c r="R543" t="str">
        <f t="shared" si="34"/>
        <v>mobile games</v>
      </c>
      <c r="S543" s="8">
        <f>(((L543/60)/60)/24)+DATE(1970,1,1)</f>
        <v>42165.208333333328</v>
      </c>
      <c r="T543" s="8">
        <f>(((M543/60)/60)/24)+DATE(1970,1,1)</f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 s="4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33"/>
        <v>music</v>
      </c>
      <c r="R544" t="str">
        <f t="shared" si="34"/>
        <v>indie rock</v>
      </c>
      <c r="S544" s="8">
        <f>(((L544/60)/60)/24)+DATE(1970,1,1)</f>
        <v>42391.25</v>
      </c>
      <c r="T544" s="8">
        <f>(((M544/60)/60)/24)+DATE(1970,1,1)</f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 s="4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33"/>
        <v>games</v>
      </c>
      <c r="R545" t="str">
        <f t="shared" si="34"/>
        <v>video games</v>
      </c>
      <c r="S545" s="8">
        <f>(((L545/60)/60)/24)+DATE(1970,1,1)</f>
        <v>41528.208333333336</v>
      </c>
      <c r="T545" s="8">
        <f>(((M545/60)/60)/24)+DATE(1970,1,1)</f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>
        <v>84</v>
      </c>
      <c r="I546" s="4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33"/>
        <v>music</v>
      </c>
      <c r="R546" t="str">
        <f t="shared" si="34"/>
        <v>rock</v>
      </c>
      <c r="S546" s="8">
        <f>(((L546/60)/60)/24)+DATE(1970,1,1)</f>
        <v>42377.25</v>
      </c>
      <c r="T546" s="8">
        <f>(((M546/60)/60)/24)+DATE(1970,1,1)</f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 s="4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33"/>
        <v>theater</v>
      </c>
      <c r="R547" t="str">
        <f t="shared" si="34"/>
        <v>plays</v>
      </c>
      <c r="S547" s="8">
        <f>(((L547/60)/60)/24)+DATE(1970,1,1)</f>
        <v>43824.25</v>
      </c>
      <c r="T547" s="8">
        <f>(((M547/60)/60)/24)+DATE(1970,1,1)</f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163.57142857142856</v>
      </c>
      <c r="G548" t="s">
        <v>20</v>
      </c>
      <c r="H548">
        <v>88</v>
      </c>
      <c r="I548" s="4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33"/>
        <v>theater</v>
      </c>
      <c r="R548" t="str">
        <f t="shared" si="34"/>
        <v>plays</v>
      </c>
      <c r="S548" s="8">
        <f>(((L548/60)/60)/24)+DATE(1970,1,1)</f>
        <v>43360.208333333328</v>
      </c>
      <c r="T548" s="8">
        <f>(((M548/60)/60)/24)+DATE(1970,1,1)</f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 s="4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33"/>
        <v>film &amp; video</v>
      </c>
      <c r="R549" t="str">
        <f t="shared" si="34"/>
        <v>drama</v>
      </c>
      <c r="S549" s="8">
        <f>(((L549/60)/60)/24)+DATE(1970,1,1)</f>
        <v>42029.25</v>
      </c>
      <c r="T549" s="8">
        <f>(((M549/60)/60)/24)+DATE(1970,1,1)</f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>
        <v>2985</v>
      </c>
      <c r="I550" s="4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33"/>
        <v>theater</v>
      </c>
      <c r="R550" t="str">
        <f t="shared" si="34"/>
        <v>plays</v>
      </c>
      <c r="S550" s="8">
        <f>(((L550/60)/60)/24)+DATE(1970,1,1)</f>
        <v>42461.208333333328</v>
      </c>
      <c r="T550" s="8">
        <f>(((M550/60)/60)/24)+DATE(1970,1,1)</f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>
        <v>762</v>
      </c>
      <c r="I551" s="4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33"/>
        <v>technology</v>
      </c>
      <c r="R551" t="str">
        <f t="shared" si="34"/>
        <v>wearables</v>
      </c>
      <c r="S551" s="8">
        <f>(((L551/60)/60)/24)+DATE(1970,1,1)</f>
        <v>41422.208333333336</v>
      </c>
      <c r="T551" s="8">
        <f>(((M551/60)/60)/24)+DATE(1970,1,1)</f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 s="4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33"/>
        <v>music</v>
      </c>
      <c r="R552" t="str">
        <f t="shared" si="34"/>
        <v>indie rock</v>
      </c>
      <c r="S552" s="8">
        <f>(((L552/60)/60)/24)+DATE(1970,1,1)</f>
        <v>40968.25</v>
      </c>
      <c r="T552" s="8">
        <f>(((M552/60)/60)/24)+DATE(1970,1,1)</f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 s="4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33"/>
        <v>technology</v>
      </c>
      <c r="R553" t="str">
        <f t="shared" si="34"/>
        <v>web</v>
      </c>
      <c r="S553" s="8">
        <f>(((L553/60)/60)/24)+DATE(1970,1,1)</f>
        <v>41993.25</v>
      </c>
      <c r="T553" s="8">
        <f>(((M553/60)/60)/24)+DATE(1970,1,1)</f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>
        <v>92</v>
      </c>
      <c r="I554" s="4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33"/>
        <v>theater</v>
      </c>
      <c r="R554" t="str">
        <f t="shared" si="34"/>
        <v>plays</v>
      </c>
      <c r="S554" s="8">
        <f>(((L554/60)/60)/24)+DATE(1970,1,1)</f>
        <v>42700.25</v>
      </c>
      <c r="T554" s="8">
        <f>(((M554/60)/60)/24)+DATE(1970,1,1)</f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 s="4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33"/>
        <v>music</v>
      </c>
      <c r="R555" t="str">
        <f t="shared" si="34"/>
        <v>rock</v>
      </c>
      <c r="S555" s="8">
        <f>(((L555/60)/60)/24)+DATE(1970,1,1)</f>
        <v>40545.25</v>
      </c>
      <c r="T555" s="8">
        <f>(((M555/60)/60)/24)+DATE(1970,1,1)</f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151.66315789473683</v>
      </c>
      <c r="G556" t="s">
        <v>20</v>
      </c>
      <c r="H556">
        <v>554</v>
      </c>
      <c r="I556" s="4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33"/>
        <v>music</v>
      </c>
      <c r="R556" t="str">
        <f t="shared" si="34"/>
        <v>indie rock</v>
      </c>
      <c r="S556" s="8">
        <f>(((L556/60)/60)/24)+DATE(1970,1,1)</f>
        <v>42723.25</v>
      </c>
      <c r="T556" s="8">
        <f>(((M556/60)/60)/24)+DATE(1970,1,1)</f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>
        <v>135</v>
      </c>
      <c r="I557" s="4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33"/>
        <v>music</v>
      </c>
      <c r="R557" t="str">
        <f t="shared" si="34"/>
        <v>rock</v>
      </c>
      <c r="S557" s="8">
        <f>(((L557/60)/60)/24)+DATE(1970,1,1)</f>
        <v>41731.208333333336</v>
      </c>
      <c r="T557" s="8">
        <f>(((M557/60)/60)/24)+DATE(1970,1,1)</f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>
        <v>122</v>
      </c>
      <c r="I558" s="4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33"/>
        <v>publishing</v>
      </c>
      <c r="R558" t="str">
        <f t="shared" si="34"/>
        <v>translations</v>
      </c>
      <c r="S558" s="8">
        <f>(((L558/60)/60)/24)+DATE(1970,1,1)</f>
        <v>40792.208333333336</v>
      </c>
      <c r="T558" s="8">
        <f>(((M558/60)/60)/24)+DATE(1970,1,1)</f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>
        <v>221</v>
      </c>
      <c r="I559" s="4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33"/>
        <v>film &amp; video</v>
      </c>
      <c r="R559" t="str">
        <f t="shared" si="34"/>
        <v>science fiction</v>
      </c>
      <c r="S559" s="8">
        <f>(((L559/60)/60)/24)+DATE(1970,1,1)</f>
        <v>42279.208333333328</v>
      </c>
      <c r="T559" s="8">
        <f>(((M559/60)/60)/24)+DATE(1970,1,1)</f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>
        <v>126</v>
      </c>
      <c r="I560" s="4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33"/>
        <v>theater</v>
      </c>
      <c r="R560" t="str">
        <f t="shared" si="34"/>
        <v>plays</v>
      </c>
      <c r="S560" s="8">
        <f>(((L560/60)/60)/24)+DATE(1970,1,1)</f>
        <v>42424.25</v>
      </c>
      <c r="T560" s="8">
        <f>(((M560/60)/60)/24)+DATE(1970,1,1)</f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</v>
      </c>
      <c r="G561" t="s">
        <v>20</v>
      </c>
      <c r="H561">
        <v>1022</v>
      </c>
      <c r="I561" s="4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33"/>
        <v>theater</v>
      </c>
      <c r="R561" t="str">
        <f t="shared" si="34"/>
        <v>plays</v>
      </c>
      <c r="S561" s="8">
        <f>(((L561/60)/60)/24)+DATE(1970,1,1)</f>
        <v>42584.208333333328</v>
      </c>
      <c r="T561" s="8">
        <f>(((M561/60)/60)/24)+DATE(1970,1,1)</f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>
        <v>3177</v>
      </c>
      <c r="I562" s="4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33"/>
        <v>film &amp; video</v>
      </c>
      <c r="R562" t="str">
        <f t="shared" si="34"/>
        <v>animation</v>
      </c>
      <c r="S562" s="8">
        <f>(((L562/60)/60)/24)+DATE(1970,1,1)</f>
        <v>40865.25</v>
      </c>
      <c r="T562" s="8">
        <f>(((M562/60)/60)/24)+DATE(1970,1,1)</f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>
        <v>198</v>
      </c>
      <c r="I563" s="4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33"/>
        <v>theater</v>
      </c>
      <c r="R563" t="str">
        <f t="shared" si="34"/>
        <v>plays</v>
      </c>
      <c r="S563" s="8">
        <f>(((L563/60)/60)/24)+DATE(1970,1,1)</f>
        <v>40833.208333333336</v>
      </c>
      <c r="T563" s="8">
        <f>(((M563/60)/60)/24)+DATE(1970,1,1)</f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>
        <v>26</v>
      </c>
      <c r="I564" s="4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33"/>
        <v>music</v>
      </c>
      <c r="R564" t="str">
        <f t="shared" si="34"/>
        <v>rock</v>
      </c>
      <c r="S564" s="8">
        <f>(((L564/60)/60)/24)+DATE(1970,1,1)</f>
        <v>43536.208333333328</v>
      </c>
      <c r="T564" s="8">
        <f>(((M564/60)/60)/24)+DATE(1970,1,1)</f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>
        <v>85</v>
      </c>
      <c r="I565" s="4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33"/>
        <v>film &amp; video</v>
      </c>
      <c r="R565" t="str">
        <f t="shared" si="34"/>
        <v>documentary</v>
      </c>
      <c r="S565" s="8">
        <f>(((L565/60)/60)/24)+DATE(1970,1,1)</f>
        <v>43417.25</v>
      </c>
      <c r="T565" s="8">
        <f>(((M565/60)/60)/24)+DATE(1970,1,1)</f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 s="4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33"/>
        <v>theater</v>
      </c>
      <c r="R566" t="str">
        <f t="shared" si="34"/>
        <v>plays</v>
      </c>
      <c r="S566" s="8">
        <f>(((L566/60)/60)/24)+DATE(1970,1,1)</f>
        <v>42078.208333333328</v>
      </c>
      <c r="T566" s="8">
        <f>(((M566/60)/60)/24)+DATE(1970,1,1)</f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>
        <v>3596</v>
      </c>
      <c r="I567" s="4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33"/>
        <v>theater</v>
      </c>
      <c r="R567" t="str">
        <f t="shared" si="34"/>
        <v>plays</v>
      </c>
      <c r="S567" s="8">
        <f>(((L567/60)/60)/24)+DATE(1970,1,1)</f>
        <v>40862.25</v>
      </c>
      <c r="T567" s="8">
        <f>(((M567/60)/60)/24)+DATE(1970,1,1)</f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 s="4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33"/>
        <v>music</v>
      </c>
      <c r="R568" t="str">
        <f t="shared" si="34"/>
        <v>electric music</v>
      </c>
      <c r="S568" s="8">
        <f>(((L568/60)/60)/24)+DATE(1970,1,1)</f>
        <v>42424.25</v>
      </c>
      <c r="T568" s="8">
        <f>(((M568/60)/60)/24)+DATE(1970,1,1)</f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>
        <v>244</v>
      </c>
      <c r="I569" s="4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33"/>
        <v>music</v>
      </c>
      <c r="R569" t="str">
        <f t="shared" si="34"/>
        <v>rock</v>
      </c>
      <c r="S569" s="8">
        <f>(((L569/60)/60)/24)+DATE(1970,1,1)</f>
        <v>41830.208333333336</v>
      </c>
      <c r="T569" s="8">
        <f>(((M569/60)/60)/24)+DATE(1970,1,1)</f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>
        <v>5180</v>
      </c>
      <c r="I570" s="4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33"/>
        <v>theater</v>
      </c>
      <c r="R570" t="str">
        <f t="shared" si="34"/>
        <v>plays</v>
      </c>
      <c r="S570" s="8">
        <f>(((L570/60)/60)/24)+DATE(1970,1,1)</f>
        <v>40374.208333333336</v>
      </c>
      <c r="T570" s="8">
        <f>(((M570/60)/60)/24)+DATE(1970,1,1)</f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>
        <v>589</v>
      </c>
      <c r="I571" s="4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33"/>
        <v>film &amp; video</v>
      </c>
      <c r="R571" t="str">
        <f t="shared" si="34"/>
        <v>animation</v>
      </c>
      <c r="S571" s="8">
        <f>(((L571/60)/60)/24)+DATE(1970,1,1)</f>
        <v>40554.25</v>
      </c>
      <c r="T571" s="8">
        <f>(((M571/60)/60)/24)+DATE(1970,1,1)</f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>
        <v>2725</v>
      </c>
      <c r="I572" s="4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33"/>
        <v>music</v>
      </c>
      <c r="R572" t="str">
        <f t="shared" si="34"/>
        <v>rock</v>
      </c>
      <c r="S572" s="8">
        <f>(((L572/60)/60)/24)+DATE(1970,1,1)</f>
        <v>41993.25</v>
      </c>
      <c r="T572" s="8">
        <f>(((M572/60)/60)/24)+DATE(1970,1,1)</f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 s="4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33"/>
        <v>film &amp; video</v>
      </c>
      <c r="R573" t="str">
        <f t="shared" si="34"/>
        <v>shorts</v>
      </c>
      <c r="S573" s="8">
        <f>(((L573/60)/60)/24)+DATE(1970,1,1)</f>
        <v>42174.208333333328</v>
      </c>
      <c r="T573" s="8">
        <f>(((M573/60)/60)/24)+DATE(1970,1,1)</f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54.400000000000006</v>
      </c>
      <c r="G574" t="s">
        <v>74</v>
      </c>
      <c r="H574">
        <v>94</v>
      </c>
      <c r="I574" s="4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33"/>
        <v>music</v>
      </c>
      <c r="R574" t="str">
        <f t="shared" si="34"/>
        <v>rock</v>
      </c>
      <c r="S574" s="8">
        <f>(((L574/60)/60)/24)+DATE(1970,1,1)</f>
        <v>42275.208333333328</v>
      </c>
      <c r="T574" s="8">
        <f>(((M574/60)/60)/24)+DATE(1970,1,1)</f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>
        <v>300</v>
      </c>
      <c r="I575" s="4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33"/>
        <v>journalism</v>
      </c>
      <c r="R575" t="str">
        <f t="shared" si="34"/>
        <v>audio</v>
      </c>
      <c r="S575" s="8">
        <f>(((L575/60)/60)/24)+DATE(1970,1,1)</f>
        <v>41761.208333333336</v>
      </c>
      <c r="T575" s="8">
        <f>(((M575/60)/60)/24)+DATE(1970,1,1)</f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>
        <v>144</v>
      </c>
      <c r="I576" s="4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33"/>
        <v>food</v>
      </c>
      <c r="R576" t="str">
        <f t="shared" si="34"/>
        <v>food trucks</v>
      </c>
      <c r="S576" s="8">
        <f>(((L576/60)/60)/24)+DATE(1970,1,1)</f>
        <v>43806.25</v>
      </c>
      <c r="T576" s="8">
        <f>(((M576/60)/60)/24)+DATE(1970,1,1)</f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558</v>
      </c>
      <c r="I577" s="4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33"/>
        <v>theater</v>
      </c>
      <c r="R577" t="str">
        <f t="shared" si="34"/>
        <v>plays</v>
      </c>
      <c r="S577" s="8">
        <f>(((L577/60)/60)/24)+DATE(1970,1,1)</f>
        <v>41779.208333333336</v>
      </c>
      <c r="T577" s="8">
        <f>(((M577/60)/60)/24)+DATE(1970,1,1)</f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2"/>
        <v>64.927835051546396</v>
      </c>
      <c r="G578" t="s">
        <v>14</v>
      </c>
      <c r="H578">
        <v>64</v>
      </c>
      <c r="I578" s="4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33"/>
        <v>theater</v>
      </c>
      <c r="R578" t="str">
        <f t="shared" si="34"/>
        <v>plays</v>
      </c>
      <c r="S578" s="8">
        <f>(((L578/60)/60)/24)+DATE(1970,1,1)</f>
        <v>43040.208333333328</v>
      </c>
      <c r="T578" s="8">
        <f>(((M578/60)/60)/24)+DATE(1970,1,1)</f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36">E579/D579*100</f>
        <v>18.853658536585368</v>
      </c>
      <c r="G579" t="s">
        <v>74</v>
      </c>
      <c r="H579">
        <v>37</v>
      </c>
      <c r="I579" s="4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37">LEFT(P579,SEARCH("/",P579)-1)</f>
        <v>music</v>
      </c>
      <c r="R579" t="str">
        <f t="shared" si="34"/>
        <v>jazz</v>
      </c>
      <c r="S579" s="8">
        <f>(((L579/60)/60)/24)+DATE(1970,1,1)</f>
        <v>40613.25</v>
      </c>
      <c r="T579" s="8">
        <f>(((M579/60)/60)/24)+DATE(1970,1,1)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 s="4">
        <f t="shared" si="3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37"/>
        <v>film &amp; video</v>
      </c>
      <c r="R580" t="str">
        <f t="shared" ref="R580:R643" si="38">RIGHT(P580,LEN(P580)- SEARCH("/",P580))</f>
        <v>science fiction</v>
      </c>
      <c r="S580" s="8">
        <f>(((L580/60)/60)/24)+DATE(1970,1,1)</f>
        <v>40878.25</v>
      </c>
      <c r="T580" s="8">
        <f>(((M580/60)/60)/24)+DATE(1970,1,1)</f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101.11290322580646</v>
      </c>
      <c r="G581" t="s">
        <v>20</v>
      </c>
      <c r="H581">
        <v>87</v>
      </c>
      <c r="I581" s="4">
        <f t="shared" ref="I581:I644" si="39">E581/H581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37"/>
        <v>music</v>
      </c>
      <c r="R581" t="str">
        <f t="shared" si="38"/>
        <v>jazz</v>
      </c>
      <c r="S581" s="8">
        <f>(((L581/60)/60)/24)+DATE(1970,1,1)</f>
        <v>40762.208333333336</v>
      </c>
      <c r="T581" s="8">
        <f>(((M581/60)/60)/24)+DATE(1970,1,1)</f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</v>
      </c>
      <c r="G582" t="s">
        <v>20</v>
      </c>
      <c r="H582">
        <v>3116</v>
      </c>
      <c r="I582" s="4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37"/>
        <v>theater</v>
      </c>
      <c r="R582" t="str">
        <f t="shared" si="38"/>
        <v>plays</v>
      </c>
      <c r="S582" s="8">
        <f>(((L582/60)/60)/24)+DATE(1970,1,1)</f>
        <v>41696.25</v>
      </c>
      <c r="T582" s="8">
        <f>(((M582/60)/60)/24)+DATE(1970,1,1)</f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 s="4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37"/>
        <v>technology</v>
      </c>
      <c r="R583" t="str">
        <f t="shared" si="38"/>
        <v>web</v>
      </c>
      <c r="S583" s="8">
        <f>(((L583/60)/60)/24)+DATE(1970,1,1)</f>
        <v>40662.208333333336</v>
      </c>
      <c r="T583" s="8">
        <f>(((M583/60)/60)/24)+DATE(1970,1,1)</f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 s="4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37"/>
        <v>games</v>
      </c>
      <c r="R584" t="str">
        <f t="shared" si="38"/>
        <v>video games</v>
      </c>
      <c r="S584" s="8">
        <f>(((L584/60)/60)/24)+DATE(1970,1,1)</f>
        <v>42165.208333333328</v>
      </c>
      <c r="T584" s="8">
        <f>(((M584/60)/60)/24)+DATE(1970,1,1)</f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>
        <v>909</v>
      </c>
      <c r="I585" s="4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37"/>
        <v>film &amp; video</v>
      </c>
      <c r="R585" t="str">
        <f t="shared" si="38"/>
        <v>documentary</v>
      </c>
      <c r="S585" s="8">
        <f>(((L585/60)/60)/24)+DATE(1970,1,1)</f>
        <v>40959.25</v>
      </c>
      <c r="T585" s="8">
        <f>(((M585/60)/60)/24)+DATE(1970,1,1)</f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119.50810185185186</v>
      </c>
      <c r="G586" t="s">
        <v>20</v>
      </c>
      <c r="H586">
        <v>1613</v>
      </c>
      <c r="I586" s="4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37"/>
        <v>technology</v>
      </c>
      <c r="R586" t="str">
        <f t="shared" si="38"/>
        <v>web</v>
      </c>
      <c r="S586" s="8">
        <f>(((L586/60)/60)/24)+DATE(1970,1,1)</f>
        <v>41024.208333333336</v>
      </c>
      <c r="T586" s="8">
        <f>(((M586/60)/60)/24)+DATE(1970,1,1)</f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>
        <v>136</v>
      </c>
      <c r="I587" s="4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37"/>
        <v>publishing</v>
      </c>
      <c r="R587" t="str">
        <f t="shared" si="38"/>
        <v>translations</v>
      </c>
      <c r="S587" s="8">
        <f>(((L587/60)/60)/24)+DATE(1970,1,1)</f>
        <v>40255.208333333336</v>
      </c>
      <c r="T587" s="8">
        <f>(((M587/60)/60)/24)+DATE(1970,1,1)</f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>
        <v>130</v>
      </c>
      <c r="I588" s="4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37"/>
        <v>music</v>
      </c>
      <c r="R588" t="str">
        <f t="shared" si="38"/>
        <v>rock</v>
      </c>
      <c r="S588" s="8">
        <f>(((L588/60)/60)/24)+DATE(1970,1,1)</f>
        <v>40499.25</v>
      </c>
      <c r="T588" s="8">
        <f>(((M588/60)/60)/24)+DATE(1970,1,1)</f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 s="4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37"/>
        <v>food</v>
      </c>
      <c r="R589" t="str">
        <f t="shared" si="38"/>
        <v>food trucks</v>
      </c>
      <c r="S589" s="8">
        <f>(((L589/60)/60)/24)+DATE(1970,1,1)</f>
        <v>43484.25</v>
      </c>
      <c r="T589" s="8">
        <f>(((M589/60)/60)/24)+DATE(1970,1,1)</f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 s="4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37"/>
        <v>theater</v>
      </c>
      <c r="R590" t="str">
        <f t="shared" si="38"/>
        <v>plays</v>
      </c>
      <c r="S590" s="8">
        <f>(((L590/60)/60)/24)+DATE(1970,1,1)</f>
        <v>40262.208333333336</v>
      </c>
      <c r="T590" s="8">
        <f>(((M590/60)/60)/24)+DATE(1970,1,1)</f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>
        <v>102</v>
      </c>
      <c r="I591" s="4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37"/>
        <v>film &amp; video</v>
      </c>
      <c r="R591" t="str">
        <f t="shared" si="38"/>
        <v>documentary</v>
      </c>
      <c r="S591" s="8">
        <f>(((L591/60)/60)/24)+DATE(1970,1,1)</f>
        <v>42190.208333333328</v>
      </c>
      <c r="T591" s="8">
        <f>(((M591/60)/60)/24)+DATE(1970,1,1)</f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 s="4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37"/>
        <v>publishing</v>
      </c>
      <c r="R592" t="str">
        <f t="shared" si="38"/>
        <v>radio &amp; podcasts</v>
      </c>
      <c r="S592" s="8">
        <f>(((L592/60)/60)/24)+DATE(1970,1,1)</f>
        <v>41994.25</v>
      </c>
      <c r="T592" s="8">
        <f>(((M592/60)/60)/24)+DATE(1970,1,1)</f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>
        <v>102</v>
      </c>
      <c r="I593" s="4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37"/>
        <v>games</v>
      </c>
      <c r="R593" t="str">
        <f t="shared" si="38"/>
        <v>video games</v>
      </c>
      <c r="S593" s="8">
        <f>(((L593/60)/60)/24)+DATE(1970,1,1)</f>
        <v>40373.208333333336</v>
      </c>
      <c r="T593" s="8">
        <f>(((M593/60)/60)/24)+DATE(1970,1,1)</f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 s="4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37"/>
        <v>theater</v>
      </c>
      <c r="R594" t="str">
        <f t="shared" si="38"/>
        <v>plays</v>
      </c>
      <c r="S594" s="8">
        <f>(((L594/60)/60)/24)+DATE(1970,1,1)</f>
        <v>41789.208333333336</v>
      </c>
      <c r="T594" s="8">
        <f>(((M594/60)/60)/24)+DATE(1970,1,1)</f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>
        <v>4006</v>
      </c>
      <c r="I595" s="4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37"/>
        <v>film &amp; video</v>
      </c>
      <c r="R595" t="str">
        <f t="shared" si="38"/>
        <v>animation</v>
      </c>
      <c r="S595" s="8">
        <f>(((L595/60)/60)/24)+DATE(1970,1,1)</f>
        <v>41724.208333333336</v>
      </c>
      <c r="T595" s="8">
        <f>(((M595/60)/60)/24)+DATE(1970,1,1)</f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>
        <v>157</v>
      </c>
      <c r="I596" s="4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37"/>
        <v>theater</v>
      </c>
      <c r="R596" t="str">
        <f t="shared" si="38"/>
        <v>plays</v>
      </c>
      <c r="S596" s="8">
        <f>(((L596/60)/60)/24)+DATE(1970,1,1)</f>
        <v>42548.208333333328</v>
      </c>
      <c r="T596" s="8">
        <f>(((M596/60)/60)/24)+DATE(1970,1,1)</f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>
        <v>1629</v>
      </c>
      <c r="I597" s="4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37"/>
        <v>theater</v>
      </c>
      <c r="R597" t="str">
        <f t="shared" si="38"/>
        <v>plays</v>
      </c>
      <c r="S597" s="8">
        <f>(((L597/60)/60)/24)+DATE(1970,1,1)</f>
        <v>40253.208333333336</v>
      </c>
      <c r="T597" s="8">
        <f>(((M597/60)/60)/24)+DATE(1970,1,1)</f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 s="4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37"/>
        <v>film &amp; video</v>
      </c>
      <c r="R598" t="str">
        <f t="shared" si="38"/>
        <v>drama</v>
      </c>
      <c r="S598" s="8">
        <f>(((L598/60)/60)/24)+DATE(1970,1,1)</f>
        <v>42434.25</v>
      </c>
      <c r="T598" s="8">
        <f>(((M598/60)/60)/24)+DATE(1970,1,1)</f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201.59756097560978</v>
      </c>
      <c r="G599" t="s">
        <v>20</v>
      </c>
      <c r="H599">
        <v>2188</v>
      </c>
      <c r="I599" s="4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37"/>
        <v>theater</v>
      </c>
      <c r="R599" t="str">
        <f t="shared" si="38"/>
        <v>plays</v>
      </c>
      <c r="S599" s="8">
        <f>(((L599/60)/60)/24)+DATE(1970,1,1)</f>
        <v>43786.25</v>
      </c>
      <c r="T599" s="8">
        <f>(((M599/60)/60)/24)+DATE(1970,1,1)</f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>
        <v>2409</v>
      </c>
      <c r="I600" s="4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37"/>
        <v>music</v>
      </c>
      <c r="R600" t="str">
        <f t="shared" si="38"/>
        <v>rock</v>
      </c>
      <c r="S600" s="8">
        <f>(((L600/60)/60)/24)+DATE(1970,1,1)</f>
        <v>40344.208333333336</v>
      </c>
      <c r="T600" s="8">
        <f>(((M600/60)/60)/24)+DATE(1970,1,1)</f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>
        <v>82</v>
      </c>
      <c r="I601" s="4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37"/>
        <v>film &amp; video</v>
      </c>
      <c r="R601" t="str">
        <f t="shared" si="38"/>
        <v>documentary</v>
      </c>
      <c r="S601" s="8">
        <f>(((L601/60)/60)/24)+DATE(1970,1,1)</f>
        <v>42047.25</v>
      </c>
      <c r="T601" s="8">
        <f>(((M601/60)/60)/24)+DATE(1970,1,1)</f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 s="4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37"/>
        <v>food</v>
      </c>
      <c r="R602" t="str">
        <f t="shared" si="38"/>
        <v>food trucks</v>
      </c>
      <c r="S602" s="8">
        <f>(((L602/60)/60)/24)+DATE(1970,1,1)</f>
        <v>41485.208333333336</v>
      </c>
      <c r="T602" s="8">
        <f>(((M602/60)/60)/24)+DATE(1970,1,1)</f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>
        <v>194</v>
      </c>
      <c r="I603" s="4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37"/>
        <v>technology</v>
      </c>
      <c r="R603" t="str">
        <f t="shared" si="38"/>
        <v>wearables</v>
      </c>
      <c r="S603" s="8">
        <f>(((L603/60)/60)/24)+DATE(1970,1,1)</f>
        <v>41789.208333333336</v>
      </c>
      <c r="T603" s="8">
        <f>(((M603/60)/60)/24)+DATE(1970,1,1)</f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>
        <v>1140</v>
      </c>
      <c r="I604" s="4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37"/>
        <v>theater</v>
      </c>
      <c r="R604" t="str">
        <f t="shared" si="38"/>
        <v>plays</v>
      </c>
      <c r="S604" s="8">
        <f>(((L604/60)/60)/24)+DATE(1970,1,1)</f>
        <v>42160.208333333328</v>
      </c>
      <c r="T604" s="8">
        <f>(((M604/60)/60)/24)+DATE(1970,1,1)</f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119.66037735849055</v>
      </c>
      <c r="G605" t="s">
        <v>20</v>
      </c>
      <c r="H605">
        <v>102</v>
      </c>
      <c r="I605" s="4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37"/>
        <v>theater</v>
      </c>
      <c r="R605" t="str">
        <f t="shared" si="38"/>
        <v>plays</v>
      </c>
      <c r="S605" s="8">
        <f>(((L605/60)/60)/24)+DATE(1970,1,1)</f>
        <v>43573.208333333328</v>
      </c>
      <c r="T605" s="8">
        <f>(((M605/60)/60)/24)+DATE(1970,1,1)</f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>
        <v>2857</v>
      </c>
      <c r="I606" s="4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37"/>
        <v>theater</v>
      </c>
      <c r="R606" t="str">
        <f t="shared" si="38"/>
        <v>plays</v>
      </c>
      <c r="S606" s="8">
        <f>(((L606/60)/60)/24)+DATE(1970,1,1)</f>
        <v>40565.25</v>
      </c>
      <c r="T606" s="8">
        <f>(((M606/60)/60)/24)+DATE(1970,1,1)</f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>
        <v>107</v>
      </c>
      <c r="I607" s="4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37"/>
        <v>publishing</v>
      </c>
      <c r="R607" t="str">
        <f t="shared" si="38"/>
        <v>nonfiction</v>
      </c>
      <c r="S607" s="8">
        <f>(((L607/60)/60)/24)+DATE(1970,1,1)</f>
        <v>42280.208333333328</v>
      </c>
      <c r="T607" s="8">
        <f>(((M607/60)/60)/24)+DATE(1970,1,1)</f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>
        <v>160</v>
      </c>
      <c r="I608" s="4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37"/>
        <v>music</v>
      </c>
      <c r="R608" t="str">
        <f t="shared" si="38"/>
        <v>rock</v>
      </c>
      <c r="S608" s="8">
        <f>(((L608/60)/60)/24)+DATE(1970,1,1)</f>
        <v>42436.25</v>
      </c>
      <c r="T608" s="8">
        <f>(((M608/60)/60)/24)+DATE(1970,1,1)</f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>
        <v>2230</v>
      </c>
      <c r="I609" s="4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37"/>
        <v>food</v>
      </c>
      <c r="R609" t="str">
        <f t="shared" si="38"/>
        <v>food trucks</v>
      </c>
      <c r="S609" s="8">
        <f>(((L609/60)/60)/24)+DATE(1970,1,1)</f>
        <v>41721.208333333336</v>
      </c>
      <c r="T609" s="8">
        <f>(((M609/60)/60)/24)+DATE(1970,1,1)</f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283.97435897435901</v>
      </c>
      <c r="G610" t="s">
        <v>20</v>
      </c>
      <c r="H610">
        <v>316</v>
      </c>
      <c r="I610" s="4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37"/>
        <v>music</v>
      </c>
      <c r="R610" t="str">
        <f t="shared" si="38"/>
        <v>jazz</v>
      </c>
      <c r="S610" s="8">
        <f>(((L610/60)/60)/24)+DATE(1970,1,1)</f>
        <v>43530.25</v>
      </c>
      <c r="T610" s="8">
        <f>(((M610/60)/60)/24)+DATE(1970,1,1)</f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120.41999999999999</v>
      </c>
      <c r="G611" t="s">
        <v>20</v>
      </c>
      <c r="H611">
        <v>117</v>
      </c>
      <c r="I611" s="4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37"/>
        <v>film &amp; video</v>
      </c>
      <c r="R611" t="str">
        <f t="shared" si="38"/>
        <v>science fiction</v>
      </c>
      <c r="S611" s="8">
        <f>(((L611/60)/60)/24)+DATE(1970,1,1)</f>
        <v>43481.25</v>
      </c>
      <c r="T611" s="8">
        <f>(((M611/60)/60)/24)+DATE(1970,1,1)</f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</v>
      </c>
      <c r="G612" t="s">
        <v>20</v>
      </c>
      <c r="H612">
        <v>6406</v>
      </c>
      <c r="I612" s="4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37"/>
        <v>theater</v>
      </c>
      <c r="R612" t="str">
        <f t="shared" si="38"/>
        <v>plays</v>
      </c>
      <c r="S612" s="8">
        <f>(((L612/60)/60)/24)+DATE(1970,1,1)</f>
        <v>41259.25</v>
      </c>
      <c r="T612" s="8">
        <f>(((M612/60)/60)/24)+DATE(1970,1,1)</f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13.853658536585368</v>
      </c>
      <c r="G613" t="s">
        <v>74</v>
      </c>
      <c r="H613">
        <v>15</v>
      </c>
      <c r="I613" s="4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37"/>
        <v>theater</v>
      </c>
      <c r="R613" t="str">
        <f t="shared" si="38"/>
        <v>plays</v>
      </c>
      <c r="S613" s="8">
        <f>(((L613/60)/60)/24)+DATE(1970,1,1)</f>
        <v>41480.208333333336</v>
      </c>
      <c r="T613" s="8">
        <f>(((M613/60)/60)/24)+DATE(1970,1,1)</f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>
        <v>192</v>
      </c>
      <c r="I614" s="4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37"/>
        <v>music</v>
      </c>
      <c r="R614" t="str">
        <f t="shared" si="38"/>
        <v>electric music</v>
      </c>
      <c r="S614" s="8">
        <f>(((L614/60)/60)/24)+DATE(1970,1,1)</f>
        <v>40474.208333333336</v>
      </c>
      <c r="T614" s="8">
        <f>(((M614/60)/60)/24)+DATE(1970,1,1)</f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 s="4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37"/>
        <v>theater</v>
      </c>
      <c r="R615" t="str">
        <f t="shared" si="38"/>
        <v>plays</v>
      </c>
      <c r="S615" s="8">
        <f>(((L615/60)/60)/24)+DATE(1970,1,1)</f>
        <v>42973.208333333328</v>
      </c>
      <c r="T615" s="8">
        <f>(((M615/60)/60)/24)+DATE(1970,1,1)</f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>
        <v>723</v>
      </c>
      <c r="I616" s="4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37"/>
        <v>theater</v>
      </c>
      <c r="R616" t="str">
        <f t="shared" si="38"/>
        <v>plays</v>
      </c>
      <c r="S616" s="8">
        <f>(((L616/60)/60)/24)+DATE(1970,1,1)</f>
        <v>42746.25</v>
      </c>
      <c r="T616" s="8">
        <f>(((M616/60)/60)/24)+DATE(1970,1,1)</f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170.44705882352943</v>
      </c>
      <c r="G617" t="s">
        <v>20</v>
      </c>
      <c r="H617">
        <v>170</v>
      </c>
      <c r="I617" s="4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37"/>
        <v>theater</v>
      </c>
      <c r="R617" t="str">
        <f t="shared" si="38"/>
        <v>plays</v>
      </c>
      <c r="S617" s="8">
        <f>(((L617/60)/60)/24)+DATE(1970,1,1)</f>
        <v>42489.208333333328</v>
      </c>
      <c r="T617" s="8">
        <f>(((M617/60)/60)/24)+DATE(1970,1,1)</f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>
        <v>238</v>
      </c>
      <c r="I618" s="4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37"/>
        <v>music</v>
      </c>
      <c r="R618" t="str">
        <f t="shared" si="38"/>
        <v>indie rock</v>
      </c>
      <c r="S618" s="8">
        <f>(((L618/60)/60)/24)+DATE(1970,1,1)</f>
        <v>41537.208333333336</v>
      </c>
      <c r="T618" s="8">
        <f>(((M618/60)/60)/24)+DATE(1970,1,1)</f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>
        <v>55</v>
      </c>
      <c r="I619" s="4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37"/>
        <v>theater</v>
      </c>
      <c r="R619" t="str">
        <f t="shared" si="38"/>
        <v>plays</v>
      </c>
      <c r="S619" s="8">
        <f>(((L619/60)/60)/24)+DATE(1970,1,1)</f>
        <v>41794.208333333336</v>
      </c>
      <c r="T619" s="8">
        <f>(((M619/60)/60)/24)+DATE(1970,1,1)</f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>
        <v>1198</v>
      </c>
      <c r="I620" s="4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37"/>
        <v>publishing</v>
      </c>
      <c r="R620" t="str">
        <f t="shared" si="38"/>
        <v>nonfiction</v>
      </c>
      <c r="S620" s="8">
        <f>(((L620/60)/60)/24)+DATE(1970,1,1)</f>
        <v>41396.208333333336</v>
      </c>
      <c r="T620" s="8">
        <f>(((M620/60)/60)/24)+DATE(1970,1,1)</f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 s="4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37"/>
        <v>theater</v>
      </c>
      <c r="R621" t="str">
        <f t="shared" si="38"/>
        <v>plays</v>
      </c>
      <c r="S621" s="8">
        <f>(((L621/60)/60)/24)+DATE(1970,1,1)</f>
        <v>40669.208333333336</v>
      </c>
      <c r="T621" s="8">
        <f>(((M621/60)/60)/24)+DATE(1970,1,1)</f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>
        <v>128</v>
      </c>
      <c r="I622" s="4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37"/>
        <v>photography</v>
      </c>
      <c r="R622" t="str">
        <f t="shared" si="38"/>
        <v>photography books</v>
      </c>
      <c r="S622" s="8">
        <f>(((L622/60)/60)/24)+DATE(1970,1,1)</f>
        <v>42559.208333333328</v>
      </c>
      <c r="T622" s="8">
        <f>(((M622/60)/60)/24)+DATE(1970,1,1)</f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>
        <v>2144</v>
      </c>
      <c r="I623" s="4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37"/>
        <v>theater</v>
      </c>
      <c r="R623" t="str">
        <f t="shared" si="38"/>
        <v>plays</v>
      </c>
      <c r="S623" s="8">
        <f>(((L623/60)/60)/24)+DATE(1970,1,1)</f>
        <v>42626.208333333328</v>
      </c>
      <c r="T623" s="8">
        <f>(((M623/60)/60)/24)+DATE(1970,1,1)</f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 s="4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37"/>
        <v>music</v>
      </c>
      <c r="R624" t="str">
        <f t="shared" si="38"/>
        <v>indie rock</v>
      </c>
      <c r="S624" s="8">
        <f>(((L624/60)/60)/24)+DATE(1970,1,1)</f>
        <v>43205.208333333328</v>
      </c>
      <c r="T624" s="8">
        <f>(((M624/60)/60)/24)+DATE(1970,1,1)</f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159.92152704135739</v>
      </c>
      <c r="G625" t="s">
        <v>20</v>
      </c>
      <c r="H625">
        <v>2693</v>
      </c>
      <c r="I625" s="4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37"/>
        <v>theater</v>
      </c>
      <c r="R625" t="str">
        <f t="shared" si="38"/>
        <v>plays</v>
      </c>
      <c r="S625" s="8">
        <f>(((L625/60)/60)/24)+DATE(1970,1,1)</f>
        <v>42201.208333333328</v>
      </c>
      <c r="T625" s="8">
        <f>(((M625/60)/60)/24)+DATE(1970,1,1)</f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>
        <v>432</v>
      </c>
      <c r="I626" s="4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37"/>
        <v>photography</v>
      </c>
      <c r="R626" t="str">
        <f t="shared" si="38"/>
        <v>photography books</v>
      </c>
      <c r="S626" s="8">
        <f>(((L626/60)/60)/24)+DATE(1970,1,1)</f>
        <v>42029.25</v>
      </c>
      <c r="T626" s="8">
        <f>(((M626/60)/60)/24)+DATE(1970,1,1)</f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 s="4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37"/>
        <v>theater</v>
      </c>
      <c r="R627" t="str">
        <f t="shared" si="38"/>
        <v>plays</v>
      </c>
      <c r="S627" s="8">
        <f>(((L627/60)/60)/24)+DATE(1970,1,1)</f>
        <v>43857.25</v>
      </c>
      <c r="T627" s="8">
        <f>(((M627/60)/60)/24)+DATE(1970,1,1)</f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206.32812500000003</v>
      </c>
      <c r="G628" t="s">
        <v>20</v>
      </c>
      <c r="H628">
        <v>189</v>
      </c>
      <c r="I628" s="4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37"/>
        <v>theater</v>
      </c>
      <c r="R628" t="str">
        <f t="shared" si="38"/>
        <v>plays</v>
      </c>
      <c r="S628" s="8">
        <f>(((L628/60)/60)/24)+DATE(1970,1,1)</f>
        <v>40449.208333333336</v>
      </c>
      <c r="T628" s="8">
        <f>(((M628/60)/60)/24)+DATE(1970,1,1)</f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>
        <v>154</v>
      </c>
      <c r="I629" s="4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37"/>
        <v>food</v>
      </c>
      <c r="R629" t="str">
        <f t="shared" si="38"/>
        <v>food trucks</v>
      </c>
      <c r="S629" s="8">
        <f>(((L629/60)/60)/24)+DATE(1970,1,1)</f>
        <v>40345.208333333336</v>
      </c>
      <c r="T629" s="8">
        <f>(((M629/60)/60)/24)+DATE(1970,1,1)</f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>
        <v>96</v>
      </c>
      <c r="I630" s="4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37"/>
        <v>music</v>
      </c>
      <c r="R630" t="str">
        <f t="shared" si="38"/>
        <v>indie rock</v>
      </c>
      <c r="S630" s="8">
        <f>(((L630/60)/60)/24)+DATE(1970,1,1)</f>
        <v>40455.208333333336</v>
      </c>
      <c r="T630" s="8">
        <f>(((M630/60)/60)/24)+DATE(1970,1,1)</f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>
        <v>750</v>
      </c>
      <c r="I631" s="4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37"/>
        <v>theater</v>
      </c>
      <c r="R631" t="str">
        <f t="shared" si="38"/>
        <v>plays</v>
      </c>
      <c r="S631" s="8">
        <f>(((L631/60)/60)/24)+DATE(1970,1,1)</f>
        <v>42557.208333333328</v>
      </c>
      <c r="T631" s="8">
        <f>(((M631/60)/60)/24)+DATE(1970,1,1)</f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>
        <v>87</v>
      </c>
      <c r="I632" s="4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37"/>
        <v>theater</v>
      </c>
      <c r="R632" t="str">
        <f t="shared" si="38"/>
        <v>plays</v>
      </c>
      <c r="S632" s="8">
        <f>(((L632/60)/60)/24)+DATE(1970,1,1)</f>
        <v>43586.208333333328</v>
      </c>
      <c r="T632" s="8">
        <f>(((M632/60)/60)/24)+DATE(1970,1,1)</f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>
        <v>3063</v>
      </c>
      <c r="I633" s="4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37"/>
        <v>theater</v>
      </c>
      <c r="R633" t="str">
        <f t="shared" si="38"/>
        <v>plays</v>
      </c>
      <c r="S633" s="8">
        <f>(((L633/60)/60)/24)+DATE(1970,1,1)</f>
        <v>43550.208333333328</v>
      </c>
      <c r="T633" s="8">
        <f>(((M633/60)/60)/24)+DATE(1970,1,1)</f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>
        <v>278</v>
      </c>
      <c r="I634" s="4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37"/>
        <v>theater</v>
      </c>
      <c r="R634" t="str">
        <f t="shared" si="38"/>
        <v>plays</v>
      </c>
      <c r="S634" s="8">
        <f>(((L634/60)/60)/24)+DATE(1970,1,1)</f>
        <v>41945.208333333336</v>
      </c>
      <c r="T634" s="8">
        <f>(((M634/60)/60)/24)+DATE(1970,1,1)</f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 s="4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37"/>
        <v>film &amp; video</v>
      </c>
      <c r="R635" t="str">
        <f t="shared" si="38"/>
        <v>animation</v>
      </c>
      <c r="S635" s="8">
        <f>(((L635/60)/60)/24)+DATE(1970,1,1)</f>
        <v>42315.25</v>
      </c>
      <c r="T635" s="8">
        <f>(((M635/60)/60)/24)+DATE(1970,1,1)</f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74</v>
      </c>
      <c r="H636">
        <v>1658</v>
      </c>
      <c r="I636" s="4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37"/>
        <v>film &amp; video</v>
      </c>
      <c r="R636" t="str">
        <f t="shared" si="38"/>
        <v>television</v>
      </c>
      <c r="S636" s="8">
        <f>(((L636/60)/60)/24)+DATE(1970,1,1)</f>
        <v>42819.208333333328</v>
      </c>
      <c r="T636" s="8">
        <f>(((M636/60)/60)/24)+DATE(1970,1,1)</f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>
        <v>2266</v>
      </c>
      <c r="I637" s="4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37"/>
        <v>film &amp; video</v>
      </c>
      <c r="R637" t="str">
        <f t="shared" si="38"/>
        <v>television</v>
      </c>
      <c r="S637" s="8">
        <f>(((L637/60)/60)/24)+DATE(1970,1,1)</f>
        <v>41314.25</v>
      </c>
      <c r="T637" s="8">
        <f>(((M637/60)/60)/24)+DATE(1970,1,1)</f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 s="4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37"/>
        <v>film &amp; video</v>
      </c>
      <c r="R638" t="str">
        <f t="shared" si="38"/>
        <v>animation</v>
      </c>
      <c r="S638" s="8">
        <f>(((L638/60)/60)/24)+DATE(1970,1,1)</f>
        <v>40926.25</v>
      </c>
      <c r="T638" s="8">
        <f>(((M638/60)/60)/24)+DATE(1970,1,1)</f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 s="4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37"/>
        <v>theater</v>
      </c>
      <c r="R639" t="str">
        <f t="shared" si="38"/>
        <v>plays</v>
      </c>
      <c r="S639" s="8">
        <f>(((L639/60)/60)/24)+DATE(1970,1,1)</f>
        <v>42688.25</v>
      </c>
      <c r="T639" s="8">
        <f>(((M639/60)/60)/24)+DATE(1970,1,1)</f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 s="4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37"/>
        <v>theater</v>
      </c>
      <c r="R640" t="str">
        <f t="shared" si="38"/>
        <v>plays</v>
      </c>
      <c r="S640" s="8">
        <f>(((L640/60)/60)/24)+DATE(1970,1,1)</f>
        <v>40386.208333333336</v>
      </c>
      <c r="T640" s="8">
        <f>(((M640/60)/60)/24)+DATE(1970,1,1)</f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>
        <v>45</v>
      </c>
      <c r="I641" s="4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37"/>
        <v>film &amp; video</v>
      </c>
      <c r="R641" t="str">
        <f t="shared" si="38"/>
        <v>drama</v>
      </c>
      <c r="S641" s="8">
        <f>(((L641/60)/60)/24)+DATE(1970,1,1)</f>
        <v>43309.208333333328</v>
      </c>
      <c r="T641" s="8">
        <f>(((M641/60)/60)/24)+DATE(1970,1,1)</f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6"/>
        <v>16.501669449081803</v>
      </c>
      <c r="G642" t="s">
        <v>14</v>
      </c>
      <c r="H642">
        <v>257</v>
      </c>
      <c r="I642" s="4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37"/>
        <v>theater</v>
      </c>
      <c r="R642" t="str">
        <f t="shared" si="38"/>
        <v>plays</v>
      </c>
      <c r="S642" s="8">
        <f>(((L642/60)/60)/24)+DATE(1970,1,1)</f>
        <v>42387.25</v>
      </c>
      <c r="T642" s="8">
        <f>(((M642/60)/60)/24)+DATE(1970,1,1)</f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40">E643/D643*100</f>
        <v>119.96808510638297</v>
      </c>
      <c r="G643" t="s">
        <v>20</v>
      </c>
      <c r="H643">
        <v>194</v>
      </c>
      <c r="I643" s="4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41">LEFT(P643,SEARCH("/",P643)-1)</f>
        <v>theater</v>
      </c>
      <c r="R643" t="str">
        <f t="shared" si="38"/>
        <v>plays</v>
      </c>
      <c r="S643" s="8">
        <f>(((L643/60)/60)/24)+DATE(1970,1,1)</f>
        <v>42786.25</v>
      </c>
      <c r="T643" s="8">
        <f>(((M643/60)/60)/24)+DATE(1970,1,1)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>
        <v>129</v>
      </c>
      <c r="I644" s="4">
        <f t="shared" si="39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41"/>
        <v>technology</v>
      </c>
      <c r="R644" t="str">
        <f t="shared" ref="R644:R707" si="42">RIGHT(P644,LEN(P644)- SEARCH("/",P644))</f>
        <v>wearables</v>
      </c>
      <c r="S644" s="8">
        <f>(((L644/60)/60)/24)+DATE(1970,1,1)</f>
        <v>43451.25</v>
      </c>
      <c r="T644" s="8">
        <f>(((M644/60)/60)/24)+DATE(1970,1,1)</f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>
        <v>375</v>
      </c>
      <c r="I645" s="4">
        <f t="shared" ref="I645:I708" si="43">E645/H645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41"/>
        <v>theater</v>
      </c>
      <c r="R645" t="str">
        <f t="shared" si="42"/>
        <v>plays</v>
      </c>
      <c r="S645" s="8">
        <f>(((L645/60)/60)/24)+DATE(1970,1,1)</f>
        <v>42795.25</v>
      </c>
      <c r="T645" s="8">
        <f>(((M645/60)/60)/24)+DATE(1970,1,1)</f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 s="4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41"/>
        <v>theater</v>
      </c>
      <c r="R646" t="str">
        <f t="shared" si="42"/>
        <v>plays</v>
      </c>
      <c r="S646" s="8">
        <f>(((L646/60)/60)/24)+DATE(1970,1,1)</f>
        <v>43452.25</v>
      </c>
      <c r="T646" s="8">
        <f>(((M646/60)/60)/24)+DATE(1970,1,1)</f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 s="4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41"/>
        <v>music</v>
      </c>
      <c r="R647" t="str">
        <f t="shared" si="42"/>
        <v>rock</v>
      </c>
      <c r="S647" s="8">
        <f>(((L647/60)/60)/24)+DATE(1970,1,1)</f>
        <v>43369.208333333328</v>
      </c>
      <c r="T647" s="8">
        <f>(((M647/60)/60)/24)+DATE(1970,1,1)</f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>
        <v>2915</v>
      </c>
      <c r="I648" s="4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41"/>
        <v>games</v>
      </c>
      <c r="R648" t="str">
        <f t="shared" si="42"/>
        <v>video games</v>
      </c>
      <c r="S648" s="8">
        <f>(((L648/60)/60)/24)+DATE(1970,1,1)</f>
        <v>41346.208333333336</v>
      </c>
      <c r="T648" s="8">
        <f>(((M648/60)/60)/24)+DATE(1970,1,1)</f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 s="4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41"/>
        <v>publishing</v>
      </c>
      <c r="R649" t="str">
        <f t="shared" si="42"/>
        <v>translations</v>
      </c>
      <c r="S649" s="8">
        <f>(((L649/60)/60)/24)+DATE(1970,1,1)</f>
        <v>43199.208333333328</v>
      </c>
      <c r="T649" s="8">
        <f>(((M649/60)/60)/24)+DATE(1970,1,1)</f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63.056795131845846</v>
      </c>
      <c r="G650" t="s">
        <v>74</v>
      </c>
      <c r="H650">
        <v>723</v>
      </c>
      <c r="I650" s="4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41"/>
        <v>food</v>
      </c>
      <c r="R650" t="str">
        <f t="shared" si="42"/>
        <v>food trucks</v>
      </c>
      <c r="S650" s="8">
        <f>(((L650/60)/60)/24)+DATE(1970,1,1)</f>
        <v>42922.208333333328</v>
      </c>
      <c r="T650" s="8">
        <f>(((M650/60)/60)/24)+DATE(1970,1,1)</f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>
        <v>602</v>
      </c>
      <c r="I651" s="4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41"/>
        <v>theater</v>
      </c>
      <c r="R651" t="str">
        <f t="shared" si="42"/>
        <v>plays</v>
      </c>
      <c r="S651" s="8">
        <f>(((L651/60)/60)/24)+DATE(1970,1,1)</f>
        <v>40471.208333333336</v>
      </c>
      <c r="T651" s="8">
        <f>(((M651/60)/60)/24)+DATE(1970,1,1)</f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 s="4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41"/>
        <v>music</v>
      </c>
      <c r="R652" t="str">
        <f t="shared" si="42"/>
        <v>jazz</v>
      </c>
      <c r="S652" s="8">
        <f>(((L652/60)/60)/24)+DATE(1970,1,1)</f>
        <v>41828.208333333336</v>
      </c>
      <c r="T652" s="8">
        <f>(((M652/60)/60)/24)+DATE(1970,1,1)</f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3868</v>
      </c>
      <c r="I653" s="4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41"/>
        <v>film &amp; video</v>
      </c>
      <c r="R653" t="str">
        <f t="shared" si="42"/>
        <v>shorts</v>
      </c>
      <c r="S653" s="8">
        <f>(((L653/60)/60)/24)+DATE(1970,1,1)</f>
        <v>41692.25</v>
      </c>
      <c r="T653" s="8">
        <f>(((M653/60)/60)/24)+DATE(1970,1,1)</f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>
        <v>409</v>
      </c>
      <c r="I654" s="4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41"/>
        <v>technology</v>
      </c>
      <c r="R654" t="str">
        <f t="shared" si="42"/>
        <v>web</v>
      </c>
      <c r="S654" s="8">
        <f>(((L654/60)/60)/24)+DATE(1970,1,1)</f>
        <v>42587.208333333328</v>
      </c>
      <c r="T654" s="8">
        <f>(((M654/60)/60)/24)+DATE(1970,1,1)</f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</v>
      </c>
      <c r="G655" t="s">
        <v>20</v>
      </c>
      <c r="H655">
        <v>234</v>
      </c>
      <c r="I655" s="4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41"/>
        <v>technology</v>
      </c>
      <c r="R655" t="str">
        <f t="shared" si="42"/>
        <v>web</v>
      </c>
      <c r="S655" s="8">
        <f>(((L655/60)/60)/24)+DATE(1970,1,1)</f>
        <v>42468.208333333328</v>
      </c>
      <c r="T655" s="8">
        <f>(((M655/60)/60)/24)+DATE(1970,1,1)</f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508.38857142857148</v>
      </c>
      <c r="G656" t="s">
        <v>20</v>
      </c>
      <c r="H656">
        <v>3016</v>
      </c>
      <c r="I656" s="4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41"/>
        <v>music</v>
      </c>
      <c r="R656" t="str">
        <f t="shared" si="42"/>
        <v>metal</v>
      </c>
      <c r="S656" s="8">
        <f>(((L656/60)/60)/24)+DATE(1970,1,1)</f>
        <v>42240.208333333328</v>
      </c>
      <c r="T656" s="8">
        <f>(((M656/60)/60)/24)+DATE(1970,1,1)</f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>
        <v>264</v>
      </c>
      <c r="I657" s="4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41"/>
        <v>photography</v>
      </c>
      <c r="R657" t="str">
        <f t="shared" si="42"/>
        <v>photography books</v>
      </c>
      <c r="S657" s="8">
        <f>(((L657/60)/60)/24)+DATE(1970,1,1)</f>
        <v>42796.25</v>
      </c>
      <c r="T657" s="8">
        <f>(((M657/60)/60)/24)+DATE(1970,1,1)</f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504</v>
      </c>
      <c r="I658" s="4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41"/>
        <v>food</v>
      </c>
      <c r="R658" t="str">
        <f t="shared" si="42"/>
        <v>food trucks</v>
      </c>
      <c r="S658" s="8">
        <f>(((L658/60)/60)/24)+DATE(1970,1,1)</f>
        <v>43097.25</v>
      </c>
      <c r="T658" s="8">
        <f>(((M658/60)/60)/24)+DATE(1970,1,1)</f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14</v>
      </c>
      <c r="I659" s="4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41"/>
        <v>film &amp; video</v>
      </c>
      <c r="R659" t="str">
        <f t="shared" si="42"/>
        <v>science fiction</v>
      </c>
      <c r="S659" s="8">
        <f>(((L659/60)/60)/24)+DATE(1970,1,1)</f>
        <v>43096.25</v>
      </c>
      <c r="T659" s="8">
        <f>(((M659/60)/60)/24)+DATE(1970,1,1)</f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>
        <v>390</v>
      </c>
      <c r="I660" s="4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41"/>
        <v>music</v>
      </c>
      <c r="R660" t="str">
        <f t="shared" si="42"/>
        <v>rock</v>
      </c>
      <c r="S660" s="8">
        <f>(((L660/60)/60)/24)+DATE(1970,1,1)</f>
        <v>42246.208333333328</v>
      </c>
      <c r="T660" s="8">
        <f>(((M660/60)/60)/24)+DATE(1970,1,1)</f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>
        <v>750</v>
      </c>
      <c r="I661" s="4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41"/>
        <v>film &amp; video</v>
      </c>
      <c r="R661" t="str">
        <f t="shared" si="42"/>
        <v>documentary</v>
      </c>
      <c r="S661" s="8">
        <f>(((L661/60)/60)/24)+DATE(1970,1,1)</f>
        <v>40570.25</v>
      </c>
      <c r="T661" s="8">
        <f>(((M661/60)/60)/24)+DATE(1970,1,1)</f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77</v>
      </c>
      <c r="I662" s="4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41"/>
        <v>theater</v>
      </c>
      <c r="R662" t="str">
        <f t="shared" si="42"/>
        <v>plays</v>
      </c>
      <c r="S662" s="8">
        <f>(((L662/60)/60)/24)+DATE(1970,1,1)</f>
        <v>42237.208333333328</v>
      </c>
      <c r="T662" s="8">
        <f>(((M662/60)/60)/24)+DATE(1970,1,1)</f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>
        <v>752</v>
      </c>
      <c r="I663" s="4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41"/>
        <v>music</v>
      </c>
      <c r="R663" t="str">
        <f t="shared" si="42"/>
        <v>jazz</v>
      </c>
      <c r="S663" s="8">
        <f>(((L663/60)/60)/24)+DATE(1970,1,1)</f>
        <v>40996.208333333336</v>
      </c>
      <c r="T663" s="8">
        <f>(((M663/60)/60)/24)+DATE(1970,1,1)</f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131</v>
      </c>
      <c r="I664" s="4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41"/>
        <v>theater</v>
      </c>
      <c r="R664" t="str">
        <f t="shared" si="42"/>
        <v>plays</v>
      </c>
      <c r="S664" s="8">
        <f>(((L664/60)/60)/24)+DATE(1970,1,1)</f>
        <v>43443.25</v>
      </c>
      <c r="T664" s="8">
        <f>(((M664/60)/60)/24)+DATE(1970,1,1)</f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87</v>
      </c>
      <c r="I665" s="4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41"/>
        <v>theater</v>
      </c>
      <c r="R665" t="str">
        <f t="shared" si="42"/>
        <v>plays</v>
      </c>
      <c r="S665" s="8">
        <f>(((L665/60)/60)/24)+DATE(1970,1,1)</f>
        <v>40458.208333333336</v>
      </c>
      <c r="T665" s="8">
        <f>(((M665/60)/60)/24)+DATE(1970,1,1)</f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1063</v>
      </c>
      <c r="I666" s="4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41"/>
        <v>music</v>
      </c>
      <c r="R666" t="str">
        <f t="shared" si="42"/>
        <v>jazz</v>
      </c>
      <c r="S666" s="8">
        <f>(((L666/60)/60)/24)+DATE(1970,1,1)</f>
        <v>40959.25</v>
      </c>
      <c r="T666" s="8">
        <f>(((M666/60)/60)/24)+DATE(1970,1,1)</f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>
        <v>272</v>
      </c>
      <c r="I667" s="4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41"/>
        <v>film &amp; video</v>
      </c>
      <c r="R667" t="str">
        <f t="shared" si="42"/>
        <v>documentary</v>
      </c>
      <c r="S667" s="8">
        <f>(((L667/60)/60)/24)+DATE(1970,1,1)</f>
        <v>40733.208333333336</v>
      </c>
      <c r="T667" s="8">
        <f>(((M667/60)/60)/24)+DATE(1970,1,1)</f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>
        <v>25</v>
      </c>
      <c r="I668" s="4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41"/>
        <v>theater</v>
      </c>
      <c r="R668" t="str">
        <f t="shared" si="42"/>
        <v>plays</v>
      </c>
      <c r="S668" s="8">
        <f>(((L668/60)/60)/24)+DATE(1970,1,1)</f>
        <v>41516.208333333336</v>
      </c>
      <c r="T668" s="8">
        <f>(((M668/60)/60)/24)+DATE(1970,1,1)</f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>
        <v>419</v>
      </c>
      <c r="I669" s="4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41"/>
        <v>journalism</v>
      </c>
      <c r="R669" t="str">
        <f t="shared" si="42"/>
        <v>audio</v>
      </c>
      <c r="S669" s="8">
        <f>(((L669/60)/60)/24)+DATE(1970,1,1)</f>
        <v>41892.208333333336</v>
      </c>
      <c r="T669" s="8">
        <f>(((M669/60)/60)/24)+DATE(1970,1,1)</f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76</v>
      </c>
      <c r="I670" s="4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41"/>
        <v>theater</v>
      </c>
      <c r="R670" t="str">
        <f t="shared" si="42"/>
        <v>plays</v>
      </c>
      <c r="S670" s="8">
        <f>(((L670/60)/60)/24)+DATE(1970,1,1)</f>
        <v>41122.208333333336</v>
      </c>
      <c r="T670" s="8">
        <f>(((M670/60)/60)/24)+DATE(1970,1,1)</f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>
        <v>1621</v>
      </c>
      <c r="I671" s="4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41"/>
        <v>theater</v>
      </c>
      <c r="R671" t="str">
        <f t="shared" si="42"/>
        <v>plays</v>
      </c>
      <c r="S671" s="8">
        <f>(((L671/60)/60)/24)+DATE(1970,1,1)</f>
        <v>42912.208333333328</v>
      </c>
      <c r="T671" s="8">
        <f>(((M671/60)/60)/24)+DATE(1970,1,1)</f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>
        <v>1101</v>
      </c>
      <c r="I672" s="4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41"/>
        <v>music</v>
      </c>
      <c r="R672" t="str">
        <f t="shared" si="42"/>
        <v>indie rock</v>
      </c>
      <c r="S672" s="8">
        <f>(((L672/60)/60)/24)+DATE(1970,1,1)</f>
        <v>42425.25</v>
      </c>
      <c r="T672" s="8">
        <f>(((M672/60)/60)/24)+DATE(1970,1,1)</f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122.05635245901641</v>
      </c>
      <c r="G673" t="s">
        <v>20</v>
      </c>
      <c r="H673">
        <v>1073</v>
      </c>
      <c r="I673" s="4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41"/>
        <v>theater</v>
      </c>
      <c r="R673" t="str">
        <f t="shared" si="42"/>
        <v>plays</v>
      </c>
      <c r="S673" s="8">
        <f>(((L673/60)/60)/24)+DATE(1970,1,1)</f>
        <v>40390.208333333336</v>
      </c>
      <c r="T673" s="8">
        <f>(((M673/60)/60)/24)+DATE(1970,1,1)</f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4428</v>
      </c>
      <c r="I674" s="4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41"/>
        <v>theater</v>
      </c>
      <c r="R674" t="str">
        <f t="shared" si="42"/>
        <v>plays</v>
      </c>
      <c r="S674" s="8">
        <f>(((L674/60)/60)/24)+DATE(1970,1,1)</f>
        <v>43180.208333333328</v>
      </c>
      <c r="T674" s="8">
        <f>(((M674/60)/60)/24)+DATE(1970,1,1)</f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58</v>
      </c>
      <c r="I675" s="4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41"/>
        <v>music</v>
      </c>
      <c r="R675" t="str">
        <f t="shared" si="42"/>
        <v>indie rock</v>
      </c>
      <c r="S675" s="8">
        <f>(((L675/60)/60)/24)+DATE(1970,1,1)</f>
        <v>42475.208333333328</v>
      </c>
      <c r="T675" s="8">
        <f>(((M675/60)/60)/24)+DATE(1970,1,1)</f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33.53837141183363</v>
      </c>
      <c r="G676" t="s">
        <v>74</v>
      </c>
      <c r="H676">
        <v>1218</v>
      </c>
      <c r="I676" s="4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41"/>
        <v>photography</v>
      </c>
      <c r="R676" t="str">
        <f t="shared" si="42"/>
        <v>photography books</v>
      </c>
      <c r="S676" s="8">
        <f>(((L676/60)/60)/24)+DATE(1970,1,1)</f>
        <v>40774.208333333336</v>
      </c>
      <c r="T676" s="8">
        <f>(((M676/60)/60)/24)+DATE(1970,1,1)</f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>
        <v>331</v>
      </c>
      <c r="I677" s="4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41"/>
        <v>journalism</v>
      </c>
      <c r="R677" t="str">
        <f t="shared" si="42"/>
        <v>audio</v>
      </c>
      <c r="S677" s="8">
        <f>(((L677/60)/60)/24)+DATE(1970,1,1)</f>
        <v>43719.208333333328</v>
      </c>
      <c r="T677" s="8">
        <f>(((M677/60)/60)/24)+DATE(1970,1,1)</f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>
        <v>1170</v>
      </c>
      <c r="I678" s="4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41"/>
        <v>photography</v>
      </c>
      <c r="R678" t="str">
        <f t="shared" si="42"/>
        <v>photography books</v>
      </c>
      <c r="S678" s="8">
        <f>(((L678/60)/60)/24)+DATE(1970,1,1)</f>
        <v>41178.208333333336</v>
      </c>
      <c r="T678" s="8">
        <f>(((M678/60)/60)/24)+DATE(1970,1,1)</f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111</v>
      </c>
      <c r="I679" s="4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41"/>
        <v>publishing</v>
      </c>
      <c r="R679" t="str">
        <f t="shared" si="42"/>
        <v>fiction</v>
      </c>
      <c r="S679" s="8">
        <f>(((L679/60)/60)/24)+DATE(1970,1,1)</f>
        <v>42561.208333333328</v>
      </c>
      <c r="T679" s="8">
        <f>(((M679/60)/60)/24)+DATE(1970,1,1)</f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>
        <v>215</v>
      </c>
      <c r="I680" s="4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41"/>
        <v>film &amp; video</v>
      </c>
      <c r="R680" t="str">
        <f t="shared" si="42"/>
        <v>drama</v>
      </c>
      <c r="S680" s="8">
        <f>(((L680/60)/60)/24)+DATE(1970,1,1)</f>
        <v>43484.25</v>
      </c>
      <c r="T680" s="8">
        <f>(((M680/60)/60)/24)+DATE(1970,1,1)</f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>
        <v>363</v>
      </c>
      <c r="I681" s="4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41"/>
        <v>food</v>
      </c>
      <c r="R681" t="str">
        <f t="shared" si="42"/>
        <v>food trucks</v>
      </c>
      <c r="S681" s="8">
        <f>(((L681/60)/60)/24)+DATE(1970,1,1)</f>
        <v>43756.208333333328</v>
      </c>
      <c r="T681" s="8">
        <f>(((M681/60)/60)/24)+DATE(1970,1,1)</f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2955</v>
      </c>
      <c r="I682" s="4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41"/>
        <v>games</v>
      </c>
      <c r="R682" t="str">
        <f t="shared" si="42"/>
        <v>mobile games</v>
      </c>
      <c r="S682" s="8">
        <f>(((L682/60)/60)/24)+DATE(1970,1,1)</f>
        <v>43813.25</v>
      </c>
      <c r="T682" s="8">
        <f>(((M682/60)/60)/24)+DATE(1970,1,1)</f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1657</v>
      </c>
      <c r="I683" s="4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41"/>
        <v>theater</v>
      </c>
      <c r="R683" t="str">
        <f t="shared" si="42"/>
        <v>plays</v>
      </c>
      <c r="S683" s="8">
        <f>(((L683/60)/60)/24)+DATE(1970,1,1)</f>
        <v>40898.25</v>
      </c>
      <c r="T683" s="8">
        <f>(((M683/60)/60)/24)+DATE(1970,1,1)</f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>
        <v>103</v>
      </c>
      <c r="I684" s="4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41"/>
        <v>theater</v>
      </c>
      <c r="R684" t="str">
        <f t="shared" si="42"/>
        <v>plays</v>
      </c>
      <c r="S684" s="8">
        <f>(((L684/60)/60)/24)+DATE(1970,1,1)</f>
        <v>41619.25</v>
      </c>
      <c r="T684" s="8">
        <f>(((M684/60)/60)/24)+DATE(1970,1,1)</f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>
        <v>147</v>
      </c>
      <c r="I685" s="4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41"/>
        <v>theater</v>
      </c>
      <c r="R685" t="str">
        <f t="shared" si="42"/>
        <v>plays</v>
      </c>
      <c r="S685" s="8">
        <f>(((L685/60)/60)/24)+DATE(1970,1,1)</f>
        <v>43359.208333333328</v>
      </c>
      <c r="T685" s="8">
        <f>(((M685/60)/60)/24)+DATE(1970,1,1)</f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>
        <v>110</v>
      </c>
      <c r="I686" s="4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41"/>
        <v>publishing</v>
      </c>
      <c r="R686" t="str">
        <f t="shared" si="42"/>
        <v>nonfiction</v>
      </c>
      <c r="S686" s="8">
        <f>(((L686/60)/60)/24)+DATE(1970,1,1)</f>
        <v>40358.208333333336</v>
      </c>
      <c r="T686" s="8">
        <f>(((M686/60)/60)/24)+DATE(1970,1,1)</f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926</v>
      </c>
      <c r="I687" s="4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41"/>
        <v>theater</v>
      </c>
      <c r="R687" t="str">
        <f t="shared" si="42"/>
        <v>plays</v>
      </c>
      <c r="S687" s="8">
        <f>(((L687/60)/60)/24)+DATE(1970,1,1)</f>
        <v>42239.208333333328</v>
      </c>
      <c r="T687" s="8">
        <f>(((M687/60)/60)/24)+DATE(1970,1,1)</f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>
        <v>134</v>
      </c>
      <c r="I688" s="4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41"/>
        <v>technology</v>
      </c>
      <c r="R688" t="str">
        <f t="shared" si="42"/>
        <v>wearables</v>
      </c>
      <c r="S688" s="8">
        <f>(((L688/60)/60)/24)+DATE(1970,1,1)</f>
        <v>43186.208333333328</v>
      </c>
      <c r="T688" s="8">
        <f>(((M688/60)/60)/24)+DATE(1970,1,1)</f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v>269</v>
      </c>
      <c r="I689" s="4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41"/>
        <v>theater</v>
      </c>
      <c r="R689" t="str">
        <f t="shared" si="42"/>
        <v>plays</v>
      </c>
      <c r="S689" s="8">
        <f>(((L689/60)/60)/24)+DATE(1970,1,1)</f>
        <v>42806.25</v>
      </c>
      <c r="T689" s="8">
        <f>(((M689/60)/60)/24)+DATE(1970,1,1)</f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>
        <v>175</v>
      </c>
      <c r="I690" s="4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41"/>
        <v>film &amp; video</v>
      </c>
      <c r="R690" t="str">
        <f t="shared" si="42"/>
        <v>television</v>
      </c>
      <c r="S690" s="8">
        <f>(((L690/60)/60)/24)+DATE(1970,1,1)</f>
        <v>43475.25</v>
      </c>
      <c r="T690" s="8">
        <f>(((M690/60)/60)/24)+DATE(1970,1,1)</f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100.65753424657535</v>
      </c>
      <c r="G691" t="s">
        <v>20</v>
      </c>
      <c r="H691">
        <v>69</v>
      </c>
      <c r="I691" s="4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41"/>
        <v>technology</v>
      </c>
      <c r="R691" t="str">
        <f t="shared" si="42"/>
        <v>web</v>
      </c>
      <c r="S691" s="8">
        <f>(((L691/60)/60)/24)+DATE(1970,1,1)</f>
        <v>41576.208333333336</v>
      </c>
      <c r="T691" s="8">
        <f>(((M691/60)/60)/24)+DATE(1970,1,1)</f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226.61111111111109</v>
      </c>
      <c r="G692" t="s">
        <v>20</v>
      </c>
      <c r="H692">
        <v>190</v>
      </c>
      <c r="I692" s="4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41"/>
        <v>film &amp; video</v>
      </c>
      <c r="R692" t="str">
        <f t="shared" si="42"/>
        <v>documentary</v>
      </c>
      <c r="S692" s="8">
        <f>(((L692/60)/60)/24)+DATE(1970,1,1)</f>
        <v>40874.25</v>
      </c>
      <c r="T692" s="8">
        <f>(((M692/60)/60)/24)+DATE(1970,1,1)</f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>
        <v>237</v>
      </c>
      <c r="I693" s="4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41"/>
        <v>film &amp; video</v>
      </c>
      <c r="R693" t="str">
        <f t="shared" si="42"/>
        <v>documentary</v>
      </c>
      <c r="S693" s="8">
        <f>(((L693/60)/60)/24)+DATE(1970,1,1)</f>
        <v>41185.208333333336</v>
      </c>
      <c r="T693" s="8">
        <f>(((M693/60)/60)/24)+DATE(1970,1,1)</f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>
        <v>77</v>
      </c>
      <c r="I694" s="4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41"/>
        <v>music</v>
      </c>
      <c r="R694" t="str">
        <f t="shared" si="42"/>
        <v>rock</v>
      </c>
      <c r="S694" s="8">
        <f>(((L694/60)/60)/24)+DATE(1970,1,1)</f>
        <v>43655.208333333328</v>
      </c>
      <c r="T694" s="8">
        <f>(((M694/60)/60)/24)+DATE(1970,1,1)</f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1748</v>
      </c>
      <c r="I695" s="4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41"/>
        <v>theater</v>
      </c>
      <c r="R695" t="str">
        <f t="shared" si="42"/>
        <v>plays</v>
      </c>
      <c r="S695" s="8">
        <f>(((L695/60)/60)/24)+DATE(1970,1,1)</f>
        <v>43025.208333333328</v>
      </c>
      <c r="T695" s="8">
        <f>(((M695/60)/60)/24)+DATE(1970,1,1)</f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79</v>
      </c>
      <c r="I696" s="4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41"/>
        <v>theater</v>
      </c>
      <c r="R696" t="str">
        <f t="shared" si="42"/>
        <v>plays</v>
      </c>
      <c r="S696" s="8">
        <f>(((L696/60)/60)/24)+DATE(1970,1,1)</f>
        <v>43066.25</v>
      </c>
      <c r="T696" s="8">
        <f>(((M696/60)/60)/24)+DATE(1970,1,1)</f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>
        <v>196</v>
      </c>
      <c r="I697" s="4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41"/>
        <v>music</v>
      </c>
      <c r="R697" t="str">
        <f t="shared" si="42"/>
        <v>rock</v>
      </c>
      <c r="S697" s="8">
        <f>(((L697/60)/60)/24)+DATE(1970,1,1)</f>
        <v>42322.25</v>
      </c>
      <c r="T697" s="8">
        <f>(((M697/60)/60)/24)+DATE(1970,1,1)</f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>
        <v>889</v>
      </c>
      <c r="I698" s="4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41"/>
        <v>theater</v>
      </c>
      <c r="R698" t="str">
        <f t="shared" si="42"/>
        <v>plays</v>
      </c>
      <c r="S698" s="8">
        <f>(((L698/60)/60)/24)+DATE(1970,1,1)</f>
        <v>42114.208333333328</v>
      </c>
      <c r="T698" s="8">
        <f>(((M698/60)/60)/24)+DATE(1970,1,1)</f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>
        <v>7295</v>
      </c>
      <c r="I699" s="4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41"/>
        <v>music</v>
      </c>
      <c r="R699" t="str">
        <f t="shared" si="42"/>
        <v>electric music</v>
      </c>
      <c r="S699" s="8">
        <f>(((L699/60)/60)/24)+DATE(1970,1,1)</f>
        <v>43190.208333333328</v>
      </c>
      <c r="T699" s="8">
        <f>(((M699/60)/60)/24)+DATE(1970,1,1)</f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446.69121140142522</v>
      </c>
      <c r="G700" t="s">
        <v>20</v>
      </c>
      <c r="H700">
        <v>2893</v>
      </c>
      <c r="I700" s="4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41"/>
        <v>technology</v>
      </c>
      <c r="R700" t="str">
        <f t="shared" si="42"/>
        <v>wearables</v>
      </c>
      <c r="S700" s="8">
        <f>(((L700/60)/60)/24)+DATE(1970,1,1)</f>
        <v>40871.25</v>
      </c>
      <c r="T700" s="8">
        <f>(((M700/60)/60)/24)+DATE(1970,1,1)</f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56</v>
      </c>
      <c r="I701" s="4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41"/>
        <v>film &amp; video</v>
      </c>
      <c r="R701" t="str">
        <f t="shared" si="42"/>
        <v>drama</v>
      </c>
      <c r="S701" s="8">
        <f>(((L701/60)/60)/24)+DATE(1970,1,1)</f>
        <v>43641.208333333328</v>
      </c>
      <c r="T701" s="8">
        <f>(((M701/60)/60)/24)+DATE(1970,1,1)</f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 s="4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41"/>
        <v>technology</v>
      </c>
      <c r="R702" t="str">
        <f t="shared" si="42"/>
        <v>wearables</v>
      </c>
      <c r="S702" s="8">
        <f>(((L702/60)/60)/24)+DATE(1970,1,1)</f>
        <v>40203.25</v>
      </c>
      <c r="T702" s="8">
        <f>(((M702/60)/60)/24)+DATE(1970,1,1)</f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>
        <v>820</v>
      </c>
      <c r="I703" s="4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41"/>
        <v>theater</v>
      </c>
      <c r="R703" t="str">
        <f t="shared" si="42"/>
        <v>plays</v>
      </c>
      <c r="S703" s="8">
        <f>(((L703/60)/60)/24)+DATE(1970,1,1)</f>
        <v>40629.208333333336</v>
      </c>
      <c r="T703" s="8">
        <f>(((M703/60)/60)/24)+DATE(1970,1,1)</f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>
        <v>83</v>
      </c>
      <c r="I704" s="4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41"/>
        <v>technology</v>
      </c>
      <c r="R704" t="str">
        <f t="shared" si="42"/>
        <v>wearables</v>
      </c>
      <c r="S704" s="8">
        <f>(((L704/60)/60)/24)+DATE(1970,1,1)</f>
        <v>41477.208333333336</v>
      </c>
      <c r="T704" s="8">
        <f>(((M704/60)/60)/24)+DATE(1970,1,1)</f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311.87381703470032</v>
      </c>
      <c r="G705" t="s">
        <v>20</v>
      </c>
      <c r="H705">
        <v>2038</v>
      </c>
      <c r="I705" s="4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41"/>
        <v>publishing</v>
      </c>
      <c r="R705" t="str">
        <f t="shared" si="42"/>
        <v>translations</v>
      </c>
      <c r="S705" s="8">
        <f>(((L705/60)/60)/24)+DATE(1970,1,1)</f>
        <v>41020.208333333336</v>
      </c>
      <c r="T705" s="8">
        <f>(((M705/60)/60)/24)+DATE(1970,1,1)</f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0"/>
        <v>122.78160919540231</v>
      </c>
      <c r="G706" t="s">
        <v>20</v>
      </c>
      <c r="H706">
        <v>116</v>
      </c>
      <c r="I706" s="4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41"/>
        <v>film &amp; video</v>
      </c>
      <c r="R706" t="str">
        <f t="shared" si="42"/>
        <v>animation</v>
      </c>
      <c r="S706" s="8">
        <f>(((L706/60)/60)/24)+DATE(1970,1,1)</f>
        <v>42555.208333333328</v>
      </c>
      <c r="T706" s="8">
        <f>(((M706/60)/60)/24)+DATE(1970,1,1)</f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44">E707/D707*100</f>
        <v>99.026517383618156</v>
      </c>
      <c r="G707" t="s">
        <v>14</v>
      </c>
      <c r="H707">
        <v>2025</v>
      </c>
      <c r="I707" s="4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45">LEFT(P707,SEARCH("/",P707)-1)</f>
        <v>publishing</v>
      </c>
      <c r="R707" t="str">
        <f t="shared" si="42"/>
        <v>nonfiction</v>
      </c>
      <c r="S707" s="8">
        <f>(((L707/60)/60)/24)+DATE(1970,1,1)</f>
        <v>41619.25</v>
      </c>
      <c r="T707" s="8">
        <f>(((M707/60)/60)/24)+DATE(1970,1,1)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127.84686346863469</v>
      </c>
      <c r="G708" t="s">
        <v>20</v>
      </c>
      <c r="H708">
        <v>1345</v>
      </c>
      <c r="I708" s="4">
        <f t="shared" si="43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45"/>
        <v>technology</v>
      </c>
      <c r="R708" t="str">
        <f t="shared" ref="R708:R771" si="46">RIGHT(P708,LEN(P708)- SEARCH("/",P708))</f>
        <v>web</v>
      </c>
      <c r="S708" s="8">
        <f>(((L708/60)/60)/24)+DATE(1970,1,1)</f>
        <v>43471.25</v>
      </c>
      <c r="T708" s="8">
        <f>(((M708/60)/60)/24)+DATE(1970,1,1)</f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>
        <v>168</v>
      </c>
      <c r="I709" s="4">
        <f t="shared" ref="I709:I772" si="47">E709/H709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45"/>
        <v>film &amp; video</v>
      </c>
      <c r="R709" t="str">
        <f t="shared" si="46"/>
        <v>drama</v>
      </c>
      <c r="S709" s="8">
        <f>(((L709/60)/60)/24)+DATE(1970,1,1)</f>
        <v>43442.25</v>
      </c>
      <c r="T709" s="8">
        <f>(((M709/60)/60)/24)+DATE(1970,1,1)</f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>
        <v>137</v>
      </c>
      <c r="I710" s="4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45"/>
        <v>theater</v>
      </c>
      <c r="R710" t="str">
        <f t="shared" si="46"/>
        <v>plays</v>
      </c>
      <c r="S710" s="8">
        <f>(((L710/60)/60)/24)+DATE(1970,1,1)</f>
        <v>42877.208333333328</v>
      </c>
      <c r="T710" s="8">
        <f>(((M710/60)/60)/24)+DATE(1970,1,1)</f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>
        <v>186</v>
      </c>
      <c r="I711" s="4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45"/>
        <v>theater</v>
      </c>
      <c r="R711" t="str">
        <f t="shared" si="46"/>
        <v>plays</v>
      </c>
      <c r="S711" s="8">
        <f>(((L711/60)/60)/24)+DATE(1970,1,1)</f>
        <v>41018.208333333336</v>
      </c>
      <c r="T711" s="8">
        <f>(((M711/60)/60)/24)+DATE(1970,1,1)</f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>
        <v>125</v>
      </c>
      <c r="I712" s="4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45"/>
        <v>theater</v>
      </c>
      <c r="R712" t="str">
        <f t="shared" si="46"/>
        <v>plays</v>
      </c>
      <c r="S712" s="8">
        <f>(((L712/60)/60)/24)+DATE(1970,1,1)</f>
        <v>43295.208333333328</v>
      </c>
      <c r="T712" s="8">
        <f>(((M712/60)/60)/24)+DATE(1970,1,1)</f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>
        <v>14</v>
      </c>
      <c r="I713" s="4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45"/>
        <v>theater</v>
      </c>
      <c r="R713" t="str">
        <f t="shared" si="46"/>
        <v>plays</v>
      </c>
      <c r="S713" s="8">
        <f>(((L713/60)/60)/24)+DATE(1970,1,1)</f>
        <v>42393.25</v>
      </c>
      <c r="T713" s="8">
        <f>(((M713/60)/60)/24)+DATE(1970,1,1)</f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>
        <v>202</v>
      </c>
      <c r="I714" s="4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45"/>
        <v>theater</v>
      </c>
      <c r="R714" t="str">
        <f t="shared" si="46"/>
        <v>plays</v>
      </c>
      <c r="S714" s="8">
        <f>(((L714/60)/60)/24)+DATE(1970,1,1)</f>
        <v>42559.208333333328</v>
      </c>
      <c r="T714" s="8">
        <f>(((M714/60)/60)/24)+DATE(1970,1,1)</f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>
        <v>103</v>
      </c>
      <c r="I715" s="4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45"/>
        <v>publishing</v>
      </c>
      <c r="R715" t="str">
        <f t="shared" si="46"/>
        <v>radio &amp; podcasts</v>
      </c>
      <c r="S715" s="8">
        <f>(((L715/60)/60)/24)+DATE(1970,1,1)</f>
        <v>42604.208333333328</v>
      </c>
      <c r="T715" s="8">
        <f>(((M715/60)/60)/24)+DATE(1970,1,1)</f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>
        <v>1785</v>
      </c>
      <c r="I716" s="4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45"/>
        <v>music</v>
      </c>
      <c r="R716" t="str">
        <f t="shared" si="46"/>
        <v>rock</v>
      </c>
      <c r="S716" s="8">
        <f>(((L716/60)/60)/24)+DATE(1970,1,1)</f>
        <v>41870.208333333336</v>
      </c>
      <c r="T716" s="8">
        <f>(((M716/60)/60)/24)+DATE(1970,1,1)</f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656</v>
      </c>
      <c r="I717" s="4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45"/>
        <v>games</v>
      </c>
      <c r="R717" t="str">
        <f t="shared" si="46"/>
        <v>mobile games</v>
      </c>
      <c r="S717" s="8">
        <f>(((L717/60)/60)/24)+DATE(1970,1,1)</f>
        <v>40397.208333333336</v>
      </c>
      <c r="T717" s="8">
        <f>(((M717/60)/60)/24)+DATE(1970,1,1)</f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>
        <v>157</v>
      </c>
      <c r="I718" s="4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45"/>
        <v>theater</v>
      </c>
      <c r="R718" t="str">
        <f t="shared" si="46"/>
        <v>plays</v>
      </c>
      <c r="S718" s="8">
        <f>(((L718/60)/60)/24)+DATE(1970,1,1)</f>
        <v>41465.208333333336</v>
      </c>
      <c r="T718" s="8">
        <f>(((M718/60)/60)/24)+DATE(1970,1,1)</f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>
        <v>555</v>
      </c>
      <c r="I719" s="4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45"/>
        <v>film &amp; video</v>
      </c>
      <c r="R719" t="str">
        <f t="shared" si="46"/>
        <v>documentary</v>
      </c>
      <c r="S719" s="8">
        <f>(((L719/60)/60)/24)+DATE(1970,1,1)</f>
        <v>40777.208333333336</v>
      </c>
      <c r="T719" s="8">
        <f>(((M719/60)/60)/24)+DATE(1970,1,1)</f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>
        <v>297</v>
      </c>
      <c r="I720" s="4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45"/>
        <v>technology</v>
      </c>
      <c r="R720" t="str">
        <f t="shared" si="46"/>
        <v>wearables</v>
      </c>
      <c r="S720" s="8">
        <f>(((L720/60)/60)/24)+DATE(1970,1,1)</f>
        <v>41442.208333333336</v>
      </c>
      <c r="T720" s="8">
        <f>(((M720/60)/60)/24)+DATE(1970,1,1)</f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v>123</v>
      </c>
      <c r="I721" s="4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45"/>
        <v>publishing</v>
      </c>
      <c r="R721" t="str">
        <f t="shared" si="46"/>
        <v>fiction</v>
      </c>
      <c r="S721" s="8">
        <f>(((L721/60)/60)/24)+DATE(1970,1,1)</f>
        <v>41058.208333333336</v>
      </c>
      <c r="T721" s="8">
        <f>(((M721/60)/60)/24)+DATE(1970,1,1)</f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>
        <v>38</v>
      </c>
      <c r="I722" s="4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45"/>
        <v>theater</v>
      </c>
      <c r="R722" t="str">
        <f t="shared" si="46"/>
        <v>plays</v>
      </c>
      <c r="S722" s="8">
        <f>(((L722/60)/60)/24)+DATE(1970,1,1)</f>
        <v>43152.25</v>
      </c>
      <c r="T722" s="8">
        <f>(((M722/60)/60)/24)+DATE(1970,1,1)</f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4.392394822006473</v>
      </c>
      <c r="G723" t="s">
        <v>74</v>
      </c>
      <c r="H723">
        <v>60</v>
      </c>
      <c r="I723" s="4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45"/>
        <v>music</v>
      </c>
      <c r="R723" t="str">
        <f t="shared" si="46"/>
        <v>rock</v>
      </c>
      <c r="S723" s="8">
        <f>(((L723/60)/60)/24)+DATE(1970,1,1)</f>
        <v>43194.208333333328</v>
      </c>
      <c r="T723" s="8">
        <f>(((M723/60)/60)/24)+DATE(1970,1,1)</f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>
        <v>3036</v>
      </c>
      <c r="I724" s="4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45"/>
        <v>film &amp; video</v>
      </c>
      <c r="R724" t="str">
        <f t="shared" si="46"/>
        <v>documentary</v>
      </c>
      <c r="S724" s="8">
        <f>(((L724/60)/60)/24)+DATE(1970,1,1)</f>
        <v>43045.25</v>
      </c>
      <c r="T724" s="8">
        <f>(((M724/60)/60)/24)+DATE(1970,1,1)</f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270.40816326530609</v>
      </c>
      <c r="G725" t="s">
        <v>20</v>
      </c>
      <c r="H725">
        <v>144</v>
      </c>
      <c r="I725" s="4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45"/>
        <v>theater</v>
      </c>
      <c r="R725" t="str">
        <f t="shared" si="46"/>
        <v>plays</v>
      </c>
      <c r="S725" s="8">
        <f>(((L725/60)/60)/24)+DATE(1970,1,1)</f>
        <v>42431.25</v>
      </c>
      <c r="T725" s="8">
        <f>(((M725/60)/60)/24)+DATE(1970,1,1)</f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134.05952380952382</v>
      </c>
      <c r="G726" t="s">
        <v>20</v>
      </c>
      <c r="H726">
        <v>121</v>
      </c>
      <c r="I726" s="4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45"/>
        <v>theater</v>
      </c>
      <c r="R726" t="str">
        <f t="shared" si="46"/>
        <v>plays</v>
      </c>
      <c r="S726" s="8">
        <f>(((L726/60)/60)/24)+DATE(1970,1,1)</f>
        <v>41934.208333333336</v>
      </c>
      <c r="T726" s="8">
        <f>(((M726/60)/60)/24)+DATE(1970,1,1)</f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1596</v>
      </c>
      <c r="I727" s="4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45"/>
        <v>games</v>
      </c>
      <c r="R727" t="str">
        <f t="shared" si="46"/>
        <v>mobile games</v>
      </c>
      <c r="S727" s="8">
        <f>(((L727/60)/60)/24)+DATE(1970,1,1)</f>
        <v>41958.25</v>
      </c>
      <c r="T727" s="8">
        <f>(((M727/60)/60)/24)+DATE(1970,1,1)</f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>
        <v>524</v>
      </c>
      <c r="I728" s="4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45"/>
        <v>theater</v>
      </c>
      <c r="R728" t="str">
        <f t="shared" si="46"/>
        <v>plays</v>
      </c>
      <c r="S728" s="8">
        <f>(((L728/60)/60)/24)+DATE(1970,1,1)</f>
        <v>40476.208333333336</v>
      </c>
      <c r="T728" s="8">
        <f>(((M728/60)/60)/24)+DATE(1970,1,1)</f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v>181</v>
      </c>
      <c r="I729" s="4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45"/>
        <v>technology</v>
      </c>
      <c r="R729" t="str">
        <f t="shared" si="46"/>
        <v>web</v>
      </c>
      <c r="S729" s="8">
        <f>(((L729/60)/60)/24)+DATE(1970,1,1)</f>
        <v>43485.25</v>
      </c>
      <c r="T729" s="8">
        <f>(((M729/60)/60)/24)+DATE(1970,1,1)</f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10</v>
      </c>
      <c r="I730" s="4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45"/>
        <v>theater</v>
      </c>
      <c r="R730" t="str">
        <f t="shared" si="46"/>
        <v>plays</v>
      </c>
      <c r="S730" s="8">
        <f>(((L730/60)/60)/24)+DATE(1970,1,1)</f>
        <v>42515.208333333328</v>
      </c>
      <c r="T730" s="8">
        <f>(((M730/60)/60)/24)+DATE(1970,1,1)</f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>
        <v>122</v>
      </c>
      <c r="I731" s="4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45"/>
        <v>film &amp; video</v>
      </c>
      <c r="R731" t="str">
        <f t="shared" si="46"/>
        <v>drama</v>
      </c>
      <c r="S731" s="8">
        <f>(((L731/60)/60)/24)+DATE(1970,1,1)</f>
        <v>41309.25</v>
      </c>
      <c r="T731" s="8">
        <f>(((M731/60)/60)/24)+DATE(1970,1,1)</f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</v>
      </c>
      <c r="G732" t="s">
        <v>20</v>
      </c>
      <c r="H732">
        <v>1071</v>
      </c>
      <c r="I732" s="4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45"/>
        <v>technology</v>
      </c>
      <c r="R732" t="str">
        <f t="shared" si="46"/>
        <v>wearables</v>
      </c>
      <c r="S732" s="8">
        <f>(((L732/60)/60)/24)+DATE(1970,1,1)</f>
        <v>42147.208333333328</v>
      </c>
      <c r="T732" s="8">
        <f>(((M732/60)/60)/24)+DATE(1970,1,1)</f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>
        <v>219</v>
      </c>
      <c r="I733" s="4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45"/>
        <v>technology</v>
      </c>
      <c r="R733" t="str">
        <f t="shared" si="46"/>
        <v>web</v>
      </c>
      <c r="S733" s="8">
        <f>(((L733/60)/60)/24)+DATE(1970,1,1)</f>
        <v>42939.208333333328</v>
      </c>
      <c r="T733" s="8">
        <f>(((M733/60)/60)/24)+DATE(1970,1,1)</f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1121</v>
      </c>
      <c r="I734" s="4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45"/>
        <v>music</v>
      </c>
      <c r="R734" t="str">
        <f t="shared" si="46"/>
        <v>rock</v>
      </c>
      <c r="S734" s="8">
        <f>(((L734/60)/60)/24)+DATE(1970,1,1)</f>
        <v>42816.208333333328</v>
      </c>
      <c r="T734" s="8">
        <f>(((M734/60)/60)/24)+DATE(1970,1,1)</f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>
        <v>980</v>
      </c>
      <c r="I735" s="4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45"/>
        <v>music</v>
      </c>
      <c r="R735" t="str">
        <f t="shared" si="46"/>
        <v>metal</v>
      </c>
      <c r="S735" s="8">
        <f>(((L735/60)/60)/24)+DATE(1970,1,1)</f>
        <v>41844.208333333336</v>
      </c>
      <c r="T735" s="8">
        <f>(((M735/60)/60)/24)+DATE(1970,1,1)</f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319.14285714285711</v>
      </c>
      <c r="G736" t="s">
        <v>20</v>
      </c>
      <c r="H736">
        <v>536</v>
      </c>
      <c r="I736" s="4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45"/>
        <v>theater</v>
      </c>
      <c r="R736" t="str">
        <f t="shared" si="46"/>
        <v>plays</v>
      </c>
      <c r="S736" s="8">
        <f>(((L736/60)/60)/24)+DATE(1970,1,1)</f>
        <v>42763.25</v>
      </c>
      <c r="T736" s="8">
        <f>(((M736/60)/60)/24)+DATE(1970,1,1)</f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>
        <v>1991</v>
      </c>
      <c r="I737" s="4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45"/>
        <v>photography</v>
      </c>
      <c r="R737" t="str">
        <f t="shared" si="46"/>
        <v>photography books</v>
      </c>
      <c r="S737" s="8">
        <f>(((L737/60)/60)/24)+DATE(1970,1,1)</f>
        <v>42459.208333333328</v>
      </c>
      <c r="T737" s="8">
        <f>(((M737/60)/60)/24)+DATE(1970,1,1)</f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>
        <v>29</v>
      </c>
      <c r="I738" s="4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45"/>
        <v>publishing</v>
      </c>
      <c r="R738" t="str">
        <f t="shared" si="46"/>
        <v>nonfiction</v>
      </c>
      <c r="S738" s="8">
        <f>(((L738/60)/60)/24)+DATE(1970,1,1)</f>
        <v>42055.25</v>
      </c>
      <c r="T738" s="8">
        <f>(((M738/60)/60)/24)+DATE(1970,1,1)</f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>
        <v>180</v>
      </c>
      <c r="I739" s="4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45"/>
        <v>music</v>
      </c>
      <c r="R739" t="str">
        <f t="shared" si="46"/>
        <v>indie rock</v>
      </c>
      <c r="S739" s="8">
        <f>(((L739/60)/60)/24)+DATE(1970,1,1)</f>
        <v>42685.25</v>
      </c>
      <c r="T739" s="8">
        <f>(((M739/60)/60)/24)+DATE(1970,1,1)</f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15</v>
      </c>
      <c r="I740" s="4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45"/>
        <v>theater</v>
      </c>
      <c r="R740" t="str">
        <f t="shared" si="46"/>
        <v>plays</v>
      </c>
      <c r="S740" s="8">
        <f>(((L740/60)/60)/24)+DATE(1970,1,1)</f>
        <v>41959.25</v>
      </c>
      <c r="T740" s="8">
        <f>(((M740/60)/60)/24)+DATE(1970,1,1)</f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 s="4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45"/>
        <v>music</v>
      </c>
      <c r="R741" t="str">
        <f t="shared" si="46"/>
        <v>indie rock</v>
      </c>
      <c r="S741" s="8">
        <f>(((L741/60)/60)/24)+DATE(1970,1,1)</f>
        <v>41089.208333333336</v>
      </c>
      <c r="T741" s="8">
        <f>(((M741/60)/60)/24)+DATE(1970,1,1)</f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16</v>
      </c>
      <c r="I742" s="4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45"/>
        <v>theater</v>
      </c>
      <c r="R742" t="str">
        <f t="shared" si="46"/>
        <v>plays</v>
      </c>
      <c r="S742" s="8">
        <f>(((L742/60)/60)/24)+DATE(1970,1,1)</f>
        <v>42769.25</v>
      </c>
      <c r="T742" s="8">
        <f>(((M742/60)/60)/24)+DATE(1970,1,1)</f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1179.1666666666665</v>
      </c>
      <c r="G743" t="s">
        <v>20</v>
      </c>
      <c r="H743">
        <v>130</v>
      </c>
      <c r="I743" s="4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45"/>
        <v>theater</v>
      </c>
      <c r="R743" t="str">
        <f t="shared" si="46"/>
        <v>plays</v>
      </c>
      <c r="S743" s="8">
        <f>(((L743/60)/60)/24)+DATE(1970,1,1)</f>
        <v>40321.208333333336</v>
      </c>
      <c r="T743" s="8">
        <f>(((M743/60)/60)/24)+DATE(1970,1,1)</f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1126.0833333333335</v>
      </c>
      <c r="G744" t="s">
        <v>20</v>
      </c>
      <c r="H744">
        <v>122</v>
      </c>
      <c r="I744" s="4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45"/>
        <v>music</v>
      </c>
      <c r="R744" t="str">
        <f t="shared" si="46"/>
        <v>electric music</v>
      </c>
      <c r="S744" s="8">
        <f>(((L744/60)/60)/24)+DATE(1970,1,1)</f>
        <v>40197.25</v>
      </c>
      <c r="T744" s="8">
        <f>(((M744/60)/60)/24)+DATE(1970,1,1)</f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17</v>
      </c>
      <c r="I745" s="4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45"/>
        <v>theater</v>
      </c>
      <c r="R745" t="str">
        <f t="shared" si="46"/>
        <v>plays</v>
      </c>
      <c r="S745" s="8">
        <f>(((L745/60)/60)/24)+DATE(1970,1,1)</f>
        <v>42298.208333333328</v>
      </c>
      <c r="T745" s="8">
        <f>(((M745/60)/60)/24)+DATE(1970,1,1)</f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v>140</v>
      </c>
      <c r="I746" s="4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45"/>
        <v>theater</v>
      </c>
      <c r="R746" t="str">
        <f t="shared" si="46"/>
        <v>plays</v>
      </c>
      <c r="S746" s="8">
        <f>(((L746/60)/60)/24)+DATE(1970,1,1)</f>
        <v>43322.208333333328</v>
      </c>
      <c r="T746" s="8">
        <f>(((M746/60)/60)/24)+DATE(1970,1,1)</f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34</v>
      </c>
      <c r="I747" s="4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45"/>
        <v>technology</v>
      </c>
      <c r="R747" t="str">
        <f t="shared" si="46"/>
        <v>wearables</v>
      </c>
      <c r="S747" s="8">
        <f>(((L747/60)/60)/24)+DATE(1970,1,1)</f>
        <v>40328.208333333336</v>
      </c>
      <c r="T747" s="8">
        <f>(((M747/60)/60)/24)+DATE(1970,1,1)</f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>
        <v>3388</v>
      </c>
      <c r="I748" s="4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45"/>
        <v>technology</v>
      </c>
      <c r="R748" t="str">
        <f t="shared" si="46"/>
        <v>web</v>
      </c>
      <c r="S748" s="8">
        <f>(((L748/60)/60)/24)+DATE(1970,1,1)</f>
        <v>40825.208333333336</v>
      </c>
      <c r="T748" s="8">
        <f>(((M748/60)/60)/24)+DATE(1970,1,1)</f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>
        <v>280</v>
      </c>
      <c r="I749" s="4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45"/>
        <v>theater</v>
      </c>
      <c r="R749" t="str">
        <f t="shared" si="46"/>
        <v>plays</v>
      </c>
      <c r="S749" s="8">
        <f>(((L749/60)/60)/24)+DATE(1970,1,1)</f>
        <v>40423.208333333336</v>
      </c>
      <c r="T749" s="8">
        <f>(((M749/60)/60)/24)+DATE(1970,1,1)</f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>
        <v>614</v>
      </c>
      <c r="I750" s="4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45"/>
        <v>film &amp; video</v>
      </c>
      <c r="R750" t="str">
        <f t="shared" si="46"/>
        <v>animation</v>
      </c>
      <c r="S750" s="8">
        <f>(((L750/60)/60)/24)+DATE(1970,1,1)</f>
        <v>40238.25</v>
      </c>
      <c r="T750" s="8">
        <f>(((M750/60)/60)/24)+DATE(1970,1,1)</f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157.29069767441862</v>
      </c>
      <c r="G751" t="s">
        <v>20</v>
      </c>
      <c r="H751">
        <v>366</v>
      </c>
      <c r="I751" s="4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45"/>
        <v>technology</v>
      </c>
      <c r="R751" t="str">
        <f t="shared" si="46"/>
        <v>wearables</v>
      </c>
      <c r="S751" s="8">
        <f>(((L751/60)/60)/24)+DATE(1970,1,1)</f>
        <v>41920.208333333336</v>
      </c>
      <c r="T751" s="8">
        <f>(((M751/60)/60)/24)+DATE(1970,1,1)</f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 s="4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45"/>
        <v>music</v>
      </c>
      <c r="R752" t="str">
        <f t="shared" si="46"/>
        <v>electric music</v>
      </c>
      <c r="S752" s="8">
        <f>(((L752/60)/60)/24)+DATE(1970,1,1)</f>
        <v>40360.208333333336</v>
      </c>
      <c r="T752" s="8">
        <f>(((M752/60)/60)/24)+DATE(1970,1,1)</f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>
        <v>270</v>
      </c>
      <c r="I753" s="4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45"/>
        <v>publishing</v>
      </c>
      <c r="R753" t="str">
        <f t="shared" si="46"/>
        <v>nonfiction</v>
      </c>
      <c r="S753" s="8">
        <f>(((L753/60)/60)/24)+DATE(1970,1,1)</f>
        <v>42446.208333333328</v>
      </c>
      <c r="T753" s="8">
        <f>(((M753/60)/60)/24)+DATE(1970,1,1)</f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>
        <v>114</v>
      </c>
      <c r="I754" s="4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45"/>
        <v>theater</v>
      </c>
      <c r="R754" t="str">
        <f t="shared" si="46"/>
        <v>plays</v>
      </c>
      <c r="S754" s="8">
        <f>(((L754/60)/60)/24)+DATE(1970,1,1)</f>
        <v>40395.208333333336</v>
      </c>
      <c r="T754" s="8">
        <f>(((M754/60)/60)/24)+DATE(1970,1,1)</f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>
        <v>137</v>
      </c>
      <c r="I755" s="4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45"/>
        <v>photography</v>
      </c>
      <c r="R755" t="str">
        <f t="shared" si="46"/>
        <v>photography books</v>
      </c>
      <c r="S755" s="8">
        <f>(((L755/60)/60)/24)+DATE(1970,1,1)</f>
        <v>40321.208333333336</v>
      </c>
      <c r="T755" s="8">
        <f>(((M755/60)/60)/24)+DATE(1970,1,1)</f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>
        <v>3205</v>
      </c>
      <c r="I756" s="4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45"/>
        <v>theater</v>
      </c>
      <c r="R756" t="str">
        <f t="shared" si="46"/>
        <v>plays</v>
      </c>
      <c r="S756" s="8">
        <f>(((L756/60)/60)/24)+DATE(1970,1,1)</f>
        <v>41210.208333333336</v>
      </c>
      <c r="T756" s="8">
        <f>(((M756/60)/60)/24)+DATE(1970,1,1)</f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>
        <v>288</v>
      </c>
      <c r="I757" s="4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45"/>
        <v>theater</v>
      </c>
      <c r="R757" t="str">
        <f t="shared" si="46"/>
        <v>plays</v>
      </c>
      <c r="S757" s="8">
        <f>(((L757/60)/60)/24)+DATE(1970,1,1)</f>
        <v>43096.25</v>
      </c>
      <c r="T757" s="8">
        <f>(((M757/60)/60)/24)+DATE(1970,1,1)</f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>
        <v>148</v>
      </c>
      <c r="I758" s="4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45"/>
        <v>theater</v>
      </c>
      <c r="R758" t="str">
        <f t="shared" si="46"/>
        <v>plays</v>
      </c>
      <c r="S758" s="8">
        <f>(((L758/60)/60)/24)+DATE(1970,1,1)</f>
        <v>42024.25</v>
      </c>
      <c r="T758" s="8">
        <f>(((M758/60)/60)/24)+DATE(1970,1,1)</f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>
        <v>114</v>
      </c>
      <c r="I759" s="4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45"/>
        <v>film &amp; video</v>
      </c>
      <c r="R759" t="str">
        <f t="shared" si="46"/>
        <v>drama</v>
      </c>
      <c r="S759" s="8">
        <f>(((L759/60)/60)/24)+DATE(1970,1,1)</f>
        <v>40675.208333333336</v>
      </c>
      <c r="T759" s="8">
        <f>(((M759/60)/60)/24)+DATE(1970,1,1)</f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564.20608108108115</v>
      </c>
      <c r="G760" t="s">
        <v>20</v>
      </c>
      <c r="H760">
        <v>1518</v>
      </c>
      <c r="I760" s="4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45"/>
        <v>music</v>
      </c>
      <c r="R760" t="str">
        <f t="shared" si="46"/>
        <v>rock</v>
      </c>
      <c r="S760" s="8">
        <f>(((L760/60)/60)/24)+DATE(1970,1,1)</f>
        <v>41936.208333333336</v>
      </c>
      <c r="T760" s="8">
        <f>(((M760/60)/60)/24)+DATE(1970,1,1)</f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1274</v>
      </c>
      <c r="I761" s="4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45"/>
        <v>music</v>
      </c>
      <c r="R761" t="str">
        <f t="shared" si="46"/>
        <v>electric music</v>
      </c>
      <c r="S761" s="8">
        <f>(((L761/60)/60)/24)+DATE(1970,1,1)</f>
        <v>43136.25</v>
      </c>
      <c r="T761" s="8">
        <f>(((M761/60)/60)/24)+DATE(1970,1,1)</f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210</v>
      </c>
      <c r="I762" s="4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45"/>
        <v>games</v>
      </c>
      <c r="R762" t="str">
        <f t="shared" si="46"/>
        <v>video games</v>
      </c>
      <c r="S762" s="8">
        <f>(((L762/60)/60)/24)+DATE(1970,1,1)</f>
        <v>43678.208333333328</v>
      </c>
      <c r="T762" s="8">
        <f>(((M762/60)/60)/24)+DATE(1970,1,1)</f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>
        <v>166</v>
      </c>
      <c r="I763" s="4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45"/>
        <v>music</v>
      </c>
      <c r="R763" t="str">
        <f t="shared" si="46"/>
        <v>rock</v>
      </c>
      <c r="S763" s="8">
        <f>(((L763/60)/60)/24)+DATE(1970,1,1)</f>
        <v>42938.208333333328</v>
      </c>
      <c r="T763" s="8">
        <f>(((M763/60)/60)/24)+DATE(1970,1,1)</f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177.25714285714284</v>
      </c>
      <c r="G764" t="s">
        <v>20</v>
      </c>
      <c r="H764">
        <v>100</v>
      </c>
      <c r="I764" s="4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45"/>
        <v>music</v>
      </c>
      <c r="R764" t="str">
        <f t="shared" si="46"/>
        <v>jazz</v>
      </c>
      <c r="S764" s="8">
        <f>(((L764/60)/60)/24)+DATE(1970,1,1)</f>
        <v>41241.25</v>
      </c>
      <c r="T764" s="8">
        <f>(((M764/60)/60)/24)+DATE(1970,1,1)</f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113.17857142857144</v>
      </c>
      <c r="G765" t="s">
        <v>20</v>
      </c>
      <c r="H765">
        <v>235</v>
      </c>
      <c r="I765" s="4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45"/>
        <v>theater</v>
      </c>
      <c r="R765" t="str">
        <f t="shared" si="46"/>
        <v>plays</v>
      </c>
      <c r="S765" s="8">
        <f>(((L765/60)/60)/24)+DATE(1970,1,1)</f>
        <v>41037.208333333336</v>
      </c>
      <c r="T765" s="8">
        <f>(((M765/60)/60)/24)+DATE(1970,1,1)</f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728.18181818181824</v>
      </c>
      <c r="G766" t="s">
        <v>20</v>
      </c>
      <c r="H766">
        <v>148</v>
      </c>
      <c r="I766" s="4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45"/>
        <v>music</v>
      </c>
      <c r="R766" t="str">
        <f t="shared" si="46"/>
        <v>rock</v>
      </c>
      <c r="S766" s="8">
        <f>(((L766/60)/60)/24)+DATE(1970,1,1)</f>
        <v>40676.208333333336</v>
      </c>
      <c r="T766" s="8">
        <f>(((M766/60)/60)/24)+DATE(1970,1,1)</f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>
        <v>198</v>
      </c>
      <c r="I767" s="4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45"/>
        <v>music</v>
      </c>
      <c r="R767" t="str">
        <f t="shared" si="46"/>
        <v>indie rock</v>
      </c>
      <c r="S767" s="8">
        <f>(((L767/60)/60)/24)+DATE(1970,1,1)</f>
        <v>42840.208333333328</v>
      </c>
      <c r="T767" s="8">
        <f>(((M767/60)/60)/24)+DATE(1970,1,1)</f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>
        <v>248</v>
      </c>
      <c r="I768" s="4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45"/>
        <v>film &amp; video</v>
      </c>
      <c r="R768" t="str">
        <f t="shared" si="46"/>
        <v>science fiction</v>
      </c>
      <c r="S768" s="8">
        <f>(((L768/60)/60)/24)+DATE(1970,1,1)</f>
        <v>43362.208333333328</v>
      </c>
      <c r="T768" s="8">
        <f>(((M768/60)/60)/24)+DATE(1970,1,1)</f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>
        <v>513</v>
      </c>
      <c r="I769" s="4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45"/>
        <v>publishing</v>
      </c>
      <c r="R769" t="str">
        <f t="shared" si="46"/>
        <v>translations</v>
      </c>
      <c r="S769" s="8">
        <f>(((L769/60)/60)/24)+DATE(1970,1,1)</f>
        <v>42283.208333333328</v>
      </c>
      <c r="T769" s="8">
        <f>(((M769/60)/60)/24)+DATE(1970,1,1)</f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4"/>
        <v>231</v>
      </c>
      <c r="G770" t="s">
        <v>20</v>
      </c>
      <c r="H770">
        <v>150</v>
      </c>
      <c r="I770" s="4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45"/>
        <v>theater</v>
      </c>
      <c r="R770" t="str">
        <f t="shared" si="46"/>
        <v>plays</v>
      </c>
      <c r="S770" s="8">
        <f>(((L770/60)/60)/24)+DATE(1970,1,1)</f>
        <v>41619.25</v>
      </c>
      <c r="T770" s="8">
        <f>(((M770/60)/60)/24)+DATE(1970,1,1)</f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48">E771/D771*100</f>
        <v>86.867834394904463</v>
      </c>
      <c r="G771" t="s">
        <v>14</v>
      </c>
      <c r="H771">
        <v>3410</v>
      </c>
      <c r="I771" s="4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49">LEFT(P771,SEARCH("/",P771)-1)</f>
        <v>games</v>
      </c>
      <c r="R771" t="str">
        <f t="shared" si="46"/>
        <v>video games</v>
      </c>
      <c r="S771" s="8">
        <f>(((L771/60)/60)/24)+DATE(1970,1,1)</f>
        <v>41501.208333333336</v>
      </c>
      <c r="T771" s="8">
        <f>(((M771/60)/60)/24)+DATE(1970,1,1)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>
        <v>216</v>
      </c>
      <c r="I772" s="4">
        <f t="shared" si="47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49"/>
        <v>theater</v>
      </c>
      <c r="R772" t="str">
        <f t="shared" ref="R772:R835" si="50">RIGHT(P772,LEN(P772)- SEARCH("/",P772))</f>
        <v>plays</v>
      </c>
      <c r="S772" s="8">
        <f>(((L772/60)/60)/24)+DATE(1970,1,1)</f>
        <v>41743.208333333336</v>
      </c>
      <c r="T772" s="8">
        <f>(((M772/60)/60)/24)+DATE(1970,1,1)</f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>
        <v>26</v>
      </c>
      <c r="I773" s="4">
        <f t="shared" ref="I773:I836" si="51">E773/H773</f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49"/>
        <v>theater</v>
      </c>
      <c r="R773" t="str">
        <f t="shared" si="50"/>
        <v>plays</v>
      </c>
      <c r="S773" s="8">
        <f>(((L773/60)/60)/24)+DATE(1970,1,1)</f>
        <v>43491.25</v>
      </c>
      <c r="T773" s="8">
        <f>(((M773/60)/60)/24)+DATE(1970,1,1)</f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>
        <v>5139</v>
      </c>
      <c r="I774" s="4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49"/>
        <v>music</v>
      </c>
      <c r="R774" t="str">
        <f t="shared" si="50"/>
        <v>indie rock</v>
      </c>
      <c r="S774" s="8">
        <f>(((L774/60)/60)/24)+DATE(1970,1,1)</f>
        <v>43505.25</v>
      </c>
      <c r="T774" s="8">
        <f>(((M774/60)/60)/24)+DATE(1970,1,1)</f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>
        <v>2353</v>
      </c>
      <c r="I775" s="4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49"/>
        <v>theater</v>
      </c>
      <c r="R775" t="str">
        <f t="shared" si="50"/>
        <v>plays</v>
      </c>
      <c r="S775" s="8">
        <f>(((L775/60)/60)/24)+DATE(1970,1,1)</f>
        <v>42838.208333333328</v>
      </c>
      <c r="T775" s="8">
        <f>(((M775/60)/60)/24)+DATE(1970,1,1)</f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>
        <v>78</v>
      </c>
      <c r="I776" s="4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49"/>
        <v>technology</v>
      </c>
      <c r="R776" t="str">
        <f t="shared" si="50"/>
        <v>web</v>
      </c>
      <c r="S776" s="8">
        <f>(((L776/60)/60)/24)+DATE(1970,1,1)</f>
        <v>42513.208333333328</v>
      </c>
      <c r="T776" s="8">
        <f>(((M776/60)/60)/24)+DATE(1970,1,1)</f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 s="4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49"/>
        <v>music</v>
      </c>
      <c r="R777" t="str">
        <f t="shared" si="50"/>
        <v>rock</v>
      </c>
      <c r="S777" s="8">
        <f>(((L777/60)/60)/24)+DATE(1970,1,1)</f>
        <v>41949.25</v>
      </c>
      <c r="T777" s="8">
        <f>(((M777/60)/60)/24)+DATE(1970,1,1)</f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 s="4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49"/>
        <v>theater</v>
      </c>
      <c r="R778" t="str">
        <f t="shared" si="50"/>
        <v>plays</v>
      </c>
      <c r="S778" s="8">
        <f>(((L778/60)/60)/24)+DATE(1970,1,1)</f>
        <v>43650.208333333328</v>
      </c>
      <c r="T778" s="8">
        <f>(((M778/60)/60)/24)+DATE(1970,1,1)</f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676</v>
      </c>
      <c r="I779" s="4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49"/>
        <v>theater</v>
      </c>
      <c r="R779" t="str">
        <f t="shared" si="50"/>
        <v>plays</v>
      </c>
      <c r="S779" s="8">
        <f>(((L779/60)/60)/24)+DATE(1970,1,1)</f>
        <v>40809.208333333336</v>
      </c>
      <c r="T779" s="8">
        <f>(((M779/60)/60)/24)+DATE(1970,1,1)</f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>
        <v>174</v>
      </c>
      <c r="I780" s="4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49"/>
        <v>film &amp; video</v>
      </c>
      <c r="R780" t="str">
        <f t="shared" si="50"/>
        <v>animation</v>
      </c>
      <c r="S780" s="8">
        <f>(((L780/60)/60)/24)+DATE(1970,1,1)</f>
        <v>40768.208333333336</v>
      </c>
      <c r="T780" s="8">
        <f>(((M780/60)/60)/24)+DATE(1970,1,1)</f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831</v>
      </c>
      <c r="I781" s="4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49"/>
        <v>theater</v>
      </c>
      <c r="R781" t="str">
        <f t="shared" si="50"/>
        <v>plays</v>
      </c>
      <c r="S781" s="8">
        <f>(((L781/60)/60)/24)+DATE(1970,1,1)</f>
        <v>42230.208333333328</v>
      </c>
      <c r="T781" s="8">
        <f>(((M781/60)/60)/24)+DATE(1970,1,1)</f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>
        <v>164</v>
      </c>
      <c r="I782" s="4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49"/>
        <v>film &amp; video</v>
      </c>
      <c r="R782" t="str">
        <f t="shared" si="50"/>
        <v>drama</v>
      </c>
      <c r="S782" s="8">
        <f>(((L782/60)/60)/24)+DATE(1970,1,1)</f>
        <v>42573.208333333328</v>
      </c>
      <c r="T782" s="8">
        <f>(((M782/60)/60)/24)+DATE(1970,1,1)</f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50.735632183908038</v>
      </c>
      <c r="G783" t="s">
        <v>74</v>
      </c>
      <c r="H783">
        <v>56</v>
      </c>
      <c r="I783" s="4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49"/>
        <v>theater</v>
      </c>
      <c r="R783" t="str">
        <f t="shared" si="50"/>
        <v>plays</v>
      </c>
      <c r="S783" s="8">
        <f>(((L783/60)/60)/24)+DATE(1970,1,1)</f>
        <v>40482.208333333336</v>
      </c>
      <c r="T783" s="8">
        <f>(((M783/60)/60)/24)+DATE(1970,1,1)</f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215.31372549019611</v>
      </c>
      <c r="G784" t="s">
        <v>20</v>
      </c>
      <c r="H784">
        <v>161</v>
      </c>
      <c r="I784" s="4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49"/>
        <v>film &amp; video</v>
      </c>
      <c r="R784" t="str">
        <f t="shared" si="50"/>
        <v>animation</v>
      </c>
      <c r="S784" s="8">
        <f>(((L784/60)/60)/24)+DATE(1970,1,1)</f>
        <v>40603.25</v>
      </c>
      <c r="T784" s="8">
        <f>(((M784/60)/60)/24)+DATE(1970,1,1)</f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>
        <v>138</v>
      </c>
      <c r="I785" s="4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49"/>
        <v>music</v>
      </c>
      <c r="R785" t="str">
        <f t="shared" si="50"/>
        <v>rock</v>
      </c>
      <c r="S785" s="8">
        <f>(((L785/60)/60)/24)+DATE(1970,1,1)</f>
        <v>41625.25</v>
      </c>
      <c r="T785" s="8">
        <f>(((M785/60)/60)/24)+DATE(1970,1,1)</f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115.33745781777279</v>
      </c>
      <c r="G786" t="s">
        <v>20</v>
      </c>
      <c r="H786">
        <v>3308</v>
      </c>
      <c r="I786" s="4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49"/>
        <v>technology</v>
      </c>
      <c r="R786" t="str">
        <f t="shared" si="50"/>
        <v>web</v>
      </c>
      <c r="S786" s="8">
        <f>(((L786/60)/60)/24)+DATE(1970,1,1)</f>
        <v>42435.25</v>
      </c>
      <c r="T786" s="8">
        <f>(((M786/60)/60)/24)+DATE(1970,1,1)</f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>
        <v>127</v>
      </c>
      <c r="I787" s="4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49"/>
        <v>film &amp; video</v>
      </c>
      <c r="R787" t="str">
        <f t="shared" si="50"/>
        <v>animation</v>
      </c>
      <c r="S787" s="8">
        <f>(((L787/60)/60)/24)+DATE(1970,1,1)</f>
        <v>43582.208333333328</v>
      </c>
      <c r="T787" s="8">
        <f>(((M787/60)/60)/24)+DATE(1970,1,1)</f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>
        <v>207</v>
      </c>
      <c r="I788" s="4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49"/>
        <v>music</v>
      </c>
      <c r="R788" t="str">
        <f t="shared" si="50"/>
        <v>jazz</v>
      </c>
      <c r="S788" s="8">
        <f>(((L788/60)/60)/24)+DATE(1970,1,1)</f>
        <v>43186.208333333328</v>
      </c>
      <c r="T788" s="8">
        <f>(((M788/60)/60)/24)+DATE(1970,1,1)</f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859</v>
      </c>
      <c r="I789" s="4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49"/>
        <v>music</v>
      </c>
      <c r="R789" t="str">
        <f t="shared" si="50"/>
        <v>rock</v>
      </c>
      <c r="S789" s="8">
        <f>(((L789/60)/60)/24)+DATE(1970,1,1)</f>
        <v>40684.208333333336</v>
      </c>
      <c r="T789" s="8">
        <f>(((M789/60)/60)/24)+DATE(1970,1,1)</f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>
        <v>31</v>
      </c>
      <c r="I790" s="4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49"/>
        <v>film &amp; video</v>
      </c>
      <c r="R790" t="str">
        <f t="shared" si="50"/>
        <v>animation</v>
      </c>
      <c r="S790" s="8">
        <f>(((L790/60)/60)/24)+DATE(1970,1,1)</f>
        <v>41202.208333333336</v>
      </c>
      <c r="T790" s="8">
        <f>(((M790/60)/60)/24)+DATE(1970,1,1)</f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45</v>
      </c>
      <c r="I791" s="4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49"/>
        <v>theater</v>
      </c>
      <c r="R791" t="str">
        <f t="shared" si="50"/>
        <v>plays</v>
      </c>
      <c r="S791" s="8">
        <f>(((L791/60)/60)/24)+DATE(1970,1,1)</f>
        <v>41786.208333333336</v>
      </c>
      <c r="T791" s="8">
        <f>(((M791/60)/60)/24)+DATE(1970,1,1)</f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>
        <v>1113</v>
      </c>
      <c r="I792" s="4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49"/>
        <v>theater</v>
      </c>
      <c r="R792" t="str">
        <f t="shared" si="50"/>
        <v>plays</v>
      </c>
      <c r="S792" s="8">
        <f>(((L792/60)/60)/24)+DATE(1970,1,1)</f>
        <v>40223.25</v>
      </c>
      <c r="T792" s="8">
        <f>(((M792/60)/60)/24)+DATE(1970,1,1)</f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>
        <v>6</v>
      </c>
      <c r="I793" s="4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49"/>
        <v>food</v>
      </c>
      <c r="R793" t="str">
        <f t="shared" si="50"/>
        <v>food trucks</v>
      </c>
      <c r="S793" s="8">
        <f>(((L793/60)/60)/24)+DATE(1970,1,1)</f>
        <v>42715.25</v>
      </c>
      <c r="T793" s="8">
        <f>(((M793/60)/60)/24)+DATE(1970,1,1)</f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 s="4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49"/>
        <v>theater</v>
      </c>
      <c r="R794" t="str">
        <f t="shared" si="50"/>
        <v>plays</v>
      </c>
      <c r="S794" s="8">
        <f>(((L794/60)/60)/24)+DATE(1970,1,1)</f>
        <v>41451.208333333336</v>
      </c>
      <c r="T794" s="8">
        <f>(((M794/60)/60)/24)+DATE(1970,1,1)</f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>
        <v>181</v>
      </c>
      <c r="I795" s="4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49"/>
        <v>publishing</v>
      </c>
      <c r="R795" t="str">
        <f t="shared" si="50"/>
        <v>nonfiction</v>
      </c>
      <c r="S795" s="8">
        <f>(((L795/60)/60)/24)+DATE(1970,1,1)</f>
        <v>41450.208333333336</v>
      </c>
      <c r="T795" s="8">
        <f>(((M795/60)/60)/24)+DATE(1970,1,1)</f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>
        <v>110</v>
      </c>
      <c r="I796" s="4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49"/>
        <v>music</v>
      </c>
      <c r="R796" t="str">
        <f t="shared" si="50"/>
        <v>rock</v>
      </c>
      <c r="S796" s="8">
        <f>(((L796/60)/60)/24)+DATE(1970,1,1)</f>
        <v>43091.25</v>
      </c>
      <c r="T796" s="8">
        <f>(((M796/60)/60)/24)+DATE(1970,1,1)</f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31</v>
      </c>
      <c r="I797" s="4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49"/>
        <v>film &amp; video</v>
      </c>
      <c r="R797" t="str">
        <f t="shared" si="50"/>
        <v>drama</v>
      </c>
      <c r="S797" s="8">
        <f>(((L797/60)/60)/24)+DATE(1970,1,1)</f>
        <v>42675.208333333328</v>
      </c>
      <c r="T797" s="8">
        <f>(((M797/60)/60)/24)+DATE(1970,1,1)</f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>
        <v>78</v>
      </c>
      <c r="I798" s="4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49"/>
        <v>games</v>
      </c>
      <c r="R798" t="str">
        <f t="shared" si="50"/>
        <v>mobile games</v>
      </c>
      <c r="S798" s="8">
        <f>(((L798/60)/60)/24)+DATE(1970,1,1)</f>
        <v>41859.208333333336</v>
      </c>
      <c r="T798" s="8">
        <f>(((M798/60)/60)/24)+DATE(1970,1,1)</f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109.63157894736841</v>
      </c>
      <c r="G799" t="s">
        <v>20</v>
      </c>
      <c r="H799">
        <v>185</v>
      </c>
      <c r="I799" s="4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49"/>
        <v>technology</v>
      </c>
      <c r="R799" t="str">
        <f t="shared" si="50"/>
        <v>web</v>
      </c>
      <c r="S799" s="8">
        <f>(((L799/60)/60)/24)+DATE(1970,1,1)</f>
        <v>43464.25</v>
      </c>
      <c r="T799" s="8">
        <f>(((M799/60)/60)/24)+DATE(1970,1,1)</f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>
        <v>121</v>
      </c>
      <c r="I800" s="4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49"/>
        <v>theater</v>
      </c>
      <c r="R800" t="str">
        <f t="shared" si="50"/>
        <v>plays</v>
      </c>
      <c r="S800" s="8">
        <f>(((L800/60)/60)/24)+DATE(1970,1,1)</f>
        <v>41060.208333333336</v>
      </c>
      <c r="T800" s="8">
        <f>(((M800/60)/60)/24)+DATE(1970,1,1)</f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1225</v>
      </c>
      <c r="I801" s="4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49"/>
        <v>theater</v>
      </c>
      <c r="R801" t="str">
        <f t="shared" si="50"/>
        <v>plays</v>
      </c>
      <c r="S801" s="8">
        <f>(((L801/60)/60)/24)+DATE(1970,1,1)</f>
        <v>42399.25</v>
      </c>
      <c r="T801" s="8">
        <f>(((M801/60)/60)/24)+DATE(1970,1,1)</f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 s="4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49"/>
        <v>music</v>
      </c>
      <c r="R802" t="str">
        <f t="shared" si="50"/>
        <v>rock</v>
      </c>
      <c r="S802" s="8">
        <f>(((L802/60)/60)/24)+DATE(1970,1,1)</f>
        <v>42167.208333333328</v>
      </c>
      <c r="T802" s="8">
        <f>(((M802/60)/60)/24)+DATE(1970,1,1)</f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202.9130434782609</v>
      </c>
      <c r="G803" t="s">
        <v>20</v>
      </c>
      <c r="H803">
        <v>106</v>
      </c>
      <c r="I803" s="4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49"/>
        <v>photography</v>
      </c>
      <c r="R803" t="str">
        <f t="shared" si="50"/>
        <v>photography books</v>
      </c>
      <c r="S803" s="8">
        <f>(((L803/60)/60)/24)+DATE(1970,1,1)</f>
        <v>43830.25</v>
      </c>
      <c r="T803" s="8">
        <f>(((M803/60)/60)/24)+DATE(1970,1,1)</f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>
        <v>142</v>
      </c>
      <c r="I804" s="4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49"/>
        <v>photography</v>
      </c>
      <c r="R804" t="str">
        <f t="shared" si="50"/>
        <v>photography books</v>
      </c>
      <c r="S804" s="8">
        <f>(((L804/60)/60)/24)+DATE(1970,1,1)</f>
        <v>43650.208333333328</v>
      </c>
      <c r="T804" s="8">
        <f>(((M804/60)/60)/24)+DATE(1970,1,1)</f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v>233</v>
      </c>
      <c r="I805" s="4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49"/>
        <v>theater</v>
      </c>
      <c r="R805" t="str">
        <f t="shared" si="50"/>
        <v>plays</v>
      </c>
      <c r="S805" s="8">
        <f>(((L805/60)/60)/24)+DATE(1970,1,1)</f>
        <v>43492.25</v>
      </c>
      <c r="T805" s="8">
        <f>(((M805/60)/60)/24)+DATE(1970,1,1)</f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>
        <v>218</v>
      </c>
      <c r="I806" s="4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49"/>
        <v>music</v>
      </c>
      <c r="R806" t="str">
        <f t="shared" si="50"/>
        <v>rock</v>
      </c>
      <c r="S806" s="8">
        <f>(((L806/60)/60)/24)+DATE(1970,1,1)</f>
        <v>43102.25</v>
      </c>
      <c r="T806" s="8">
        <f>(((M806/60)/60)/24)+DATE(1970,1,1)</f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>
        <v>67</v>
      </c>
      <c r="I807" s="4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49"/>
        <v>film &amp; video</v>
      </c>
      <c r="R807" t="str">
        <f t="shared" si="50"/>
        <v>documentary</v>
      </c>
      <c r="S807" s="8">
        <f>(((L807/60)/60)/24)+DATE(1970,1,1)</f>
        <v>41958.25</v>
      </c>
      <c r="T807" s="8">
        <f>(((M807/60)/60)/24)+DATE(1970,1,1)</f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>
        <v>76</v>
      </c>
      <c r="I808" s="4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49"/>
        <v>film &amp; video</v>
      </c>
      <c r="R808" t="str">
        <f t="shared" si="50"/>
        <v>drama</v>
      </c>
      <c r="S808" s="8">
        <f>(((L808/60)/60)/24)+DATE(1970,1,1)</f>
        <v>40973.25</v>
      </c>
      <c r="T808" s="8">
        <f>(((M808/60)/60)/24)+DATE(1970,1,1)</f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v>43</v>
      </c>
      <c r="I809" s="4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49"/>
        <v>theater</v>
      </c>
      <c r="R809" t="str">
        <f t="shared" si="50"/>
        <v>plays</v>
      </c>
      <c r="S809" s="8">
        <f>(((L809/60)/60)/24)+DATE(1970,1,1)</f>
        <v>43753.208333333328</v>
      </c>
      <c r="T809" s="8">
        <f>(((M809/60)/60)/24)+DATE(1970,1,1)</f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>
        <v>19</v>
      </c>
      <c r="I810" s="4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49"/>
        <v>food</v>
      </c>
      <c r="R810" t="str">
        <f t="shared" si="50"/>
        <v>food trucks</v>
      </c>
      <c r="S810" s="8">
        <f>(((L810/60)/60)/24)+DATE(1970,1,1)</f>
        <v>42507.208333333328</v>
      </c>
      <c r="T810" s="8">
        <f>(((M810/60)/60)/24)+DATE(1970,1,1)</f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>
        <v>2108</v>
      </c>
      <c r="I811" s="4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49"/>
        <v>film &amp; video</v>
      </c>
      <c r="R811" t="str">
        <f t="shared" si="50"/>
        <v>documentary</v>
      </c>
      <c r="S811" s="8">
        <f>(((L811/60)/60)/24)+DATE(1970,1,1)</f>
        <v>41135.208333333336</v>
      </c>
      <c r="T811" s="8">
        <f>(((M811/60)/60)/24)+DATE(1970,1,1)</f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>
        <v>221</v>
      </c>
      <c r="I812" s="4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49"/>
        <v>theater</v>
      </c>
      <c r="R812" t="str">
        <f t="shared" si="50"/>
        <v>plays</v>
      </c>
      <c r="S812" s="8">
        <f>(((L812/60)/60)/24)+DATE(1970,1,1)</f>
        <v>43067.25</v>
      </c>
      <c r="T812" s="8">
        <f>(((M812/60)/60)/24)+DATE(1970,1,1)</f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>
        <v>679</v>
      </c>
      <c r="I813" s="4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49"/>
        <v>games</v>
      </c>
      <c r="R813" t="str">
        <f t="shared" si="50"/>
        <v>video games</v>
      </c>
      <c r="S813" s="8">
        <f>(((L813/60)/60)/24)+DATE(1970,1,1)</f>
        <v>42378.25</v>
      </c>
      <c r="T813" s="8">
        <f>(((M813/60)/60)/24)+DATE(1970,1,1)</f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>
        <v>2805</v>
      </c>
      <c r="I814" s="4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49"/>
        <v>publishing</v>
      </c>
      <c r="R814" t="str">
        <f t="shared" si="50"/>
        <v>nonfiction</v>
      </c>
      <c r="S814" s="8">
        <f>(((L814/60)/60)/24)+DATE(1970,1,1)</f>
        <v>43206.208333333328</v>
      </c>
      <c r="T814" s="8">
        <f>(((M814/60)/60)/24)+DATE(1970,1,1)</f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>
        <v>68</v>
      </c>
      <c r="I815" s="4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49"/>
        <v>games</v>
      </c>
      <c r="R815" t="str">
        <f t="shared" si="50"/>
        <v>video games</v>
      </c>
      <c r="S815" s="8">
        <f>(((L815/60)/60)/24)+DATE(1970,1,1)</f>
        <v>41148.208333333336</v>
      </c>
      <c r="T815" s="8">
        <f>(((M815/60)/60)/24)+DATE(1970,1,1)</f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36</v>
      </c>
      <c r="I816" s="4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49"/>
        <v>music</v>
      </c>
      <c r="R816" t="str">
        <f t="shared" si="50"/>
        <v>rock</v>
      </c>
      <c r="S816" s="8">
        <f>(((L816/60)/60)/24)+DATE(1970,1,1)</f>
        <v>42517.208333333328</v>
      </c>
      <c r="T816" s="8">
        <f>(((M816/60)/60)/24)+DATE(1970,1,1)</f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130.23333333333335</v>
      </c>
      <c r="G817" t="s">
        <v>20</v>
      </c>
      <c r="H817">
        <v>183</v>
      </c>
      <c r="I817" s="4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49"/>
        <v>music</v>
      </c>
      <c r="R817" t="str">
        <f t="shared" si="50"/>
        <v>rock</v>
      </c>
      <c r="S817" s="8">
        <f>(((L817/60)/60)/24)+DATE(1970,1,1)</f>
        <v>43068.25</v>
      </c>
      <c r="T817" s="8">
        <f>(((M817/60)/60)/24)+DATE(1970,1,1)</f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>
        <v>133</v>
      </c>
      <c r="I818" s="4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49"/>
        <v>theater</v>
      </c>
      <c r="R818" t="str">
        <f t="shared" si="50"/>
        <v>plays</v>
      </c>
      <c r="S818" s="8">
        <f>(((L818/60)/60)/24)+DATE(1970,1,1)</f>
        <v>41680.25</v>
      </c>
      <c r="T818" s="8">
        <f>(((M818/60)/60)/24)+DATE(1970,1,1)</f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>
        <v>2489</v>
      </c>
      <c r="I819" s="4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49"/>
        <v>publishing</v>
      </c>
      <c r="R819" t="str">
        <f t="shared" si="50"/>
        <v>nonfiction</v>
      </c>
      <c r="S819" s="8">
        <f>(((L819/60)/60)/24)+DATE(1970,1,1)</f>
        <v>43589.208333333328</v>
      </c>
      <c r="T819" s="8">
        <f>(((M819/60)/60)/24)+DATE(1970,1,1)</f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>
        <v>69</v>
      </c>
      <c r="I820" s="4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49"/>
        <v>theater</v>
      </c>
      <c r="R820" t="str">
        <f t="shared" si="50"/>
        <v>plays</v>
      </c>
      <c r="S820" s="8">
        <f>(((L820/60)/60)/24)+DATE(1970,1,1)</f>
        <v>43486.25</v>
      </c>
      <c r="T820" s="8">
        <f>(((M820/60)/60)/24)+DATE(1970,1,1)</f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47</v>
      </c>
      <c r="I821" s="4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49"/>
        <v>games</v>
      </c>
      <c r="R821" t="str">
        <f t="shared" si="50"/>
        <v>video games</v>
      </c>
      <c r="S821" s="8">
        <f>(((L821/60)/60)/24)+DATE(1970,1,1)</f>
        <v>41237.25</v>
      </c>
      <c r="T821" s="8">
        <f>(((M821/60)/60)/24)+DATE(1970,1,1)</f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>
        <v>279</v>
      </c>
      <c r="I822" s="4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49"/>
        <v>music</v>
      </c>
      <c r="R822" t="str">
        <f t="shared" si="50"/>
        <v>rock</v>
      </c>
      <c r="S822" s="8">
        <f>(((L822/60)/60)/24)+DATE(1970,1,1)</f>
        <v>43310.208333333328</v>
      </c>
      <c r="T822" s="8">
        <f>(((M822/60)/60)/24)+DATE(1970,1,1)</f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>
        <v>210</v>
      </c>
      <c r="I823" s="4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49"/>
        <v>film &amp; video</v>
      </c>
      <c r="R823" t="str">
        <f t="shared" si="50"/>
        <v>documentary</v>
      </c>
      <c r="S823" s="8">
        <f>(((L823/60)/60)/24)+DATE(1970,1,1)</f>
        <v>42794.25</v>
      </c>
      <c r="T823" s="8">
        <f>(((M823/60)/60)/24)+DATE(1970,1,1)</f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349.9666666666667</v>
      </c>
      <c r="G824" t="s">
        <v>20</v>
      </c>
      <c r="H824">
        <v>2100</v>
      </c>
      <c r="I824" s="4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49"/>
        <v>music</v>
      </c>
      <c r="R824" t="str">
        <f t="shared" si="50"/>
        <v>rock</v>
      </c>
      <c r="S824" s="8">
        <f>(((L824/60)/60)/24)+DATE(1970,1,1)</f>
        <v>41698.25</v>
      </c>
      <c r="T824" s="8">
        <f>(((M824/60)/60)/24)+DATE(1970,1,1)</f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>
        <v>252</v>
      </c>
      <c r="I825" s="4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49"/>
        <v>music</v>
      </c>
      <c r="R825" t="str">
        <f t="shared" si="50"/>
        <v>rock</v>
      </c>
      <c r="S825" s="8">
        <f>(((L825/60)/60)/24)+DATE(1970,1,1)</f>
        <v>41892.208333333336</v>
      </c>
      <c r="T825" s="8">
        <f>(((M825/60)/60)/24)+DATE(1970,1,1)</f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>
        <v>1280</v>
      </c>
      <c r="I826" s="4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49"/>
        <v>publishing</v>
      </c>
      <c r="R826" t="str">
        <f t="shared" si="50"/>
        <v>nonfiction</v>
      </c>
      <c r="S826" s="8">
        <f>(((L826/60)/60)/24)+DATE(1970,1,1)</f>
        <v>40348.208333333336</v>
      </c>
      <c r="T826" s="8">
        <f>(((M826/60)/60)/24)+DATE(1970,1,1)</f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>
        <v>157</v>
      </c>
      <c r="I827" s="4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49"/>
        <v>film &amp; video</v>
      </c>
      <c r="R827" t="str">
        <f t="shared" si="50"/>
        <v>shorts</v>
      </c>
      <c r="S827" s="8">
        <f>(((L827/60)/60)/24)+DATE(1970,1,1)</f>
        <v>42941.208333333328</v>
      </c>
      <c r="T827" s="8">
        <f>(((M827/60)/60)/24)+DATE(1970,1,1)</f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>
        <v>194</v>
      </c>
      <c r="I828" s="4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49"/>
        <v>theater</v>
      </c>
      <c r="R828" t="str">
        <f t="shared" si="50"/>
        <v>plays</v>
      </c>
      <c r="S828" s="8">
        <f>(((L828/60)/60)/24)+DATE(1970,1,1)</f>
        <v>40525.25</v>
      </c>
      <c r="T828" s="8">
        <f>(((M828/60)/60)/24)+DATE(1970,1,1)</f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>
        <v>82</v>
      </c>
      <c r="I829" s="4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49"/>
        <v>film &amp; video</v>
      </c>
      <c r="R829" t="str">
        <f t="shared" si="50"/>
        <v>drama</v>
      </c>
      <c r="S829" s="8">
        <f>(((L829/60)/60)/24)+DATE(1970,1,1)</f>
        <v>40666.208333333336</v>
      </c>
      <c r="T829" s="8">
        <f>(((M829/60)/60)/24)+DATE(1970,1,1)</f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 s="4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49"/>
        <v>theater</v>
      </c>
      <c r="R830" t="str">
        <f t="shared" si="50"/>
        <v>plays</v>
      </c>
      <c r="S830" s="8">
        <f>(((L830/60)/60)/24)+DATE(1970,1,1)</f>
        <v>43340.208333333328</v>
      </c>
      <c r="T830" s="8">
        <f>(((M830/60)/60)/24)+DATE(1970,1,1)</f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154</v>
      </c>
      <c r="I831" s="4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49"/>
        <v>theater</v>
      </c>
      <c r="R831" t="str">
        <f t="shared" si="50"/>
        <v>plays</v>
      </c>
      <c r="S831" s="8">
        <f>(((L831/60)/60)/24)+DATE(1970,1,1)</f>
        <v>42164.208333333328</v>
      </c>
      <c r="T831" s="8">
        <f>(((M831/60)/60)/24)+DATE(1970,1,1)</f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22</v>
      </c>
      <c r="I832" s="4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49"/>
        <v>theater</v>
      </c>
      <c r="R832" t="str">
        <f t="shared" si="50"/>
        <v>plays</v>
      </c>
      <c r="S832" s="8">
        <f>(((L832/60)/60)/24)+DATE(1970,1,1)</f>
        <v>43103.25</v>
      </c>
      <c r="T832" s="8">
        <f>(((M832/60)/60)/24)+DATE(1970,1,1)</f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108.97734294541709</v>
      </c>
      <c r="G833" t="s">
        <v>20</v>
      </c>
      <c r="H833">
        <v>4233</v>
      </c>
      <c r="I833" s="4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49"/>
        <v>photography</v>
      </c>
      <c r="R833" t="str">
        <f t="shared" si="50"/>
        <v>photography books</v>
      </c>
      <c r="S833" s="8">
        <f>(((L833/60)/60)/24)+DATE(1970,1,1)</f>
        <v>40994.208333333336</v>
      </c>
      <c r="T833" s="8">
        <f>(((M833/60)/60)/24)+DATE(1970,1,1)</f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48"/>
        <v>315.17592592592592</v>
      </c>
      <c r="G834" t="s">
        <v>20</v>
      </c>
      <c r="H834">
        <v>1297</v>
      </c>
      <c r="I834" s="4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49"/>
        <v>publishing</v>
      </c>
      <c r="R834" t="str">
        <f t="shared" si="50"/>
        <v>translations</v>
      </c>
      <c r="S834" s="8">
        <f>(((L834/60)/60)/24)+DATE(1970,1,1)</f>
        <v>42299.208333333328</v>
      </c>
      <c r="T834" s="8">
        <f>(((M834/60)/60)/24)+DATE(1970,1,1)</f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52">E835/D835*100</f>
        <v>157.69117647058823</v>
      </c>
      <c r="G835" t="s">
        <v>20</v>
      </c>
      <c r="H835">
        <v>165</v>
      </c>
      <c r="I835" s="4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53">LEFT(P835,SEARCH("/",P835)-1)</f>
        <v>publishing</v>
      </c>
      <c r="R835" t="str">
        <f t="shared" si="50"/>
        <v>translations</v>
      </c>
      <c r="S835" s="8">
        <f>(((L835/60)/60)/24)+DATE(1970,1,1)</f>
        <v>40588.25</v>
      </c>
      <c r="T835" s="8">
        <f>(((M835/60)/60)/24)+DATE(1970,1,1)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>
        <v>119</v>
      </c>
      <c r="I836" s="4">
        <f t="shared" si="51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53"/>
        <v>theater</v>
      </c>
      <c r="R836" t="str">
        <f t="shared" ref="R836:R899" si="54">RIGHT(P836,LEN(P836)- SEARCH("/",P836))</f>
        <v>plays</v>
      </c>
      <c r="S836" s="8">
        <f>(((L836/60)/60)/24)+DATE(1970,1,1)</f>
        <v>41448.208333333336</v>
      </c>
      <c r="T836" s="8">
        <f>(((M836/60)/60)/24)+DATE(1970,1,1)</f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 s="4">
        <f t="shared" ref="I837:I900" si="55">E837/H837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53"/>
        <v>technology</v>
      </c>
      <c r="R837" t="str">
        <f t="shared" si="54"/>
        <v>web</v>
      </c>
      <c r="S837" s="8">
        <f>(((L837/60)/60)/24)+DATE(1970,1,1)</f>
        <v>42063.25</v>
      </c>
      <c r="T837" s="8">
        <f>(((M837/60)/60)/24)+DATE(1970,1,1)</f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 s="4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53"/>
        <v>music</v>
      </c>
      <c r="R838" t="str">
        <f t="shared" si="54"/>
        <v>indie rock</v>
      </c>
      <c r="S838" s="8">
        <f>(((L838/60)/60)/24)+DATE(1970,1,1)</f>
        <v>40214.25</v>
      </c>
      <c r="T838" s="8">
        <f>(((M838/60)/60)/24)+DATE(1970,1,1)</f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>
        <v>1797</v>
      </c>
      <c r="I839" s="4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53"/>
        <v>music</v>
      </c>
      <c r="R839" t="str">
        <f t="shared" si="54"/>
        <v>jazz</v>
      </c>
      <c r="S839" s="8">
        <f>(((L839/60)/60)/24)+DATE(1970,1,1)</f>
        <v>40629.208333333336</v>
      </c>
      <c r="T839" s="8">
        <f>(((M839/60)/60)/24)+DATE(1970,1,1)</f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>
        <v>261</v>
      </c>
      <c r="I840" s="4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53"/>
        <v>theater</v>
      </c>
      <c r="R840" t="str">
        <f t="shared" si="54"/>
        <v>plays</v>
      </c>
      <c r="S840" s="8">
        <f>(((L840/60)/60)/24)+DATE(1970,1,1)</f>
        <v>43370.208333333328</v>
      </c>
      <c r="T840" s="8">
        <f>(((M840/60)/60)/24)+DATE(1970,1,1)</f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>
        <v>157</v>
      </c>
      <c r="I841" s="4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53"/>
        <v>film &amp; video</v>
      </c>
      <c r="R841" t="str">
        <f t="shared" si="54"/>
        <v>documentary</v>
      </c>
      <c r="S841" s="8">
        <f>(((L841/60)/60)/24)+DATE(1970,1,1)</f>
        <v>41715.208333333336</v>
      </c>
      <c r="T841" s="8">
        <f>(((M841/60)/60)/24)+DATE(1970,1,1)</f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>
        <v>3533</v>
      </c>
      <c r="I842" s="4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53"/>
        <v>theater</v>
      </c>
      <c r="R842" t="str">
        <f t="shared" si="54"/>
        <v>plays</v>
      </c>
      <c r="S842" s="8">
        <f>(((L842/60)/60)/24)+DATE(1970,1,1)</f>
        <v>41836.208333333336</v>
      </c>
      <c r="T842" s="8">
        <f>(((M842/60)/60)/24)+DATE(1970,1,1)</f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>
        <v>155</v>
      </c>
      <c r="I843" s="4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53"/>
        <v>technology</v>
      </c>
      <c r="R843" t="str">
        <f t="shared" si="54"/>
        <v>web</v>
      </c>
      <c r="S843" s="8">
        <f>(((L843/60)/60)/24)+DATE(1970,1,1)</f>
        <v>42419.25</v>
      </c>
      <c r="T843" s="8">
        <f>(((M843/60)/60)/24)+DATE(1970,1,1)</f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>
        <v>132</v>
      </c>
      <c r="I844" s="4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53"/>
        <v>technology</v>
      </c>
      <c r="R844" t="str">
        <f t="shared" si="54"/>
        <v>wearables</v>
      </c>
      <c r="S844" s="8">
        <f>(((L844/60)/60)/24)+DATE(1970,1,1)</f>
        <v>43266.208333333328</v>
      </c>
      <c r="T844" s="8">
        <f>(((M844/60)/60)/24)+DATE(1970,1,1)</f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>
        <v>33</v>
      </c>
      <c r="I845" s="4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53"/>
        <v>photography</v>
      </c>
      <c r="R845" t="str">
        <f t="shared" si="54"/>
        <v>photography books</v>
      </c>
      <c r="S845" s="8">
        <f>(((L845/60)/60)/24)+DATE(1970,1,1)</f>
        <v>43338.208333333328</v>
      </c>
      <c r="T845" s="8">
        <f>(((M845/60)/60)/24)+DATE(1970,1,1)</f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99.39772727272728</v>
      </c>
      <c r="G846" t="s">
        <v>74</v>
      </c>
      <c r="H846">
        <v>94</v>
      </c>
      <c r="I846" s="4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53"/>
        <v>film &amp; video</v>
      </c>
      <c r="R846" t="str">
        <f t="shared" si="54"/>
        <v>documentary</v>
      </c>
      <c r="S846" s="8">
        <f>(((L846/60)/60)/24)+DATE(1970,1,1)</f>
        <v>40930.25</v>
      </c>
      <c r="T846" s="8">
        <f>(((M846/60)/60)/24)+DATE(1970,1,1)</f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>
        <v>1354</v>
      </c>
      <c r="I847" s="4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53"/>
        <v>technology</v>
      </c>
      <c r="R847" t="str">
        <f t="shared" si="54"/>
        <v>web</v>
      </c>
      <c r="S847" s="8">
        <f>(((L847/60)/60)/24)+DATE(1970,1,1)</f>
        <v>43235.208333333328</v>
      </c>
      <c r="T847" s="8">
        <f>(((M847/60)/60)/24)+DATE(1970,1,1)</f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>
        <v>48</v>
      </c>
      <c r="I848" s="4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53"/>
        <v>technology</v>
      </c>
      <c r="R848" t="str">
        <f t="shared" si="54"/>
        <v>web</v>
      </c>
      <c r="S848" s="8">
        <f>(((L848/60)/60)/24)+DATE(1970,1,1)</f>
        <v>43302.208333333328</v>
      </c>
      <c r="T848" s="8">
        <f>(((M848/60)/60)/24)+DATE(1970,1,1)</f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>
        <v>110</v>
      </c>
      <c r="I849" s="4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53"/>
        <v>food</v>
      </c>
      <c r="R849" t="str">
        <f t="shared" si="54"/>
        <v>food trucks</v>
      </c>
      <c r="S849" s="8">
        <f>(((L849/60)/60)/24)+DATE(1970,1,1)</f>
        <v>43107.25</v>
      </c>
      <c r="T849" s="8">
        <f>(((M849/60)/60)/24)+DATE(1970,1,1)</f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>
        <v>172</v>
      </c>
      <c r="I850" s="4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53"/>
        <v>film &amp; video</v>
      </c>
      <c r="R850" t="str">
        <f t="shared" si="54"/>
        <v>drama</v>
      </c>
      <c r="S850" s="8">
        <f>(((L850/60)/60)/24)+DATE(1970,1,1)</f>
        <v>40341.208333333336</v>
      </c>
      <c r="T850" s="8">
        <f>(((M850/60)/60)/24)+DATE(1970,1,1)</f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>
        <v>307</v>
      </c>
      <c r="I851" s="4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53"/>
        <v>music</v>
      </c>
      <c r="R851" t="str">
        <f t="shared" si="54"/>
        <v>indie rock</v>
      </c>
      <c r="S851" s="8">
        <f>(((L851/60)/60)/24)+DATE(1970,1,1)</f>
        <v>40948.25</v>
      </c>
      <c r="T851" s="8">
        <f>(((M851/60)/60)/24)+DATE(1970,1,1)</f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 s="4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53"/>
        <v>music</v>
      </c>
      <c r="R852" t="str">
        <f t="shared" si="54"/>
        <v>rock</v>
      </c>
      <c r="S852" s="8">
        <f>(((L852/60)/60)/24)+DATE(1970,1,1)</f>
        <v>40866.25</v>
      </c>
      <c r="T852" s="8">
        <f>(((M852/60)/60)/24)+DATE(1970,1,1)</f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207.79999999999998</v>
      </c>
      <c r="G853" t="s">
        <v>20</v>
      </c>
      <c r="H853">
        <v>160</v>
      </c>
      <c r="I853" s="4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53"/>
        <v>music</v>
      </c>
      <c r="R853" t="str">
        <f t="shared" si="54"/>
        <v>electric music</v>
      </c>
      <c r="S853" s="8">
        <f>(((L853/60)/60)/24)+DATE(1970,1,1)</f>
        <v>41031.208333333336</v>
      </c>
      <c r="T853" s="8">
        <f>(((M853/60)/60)/24)+DATE(1970,1,1)</f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31</v>
      </c>
      <c r="I854" s="4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53"/>
        <v>games</v>
      </c>
      <c r="R854" t="str">
        <f t="shared" si="54"/>
        <v>video games</v>
      </c>
      <c r="S854" s="8">
        <f>(((L854/60)/60)/24)+DATE(1970,1,1)</f>
        <v>40740.208333333336</v>
      </c>
      <c r="T854" s="8">
        <f>(((M854/60)/60)/24)+DATE(1970,1,1)</f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>
        <v>1467</v>
      </c>
      <c r="I855" s="4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53"/>
        <v>music</v>
      </c>
      <c r="R855" t="str">
        <f t="shared" si="54"/>
        <v>indie rock</v>
      </c>
      <c r="S855" s="8">
        <f>(((L855/60)/60)/24)+DATE(1970,1,1)</f>
        <v>40714.208333333336</v>
      </c>
      <c r="T855" s="8">
        <f>(((M855/60)/60)/24)+DATE(1970,1,1)</f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>
        <v>2662</v>
      </c>
      <c r="I856" s="4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53"/>
        <v>publishing</v>
      </c>
      <c r="R856" t="str">
        <f t="shared" si="54"/>
        <v>fiction</v>
      </c>
      <c r="S856" s="8">
        <f>(((L856/60)/60)/24)+DATE(1970,1,1)</f>
        <v>43787.25</v>
      </c>
      <c r="T856" s="8">
        <f>(((M856/60)/60)/24)+DATE(1970,1,1)</f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102.37606837606839</v>
      </c>
      <c r="G857" t="s">
        <v>20</v>
      </c>
      <c r="H857">
        <v>452</v>
      </c>
      <c r="I857" s="4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53"/>
        <v>theater</v>
      </c>
      <c r="R857" t="str">
        <f t="shared" si="54"/>
        <v>plays</v>
      </c>
      <c r="S857" s="8">
        <f>(((L857/60)/60)/24)+DATE(1970,1,1)</f>
        <v>40712.208333333336</v>
      </c>
      <c r="T857" s="8">
        <f>(((M857/60)/60)/24)+DATE(1970,1,1)</f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>
        <v>158</v>
      </c>
      <c r="I858" s="4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53"/>
        <v>food</v>
      </c>
      <c r="R858" t="str">
        <f t="shared" si="54"/>
        <v>food trucks</v>
      </c>
      <c r="S858" s="8">
        <f>(((L858/60)/60)/24)+DATE(1970,1,1)</f>
        <v>41023.208333333336</v>
      </c>
      <c r="T858" s="8">
        <f>(((M858/60)/60)/24)+DATE(1970,1,1)</f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139.86792452830187</v>
      </c>
      <c r="G859" t="s">
        <v>20</v>
      </c>
      <c r="H859">
        <v>225</v>
      </c>
      <c r="I859" s="4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53"/>
        <v>film &amp; video</v>
      </c>
      <c r="R859" t="str">
        <f t="shared" si="54"/>
        <v>shorts</v>
      </c>
      <c r="S859" s="8">
        <f>(((L859/60)/60)/24)+DATE(1970,1,1)</f>
        <v>40944.25</v>
      </c>
      <c r="T859" s="8">
        <f>(((M859/60)/60)/24)+DATE(1970,1,1)</f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35</v>
      </c>
      <c r="I860" s="4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53"/>
        <v>food</v>
      </c>
      <c r="R860" t="str">
        <f t="shared" si="54"/>
        <v>food trucks</v>
      </c>
      <c r="S860" s="8">
        <f>(((L860/60)/60)/24)+DATE(1970,1,1)</f>
        <v>43211.208333333328</v>
      </c>
      <c r="T860" s="8">
        <f>(((M860/60)/60)/24)+DATE(1970,1,1)</f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63</v>
      </c>
      <c r="I861" s="4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53"/>
        <v>theater</v>
      </c>
      <c r="R861" t="str">
        <f t="shared" si="54"/>
        <v>plays</v>
      </c>
      <c r="S861" s="8">
        <f>(((L861/60)/60)/24)+DATE(1970,1,1)</f>
        <v>41334.25</v>
      </c>
      <c r="T861" s="8">
        <f>(((M861/60)/60)/24)+DATE(1970,1,1)</f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>
        <v>65</v>
      </c>
      <c r="I862" s="4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53"/>
        <v>technology</v>
      </c>
      <c r="R862" t="str">
        <f t="shared" si="54"/>
        <v>wearables</v>
      </c>
      <c r="S862" s="8">
        <f>(((L862/60)/60)/24)+DATE(1970,1,1)</f>
        <v>43515.25</v>
      </c>
      <c r="T862" s="8">
        <f>(((M862/60)/60)/24)+DATE(1970,1,1)</f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105.87500000000001</v>
      </c>
      <c r="G863" t="s">
        <v>20</v>
      </c>
      <c r="H863">
        <v>163</v>
      </c>
      <c r="I863" s="4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53"/>
        <v>theater</v>
      </c>
      <c r="R863" t="str">
        <f t="shared" si="54"/>
        <v>plays</v>
      </c>
      <c r="S863" s="8">
        <f>(((L863/60)/60)/24)+DATE(1970,1,1)</f>
        <v>40258.208333333336</v>
      </c>
      <c r="T863" s="8">
        <f>(((M863/60)/60)/24)+DATE(1970,1,1)</f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187.42857142857144</v>
      </c>
      <c r="G864" t="s">
        <v>20</v>
      </c>
      <c r="H864">
        <v>85</v>
      </c>
      <c r="I864" s="4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53"/>
        <v>theater</v>
      </c>
      <c r="R864" t="str">
        <f t="shared" si="54"/>
        <v>plays</v>
      </c>
      <c r="S864" s="8">
        <f>(((L864/60)/60)/24)+DATE(1970,1,1)</f>
        <v>40756.208333333336</v>
      </c>
      <c r="T864" s="8">
        <f>(((M864/60)/60)/24)+DATE(1970,1,1)</f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>
        <v>217</v>
      </c>
      <c r="I865" s="4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53"/>
        <v>film &amp; video</v>
      </c>
      <c r="R865" t="str">
        <f t="shared" si="54"/>
        <v>television</v>
      </c>
      <c r="S865" s="8">
        <f>(((L865/60)/60)/24)+DATE(1970,1,1)</f>
        <v>42172.208333333328</v>
      </c>
      <c r="T865" s="8">
        <f>(((M865/60)/60)/24)+DATE(1970,1,1)</f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>
        <v>150</v>
      </c>
      <c r="I866" s="4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53"/>
        <v>film &amp; video</v>
      </c>
      <c r="R866" t="str">
        <f t="shared" si="54"/>
        <v>shorts</v>
      </c>
      <c r="S866" s="8">
        <f>(((L866/60)/60)/24)+DATE(1970,1,1)</f>
        <v>42601.208333333328</v>
      </c>
      <c r="T866" s="8">
        <f>(((M866/60)/60)/24)+DATE(1970,1,1)</f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>
        <v>3272</v>
      </c>
      <c r="I867" s="4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53"/>
        <v>theater</v>
      </c>
      <c r="R867" t="str">
        <f t="shared" si="54"/>
        <v>plays</v>
      </c>
      <c r="S867" s="8">
        <f>(((L867/60)/60)/24)+DATE(1970,1,1)</f>
        <v>41897.208333333336</v>
      </c>
      <c r="T867" s="8">
        <f>(((M867/60)/60)/24)+DATE(1970,1,1)</f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>
        <v>898</v>
      </c>
      <c r="I868" s="4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53"/>
        <v>photography</v>
      </c>
      <c r="R868" t="str">
        <f t="shared" si="54"/>
        <v>photography books</v>
      </c>
      <c r="S868" s="8">
        <f>(((L868/60)/60)/24)+DATE(1970,1,1)</f>
        <v>40671.208333333336</v>
      </c>
      <c r="T868" s="8">
        <f>(((M868/60)/60)/24)+DATE(1970,1,1)</f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>
        <v>300</v>
      </c>
      <c r="I869" s="4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53"/>
        <v>food</v>
      </c>
      <c r="R869" t="str">
        <f t="shared" si="54"/>
        <v>food trucks</v>
      </c>
      <c r="S869" s="8">
        <f>(((L869/60)/60)/24)+DATE(1970,1,1)</f>
        <v>43382.208333333328</v>
      </c>
      <c r="T869" s="8">
        <f>(((M869/60)/60)/24)+DATE(1970,1,1)</f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>
        <v>126</v>
      </c>
      <c r="I870" s="4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53"/>
        <v>theater</v>
      </c>
      <c r="R870" t="str">
        <f t="shared" si="54"/>
        <v>plays</v>
      </c>
      <c r="S870" s="8">
        <f>(((L870/60)/60)/24)+DATE(1970,1,1)</f>
        <v>41559.208333333336</v>
      </c>
      <c r="T870" s="8">
        <f>(((M870/60)/60)/24)+DATE(1970,1,1)</f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526</v>
      </c>
      <c r="I871" s="4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53"/>
        <v>film &amp; video</v>
      </c>
      <c r="R871" t="str">
        <f t="shared" si="54"/>
        <v>drama</v>
      </c>
      <c r="S871" s="8">
        <f>(((L871/60)/60)/24)+DATE(1970,1,1)</f>
        <v>40350.208333333336</v>
      </c>
      <c r="T871" s="8">
        <f>(((M871/60)/60)/24)+DATE(1970,1,1)</f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121</v>
      </c>
      <c r="I872" s="4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53"/>
        <v>theater</v>
      </c>
      <c r="R872" t="str">
        <f t="shared" si="54"/>
        <v>plays</v>
      </c>
      <c r="S872" s="8">
        <f>(((L872/60)/60)/24)+DATE(1970,1,1)</f>
        <v>42240.208333333328</v>
      </c>
      <c r="T872" s="8">
        <f>(((M872/60)/60)/24)+DATE(1970,1,1)</f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>
        <v>2320</v>
      </c>
      <c r="I873" s="4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53"/>
        <v>theater</v>
      </c>
      <c r="R873" t="str">
        <f t="shared" si="54"/>
        <v>plays</v>
      </c>
      <c r="S873" s="8">
        <f>(((L873/60)/60)/24)+DATE(1970,1,1)</f>
        <v>43040.208333333328</v>
      </c>
      <c r="T873" s="8">
        <f>(((M873/60)/60)/24)+DATE(1970,1,1)</f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>
        <v>81</v>
      </c>
      <c r="I874" s="4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53"/>
        <v>film &amp; video</v>
      </c>
      <c r="R874" t="str">
        <f t="shared" si="54"/>
        <v>science fiction</v>
      </c>
      <c r="S874" s="8">
        <f>(((L874/60)/60)/24)+DATE(1970,1,1)</f>
        <v>43346.208333333328</v>
      </c>
      <c r="T874" s="8">
        <f>(((M874/60)/60)/24)+DATE(1970,1,1)</f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>
        <v>1887</v>
      </c>
      <c r="I875" s="4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53"/>
        <v>photography</v>
      </c>
      <c r="R875" t="str">
        <f t="shared" si="54"/>
        <v>photography books</v>
      </c>
      <c r="S875" s="8">
        <f>(((L875/60)/60)/24)+DATE(1970,1,1)</f>
        <v>41647.25</v>
      </c>
      <c r="T875" s="8">
        <f>(((M875/60)/60)/24)+DATE(1970,1,1)</f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>
        <v>4358</v>
      </c>
      <c r="I876" s="4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53"/>
        <v>photography</v>
      </c>
      <c r="R876" t="str">
        <f t="shared" si="54"/>
        <v>photography books</v>
      </c>
      <c r="S876" s="8">
        <f>(((L876/60)/60)/24)+DATE(1970,1,1)</f>
        <v>40291.208333333336</v>
      </c>
      <c r="T876" s="8">
        <f>(((M876/60)/60)/24)+DATE(1970,1,1)</f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67</v>
      </c>
      <c r="I877" s="4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53"/>
        <v>music</v>
      </c>
      <c r="R877" t="str">
        <f t="shared" si="54"/>
        <v>rock</v>
      </c>
      <c r="S877" s="8">
        <f>(((L877/60)/60)/24)+DATE(1970,1,1)</f>
        <v>40556.25</v>
      </c>
      <c r="T877" s="8">
        <f>(((M877/60)/60)/24)+DATE(1970,1,1)</f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57</v>
      </c>
      <c r="I878" s="4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53"/>
        <v>photography</v>
      </c>
      <c r="R878" t="str">
        <f t="shared" si="54"/>
        <v>photography books</v>
      </c>
      <c r="S878" s="8">
        <f>(((L878/60)/60)/24)+DATE(1970,1,1)</f>
        <v>43624.208333333328</v>
      </c>
      <c r="T878" s="8">
        <f>(((M878/60)/60)/24)+DATE(1970,1,1)</f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1229</v>
      </c>
      <c r="I879" s="4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53"/>
        <v>food</v>
      </c>
      <c r="R879" t="str">
        <f t="shared" si="54"/>
        <v>food trucks</v>
      </c>
      <c r="S879" s="8">
        <f>(((L879/60)/60)/24)+DATE(1970,1,1)</f>
        <v>42577.208333333328</v>
      </c>
      <c r="T879" s="8">
        <f>(((M879/60)/60)/24)+DATE(1970,1,1)</f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12</v>
      </c>
      <c r="I880" s="4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53"/>
        <v>music</v>
      </c>
      <c r="R880" t="str">
        <f t="shared" si="54"/>
        <v>metal</v>
      </c>
      <c r="S880" s="8">
        <f>(((L880/60)/60)/24)+DATE(1970,1,1)</f>
        <v>43845.25</v>
      </c>
      <c r="T880" s="8">
        <f>(((M880/60)/60)/24)+DATE(1970,1,1)</f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>
        <v>53</v>
      </c>
      <c r="I881" s="4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53"/>
        <v>publishing</v>
      </c>
      <c r="R881" t="str">
        <f t="shared" si="54"/>
        <v>nonfiction</v>
      </c>
      <c r="S881" s="8">
        <f>(((L881/60)/60)/24)+DATE(1970,1,1)</f>
        <v>42788.25</v>
      </c>
      <c r="T881" s="8">
        <f>(((M881/60)/60)/24)+DATE(1970,1,1)</f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>
        <v>2414</v>
      </c>
      <c r="I882" s="4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53"/>
        <v>music</v>
      </c>
      <c r="R882" t="str">
        <f t="shared" si="54"/>
        <v>electric music</v>
      </c>
      <c r="S882" s="8">
        <f>(((L882/60)/60)/24)+DATE(1970,1,1)</f>
        <v>43667.208333333328</v>
      </c>
      <c r="T882" s="8">
        <f>(((M882/60)/60)/24)+DATE(1970,1,1)</f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452</v>
      </c>
      <c r="I883" s="4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53"/>
        <v>theater</v>
      </c>
      <c r="R883" t="str">
        <f t="shared" si="54"/>
        <v>plays</v>
      </c>
      <c r="S883" s="8">
        <f>(((L883/60)/60)/24)+DATE(1970,1,1)</f>
        <v>42194.208333333328</v>
      </c>
      <c r="T883" s="8">
        <f>(((M883/60)/60)/24)+DATE(1970,1,1)</f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v>80</v>
      </c>
      <c r="I884" s="4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53"/>
        <v>theater</v>
      </c>
      <c r="R884" t="str">
        <f t="shared" si="54"/>
        <v>plays</v>
      </c>
      <c r="S884" s="8">
        <f>(((L884/60)/60)/24)+DATE(1970,1,1)</f>
        <v>42025.25</v>
      </c>
      <c r="T884" s="8">
        <f>(((M884/60)/60)/24)+DATE(1970,1,1)</f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237.91176470588232</v>
      </c>
      <c r="G885" t="s">
        <v>20</v>
      </c>
      <c r="H885">
        <v>193</v>
      </c>
      <c r="I885" s="4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53"/>
        <v>film &amp; video</v>
      </c>
      <c r="R885" t="str">
        <f t="shared" si="54"/>
        <v>shorts</v>
      </c>
      <c r="S885" s="8">
        <f>(((L885/60)/60)/24)+DATE(1970,1,1)</f>
        <v>40323.208333333336</v>
      </c>
      <c r="T885" s="8">
        <f>(((M885/60)/60)/24)+DATE(1970,1,1)</f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>
        <v>1886</v>
      </c>
      <c r="I886" s="4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53"/>
        <v>theater</v>
      </c>
      <c r="R886" t="str">
        <f t="shared" si="54"/>
        <v>plays</v>
      </c>
      <c r="S886" s="8">
        <f>(((L886/60)/60)/24)+DATE(1970,1,1)</f>
        <v>41763.208333333336</v>
      </c>
      <c r="T886" s="8">
        <f>(((M886/60)/60)/24)+DATE(1970,1,1)</f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>
        <v>52</v>
      </c>
      <c r="I887" s="4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53"/>
        <v>theater</v>
      </c>
      <c r="R887" t="str">
        <f t="shared" si="54"/>
        <v>plays</v>
      </c>
      <c r="S887" s="8">
        <f>(((L887/60)/60)/24)+DATE(1970,1,1)</f>
        <v>40335.208333333336</v>
      </c>
      <c r="T887" s="8">
        <f>(((M887/60)/60)/24)+DATE(1970,1,1)</f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1825</v>
      </c>
      <c r="I888" s="4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53"/>
        <v>music</v>
      </c>
      <c r="R888" t="str">
        <f t="shared" si="54"/>
        <v>indie rock</v>
      </c>
      <c r="S888" s="8">
        <f>(((L888/60)/60)/24)+DATE(1970,1,1)</f>
        <v>40416.208333333336</v>
      </c>
      <c r="T888" s="8">
        <f>(((M888/60)/60)/24)+DATE(1970,1,1)</f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>
        <v>31</v>
      </c>
      <c r="I889" s="4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53"/>
        <v>theater</v>
      </c>
      <c r="R889" t="str">
        <f t="shared" si="54"/>
        <v>plays</v>
      </c>
      <c r="S889" s="8">
        <f>(((L889/60)/60)/24)+DATE(1970,1,1)</f>
        <v>42202.208333333328</v>
      </c>
      <c r="T889" s="8">
        <f>(((M889/60)/60)/24)+DATE(1970,1,1)</f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>
        <v>290</v>
      </c>
      <c r="I890" s="4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53"/>
        <v>theater</v>
      </c>
      <c r="R890" t="str">
        <f t="shared" si="54"/>
        <v>plays</v>
      </c>
      <c r="S890" s="8">
        <f>(((L890/60)/60)/24)+DATE(1970,1,1)</f>
        <v>42836.208333333328</v>
      </c>
      <c r="T890" s="8">
        <f>(((M890/60)/60)/24)+DATE(1970,1,1)</f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169.78571428571431</v>
      </c>
      <c r="G891" t="s">
        <v>20</v>
      </c>
      <c r="H891">
        <v>122</v>
      </c>
      <c r="I891" s="4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53"/>
        <v>music</v>
      </c>
      <c r="R891" t="str">
        <f t="shared" si="54"/>
        <v>electric music</v>
      </c>
      <c r="S891" s="8">
        <f>(((L891/60)/60)/24)+DATE(1970,1,1)</f>
        <v>41710.208333333336</v>
      </c>
      <c r="T891" s="8">
        <f>(((M891/60)/60)/24)+DATE(1970,1,1)</f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115.95907738095239</v>
      </c>
      <c r="G892" t="s">
        <v>20</v>
      </c>
      <c r="H892">
        <v>1470</v>
      </c>
      <c r="I892" s="4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53"/>
        <v>music</v>
      </c>
      <c r="R892" t="str">
        <f t="shared" si="54"/>
        <v>indie rock</v>
      </c>
      <c r="S892" s="8">
        <f>(((L892/60)/60)/24)+DATE(1970,1,1)</f>
        <v>43640.208333333328</v>
      </c>
      <c r="T892" s="8">
        <f>(((M892/60)/60)/24)+DATE(1970,1,1)</f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258.59999999999997</v>
      </c>
      <c r="G893" t="s">
        <v>20</v>
      </c>
      <c r="H893">
        <v>165</v>
      </c>
      <c r="I893" s="4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53"/>
        <v>film &amp; video</v>
      </c>
      <c r="R893" t="str">
        <f t="shared" si="54"/>
        <v>documentary</v>
      </c>
      <c r="S893" s="8">
        <f>(((L893/60)/60)/24)+DATE(1970,1,1)</f>
        <v>40880.25</v>
      </c>
      <c r="T893" s="8">
        <f>(((M893/60)/60)/24)+DATE(1970,1,1)</f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230.58333333333331</v>
      </c>
      <c r="G894" t="s">
        <v>20</v>
      </c>
      <c r="H894">
        <v>182</v>
      </c>
      <c r="I894" s="4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53"/>
        <v>publishing</v>
      </c>
      <c r="R894" t="str">
        <f t="shared" si="54"/>
        <v>translations</v>
      </c>
      <c r="S894" s="8">
        <f>(((L894/60)/60)/24)+DATE(1970,1,1)</f>
        <v>40319.208333333336</v>
      </c>
      <c r="T894" s="8">
        <f>(((M894/60)/60)/24)+DATE(1970,1,1)</f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>
        <v>199</v>
      </c>
      <c r="I895" s="4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53"/>
        <v>film &amp; video</v>
      </c>
      <c r="R895" t="str">
        <f t="shared" si="54"/>
        <v>documentary</v>
      </c>
      <c r="S895" s="8">
        <f>(((L895/60)/60)/24)+DATE(1970,1,1)</f>
        <v>42170.208333333328</v>
      </c>
      <c r="T895" s="8">
        <f>(((M895/60)/60)/24)+DATE(1970,1,1)</f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188.70588235294116</v>
      </c>
      <c r="G896" t="s">
        <v>20</v>
      </c>
      <c r="H896">
        <v>56</v>
      </c>
      <c r="I896" s="4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53"/>
        <v>film &amp; video</v>
      </c>
      <c r="R896" t="str">
        <f t="shared" si="54"/>
        <v>television</v>
      </c>
      <c r="S896" s="8">
        <f>(((L896/60)/60)/24)+DATE(1970,1,1)</f>
        <v>41466.208333333336</v>
      </c>
      <c r="T896" s="8">
        <f>(((M896/60)/60)/24)+DATE(1970,1,1)</f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>
        <v>107</v>
      </c>
      <c r="I897" s="4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53"/>
        <v>theater</v>
      </c>
      <c r="R897" t="str">
        <f t="shared" si="54"/>
        <v>plays</v>
      </c>
      <c r="S897" s="8">
        <f>(((L897/60)/60)/24)+DATE(1970,1,1)</f>
        <v>43134.25</v>
      </c>
      <c r="T897" s="8">
        <f>(((M897/60)/60)/24)+DATE(1970,1,1)</f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2"/>
        <v>774.43434343434342</v>
      </c>
      <c r="G898" t="s">
        <v>20</v>
      </c>
      <c r="H898">
        <v>1460</v>
      </c>
      <c r="I898" s="4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53"/>
        <v>food</v>
      </c>
      <c r="R898" t="str">
        <f t="shared" si="54"/>
        <v>food trucks</v>
      </c>
      <c r="S898" s="8">
        <f>(((L898/60)/60)/24)+DATE(1970,1,1)</f>
        <v>40738.208333333336</v>
      </c>
      <c r="T898" s="8">
        <f>(((M898/60)/60)/24)+DATE(1970,1,1)</f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56">E899/D899*100</f>
        <v>27.693181818181817</v>
      </c>
      <c r="G899" t="s">
        <v>14</v>
      </c>
      <c r="H899">
        <v>27</v>
      </c>
      <c r="I899" s="4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57">LEFT(P899,SEARCH("/",P899)-1)</f>
        <v>theater</v>
      </c>
      <c r="R899" t="str">
        <f t="shared" si="54"/>
        <v>plays</v>
      </c>
      <c r="S899" s="8">
        <f>(((L899/60)/60)/24)+DATE(1970,1,1)</f>
        <v>43583.208333333328</v>
      </c>
      <c r="T899" s="8">
        <f>(((M899/60)/60)/24)+DATE(1970,1,1)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>
        <v>1221</v>
      </c>
      <c r="I900" s="4">
        <f t="shared" si="5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57"/>
        <v>film &amp; video</v>
      </c>
      <c r="R900" t="str">
        <f t="shared" ref="R900:R963" si="58">RIGHT(P900,LEN(P900)- SEARCH("/",P900))</f>
        <v>documentary</v>
      </c>
      <c r="S900" s="8">
        <f>(((L900/60)/60)/24)+DATE(1970,1,1)</f>
        <v>43815.25</v>
      </c>
      <c r="T900" s="8">
        <f>(((M900/60)/60)/24)+DATE(1970,1,1)</f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>
        <v>123</v>
      </c>
      <c r="I901" s="4">
        <f t="shared" ref="I901:I964" si="59">E901/H901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57"/>
        <v>music</v>
      </c>
      <c r="R901" t="str">
        <f t="shared" si="58"/>
        <v>jazz</v>
      </c>
      <c r="S901" s="8">
        <f>(((L901/60)/60)/24)+DATE(1970,1,1)</f>
        <v>41554.208333333336</v>
      </c>
      <c r="T901" s="8">
        <f>(((M901/60)/60)/24)+DATE(1970,1,1)</f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 s="4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57"/>
        <v>technology</v>
      </c>
      <c r="R902" t="str">
        <f t="shared" si="58"/>
        <v>web</v>
      </c>
      <c r="S902" s="8">
        <f>(((L902/60)/60)/24)+DATE(1970,1,1)</f>
        <v>41901.208333333336</v>
      </c>
      <c r="T902" s="8">
        <f>(((M902/60)/60)/24)+DATE(1970,1,1)</f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156.17857142857144</v>
      </c>
      <c r="G903" t="s">
        <v>20</v>
      </c>
      <c r="H903">
        <v>159</v>
      </c>
      <c r="I903" s="4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57"/>
        <v>music</v>
      </c>
      <c r="R903" t="str">
        <f t="shared" si="58"/>
        <v>rock</v>
      </c>
      <c r="S903" s="8">
        <f>(((L903/60)/60)/24)+DATE(1970,1,1)</f>
        <v>43298.208333333328</v>
      </c>
      <c r="T903" s="8">
        <f>(((M903/60)/60)/24)+DATE(1970,1,1)</f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252.42857142857144</v>
      </c>
      <c r="G904" t="s">
        <v>20</v>
      </c>
      <c r="H904">
        <v>110</v>
      </c>
      <c r="I904" s="4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57"/>
        <v>technology</v>
      </c>
      <c r="R904" t="str">
        <f t="shared" si="58"/>
        <v>web</v>
      </c>
      <c r="S904" s="8">
        <f>(((L904/60)/60)/24)+DATE(1970,1,1)</f>
        <v>42399.25</v>
      </c>
      <c r="T904" s="8">
        <f>(((M904/60)/60)/24)+DATE(1970,1,1)</f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>
        <v>14</v>
      </c>
      <c r="I905" s="4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57"/>
        <v>publishing</v>
      </c>
      <c r="R905" t="str">
        <f t="shared" si="58"/>
        <v>nonfiction</v>
      </c>
      <c r="S905" s="8">
        <f>(((L905/60)/60)/24)+DATE(1970,1,1)</f>
        <v>41034.208333333336</v>
      </c>
      <c r="T905" s="8">
        <f>(((M905/60)/60)/24)+DATE(1970,1,1)</f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>
        <v>16</v>
      </c>
      <c r="I906" s="4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57"/>
        <v>publishing</v>
      </c>
      <c r="R906" t="str">
        <f t="shared" si="58"/>
        <v>radio &amp; podcasts</v>
      </c>
      <c r="S906" s="8">
        <f>(((L906/60)/60)/24)+DATE(1970,1,1)</f>
        <v>41186.208333333336</v>
      </c>
      <c r="T906" s="8">
        <f>(((M906/60)/60)/24)+DATE(1970,1,1)</f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>
        <v>236</v>
      </c>
      <c r="I907" s="4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57"/>
        <v>theater</v>
      </c>
      <c r="R907" t="str">
        <f t="shared" si="58"/>
        <v>plays</v>
      </c>
      <c r="S907" s="8">
        <f>(((L907/60)/60)/24)+DATE(1970,1,1)</f>
        <v>41536.208333333336</v>
      </c>
      <c r="T907" s="8">
        <f>(((M907/60)/60)/24)+DATE(1970,1,1)</f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>
        <v>191</v>
      </c>
      <c r="I908" s="4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57"/>
        <v>film &amp; video</v>
      </c>
      <c r="R908" t="str">
        <f t="shared" si="58"/>
        <v>documentary</v>
      </c>
      <c r="S908" s="8">
        <f>(((L908/60)/60)/24)+DATE(1970,1,1)</f>
        <v>42868.208333333328</v>
      </c>
      <c r="T908" s="8">
        <f>(((M908/60)/60)/24)+DATE(1970,1,1)</f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41</v>
      </c>
      <c r="I909" s="4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57"/>
        <v>theater</v>
      </c>
      <c r="R909" t="str">
        <f t="shared" si="58"/>
        <v>plays</v>
      </c>
      <c r="S909" s="8">
        <f>(((L909/60)/60)/24)+DATE(1970,1,1)</f>
        <v>40660.208333333336</v>
      </c>
      <c r="T909" s="8">
        <f>(((M909/60)/60)/24)+DATE(1970,1,1)</f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>
        <v>3934</v>
      </c>
      <c r="I910" s="4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57"/>
        <v>games</v>
      </c>
      <c r="R910" t="str">
        <f t="shared" si="58"/>
        <v>video games</v>
      </c>
      <c r="S910" s="8">
        <f>(((L910/60)/60)/24)+DATE(1970,1,1)</f>
        <v>41031.208333333336</v>
      </c>
      <c r="T910" s="8">
        <f>(((M910/60)/60)/24)+DATE(1970,1,1)</f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>
        <v>80</v>
      </c>
      <c r="I911" s="4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57"/>
        <v>theater</v>
      </c>
      <c r="R911" t="str">
        <f t="shared" si="58"/>
        <v>plays</v>
      </c>
      <c r="S911" s="8">
        <f>(((L911/60)/60)/24)+DATE(1970,1,1)</f>
        <v>43255.208333333328</v>
      </c>
      <c r="T911" s="8">
        <f>(((M911/60)/60)/24)+DATE(1970,1,1)</f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19.556634304207122</v>
      </c>
      <c r="G912" t="s">
        <v>74</v>
      </c>
      <c r="H912">
        <v>296</v>
      </c>
      <c r="I912" s="4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57"/>
        <v>theater</v>
      </c>
      <c r="R912" t="str">
        <f t="shared" si="58"/>
        <v>plays</v>
      </c>
      <c r="S912" s="8">
        <f>(((L912/60)/60)/24)+DATE(1970,1,1)</f>
        <v>42026.25</v>
      </c>
      <c r="T912" s="8">
        <f>(((M912/60)/60)/24)+DATE(1970,1,1)</f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>
        <v>462</v>
      </c>
      <c r="I913" s="4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57"/>
        <v>technology</v>
      </c>
      <c r="R913" t="str">
        <f t="shared" si="58"/>
        <v>web</v>
      </c>
      <c r="S913" s="8">
        <f>(((L913/60)/60)/24)+DATE(1970,1,1)</f>
        <v>43717.208333333328</v>
      </c>
      <c r="T913" s="8">
        <f>(((M913/60)/60)/24)+DATE(1970,1,1)</f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v>179</v>
      </c>
      <c r="I914" s="4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57"/>
        <v>film &amp; video</v>
      </c>
      <c r="R914" t="str">
        <f t="shared" si="58"/>
        <v>drama</v>
      </c>
      <c r="S914" s="8">
        <f>(((L914/60)/60)/24)+DATE(1970,1,1)</f>
        <v>41157.208333333336</v>
      </c>
      <c r="T914" s="8">
        <f>(((M914/60)/60)/24)+DATE(1970,1,1)</f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523</v>
      </c>
      <c r="I915" s="4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57"/>
        <v>film &amp; video</v>
      </c>
      <c r="R915" t="str">
        <f t="shared" si="58"/>
        <v>drama</v>
      </c>
      <c r="S915" s="8">
        <f>(((L915/60)/60)/24)+DATE(1970,1,1)</f>
        <v>43597.208333333328</v>
      </c>
      <c r="T915" s="8">
        <f>(((M915/60)/60)/24)+DATE(1970,1,1)</f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141</v>
      </c>
      <c r="I916" s="4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57"/>
        <v>theater</v>
      </c>
      <c r="R916" t="str">
        <f t="shared" si="58"/>
        <v>plays</v>
      </c>
      <c r="S916" s="8">
        <f>(((L916/60)/60)/24)+DATE(1970,1,1)</f>
        <v>41490.208333333336</v>
      </c>
      <c r="T916" s="8">
        <f>(((M916/60)/60)/24)+DATE(1970,1,1)</f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>
        <v>1866</v>
      </c>
      <c r="I917" s="4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57"/>
        <v>film &amp; video</v>
      </c>
      <c r="R917" t="str">
        <f t="shared" si="58"/>
        <v>television</v>
      </c>
      <c r="S917" s="8">
        <f>(((L917/60)/60)/24)+DATE(1970,1,1)</f>
        <v>42976.208333333328</v>
      </c>
      <c r="T917" s="8">
        <f>(((M917/60)/60)/24)+DATE(1970,1,1)</f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52</v>
      </c>
      <c r="I918" s="4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57"/>
        <v>photography</v>
      </c>
      <c r="R918" t="str">
        <f t="shared" si="58"/>
        <v>photography books</v>
      </c>
      <c r="S918" s="8">
        <f>(((L918/60)/60)/24)+DATE(1970,1,1)</f>
        <v>41991.25</v>
      </c>
      <c r="T918" s="8">
        <f>(((M918/60)/60)/24)+DATE(1970,1,1)</f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>
        <v>27</v>
      </c>
      <c r="I919" s="4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57"/>
        <v>film &amp; video</v>
      </c>
      <c r="R919" t="str">
        <f t="shared" si="58"/>
        <v>shorts</v>
      </c>
      <c r="S919" s="8">
        <f>(((L919/60)/60)/24)+DATE(1970,1,1)</f>
        <v>40722.208333333336</v>
      </c>
      <c r="T919" s="8">
        <f>(((M919/60)/60)/24)+DATE(1970,1,1)</f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>
        <v>156</v>
      </c>
      <c r="I920" s="4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57"/>
        <v>publishing</v>
      </c>
      <c r="R920" t="str">
        <f t="shared" si="58"/>
        <v>radio &amp; podcasts</v>
      </c>
      <c r="S920" s="8">
        <f>(((L920/60)/60)/24)+DATE(1970,1,1)</f>
        <v>41117.208333333336</v>
      </c>
      <c r="T920" s="8">
        <f>(((M920/60)/60)/24)+DATE(1970,1,1)</f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225</v>
      </c>
      <c r="I921" s="4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57"/>
        <v>theater</v>
      </c>
      <c r="R921" t="str">
        <f t="shared" si="58"/>
        <v>plays</v>
      </c>
      <c r="S921" s="8">
        <f>(((L921/60)/60)/24)+DATE(1970,1,1)</f>
        <v>43022.208333333328</v>
      </c>
      <c r="T921" s="8">
        <f>(((M921/60)/60)/24)+DATE(1970,1,1)</f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>
        <v>255</v>
      </c>
      <c r="I922" s="4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57"/>
        <v>film &amp; video</v>
      </c>
      <c r="R922" t="str">
        <f t="shared" si="58"/>
        <v>animation</v>
      </c>
      <c r="S922" s="8">
        <f>(((L922/60)/60)/24)+DATE(1970,1,1)</f>
        <v>43503.25</v>
      </c>
      <c r="T922" s="8">
        <f>(((M922/60)/60)/24)+DATE(1970,1,1)</f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38</v>
      </c>
      <c r="I923" s="4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57"/>
        <v>technology</v>
      </c>
      <c r="R923" t="str">
        <f t="shared" si="58"/>
        <v>web</v>
      </c>
      <c r="S923" s="8">
        <f>(((L923/60)/60)/24)+DATE(1970,1,1)</f>
        <v>40951.25</v>
      </c>
      <c r="T923" s="8">
        <f>(((M923/60)/60)/24)+DATE(1970,1,1)</f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>
        <v>2261</v>
      </c>
      <c r="I924" s="4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57"/>
        <v>music</v>
      </c>
      <c r="R924" t="str">
        <f t="shared" si="58"/>
        <v>world music</v>
      </c>
      <c r="S924" s="8">
        <f>(((L924/60)/60)/24)+DATE(1970,1,1)</f>
        <v>43443.25</v>
      </c>
      <c r="T924" s="8">
        <f>(((M924/60)/60)/24)+DATE(1970,1,1)</f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>
        <v>40</v>
      </c>
      <c r="I925" s="4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57"/>
        <v>theater</v>
      </c>
      <c r="R925" t="str">
        <f t="shared" si="58"/>
        <v>plays</v>
      </c>
      <c r="S925" s="8">
        <f>(((L925/60)/60)/24)+DATE(1970,1,1)</f>
        <v>40373.208333333336</v>
      </c>
      <c r="T925" s="8">
        <f>(((M925/60)/60)/24)+DATE(1970,1,1)</f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>
        <v>2289</v>
      </c>
      <c r="I926" s="4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57"/>
        <v>theater</v>
      </c>
      <c r="R926" t="str">
        <f t="shared" si="58"/>
        <v>plays</v>
      </c>
      <c r="S926" s="8">
        <f>(((L926/60)/60)/24)+DATE(1970,1,1)</f>
        <v>43769.208333333328</v>
      </c>
      <c r="T926" s="8">
        <f>(((M926/60)/60)/24)+DATE(1970,1,1)</f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224.06666666666669</v>
      </c>
      <c r="G927" t="s">
        <v>20</v>
      </c>
      <c r="H927">
        <v>65</v>
      </c>
      <c r="I927" s="4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57"/>
        <v>theater</v>
      </c>
      <c r="R927" t="str">
        <f t="shared" si="58"/>
        <v>plays</v>
      </c>
      <c r="S927" s="8">
        <f>(((L927/60)/60)/24)+DATE(1970,1,1)</f>
        <v>43000.208333333328</v>
      </c>
      <c r="T927" s="8">
        <f>(((M927/60)/60)/24)+DATE(1970,1,1)</f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15</v>
      </c>
      <c r="I928" s="4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57"/>
        <v>food</v>
      </c>
      <c r="R928" t="str">
        <f t="shared" si="58"/>
        <v>food trucks</v>
      </c>
      <c r="S928" s="8">
        <f>(((L928/60)/60)/24)+DATE(1970,1,1)</f>
        <v>42502.208333333328</v>
      </c>
      <c r="T928" s="8">
        <f>(((M928/60)/60)/24)+DATE(1970,1,1)</f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37</v>
      </c>
      <c r="I929" s="4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57"/>
        <v>theater</v>
      </c>
      <c r="R929" t="str">
        <f t="shared" si="58"/>
        <v>plays</v>
      </c>
      <c r="S929" s="8">
        <f>(((L929/60)/60)/24)+DATE(1970,1,1)</f>
        <v>41102.208333333336</v>
      </c>
      <c r="T929" s="8">
        <f>(((M929/60)/60)/24)+DATE(1970,1,1)</f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>
        <v>3777</v>
      </c>
      <c r="I930" s="4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57"/>
        <v>technology</v>
      </c>
      <c r="R930" t="str">
        <f t="shared" si="58"/>
        <v>web</v>
      </c>
      <c r="S930" s="8">
        <f>(((L930/60)/60)/24)+DATE(1970,1,1)</f>
        <v>41637.25</v>
      </c>
      <c r="T930" s="8">
        <f>(((M930/60)/60)/24)+DATE(1970,1,1)</f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217.30909090909088</v>
      </c>
      <c r="G931" t="s">
        <v>20</v>
      </c>
      <c r="H931">
        <v>184</v>
      </c>
      <c r="I931" s="4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57"/>
        <v>theater</v>
      </c>
      <c r="R931" t="str">
        <f t="shared" si="58"/>
        <v>plays</v>
      </c>
      <c r="S931" s="8">
        <f>(((L931/60)/60)/24)+DATE(1970,1,1)</f>
        <v>42858.208333333328</v>
      </c>
      <c r="T931" s="8">
        <f>(((M931/60)/60)/24)+DATE(1970,1,1)</f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112.28571428571428</v>
      </c>
      <c r="G932" t="s">
        <v>20</v>
      </c>
      <c r="H932">
        <v>85</v>
      </c>
      <c r="I932" s="4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57"/>
        <v>theater</v>
      </c>
      <c r="R932" t="str">
        <f t="shared" si="58"/>
        <v>plays</v>
      </c>
      <c r="S932" s="8">
        <f>(((L932/60)/60)/24)+DATE(1970,1,1)</f>
        <v>42060.25</v>
      </c>
      <c r="T932" s="8">
        <f>(((M932/60)/60)/24)+DATE(1970,1,1)</f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>
        <v>112</v>
      </c>
      <c r="I933" s="4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57"/>
        <v>theater</v>
      </c>
      <c r="R933" t="str">
        <f t="shared" si="58"/>
        <v>plays</v>
      </c>
      <c r="S933" s="8">
        <f>(((L933/60)/60)/24)+DATE(1970,1,1)</f>
        <v>41818.208333333336</v>
      </c>
      <c r="T933" s="8">
        <f>(((M933/60)/60)/24)+DATE(1970,1,1)</f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>
        <v>144</v>
      </c>
      <c r="I934" s="4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57"/>
        <v>music</v>
      </c>
      <c r="R934" t="str">
        <f t="shared" si="58"/>
        <v>rock</v>
      </c>
      <c r="S934" s="8">
        <f>(((L934/60)/60)/24)+DATE(1970,1,1)</f>
        <v>41709.208333333336</v>
      </c>
      <c r="T934" s="8">
        <f>(((M934/60)/60)/24)+DATE(1970,1,1)</f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239.74657534246577</v>
      </c>
      <c r="G935" t="s">
        <v>20</v>
      </c>
      <c r="H935">
        <v>1902</v>
      </c>
      <c r="I935" s="4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57"/>
        <v>theater</v>
      </c>
      <c r="R935" t="str">
        <f t="shared" si="58"/>
        <v>plays</v>
      </c>
      <c r="S935" s="8">
        <f>(((L935/60)/60)/24)+DATE(1970,1,1)</f>
        <v>41372.208333333336</v>
      </c>
      <c r="T935" s="8">
        <f>(((M935/60)/60)/24)+DATE(1970,1,1)</f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>
        <v>105</v>
      </c>
      <c r="I936" s="4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57"/>
        <v>theater</v>
      </c>
      <c r="R936" t="str">
        <f t="shared" si="58"/>
        <v>plays</v>
      </c>
      <c r="S936" s="8">
        <f>(((L936/60)/60)/24)+DATE(1970,1,1)</f>
        <v>42422.25</v>
      </c>
      <c r="T936" s="8">
        <f>(((M936/60)/60)/24)+DATE(1970,1,1)</f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>
        <v>132</v>
      </c>
      <c r="I937" s="4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57"/>
        <v>theater</v>
      </c>
      <c r="R937" t="str">
        <f t="shared" si="58"/>
        <v>plays</v>
      </c>
      <c r="S937" s="8">
        <f>(((L937/60)/60)/24)+DATE(1970,1,1)</f>
        <v>42209.208333333328</v>
      </c>
      <c r="T937" s="8">
        <f>(((M937/60)/60)/24)+DATE(1970,1,1)</f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21</v>
      </c>
      <c r="I938" s="4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57"/>
        <v>theater</v>
      </c>
      <c r="R938" t="str">
        <f t="shared" si="58"/>
        <v>plays</v>
      </c>
      <c r="S938" s="8">
        <f>(((L938/60)/60)/24)+DATE(1970,1,1)</f>
        <v>43668.208333333328</v>
      </c>
      <c r="T938" s="8">
        <f>(((M938/60)/60)/24)+DATE(1970,1,1)</f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>
        <v>976</v>
      </c>
      <c r="I939" s="4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57"/>
        <v>film &amp; video</v>
      </c>
      <c r="R939" t="str">
        <f t="shared" si="58"/>
        <v>documentary</v>
      </c>
      <c r="S939" s="8">
        <f>(((L939/60)/60)/24)+DATE(1970,1,1)</f>
        <v>42334.25</v>
      </c>
      <c r="T939" s="8">
        <f>(((M939/60)/60)/24)+DATE(1970,1,1)</f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109.70652173913042</v>
      </c>
      <c r="G940" t="s">
        <v>20</v>
      </c>
      <c r="H940">
        <v>96</v>
      </c>
      <c r="I940" s="4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57"/>
        <v>publishing</v>
      </c>
      <c r="R940" t="str">
        <f t="shared" si="58"/>
        <v>fiction</v>
      </c>
      <c r="S940" s="8">
        <f>(((L940/60)/60)/24)+DATE(1970,1,1)</f>
        <v>43263.208333333328</v>
      </c>
      <c r="T940" s="8">
        <f>(((M940/60)/60)/24)+DATE(1970,1,1)</f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67</v>
      </c>
      <c r="I941" s="4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57"/>
        <v>games</v>
      </c>
      <c r="R941" t="str">
        <f t="shared" si="58"/>
        <v>video games</v>
      </c>
      <c r="S941" s="8">
        <f>(((L941/60)/60)/24)+DATE(1970,1,1)</f>
        <v>40670.208333333336</v>
      </c>
      <c r="T941" s="8">
        <f>(((M941/60)/60)/24)+DATE(1970,1,1)</f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62.232323232323225</v>
      </c>
      <c r="G942" t="s">
        <v>47</v>
      </c>
      <c r="H942">
        <v>66</v>
      </c>
      <c r="I942" s="4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57"/>
        <v>technology</v>
      </c>
      <c r="R942" t="str">
        <f t="shared" si="58"/>
        <v>web</v>
      </c>
      <c r="S942" s="8">
        <f>(((L942/60)/60)/24)+DATE(1970,1,1)</f>
        <v>41244.25</v>
      </c>
      <c r="T942" s="8">
        <f>(((M942/60)/60)/24)+DATE(1970,1,1)</f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78</v>
      </c>
      <c r="I943" s="4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57"/>
        <v>theater</v>
      </c>
      <c r="R943" t="str">
        <f t="shared" si="58"/>
        <v>plays</v>
      </c>
      <c r="S943" s="8">
        <f>(((L943/60)/60)/24)+DATE(1970,1,1)</f>
        <v>40552.25</v>
      </c>
      <c r="T943" s="8">
        <f>(((M943/60)/60)/24)+DATE(1970,1,1)</f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67</v>
      </c>
      <c r="I944" s="4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57"/>
        <v>theater</v>
      </c>
      <c r="R944" t="str">
        <f t="shared" si="58"/>
        <v>plays</v>
      </c>
      <c r="S944" s="8">
        <f>(((L944/60)/60)/24)+DATE(1970,1,1)</f>
        <v>40568.25</v>
      </c>
      <c r="T944" s="8">
        <f>(((M944/60)/60)/24)+DATE(1970,1,1)</f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>
        <v>114</v>
      </c>
      <c r="I945" s="4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57"/>
        <v>food</v>
      </c>
      <c r="R945" t="str">
        <f t="shared" si="58"/>
        <v>food trucks</v>
      </c>
      <c r="S945" s="8">
        <f>(((L945/60)/60)/24)+DATE(1970,1,1)</f>
        <v>41906.208333333336</v>
      </c>
      <c r="T945" s="8">
        <f>(((M945/60)/60)/24)+DATE(1970,1,1)</f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263</v>
      </c>
      <c r="I946" s="4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57"/>
        <v>photography</v>
      </c>
      <c r="R946" t="str">
        <f t="shared" si="58"/>
        <v>photography books</v>
      </c>
      <c r="S946" s="8">
        <f>(((L946/60)/60)/24)+DATE(1970,1,1)</f>
        <v>42776.25</v>
      </c>
      <c r="T946" s="8">
        <f>(((M946/60)/60)/24)+DATE(1970,1,1)</f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 s="4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57"/>
        <v>photography</v>
      </c>
      <c r="R947" t="str">
        <f t="shared" si="58"/>
        <v>photography books</v>
      </c>
      <c r="S947" s="8">
        <f>(((L947/60)/60)/24)+DATE(1970,1,1)</f>
        <v>41004.208333333336</v>
      </c>
      <c r="T947" s="8">
        <f>(((M947/60)/60)/24)+DATE(1970,1,1)</f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181</v>
      </c>
      <c r="I948" s="4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57"/>
        <v>theater</v>
      </c>
      <c r="R948" t="str">
        <f t="shared" si="58"/>
        <v>plays</v>
      </c>
      <c r="S948" s="8">
        <f>(((L948/60)/60)/24)+DATE(1970,1,1)</f>
        <v>40710.208333333336</v>
      </c>
      <c r="T948" s="8">
        <f>(((M948/60)/60)/24)+DATE(1970,1,1)</f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13</v>
      </c>
      <c r="I949" s="4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57"/>
        <v>theater</v>
      </c>
      <c r="R949" t="str">
        <f t="shared" si="58"/>
        <v>plays</v>
      </c>
      <c r="S949" s="8">
        <f>(((L949/60)/60)/24)+DATE(1970,1,1)</f>
        <v>41908.208333333336</v>
      </c>
      <c r="T949" s="8">
        <f>(((M949/60)/60)/24)+DATE(1970,1,1)</f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>
        <v>160</v>
      </c>
      <c r="I950" s="4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57"/>
        <v>film &amp; video</v>
      </c>
      <c r="R950" t="str">
        <f t="shared" si="58"/>
        <v>documentary</v>
      </c>
      <c r="S950" s="8">
        <f>(((L950/60)/60)/24)+DATE(1970,1,1)</f>
        <v>41985.25</v>
      </c>
      <c r="T950" s="8">
        <f>(((M950/60)/60)/24)+DATE(1970,1,1)</f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>
        <v>203</v>
      </c>
      <c r="I951" s="4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57"/>
        <v>technology</v>
      </c>
      <c r="R951" t="str">
        <f t="shared" si="58"/>
        <v>web</v>
      </c>
      <c r="S951" s="8">
        <f>(((L951/60)/60)/24)+DATE(1970,1,1)</f>
        <v>42112.208333333328</v>
      </c>
      <c r="T951" s="8">
        <f>(((M951/60)/60)/24)+DATE(1970,1,1)</f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 s="4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57"/>
        <v>theater</v>
      </c>
      <c r="R952" t="str">
        <f t="shared" si="58"/>
        <v>plays</v>
      </c>
      <c r="S952" s="8">
        <f>(((L952/60)/60)/24)+DATE(1970,1,1)</f>
        <v>43571.208333333328</v>
      </c>
      <c r="T952" s="8">
        <f>(((M952/60)/60)/24)+DATE(1970,1,1)</f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>
        <v>1559</v>
      </c>
      <c r="I953" s="4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57"/>
        <v>music</v>
      </c>
      <c r="R953" t="str">
        <f t="shared" si="58"/>
        <v>rock</v>
      </c>
      <c r="S953" s="8">
        <f>(((L953/60)/60)/24)+DATE(1970,1,1)</f>
        <v>42730.25</v>
      </c>
      <c r="T953" s="8">
        <f>(((M953/60)/60)/24)+DATE(1970,1,1)</f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>
        <v>2266</v>
      </c>
      <c r="I954" s="4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57"/>
        <v>film &amp; video</v>
      </c>
      <c r="R954" t="str">
        <f t="shared" si="58"/>
        <v>documentary</v>
      </c>
      <c r="S954" s="8">
        <f>(((L954/60)/60)/24)+DATE(1970,1,1)</f>
        <v>42591.208333333328</v>
      </c>
      <c r="T954" s="8">
        <f>(((M954/60)/60)/24)+DATE(1970,1,1)</f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 s="4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57"/>
        <v>film &amp; video</v>
      </c>
      <c r="R955" t="str">
        <f t="shared" si="58"/>
        <v>science fiction</v>
      </c>
      <c r="S955" s="8">
        <f>(((L955/60)/60)/24)+DATE(1970,1,1)</f>
        <v>42358.25</v>
      </c>
      <c r="T955" s="8">
        <f>(((M955/60)/60)/24)+DATE(1970,1,1)</f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367.0985915492958</v>
      </c>
      <c r="G956" t="s">
        <v>20</v>
      </c>
      <c r="H956">
        <v>1548</v>
      </c>
      <c r="I956" s="4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57"/>
        <v>technology</v>
      </c>
      <c r="R956" t="str">
        <f t="shared" si="58"/>
        <v>web</v>
      </c>
      <c r="S956" s="8">
        <f>(((L956/60)/60)/24)+DATE(1970,1,1)</f>
        <v>41174.208333333336</v>
      </c>
      <c r="T956" s="8">
        <f>(((M956/60)/60)/24)+DATE(1970,1,1)</f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v>80</v>
      </c>
      <c r="I957" s="4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57"/>
        <v>theater</v>
      </c>
      <c r="R957" t="str">
        <f t="shared" si="58"/>
        <v>plays</v>
      </c>
      <c r="S957" s="8">
        <f>(((L957/60)/60)/24)+DATE(1970,1,1)</f>
        <v>41238.25</v>
      </c>
      <c r="T957" s="8">
        <f>(((M957/60)/60)/24)+DATE(1970,1,1)</f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830</v>
      </c>
      <c r="I958" s="4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57"/>
        <v>film &amp; video</v>
      </c>
      <c r="R958" t="str">
        <f t="shared" si="58"/>
        <v>science fiction</v>
      </c>
      <c r="S958" s="8">
        <f>(((L958/60)/60)/24)+DATE(1970,1,1)</f>
        <v>42360.25</v>
      </c>
      <c r="T958" s="8">
        <f>(((M958/60)/60)/24)+DATE(1970,1,1)</f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>
        <v>131</v>
      </c>
      <c r="I959" s="4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57"/>
        <v>theater</v>
      </c>
      <c r="R959" t="str">
        <f t="shared" si="58"/>
        <v>plays</v>
      </c>
      <c r="S959" s="8">
        <f>(((L959/60)/60)/24)+DATE(1970,1,1)</f>
        <v>40955.25</v>
      </c>
      <c r="T959" s="8">
        <f>(((M959/60)/60)/24)+DATE(1970,1,1)</f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>
        <v>112</v>
      </c>
      <c r="I960" s="4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57"/>
        <v>film &amp; video</v>
      </c>
      <c r="R960" t="str">
        <f t="shared" si="58"/>
        <v>animation</v>
      </c>
      <c r="S960" s="8">
        <f>(((L960/60)/60)/24)+DATE(1970,1,1)</f>
        <v>40350.208333333336</v>
      </c>
      <c r="T960" s="8">
        <f>(((M960/60)/60)/24)+DATE(1970,1,1)</f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>
        <v>130</v>
      </c>
      <c r="I961" s="4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57"/>
        <v>publishing</v>
      </c>
      <c r="R961" t="str">
        <f t="shared" si="58"/>
        <v>translations</v>
      </c>
      <c r="S961" s="8">
        <f>(((L961/60)/60)/24)+DATE(1970,1,1)</f>
        <v>40357.208333333336</v>
      </c>
      <c r="T961" s="8">
        <f>(((M961/60)/60)/24)+DATE(1970,1,1)</f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6"/>
        <v>85.054545454545448</v>
      </c>
      <c r="G962" t="s">
        <v>14</v>
      </c>
      <c r="H962">
        <v>55</v>
      </c>
      <c r="I962" s="4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57"/>
        <v>technology</v>
      </c>
      <c r="R962" t="str">
        <f t="shared" si="58"/>
        <v>web</v>
      </c>
      <c r="S962" s="8">
        <f>(((L962/60)/60)/24)+DATE(1970,1,1)</f>
        <v>42408.25</v>
      </c>
      <c r="T962" s="8">
        <f>(((M962/60)/60)/24)+DATE(1970,1,1)</f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60">E963/D963*100</f>
        <v>119.29824561403508</v>
      </c>
      <c r="G963" t="s">
        <v>20</v>
      </c>
      <c r="H963">
        <v>155</v>
      </c>
      <c r="I963" s="4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61">LEFT(P963,SEARCH("/",P963)-1)</f>
        <v>publishing</v>
      </c>
      <c r="R963" t="str">
        <f t="shared" si="58"/>
        <v>translations</v>
      </c>
      <c r="S963" s="8">
        <f>(((L963/60)/60)/24)+DATE(1970,1,1)</f>
        <v>40591.25</v>
      </c>
      <c r="T963" s="8">
        <f>(((M963/60)/60)/24)+DATE(1970,1,1)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>
        <v>266</v>
      </c>
      <c r="I964" s="4">
        <f t="shared" si="59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61"/>
        <v>food</v>
      </c>
      <c r="R964" t="str">
        <f t="shared" ref="R964:R1001" si="62">RIGHT(P964,LEN(P964)- SEARCH("/",P964))</f>
        <v>food trucks</v>
      </c>
      <c r="S964" s="8">
        <f>(((L964/60)/60)/24)+DATE(1970,1,1)</f>
        <v>41592.25</v>
      </c>
      <c r="T964" s="8">
        <f>(((M964/60)/60)/24)+DATE(1970,1,1)</f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 s="4">
        <f t="shared" ref="I965:I1001" si="63">E965/H965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61"/>
        <v>photography</v>
      </c>
      <c r="R965" t="str">
        <f t="shared" si="62"/>
        <v>photography books</v>
      </c>
      <c r="S965" s="8">
        <f>(((L965/60)/60)/24)+DATE(1970,1,1)</f>
        <v>40607.25</v>
      </c>
      <c r="T965" s="8">
        <f>(((M965/60)/60)/24)+DATE(1970,1,1)</f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>
        <v>155</v>
      </c>
      <c r="I966" s="4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61"/>
        <v>theater</v>
      </c>
      <c r="R966" t="str">
        <f t="shared" si="62"/>
        <v>plays</v>
      </c>
      <c r="S966" s="8">
        <f>(((L966/60)/60)/24)+DATE(1970,1,1)</f>
        <v>42135.208333333328</v>
      </c>
      <c r="T966" s="8">
        <f>(((M966/60)/60)/24)+DATE(1970,1,1)</f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>
        <v>207</v>
      </c>
      <c r="I967" s="4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61"/>
        <v>music</v>
      </c>
      <c r="R967" t="str">
        <f t="shared" si="62"/>
        <v>rock</v>
      </c>
      <c r="S967" s="8">
        <f>(((L967/60)/60)/24)+DATE(1970,1,1)</f>
        <v>40203.25</v>
      </c>
      <c r="T967" s="8">
        <f>(((M967/60)/60)/24)+DATE(1970,1,1)</f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>
        <v>245</v>
      </c>
      <c r="I968" s="4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61"/>
        <v>theater</v>
      </c>
      <c r="R968" t="str">
        <f t="shared" si="62"/>
        <v>plays</v>
      </c>
      <c r="S968" s="8">
        <f>(((L968/60)/60)/24)+DATE(1970,1,1)</f>
        <v>42901.208333333328</v>
      </c>
      <c r="T968" s="8">
        <f>(((M968/60)/60)/24)+DATE(1970,1,1)</f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137.03393665158373</v>
      </c>
      <c r="G969" t="s">
        <v>20</v>
      </c>
      <c r="H969">
        <v>1573</v>
      </c>
      <c r="I969" s="4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61"/>
        <v>music</v>
      </c>
      <c r="R969" t="str">
        <f t="shared" si="62"/>
        <v>world music</v>
      </c>
      <c r="S969" s="8">
        <f>(((L969/60)/60)/24)+DATE(1970,1,1)</f>
        <v>41005.208333333336</v>
      </c>
      <c r="T969" s="8">
        <f>(((M969/60)/60)/24)+DATE(1970,1,1)</f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338.20833333333337</v>
      </c>
      <c r="G970" t="s">
        <v>20</v>
      </c>
      <c r="H970">
        <v>114</v>
      </c>
      <c r="I970" s="4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61"/>
        <v>food</v>
      </c>
      <c r="R970" t="str">
        <f t="shared" si="62"/>
        <v>food trucks</v>
      </c>
      <c r="S970" s="8">
        <f>(((L970/60)/60)/24)+DATE(1970,1,1)</f>
        <v>40544.25</v>
      </c>
      <c r="T970" s="8">
        <f>(((M970/60)/60)/24)+DATE(1970,1,1)</f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>
        <v>93</v>
      </c>
      <c r="I971" s="4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61"/>
        <v>theater</v>
      </c>
      <c r="R971" t="str">
        <f t="shared" si="62"/>
        <v>plays</v>
      </c>
      <c r="S971" s="8">
        <f>(((L971/60)/60)/24)+DATE(1970,1,1)</f>
        <v>43821.25</v>
      </c>
      <c r="T971" s="8">
        <f>(((M971/60)/60)/24)+DATE(1970,1,1)</f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>
        <v>594</v>
      </c>
      <c r="I972" s="4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61"/>
        <v>theater</v>
      </c>
      <c r="R972" t="str">
        <f t="shared" si="62"/>
        <v>plays</v>
      </c>
      <c r="S972" s="8">
        <f>(((L972/60)/60)/24)+DATE(1970,1,1)</f>
        <v>40672.208333333336</v>
      </c>
      <c r="T972" s="8">
        <f>(((M972/60)/60)/24)+DATE(1970,1,1)</f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24</v>
      </c>
      <c r="I973" s="4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61"/>
        <v>film &amp; video</v>
      </c>
      <c r="R973" t="str">
        <f t="shared" si="62"/>
        <v>television</v>
      </c>
      <c r="S973" s="8">
        <f>(((L973/60)/60)/24)+DATE(1970,1,1)</f>
        <v>41555.208333333336</v>
      </c>
      <c r="T973" s="8">
        <f>(((M973/60)/60)/24)+DATE(1970,1,1)</f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</v>
      </c>
      <c r="G974" t="s">
        <v>20</v>
      </c>
      <c r="H974">
        <v>1681</v>
      </c>
      <c r="I974" s="4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61"/>
        <v>technology</v>
      </c>
      <c r="R974" t="str">
        <f t="shared" si="62"/>
        <v>web</v>
      </c>
      <c r="S974" s="8">
        <f>(((L974/60)/60)/24)+DATE(1970,1,1)</f>
        <v>41792.208333333336</v>
      </c>
      <c r="T974" s="8">
        <f>(((M974/60)/60)/24)+DATE(1970,1,1)</f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252</v>
      </c>
      <c r="I975" s="4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61"/>
        <v>theater</v>
      </c>
      <c r="R975" t="str">
        <f t="shared" si="62"/>
        <v>plays</v>
      </c>
      <c r="S975" s="8">
        <f>(((L975/60)/60)/24)+DATE(1970,1,1)</f>
        <v>40522.25</v>
      </c>
      <c r="T975" s="8">
        <f>(((M975/60)/60)/24)+DATE(1970,1,1)</f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>
        <v>32</v>
      </c>
      <c r="I976" s="4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61"/>
        <v>music</v>
      </c>
      <c r="R976" t="str">
        <f t="shared" si="62"/>
        <v>indie rock</v>
      </c>
      <c r="S976" s="8">
        <f>(((L976/60)/60)/24)+DATE(1970,1,1)</f>
        <v>41412.208333333336</v>
      </c>
      <c r="T976" s="8">
        <f>(((M976/60)/60)/24)+DATE(1970,1,1)</f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>
        <v>135</v>
      </c>
      <c r="I977" s="4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61"/>
        <v>theater</v>
      </c>
      <c r="R977" t="str">
        <f t="shared" si="62"/>
        <v>plays</v>
      </c>
      <c r="S977" s="8">
        <f>(((L977/60)/60)/24)+DATE(1970,1,1)</f>
        <v>42337.25</v>
      </c>
      <c r="T977" s="8">
        <f>(((M977/60)/60)/24)+DATE(1970,1,1)</f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>
        <v>140</v>
      </c>
      <c r="I978" s="4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61"/>
        <v>theater</v>
      </c>
      <c r="R978" t="str">
        <f t="shared" si="62"/>
        <v>plays</v>
      </c>
      <c r="S978" s="8">
        <f>(((L978/60)/60)/24)+DATE(1970,1,1)</f>
        <v>40571.25</v>
      </c>
      <c r="T978" s="8">
        <f>(((M978/60)/60)/24)+DATE(1970,1,1)</f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67</v>
      </c>
      <c r="I979" s="4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61"/>
        <v>food</v>
      </c>
      <c r="R979" t="str">
        <f t="shared" si="62"/>
        <v>food trucks</v>
      </c>
      <c r="S979" s="8">
        <f>(((L979/60)/60)/24)+DATE(1970,1,1)</f>
        <v>43138.25</v>
      </c>
      <c r="T979" s="8">
        <f>(((M979/60)/60)/24)+DATE(1970,1,1)</f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>
        <v>92</v>
      </c>
      <c r="I980" s="4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61"/>
        <v>games</v>
      </c>
      <c r="R980" t="str">
        <f t="shared" si="62"/>
        <v>video games</v>
      </c>
      <c r="S980" s="8">
        <f>(((L980/60)/60)/24)+DATE(1970,1,1)</f>
        <v>42686.25</v>
      </c>
      <c r="T980" s="8">
        <f>(((M980/60)/60)/24)+DATE(1970,1,1)</f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>
        <v>1015</v>
      </c>
      <c r="I981" s="4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61"/>
        <v>theater</v>
      </c>
      <c r="R981" t="str">
        <f t="shared" si="62"/>
        <v>plays</v>
      </c>
      <c r="S981" s="8">
        <f>(((L981/60)/60)/24)+DATE(1970,1,1)</f>
        <v>42078.208333333328</v>
      </c>
      <c r="T981" s="8">
        <f>(((M981/60)/60)/24)+DATE(1970,1,1)</f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742</v>
      </c>
      <c r="I982" s="4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61"/>
        <v>publishing</v>
      </c>
      <c r="R982" t="str">
        <f t="shared" si="62"/>
        <v>nonfiction</v>
      </c>
      <c r="S982" s="8">
        <f>(((L982/60)/60)/24)+DATE(1970,1,1)</f>
        <v>42307.208333333328</v>
      </c>
      <c r="T982" s="8">
        <f>(((M982/60)/60)/24)+DATE(1970,1,1)</f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>
        <v>323</v>
      </c>
      <c r="I983" s="4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61"/>
        <v>technology</v>
      </c>
      <c r="R983" t="str">
        <f t="shared" si="62"/>
        <v>web</v>
      </c>
      <c r="S983" s="8">
        <f>(((L983/60)/60)/24)+DATE(1970,1,1)</f>
        <v>43094.25</v>
      </c>
      <c r="T983" s="8">
        <f>(((M983/60)/60)/24)+DATE(1970,1,1)</f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75</v>
      </c>
      <c r="I984" s="4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61"/>
        <v>film &amp; video</v>
      </c>
      <c r="R984" t="str">
        <f t="shared" si="62"/>
        <v>documentary</v>
      </c>
      <c r="S984" s="8">
        <f>(((L984/60)/60)/24)+DATE(1970,1,1)</f>
        <v>40743.208333333336</v>
      </c>
      <c r="T984" s="8">
        <f>(((M984/60)/60)/24)+DATE(1970,1,1)</f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>
        <v>2326</v>
      </c>
      <c r="I985" s="4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61"/>
        <v>film &amp; video</v>
      </c>
      <c r="R985" t="str">
        <f t="shared" si="62"/>
        <v>documentary</v>
      </c>
      <c r="S985" s="8">
        <f>(((L985/60)/60)/24)+DATE(1970,1,1)</f>
        <v>43681.208333333328</v>
      </c>
      <c r="T985" s="8">
        <f>(((M985/60)/60)/24)+DATE(1970,1,1)</f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152.46153846153848</v>
      </c>
      <c r="G986" t="s">
        <v>20</v>
      </c>
      <c r="H986">
        <v>381</v>
      </c>
      <c r="I986" s="4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61"/>
        <v>theater</v>
      </c>
      <c r="R986" t="str">
        <f t="shared" si="62"/>
        <v>plays</v>
      </c>
      <c r="S986" s="8">
        <f>(((L986/60)/60)/24)+DATE(1970,1,1)</f>
        <v>43716.208333333328</v>
      </c>
      <c r="T986" s="8">
        <f>(((M986/60)/60)/24)+DATE(1970,1,1)</f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>
        <v>4405</v>
      </c>
      <c r="I987" s="4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61"/>
        <v>music</v>
      </c>
      <c r="R987" t="str">
        <f t="shared" si="62"/>
        <v>rock</v>
      </c>
      <c r="S987" s="8">
        <f>(((L987/60)/60)/24)+DATE(1970,1,1)</f>
        <v>41614.25</v>
      </c>
      <c r="T987" s="8">
        <f>(((M987/60)/60)/24)+DATE(1970,1,1)</f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92</v>
      </c>
      <c r="I988" s="4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61"/>
        <v>music</v>
      </c>
      <c r="R988" t="str">
        <f t="shared" si="62"/>
        <v>rock</v>
      </c>
      <c r="S988" s="8">
        <f>(((L988/60)/60)/24)+DATE(1970,1,1)</f>
        <v>40638.208333333336</v>
      </c>
      <c r="T988" s="8">
        <f>(((M988/60)/60)/24)+DATE(1970,1,1)</f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216.79032258064518</v>
      </c>
      <c r="G989" t="s">
        <v>20</v>
      </c>
      <c r="H989">
        <v>480</v>
      </c>
      <c r="I989" s="4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61"/>
        <v>film &amp; video</v>
      </c>
      <c r="R989" t="str">
        <f t="shared" si="62"/>
        <v>documentary</v>
      </c>
      <c r="S989" s="8">
        <f>(((L989/60)/60)/24)+DATE(1970,1,1)</f>
        <v>42852.208333333328</v>
      </c>
      <c r="T989" s="8">
        <f>(((M989/60)/60)/24)+DATE(1970,1,1)</f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64</v>
      </c>
      <c r="I990" s="4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61"/>
        <v>publishing</v>
      </c>
      <c r="R990" t="str">
        <f t="shared" si="62"/>
        <v>radio &amp; podcasts</v>
      </c>
      <c r="S990" s="8">
        <f>(((L990/60)/60)/24)+DATE(1970,1,1)</f>
        <v>42686.25</v>
      </c>
      <c r="T990" s="8">
        <f>(((M990/60)/60)/24)+DATE(1970,1,1)</f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499.58333333333337</v>
      </c>
      <c r="G991" t="s">
        <v>20</v>
      </c>
      <c r="H991">
        <v>226</v>
      </c>
      <c r="I991" s="4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61"/>
        <v>publishing</v>
      </c>
      <c r="R991" t="str">
        <f t="shared" si="62"/>
        <v>translations</v>
      </c>
      <c r="S991" s="8">
        <f>(((L991/60)/60)/24)+DATE(1970,1,1)</f>
        <v>43571.208333333328</v>
      </c>
      <c r="T991" s="8">
        <f>(((M991/60)/60)/24)+DATE(1970,1,1)</f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64</v>
      </c>
      <c r="I992" s="4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61"/>
        <v>film &amp; video</v>
      </c>
      <c r="R992" t="str">
        <f t="shared" si="62"/>
        <v>drama</v>
      </c>
      <c r="S992" s="8">
        <f>(((L992/60)/60)/24)+DATE(1970,1,1)</f>
        <v>42432.25</v>
      </c>
      <c r="T992" s="8">
        <f>(((M992/60)/60)/24)+DATE(1970,1,1)</f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>
        <v>241</v>
      </c>
      <c r="I993" s="4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61"/>
        <v>music</v>
      </c>
      <c r="R993" t="str">
        <f t="shared" si="62"/>
        <v>rock</v>
      </c>
      <c r="S993" s="8">
        <f>(((L993/60)/60)/24)+DATE(1970,1,1)</f>
        <v>41907.208333333336</v>
      </c>
      <c r="T993" s="8">
        <f>(((M993/60)/60)/24)+DATE(1970,1,1)</f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>
        <v>132</v>
      </c>
      <c r="I994" s="4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61"/>
        <v>film &amp; video</v>
      </c>
      <c r="R994" t="str">
        <f t="shared" si="62"/>
        <v>drama</v>
      </c>
      <c r="S994" s="8">
        <f>(((L994/60)/60)/24)+DATE(1970,1,1)</f>
        <v>43227.208333333328</v>
      </c>
      <c r="T994" s="8">
        <f>(((M994/60)/60)/24)+DATE(1970,1,1)</f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>
        <v>75</v>
      </c>
      <c r="I995" s="4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61"/>
        <v>photography</v>
      </c>
      <c r="R995" t="str">
        <f t="shared" si="62"/>
        <v>photography books</v>
      </c>
      <c r="S995" s="8">
        <f>(((L995/60)/60)/24)+DATE(1970,1,1)</f>
        <v>42362.25</v>
      </c>
      <c r="T995" s="8">
        <f>(((M995/60)/60)/24)+DATE(1970,1,1)</f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>
        <v>842</v>
      </c>
      <c r="I996" s="4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61"/>
        <v>publishing</v>
      </c>
      <c r="R996" t="str">
        <f t="shared" si="62"/>
        <v>translations</v>
      </c>
      <c r="S996" s="8">
        <f>(((L996/60)/60)/24)+DATE(1970,1,1)</f>
        <v>41929.208333333336</v>
      </c>
      <c r="T996" s="8">
        <f>(((M996/60)/60)/24)+DATE(1970,1,1)</f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157.46762589928059</v>
      </c>
      <c r="G997" t="s">
        <v>20</v>
      </c>
      <c r="H997">
        <v>2043</v>
      </c>
      <c r="I997" s="4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61"/>
        <v>food</v>
      </c>
      <c r="R997" t="str">
        <f t="shared" si="62"/>
        <v>food trucks</v>
      </c>
      <c r="S997" s="8">
        <f>(((L997/60)/60)/24)+DATE(1970,1,1)</f>
        <v>43408.208333333328</v>
      </c>
      <c r="T997" s="8">
        <f>(((M997/60)/60)/24)+DATE(1970,1,1)</f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112</v>
      </c>
      <c r="I998" s="4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61"/>
        <v>theater</v>
      </c>
      <c r="R998" t="str">
        <f t="shared" si="62"/>
        <v>plays</v>
      </c>
      <c r="S998" s="8">
        <f>(((L998/60)/60)/24)+DATE(1970,1,1)</f>
        <v>41276.25</v>
      </c>
      <c r="T998" s="8">
        <f>(((M998/60)/60)/24)+DATE(1970,1,1)</f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60.565789473684205</v>
      </c>
      <c r="G999" t="s">
        <v>74</v>
      </c>
      <c r="H999">
        <v>139</v>
      </c>
      <c r="I999" s="4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61"/>
        <v>theater</v>
      </c>
      <c r="R999" t="str">
        <f t="shared" si="62"/>
        <v>plays</v>
      </c>
      <c r="S999" s="8">
        <f>(((L999/60)/60)/24)+DATE(1970,1,1)</f>
        <v>41659.25</v>
      </c>
      <c r="T999" s="8">
        <f>(((M999/60)/60)/24)+DATE(1970,1,1)</f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>
        <v>374</v>
      </c>
      <c r="I1000" s="4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61"/>
        <v>music</v>
      </c>
      <c r="R1000" t="str">
        <f t="shared" si="62"/>
        <v>indie rock</v>
      </c>
      <c r="S1000" s="8">
        <f>(((L1000/60)/60)/24)+DATE(1970,1,1)</f>
        <v>40220.25</v>
      </c>
      <c r="T1000" s="8">
        <f>(((M1000/60)/60)/24)+DATE(1970,1,1)</f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74</v>
      </c>
      <c r="H1001">
        <v>1122</v>
      </c>
      <c r="I1001" s="4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61"/>
        <v>food</v>
      </c>
      <c r="R1001" t="str">
        <f t="shared" si="62"/>
        <v>food trucks</v>
      </c>
      <c r="S1001" s="8">
        <f>(((L1001/60)/60)/24)+DATE(1970,1,1)</f>
        <v>42550.208333333328</v>
      </c>
      <c r="T1001" s="8">
        <f>(((M1001/60)/60)/24)+DATE(1970,1,1)</f>
        <v>42557.208333333328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FE5075"/>
        <color theme="9" tint="0.39997558519241921"/>
        <color theme="8" tint="-0.249977111117893"/>
      </colorScale>
    </cfRule>
  </conditionalFormatting>
  <conditionalFormatting sqref="G1:G1048576">
    <cfRule type="containsText" dxfId="3" priority="2" operator="containsText" text="canceled">
      <formula>NOT(ISERROR(SEARCH("canceled",G1)))</formula>
    </cfRule>
    <cfRule type="containsText" dxfId="2" priority="3" operator="containsText" text="live">
      <formula>NOT(ISERROR(SEARCH("live",G1)))</formula>
    </cfRule>
    <cfRule type="containsText" dxfId="1" priority="4" operator="containsText" text="successful">
      <formula>NOT(ISERROR(SEARCH("successful",G1)))</formula>
    </cfRule>
    <cfRule type="containsText" dxfId="0" priority="5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C8950-01BA-D041-8F4B-EE39EFF4DCB8}">
  <sheetPr codeName="Sheet3"/>
  <dimension ref="A1:F14"/>
  <sheetViews>
    <sheetView workbookViewId="0">
      <selection activeCell="G24" sqref="G2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6640625" bestFit="1" customWidth="1"/>
    <col min="8" max="8" width="15.6640625" bestFit="1" customWidth="1"/>
    <col min="9" max="9" width="14.6640625" bestFit="1" customWidth="1"/>
    <col min="10" max="10" width="20.5" bestFit="1" customWidth="1"/>
    <col min="11" max="11" width="19.5" bestFit="1" customWidth="1"/>
  </cols>
  <sheetData>
    <row r="1" spans="1:6" x14ac:dyDescent="0.2">
      <c r="A1" s="6" t="s">
        <v>6</v>
      </c>
      <c r="B1" t="s">
        <v>2046</v>
      </c>
    </row>
    <row r="3" spans="1:6" x14ac:dyDescent="0.2">
      <c r="A3" s="6" t="s">
        <v>2045</v>
      </c>
      <c r="B3" s="6" t="s">
        <v>2033</v>
      </c>
    </row>
    <row r="4" spans="1:6" x14ac:dyDescent="0.2">
      <c r="A4" s="6" t="s">
        <v>2044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">
      <c r="A5" s="7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2037</v>
      </c>
      <c r="E8">
        <v>4</v>
      </c>
      <c r="F8">
        <v>4</v>
      </c>
    </row>
    <row r="9" spans="1:6" x14ac:dyDescent="0.2">
      <c r="A9" s="7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E4D1-0CBD-AE42-AD7F-C74F6E8C1F90}">
  <sheetPr codeName="Sheet4"/>
  <dimension ref="A1:F30"/>
  <sheetViews>
    <sheetView workbookViewId="0">
      <selection activeCell="P36" sqref="P36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5.83203125" bestFit="1" customWidth="1"/>
    <col min="8" max="8" width="4.1640625" bestFit="1" customWidth="1"/>
    <col min="9" max="9" width="9.5" bestFit="1" customWidth="1"/>
    <col min="10" max="10" width="24.33203125" bestFit="1" customWidth="1"/>
    <col min="11" max="11" width="20.5" bestFit="1" customWidth="1"/>
  </cols>
  <sheetData>
    <row r="1" spans="1:6" x14ac:dyDescent="0.2">
      <c r="A1" s="6" t="s">
        <v>6</v>
      </c>
      <c r="B1" t="s">
        <v>2046</v>
      </c>
    </row>
    <row r="2" spans="1:6" x14ac:dyDescent="0.2">
      <c r="A2" s="6" t="s">
        <v>2031</v>
      </c>
      <c r="B2" t="s">
        <v>2046</v>
      </c>
    </row>
    <row r="4" spans="1:6" x14ac:dyDescent="0.2">
      <c r="A4" s="6" t="s">
        <v>2045</v>
      </c>
      <c r="B4" s="6" t="s">
        <v>2033</v>
      </c>
    </row>
    <row r="5" spans="1:6" x14ac:dyDescent="0.2">
      <c r="A5" s="6" t="s">
        <v>2044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7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2048</v>
      </c>
      <c r="E7">
        <v>4</v>
      </c>
      <c r="F7">
        <v>4</v>
      </c>
    </row>
    <row r="8" spans="1:6" x14ac:dyDescent="0.2">
      <c r="A8" s="7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2051</v>
      </c>
      <c r="C10">
        <v>8</v>
      </c>
      <c r="E10">
        <v>10</v>
      </c>
      <c r="F10">
        <v>18</v>
      </c>
    </row>
    <row r="11" spans="1:6" x14ac:dyDescent="0.2">
      <c r="A11" s="7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2056</v>
      </c>
      <c r="C15">
        <v>3</v>
      </c>
      <c r="E15">
        <v>4</v>
      </c>
      <c r="F15">
        <v>7</v>
      </c>
    </row>
    <row r="16" spans="1:6" x14ac:dyDescent="0.2">
      <c r="A16" s="7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2061</v>
      </c>
      <c r="C20">
        <v>4</v>
      </c>
      <c r="E20">
        <v>4</v>
      </c>
      <c r="F20">
        <v>8</v>
      </c>
    </row>
    <row r="21" spans="1:6" x14ac:dyDescent="0.2">
      <c r="A21" s="7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2063</v>
      </c>
      <c r="C22">
        <v>9</v>
      </c>
      <c r="E22">
        <v>5</v>
      </c>
      <c r="F22">
        <v>14</v>
      </c>
    </row>
    <row r="23" spans="1:6" x14ac:dyDescent="0.2">
      <c r="A23" s="7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2066</v>
      </c>
      <c r="C25">
        <v>7</v>
      </c>
      <c r="E25">
        <v>14</v>
      </c>
      <c r="F25">
        <v>21</v>
      </c>
    </row>
    <row r="26" spans="1:6" x14ac:dyDescent="0.2">
      <c r="A26" s="7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2070</v>
      </c>
      <c r="E29">
        <v>3</v>
      </c>
      <c r="F29">
        <v>3</v>
      </c>
    </row>
    <row r="30" spans="1:6" x14ac:dyDescent="0.2">
      <c r="A30" s="7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238AC-FD8F-B24C-B4F2-9E09B49A6552}">
  <dimension ref="A1:E18"/>
  <sheetViews>
    <sheetView workbookViewId="0">
      <selection activeCell="F5" sqref="F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7" width="28.83203125" bestFit="1" customWidth="1"/>
    <col min="8" max="8" width="15.6640625" bestFit="1" customWidth="1"/>
    <col min="9" max="9" width="28.83203125" bestFit="1" customWidth="1"/>
    <col min="10" max="10" width="20.5" bestFit="1" customWidth="1"/>
    <col min="11" max="11" width="33.6640625" bestFit="1" customWidth="1"/>
  </cols>
  <sheetData>
    <row r="1" spans="1:5" x14ac:dyDescent="0.2">
      <c r="A1" s="6" t="s">
        <v>2031</v>
      </c>
      <c r="B1" t="s">
        <v>2046</v>
      </c>
    </row>
    <row r="2" spans="1:5" x14ac:dyDescent="0.2">
      <c r="A2" s="6" t="s">
        <v>2085</v>
      </c>
      <c r="B2" t="s">
        <v>2046</v>
      </c>
    </row>
    <row r="4" spans="1:5" x14ac:dyDescent="0.2">
      <c r="A4" s="6" t="s">
        <v>2045</v>
      </c>
      <c r="B4" s="6" t="s">
        <v>2033</v>
      </c>
    </row>
    <row r="5" spans="1:5" x14ac:dyDescent="0.2">
      <c r="A5" s="6" t="s">
        <v>2044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2">
      <c r="A6" s="9" t="s">
        <v>2073</v>
      </c>
      <c r="B6" s="11">
        <v>6</v>
      </c>
      <c r="C6" s="11">
        <v>36</v>
      </c>
      <c r="D6" s="11">
        <v>49</v>
      </c>
      <c r="E6" s="11">
        <v>91</v>
      </c>
    </row>
    <row r="7" spans="1:5" x14ac:dyDescent="0.2">
      <c r="A7" s="9" t="s">
        <v>2074</v>
      </c>
      <c r="B7" s="11">
        <v>7</v>
      </c>
      <c r="C7" s="11">
        <v>28</v>
      </c>
      <c r="D7" s="11">
        <v>44</v>
      </c>
      <c r="E7" s="11">
        <v>79</v>
      </c>
    </row>
    <row r="8" spans="1:5" x14ac:dyDescent="0.2">
      <c r="A8" s="9" t="s">
        <v>2075</v>
      </c>
      <c r="B8" s="11">
        <v>4</v>
      </c>
      <c r="C8" s="11">
        <v>33</v>
      </c>
      <c r="D8" s="11">
        <v>49</v>
      </c>
      <c r="E8" s="11">
        <v>86</v>
      </c>
    </row>
    <row r="9" spans="1:5" x14ac:dyDescent="0.2">
      <c r="A9" s="9" t="s">
        <v>2076</v>
      </c>
      <c r="B9" s="11">
        <v>1</v>
      </c>
      <c r="C9" s="11">
        <v>30</v>
      </c>
      <c r="D9" s="11">
        <v>46</v>
      </c>
      <c r="E9" s="11">
        <v>77</v>
      </c>
    </row>
    <row r="10" spans="1:5" x14ac:dyDescent="0.2">
      <c r="A10" s="9" t="s">
        <v>2077</v>
      </c>
      <c r="B10" s="11">
        <v>3</v>
      </c>
      <c r="C10" s="11">
        <v>35</v>
      </c>
      <c r="D10" s="11">
        <v>46</v>
      </c>
      <c r="E10" s="11">
        <v>84</v>
      </c>
    </row>
    <row r="11" spans="1:5" x14ac:dyDescent="0.2">
      <c r="A11" s="9" t="s">
        <v>2078</v>
      </c>
      <c r="B11" s="11">
        <v>3</v>
      </c>
      <c r="C11" s="11">
        <v>28</v>
      </c>
      <c r="D11" s="11">
        <v>55</v>
      </c>
      <c r="E11" s="11">
        <v>86</v>
      </c>
    </row>
    <row r="12" spans="1:5" x14ac:dyDescent="0.2">
      <c r="A12" s="9" t="s">
        <v>2079</v>
      </c>
      <c r="B12" s="11">
        <v>4</v>
      </c>
      <c r="C12" s="11">
        <v>31</v>
      </c>
      <c r="D12" s="11">
        <v>58</v>
      </c>
      <c r="E12" s="11">
        <v>93</v>
      </c>
    </row>
    <row r="13" spans="1:5" x14ac:dyDescent="0.2">
      <c r="A13" s="9" t="s">
        <v>2080</v>
      </c>
      <c r="B13" s="11">
        <v>8</v>
      </c>
      <c r="C13" s="11">
        <v>35</v>
      </c>
      <c r="D13" s="11">
        <v>41</v>
      </c>
      <c r="E13" s="11">
        <v>84</v>
      </c>
    </row>
    <row r="14" spans="1:5" x14ac:dyDescent="0.2">
      <c r="A14" s="9" t="s">
        <v>2081</v>
      </c>
      <c r="B14" s="11">
        <v>5</v>
      </c>
      <c r="C14" s="11">
        <v>23</v>
      </c>
      <c r="D14" s="11">
        <v>45</v>
      </c>
      <c r="E14" s="11">
        <v>73</v>
      </c>
    </row>
    <row r="15" spans="1:5" x14ac:dyDescent="0.2">
      <c r="A15" s="9" t="s">
        <v>2082</v>
      </c>
      <c r="B15" s="11">
        <v>6</v>
      </c>
      <c r="C15" s="11">
        <v>26</v>
      </c>
      <c r="D15" s="11">
        <v>45</v>
      </c>
      <c r="E15" s="11">
        <v>77</v>
      </c>
    </row>
    <row r="16" spans="1:5" x14ac:dyDescent="0.2">
      <c r="A16" s="9" t="s">
        <v>2083</v>
      </c>
      <c r="B16" s="11">
        <v>3</v>
      </c>
      <c r="C16" s="11">
        <v>27</v>
      </c>
      <c r="D16" s="11">
        <v>45</v>
      </c>
      <c r="E16" s="11">
        <v>75</v>
      </c>
    </row>
    <row r="17" spans="1:5" x14ac:dyDescent="0.2">
      <c r="A17" s="9" t="s">
        <v>2084</v>
      </c>
      <c r="B17" s="11">
        <v>7</v>
      </c>
      <c r="C17" s="11">
        <v>32</v>
      </c>
      <c r="D17" s="11">
        <v>42</v>
      </c>
      <c r="E17" s="11">
        <v>81</v>
      </c>
    </row>
    <row r="18" spans="1:5" x14ac:dyDescent="0.2">
      <c r="A18" s="9" t="s">
        <v>2043</v>
      </c>
      <c r="B18" s="11">
        <v>57</v>
      </c>
      <c r="C18" s="11">
        <v>364</v>
      </c>
      <c r="D18" s="11">
        <v>565</v>
      </c>
      <c r="E18" s="11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BB006-2C27-5241-8854-DE55B56CD874}">
  <dimension ref="A1:H13"/>
  <sheetViews>
    <sheetView workbookViewId="0">
      <selection activeCell="M13" sqref="M13"/>
    </sheetView>
  </sheetViews>
  <sheetFormatPr baseColWidth="10" defaultRowHeight="16" x14ac:dyDescent="0.2"/>
  <cols>
    <col min="1" max="1" width="26.5" customWidth="1"/>
    <col min="2" max="2" width="16.6640625" customWidth="1"/>
    <col min="3" max="3" width="13.33203125" customWidth="1"/>
    <col min="4" max="4" width="15.5" customWidth="1"/>
    <col min="5" max="5" width="12" customWidth="1"/>
    <col min="6" max="6" width="19.5" customWidth="1"/>
    <col min="7" max="7" width="16.1640625" customWidth="1"/>
    <col min="8" max="8" width="18.83203125" customWidth="1"/>
  </cols>
  <sheetData>
    <row r="1" spans="1:8" x14ac:dyDescent="0.2">
      <c r="A1" s="10" t="s">
        <v>2086</v>
      </c>
      <c r="B1" s="10" t="s">
        <v>2087</v>
      </c>
      <c r="C1" s="10" t="s">
        <v>2088</v>
      </c>
      <c r="D1" s="10" t="s">
        <v>2089</v>
      </c>
      <c r="E1" s="10" t="s">
        <v>2090</v>
      </c>
      <c r="F1" s="10" t="s">
        <v>2091</v>
      </c>
      <c r="G1" s="10" t="s">
        <v>2092</v>
      </c>
      <c r="H1" s="10" t="s">
        <v>2093</v>
      </c>
    </row>
    <row r="2" spans="1:8" x14ac:dyDescent="0.2">
      <c r="A2" t="s">
        <v>2094</v>
      </c>
      <c r="B2">
        <f>COUNTIFS(Crowdfunding!D:D,"&lt;1000",Crowdfunding!G:G,"successful")</f>
        <v>30</v>
      </c>
      <c r="C2">
        <f>COUNTIFS(Crowdfunding!D:D,"&lt;1000",Crowdfunding!G:G,"failed")</f>
        <v>20</v>
      </c>
      <c r="D2">
        <f>COUNTIFS(Crowdfunding!D:D,"&lt;1000",Crowdfunding!G:G,"canceled")</f>
        <v>1</v>
      </c>
      <c r="E2">
        <f>SUM(B2:D2)</f>
        <v>51</v>
      </c>
      <c r="F2" s="12">
        <f>B2/E2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2">
      <c r="A3" t="s">
        <v>2095</v>
      </c>
      <c r="B3">
        <f>COUNTIFS(Crowdfunding!D:D,"&gt;=1000",Crowdfunding!D:D,"&lt;=4999",Crowdfunding!G:G,"successful")</f>
        <v>191</v>
      </c>
      <c r="C3">
        <f>COUNTIFS(Crowdfunding!D:D,"&gt;=1000",Crowdfunding!D:D,"&lt;=4999",Crowdfunding!G:G,"failed")</f>
        <v>38</v>
      </c>
      <c r="D3">
        <f>COUNTIFS(Crowdfunding!D:D,"&gt;=1000",Crowdfunding!D:D,"&lt;=4999",Crowdfunding!G:G,"canceled")</f>
        <v>2</v>
      </c>
      <c r="E3">
        <f t="shared" ref="E3:E13" si="0">SUM(B3:D3)</f>
        <v>231</v>
      </c>
      <c r="F3" s="12">
        <f t="shared" ref="F3:F13" si="1">B3/E3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8" x14ac:dyDescent="0.2">
      <c r="A4" t="s">
        <v>2096</v>
      </c>
      <c r="B4">
        <f>COUNTIFS(Crowdfunding!D:D,"&gt;=5000",Crowdfunding!D:D,"&lt;=9999",Crowdfunding!G:G,"successful")</f>
        <v>164</v>
      </c>
      <c r="C4">
        <f>COUNTIFS(Crowdfunding!D:D,"&gt;=5000",Crowdfunding!D:D,"&lt;=9999",Crowdfunding!G:G,"failed")</f>
        <v>126</v>
      </c>
      <c r="D4">
        <f>COUNTIFS(Crowdfunding!D:D,"&gt;=5000",Crowdfunding!D:D,"&lt;=9999",Crowdfunding!G:G,"canceled")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2">
      <c r="A5" t="s">
        <v>2097</v>
      </c>
      <c r="B5">
        <f>COUNTIFS(Crowdfunding!D:D,"&gt;=10000",Crowdfunding!D:D,"&lt;=14999",Crowdfunding!G:G,"successful")</f>
        <v>4</v>
      </c>
      <c r="C5">
        <f>COUNTIFS(Crowdfunding!D:D,"&gt;=10000",Crowdfunding!D:D,"&lt;=14999",Crowdfunding!G:G,"failed")</f>
        <v>5</v>
      </c>
      <c r="D5">
        <f>COUNTIFS(Crowdfunding!D:D,"&gt;=10000",Crowdfunding!D:D,"&lt;=14999",Crowdfunding!G:G,"canceled")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2">
      <c r="A6" t="s">
        <v>2098</v>
      </c>
      <c r="B6">
        <f>COUNTIFS(Crowdfunding!D:D,"&gt;=15000",Crowdfunding!D:D,"&lt;=19999",Crowdfunding!G:G,"successful")</f>
        <v>10</v>
      </c>
      <c r="C6">
        <f>COUNTIFS(Crowdfunding!D:D,"&gt;=15000",Crowdfunding!D:D,"&lt;=19999",Crowdfunding!G:G,"failed")</f>
        <v>0</v>
      </c>
      <c r="D6">
        <f>COUNTIFS(Crowdfunding!D:D,"&gt;=15000",Crowdfunding!D:D,"&lt;=19999",Crowdfunding!G:G,"canceled")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2">
      <c r="A7" t="s">
        <v>2099</v>
      </c>
      <c r="B7">
        <f>COUNTIFS(Crowdfunding!D:D,"&gt;=20000",Crowdfunding!D:D,"&lt;=24999",Crowdfunding!G:G,"successful")</f>
        <v>7</v>
      </c>
      <c r="C7">
        <f>COUNTIFS(Crowdfunding!D:D,"&gt;=20000",Crowdfunding!D:D,"&lt;=24999",Crowdfunding!G:G,"failed")</f>
        <v>0</v>
      </c>
      <c r="D7">
        <f>COUNTIFS(Crowdfunding!D:D,"&gt;=20000",Crowdfunding!D:D,"&lt;=24999",Crowdfunding!G:G,"canceled")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2">
      <c r="A8" t="s">
        <v>2100</v>
      </c>
      <c r="B8">
        <f>COUNTIFS(Crowdfunding!D:D,"&gt;=25000",Crowdfunding!D:D,"&lt;=29999",Crowdfunding!G:G,"successful")</f>
        <v>11</v>
      </c>
      <c r="C8">
        <f>COUNTIFS(Crowdfunding!D:D,"&gt;=25000",Crowdfunding!D:D,"&lt;=29999",Crowdfunding!G:G,"failed")</f>
        <v>3</v>
      </c>
      <c r="D8">
        <f>COUNTIFS(Crowdfunding!D:D,"&gt;=25000",Crowdfunding!D:D,"&lt;=29999",Crowdfunding!G:G,"canceled")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2">
      <c r="A9" t="s">
        <v>2101</v>
      </c>
      <c r="B9">
        <f>COUNTIFS(Crowdfunding!D:D,"&gt;=30000",Crowdfunding!D:D,"&lt;=34999",Crowdfunding!G:G,"successful")</f>
        <v>7</v>
      </c>
      <c r="C9">
        <f>COUNTIFS(Crowdfunding!D:D,"&gt;=30000",Crowdfunding!D:D,"&lt;=34999",Crowdfunding!G:G,"failed")</f>
        <v>0</v>
      </c>
      <c r="D9">
        <f>COUNTIFS(Crowdfunding!D:D,"&gt;=35000",Crowdfunding!D:D,"&lt;=34999",Crowdfunding!G:G,"canceled")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2">
      <c r="A10" t="s">
        <v>2102</v>
      </c>
      <c r="B10">
        <f>COUNTIFS(Crowdfunding!D:D,"&gt;=35000",Crowdfunding!D:D,"&lt;=39999",Crowdfunding!G:G,"successful")</f>
        <v>8</v>
      </c>
      <c r="C10">
        <f>COUNTIFS(Crowdfunding!D:D,"&gt;=35000",Crowdfunding!D:D,"&lt;=39999",Crowdfunding!G:G,"failed")</f>
        <v>3</v>
      </c>
      <c r="D10">
        <f>COUNTIFS(Crowdfunding!D:D,"&gt;=35000",Crowdfunding!D:D,"&lt;=39999",Crowdfunding!G:G,"canceled")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2">
      <c r="A11" t="s">
        <v>2105</v>
      </c>
      <c r="B11">
        <f>COUNTIFS(Crowdfunding!D:D,"&gt;=40000",Crowdfunding!D:D,"&lt;=44999",Crowdfunding!G:G,"successful")</f>
        <v>11</v>
      </c>
      <c r="C11">
        <f>COUNTIFS(Crowdfunding!D:D,"&gt;=40000",Crowdfunding!D:D,"&lt;=44999",Crowdfunding!G:G,"failed")</f>
        <v>3</v>
      </c>
      <c r="D11">
        <f>COUNTIFS(Crowdfunding!D:D,"&gt;=40000",Crowdfunding!D:D,"&lt;=44999",Crowdfunding!G:G,"canceled")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2">
      <c r="A12" t="s">
        <v>2103</v>
      </c>
      <c r="B12">
        <f>COUNTIFS(Crowdfunding!D:D,"&gt;=45000",Crowdfunding!D:D,"&lt;=49999",Crowdfunding!G:G,"successful")</f>
        <v>8</v>
      </c>
      <c r="C12">
        <f>COUNTIFS(Crowdfunding!D:D,"&gt;=45000",Crowdfunding!D:D,"&lt;=49999",Crowdfunding!G:G,"failed")</f>
        <v>3</v>
      </c>
      <c r="D12">
        <f>COUNTIFS(Crowdfunding!D:D,"&gt;=45000",Crowdfunding!D:D,"&lt;=49999",Crowdfunding!G:G,"canceled")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2">
      <c r="A13" t="s">
        <v>2104</v>
      </c>
      <c r="B13">
        <f>COUNTIFS(Crowdfunding!D:D,"&gt;=50000",Crowdfunding!G:G,"successful")</f>
        <v>114</v>
      </c>
      <c r="C13">
        <f>COUNTIFS(Crowdfunding!D:D,"&gt;=50000",Crowdfunding!G:G,"failed")</f>
        <v>163</v>
      </c>
      <c r="D13">
        <f>COUNTIFS(Crowdfunding!D:D,"&gt;=50000",Crowdfunding!G:G,"canceled")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Parent Category</vt:lpstr>
      <vt:lpstr>Sub-Category</vt:lpstr>
      <vt:lpstr>Sheet 3</vt:lpstr>
      <vt:lpstr>Goal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Mike F</cp:lastModifiedBy>
  <dcterms:created xsi:type="dcterms:W3CDTF">2021-09-29T18:52:28Z</dcterms:created>
  <dcterms:modified xsi:type="dcterms:W3CDTF">2023-10-05T04:58:42Z</dcterms:modified>
</cp:coreProperties>
</file>