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ccullum/Documents/hedos/input/"/>
    </mc:Choice>
  </mc:AlternateContent>
  <xr:revisionPtr revIDLastSave="0" documentId="13_ncr:1_{0F8CF216-62F3-8F4D-A668-23DC47348CED}" xr6:coauthVersionLast="47" xr6:coauthVersionMax="47" xr10:uidLastSave="{00000000-0000-0000-0000-000000000000}"/>
  <bookViews>
    <workbookView xWindow="920" yWindow="500" windowWidth="27880" windowHeight="16420" tabRatio="500" xr2:uid="{00000000-000D-0000-FFFF-FFFF00000000}"/>
  </bookViews>
  <sheets>
    <sheet name="male" sheetId="1" r:id="rId1"/>
    <sheet name="female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1" i="1" l="1"/>
  <c r="AF31" i="3" l="1"/>
  <c r="F16" i="3"/>
  <c r="U31" i="1" l="1"/>
  <c r="AE25" i="1"/>
  <c r="AE25" i="3"/>
  <c r="S16" i="1"/>
  <c r="AE30" i="3"/>
  <c r="AE29" i="3"/>
  <c r="AE28" i="3"/>
  <c r="AE27" i="3"/>
  <c r="AE26" i="3"/>
  <c r="AE24" i="3"/>
  <c r="AE23" i="3"/>
  <c r="AE22" i="3"/>
  <c r="AE21" i="3"/>
  <c r="AE20" i="3"/>
  <c r="AE15" i="3"/>
  <c r="AE14" i="3"/>
  <c r="AE13" i="3"/>
  <c r="AE12" i="3"/>
  <c r="AE11" i="3"/>
  <c r="AE10" i="3"/>
  <c r="AE9" i="3"/>
  <c r="AE8" i="3"/>
  <c r="AE7" i="3"/>
  <c r="AE5" i="3"/>
  <c r="AF4" i="3"/>
  <c r="AE4" i="3"/>
  <c r="AE3" i="3"/>
  <c r="AE2" i="3"/>
  <c r="Z31" i="3"/>
  <c r="AA31" i="3"/>
  <c r="AB31" i="3"/>
  <c r="AC31" i="3"/>
  <c r="AD31" i="3"/>
  <c r="W31" i="3"/>
  <c r="X31" i="3"/>
  <c r="T31" i="3"/>
  <c r="U31" i="3"/>
  <c r="V31" i="3"/>
  <c r="S16" i="3"/>
  <c r="AE16" i="3" s="1"/>
  <c r="R6" i="3"/>
  <c r="Q18" i="3" s="1"/>
  <c r="R6" i="1"/>
  <c r="Q18" i="1" s="1"/>
  <c r="P31" i="3"/>
  <c r="G31" i="3"/>
  <c r="H31" i="3"/>
  <c r="I31" i="3"/>
  <c r="J31" i="3"/>
  <c r="K31" i="3"/>
  <c r="L31" i="3"/>
  <c r="M31" i="3"/>
  <c r="N31" i="3"/>
  <c r="O31" i="3"/>
  <c r="B31" i="3"/>
  <c r="C31" i="3"/>
  <c r="D31" i="3"/>
  <c r="E31" i="3"/>
  <c r="B31" i="1"/>
  <c r="F31" i="3"/>
  <c r="F31" i="1"/>
  <c r="AD31" i="1"/>
  <c r="AC31" i="1"/>
  <c r="AB31" i="1"/>
  <c r="AA31" i="1"/>
  <c r="Z31" i="1"/>
  <c r="X31" i="1"/>
  <c r="P31" i="1"/>
  <c r="E31" i="1"/>
  <c r="C31" i="1"/>
  <c r="AE30" i="1"/>
  <c r="AE29" i="1"/>
  <c r="AE28" i="1"/>
  <c r="AE27" i="1"/>
  <c r="AE26" i="1"/>
  <c r="X25" i="1"/>
  <c r="W25" i="1"/>
  <c r="W31" i="1" s="1"/>
  <c r="V25" i="1"/>
  <c r="V31" i="1" s="1"/>
  <c r="T25" i="1"/>
  <c r="T31" i="1" s="1"/>
  <c r="O25" i="1"/>
  <c r="O31" i="1" s="1"/>
  <c r="N25" i="1"/>
  <c r="N31" i="1" s="1"/>
  <c r="M25" i="1"/>
  <c r="M31" i="1" s="1"/>
  <c r="L25" i="1"/>
  <c r="L31" i="1" s="1"/>
  <c r="K25" i="1"/>
  <c r="K31" i="1" s="1"/>
  <c r="J25" i="1"/>
  <c r="J31" i="1" s="1"/>
  <c r="I25" i="1"/>
  <c r="I31" i="1" s="1"/>
  <c r="H25" i="1"/>
  <c r="H31" i="1" s="1"/>
  <c r="G25" i="1"/>
  <c r="G31" i="1" s="1"/>
  <c r="E25" i="1"/>
  <c r="C25" i="1"/>
  <c r="B25" i="1"/>
  <c r="AE24" i="1"/>
  <c r="AE23" i="1"/>
  <c r="AE22" i="1"/>
  <c r="AE21" i="1"/>
  <c r="AE20" i="1"/>
  <c r="F16" i="1"/>
  <c r="AE16" i="1" s="1"/>
  <c r="AE15" i="1"/>
  <c r="AE14" i="1"/>
  <c r="AE13" i="1"/>
  <c r="AE12" i="1"/>
  <c r="AE11" i="1"/>
  <c r="AE10" i="1"/>
  <c r="AE9" i="1"/>
  <c r="AE8" i="1"/>
  <c r="AE7" i="1"/>
  <c r="AE5" i="1"/>
  <c r="AF4" i="1"/>
  <c r="AF31" i="1" s="1"/>
  <c r="F4" i="1"/>
  <c r="AE3" i="1"/>
  <c r="AE2" i="1"/>
  <c r="AE18" i="3" l="1"/>
  <c r="S17" i="3"/>
  <c r="Q31" i="3"/>
  <c r="R31" i="3"/>
  <c r="AE6" i="3"/>
  <c r="R31" i="1"/>
  <c r="AE6" i="1"/>
  <c r="D25" i="1"/>
  <c r="D31" i="1" s="1"/>
  <c r="AE4" i="1"/>
  <c r="Y19" i="3" l="1"/>
  <c r="AE17" i="3"/>
  <c r="S31" i="3"/>
  <c r="Q31" i="1"/>
  <c r="S17" i="1"/>
  <c r="Y19" i="1" s="1"/>
  <c r="AE18" i="1"/>
  <c r="AE19" i="3" l="1"/>
  <c r="Y31" i="3"/>
  <c r="AE17" i="1"/>
  <c r="S31" i="1"/>
  <c r="Y31" i="1" l="1"/>
  <c r="AE19" i="1"/>
</calcChain>
</file>

<file path=xl/sharedStrings.xml><?xml version="1.0" encoding="utf-8"?>
<sst xmlns="http://schemas.openxmlformats.org/spreadsheetml/2006/main" count="128" uniqueCount="35">
  <si>
    <t>brain</t>
  </si>
  <si>
    <t>thyroid</t>
  </si>
  <si>
    <t>breast</t>
  </si>
  <si>
    <t>lymph_nodes</t>
  </si>
  <si>
    <t>large_veins</t>
  </si>
  <si>
    <t>all_other</t>
  </si>
  <si>
    <t>fat</t>
  </si>
  <si>
    <t>skeletal_muscle</t>
  </si>
  <si>
    <t>adrenals</t>
  </si>
  <si>
    <t>skin</t>
  </si>
  <si>
    <t>red_marrow</t>
  </si>
  <si>
    <t>spongy_bone</t>
  </si>
  <si>
    <t>compact_bone</t>
  </si>
  <si>
    <t>other_skeleton</t>
  </si>
  <si>
    <t>bronchial</t>
  </si>
  <si>
    <t>pulmonary</t>
  </si>
  <si>
    <t>right_heart</t>
  </si>
  <si>
    <t>left_heart</t>
  </si>
  <si>
    <t>coronary</t>
  </si>
  <si>
    <t>liver</t>
  </si>
  <si>
    <t>kidneys</t>
  </si>
  <si>
    <t>bladder</t>
  </si>
  <si>
    <t>gonads</t>
  </si>
  <si>
    <t>aorta_large_arteries</t>
  </si>
  <si>
    <t>pancreas</t>
  </si>
  <si>
    <t>spleen</t>
  </si>
  <si>
    <t>stomach_oesophagus</t>
  </si>
  <si>
    <t>small_intestine</t>
  </si>
  <si>
    <t>large_intestine</t>
  </si>
  <si>
    <t>flow_sum</t>
  </si>
  <si>
    <t>volume</t>
  </si>
  <si>
    <t>sum</t>
  </si>
  <si>
    <t>ratio_bronchial_to_vein</t>
  </si>
  <si>
    <t>breast_flow</t>
  </si>
  <si>
    <t>breast_volume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</si>
</sst>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"/>
  <sheetViews>
    <sheetView tabSelected="1" zoomScale="87" zoomScaleNormal="100" workbookViewId="0">
      <pane xSplit="1" topLeftCell="B1" activePane="topRight" state="frozen"/>
      <selection pane="topRight" activeCell="D5" sqref="D5"/>
    </sheetView>
  </sheetViews>
  <sheetFormatPr baseColWidth="10" defaultColWidth="8.5" defaultRowHeight="15" x14ac:dyDescent="0.2"/>
  <cols>
    <col min="1" max="1" width="22.6640625" customWidth="1"/>
    <col min="2" max="2" width="5.6640625" customWidth="1"/>
    <col min="3" max="3" width="7.5" customWidth="1"/>
    <col min="4" max="4" width="6.6640625" customWidth="1"/>
    <col min="5" max="5" width="13.33203125" customWidth="1"/>
    <col min="6" max="6" width="11.33203125" customWidth="1"/>
    <col min="8" max="8" width="3.5" customWidth="1"/>
    <col min="9" max="9" width="15.5" customWidth="1"/>
    <col min="12" max="12" width="12" customWidth="1"/>
    <col min="13" max="13" width="13" customWidth="1"/>
    <col min="14" max="14" width="14.33203125" customWidth="1"/>
    <col min="15" max="15" width="14.83203125" customWidth="1"/>
    <col min="17" max="17" width="9.5" customWidth="1"/>
    <col min="18" max="18" width="11" customWidth="1"/>
    <col min="19" max="19" width="10" customWidth="1"/>
    <col min="20" max="20" width="8.83203125" customWidth="1"/>
    <col min="25" max="25" width="19.33203125" customWidth="1"/>
    <col min="28" max="28" width="20.5" customWidth="1"/>
    <col min="29" max="29" width="15" customWidth="1"/>
    <col min="30" max="30" width="14.6640625" customWidth="1"/>
  </cols>
  <sheetData>
    <row r="1" spans="1:32" x14ac:dyDescent="0.2">
      <c r="A1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">
      <c r="A2" t="s">
        <v>0</v>
      </c>
      <c r="F2" s="1">
        <v>12</v>
      </c>
      <c r="AE2">
        <f t="shared" ref="AE2:AE30" si="0">SUM(B2:AD2)</f>
        <v>12</v>
      </c>
      <c r="AF2" s="1">
        <v>1.2</v>
      </c>
    </row>
    <row r="3" spans="1:32" x14ac:dyDescent="0.2">
      <c r="A3" t="s">
        <v>1</v>
      </c>
      <c r="F3" s="1">
        <v>1.5</v>
      </c>
      <c r="AE3">
        <f t="shared" si="0"/>
        <v>1.5</v>
      </c>
      <c r="AF3" s="1">
        <v>0.06</v>
      </c>
    </row>
    <row r="4" spans="1:32" x14ac:dyDescent="0.2">
      <c r="A4" t="s">
        <v>2</v>
      </c>
      <c r="F4" s="2">
        <f>B35</f>
        <v>0.1</v>
      </c>
      <c r="AE4">
        <f t="shared" si="0"/>
        <v>0.1</v>
      </c>
      <c r="AF4" s="1">
        <f>B36</f>
        <v>1</v>
      </c>
    </row>
    <row r="5" spans="1:32" x14ac:dyDescent="0.2">
      <c r="A5" t="s">
        <v>3</v>
      </c>
      <c r="F5" s="1">
        <v>1.7</v>
      </c>
      <c r="AE5">
        <f t="shared" si="0"/>
        <v>1.7</v>
      </c>
      <c r="AF5" s="1">
        <v>0.2</v>
      </c>
    </row>
    <row r="6" spans="1:32" x14ac:dyDescent="0.2">
      <c r="A6" t="s">
        <v>4</v>
      </c>
      <c r="R6">
        <f>SUM(F2:F5) + SUM(F7:F15) +F16 +F21+SUM(F22:F24)</f>
        <v>95.600000000000009</v>
      </c>
      <c r="AE6">
        <f t="shared" si="0"/>
        <v>95.600000000000009</v>
      </c>
      <c r="AF6" s="1">
        <v>18</v>
      </c>
    </row>
    <row r="7" spans="1:32" x14ac:dyDescent="0.2">
      <c r="A7" t="s">
        <v>5</v>
      </c>
      <c r="F7" s="1">
        <v>1.39</v>
      </c>
      <c r="AE7">
        <f t="shared" si="0"/>
        <v>1.39</v>
      </c>
      <c r="AF7" s="1">
        <v>1.92</v>
      </c>
    </row>
    <row r="8" spans="1:32" x14ac:dyDescent="0.2">
      <c r="A8" t="s">
        <v>6</v>
      </c>
      <c r="F8" s="1">
        <v>5</v>
      </c>
      <c r="AE8">
        <f t="shared" si="0"/>
        <v>5</v>
      </c>
      <c r="AF8" s="1">
        <v>5</v>
      </c>
    </row>
    <row r="9" spans="1:32" x14ac:dyDescent="0.2">
      <c r="A9" t="s">
        <v>7</v>
      </c>
      <c r="F9" s="1">
        <v>17</v>
      </c>
      <c r="AE9">
        <f t="shared" si="0"/>
        <v>17</v>
      </c>
      <c r="AF9" s="1">
        <v>14</v>
      </c>
    </row>
    <row r="10" spans="1:32" x14ac:dyDescent="0.2">
      <c r="A10" t="s">
        <v>8</v>
      </c>
      <c r="F10" s="1">
        <v>0.3</v>
      </c>
      <c r="AE10">
        <f t="shared" si="0"/>
        <v>0.3</v>
      </c>
      <c r="AF10" s="1">
        <v>0.06</v>
      </c>
    </row>
    <row r="11" spans="1:32" x14ac:dyDescent="0.2">
      <c r="A11" t="s">
        <v>9</v>
      </c>
      <c r="F11" s="1">
        <v>5</v>
      </c>
      <c r="AE11">
        <f t="shared" si="0"/>
        <v>5</v>
      </c>
      <c r="AF11" s="1">
        <v>3</v>
      </c>
    </row>
    <row r="12" spans="1:32" x14ac:dyDescent="0.2">
      <c r="A12" t="s">
        <v>10</v>
      </c>
      <c r="F12" s="1">
        <v>3</v>
      </c>
      <c r="AE12">
        <f t="shared" si="0"/>
        <v>3</v>
      </c>
      <c r="AF12" s="1">
        <v>4</v>
      </c>
    </row>
    <row r="13" spans="1:32" x14ac:dyDescent="0.2">
      <c r="A13" t="s">
        <v>11</v>
      </c>
      <c r="F13" s="1">
        <v>0.9</v>
      </c>
      <c r="AE13">
        <f t="shared" si="0"/>
        <v>0.9</v>
      </c>
      <c r="AF13" s="1">
        <v>1.2</v>
      </c>
    </row>
    <row r="14" spans="1:32" x14ac:dyDescent="0.2">
      <c r="A14" t="s">
        <v>12</v>
      </c>
      <c r="F14" s="1">
        <v>0.6</v>
      </c>
      <c r="AE14">
        <f t="shared" si="0"/>
        <v>0.6</v>
      </c>
      <c r="AF14" s="1">
        <v>0.8</v>
      </c>
    </row>
    <row r="15" spans="1:32" x14ac:dyDescent="0.2">
      <c r="A15" t="s">
        <v>13</v>
      </c>
      <c r="F15" s="1">
        <v>0.5</v>
      </c>
      <c r="AE15">
        <f t="shared" si="0"/>
        <v>0.5</v>
      </c>
      <c r="AF15" s="1">
        <v>1</v>
      </c>
    </row>
    <row r="16" spans="1:32" x14ac:dyDescent="0.2">
      <c r="A16" t="s">
        <v>14</v>
      </c>
      <c r="F16">
        <f>P25*B34</f>
        <v>2</v>
      </c>
      <c r="S16">
        <f>P25*(1-B34)</f>
        <v>0.49999999999999989</v>
      </c>
      <c r="AE16">
        <f t="shared" si="0"/>
        <v>2.5</v>
      </c>
      <c r="AF16" s="1">
        <v>2</v>
      </c>
    </row>
    <row r="17" spans="1:32" x14ac:dyDescent="0.2">
      <c r="A17" t="s">
        <v>15</v>
      </c>
      <c r="S17">
        <f>Q18</f>
        <v>99.600000000000009</v>
      </c>
      <c r="AE17" s="3">
        <f t="shared" si="0"/>
        <v>99.600000000000009</v>
      </c>
      <c r="AF17" s="1">
        <v>10.5</v>
      </c>
    </row>
    <row r="18" spans="1:32" x14ac:dyDescent="0.2">
      <c r="A18" t="s">
        <v>16</v>
      </c>
      <c r="Q18">
        <f>R6+T25</f>
        <v>99.600000000000009</v>
      </c>
      <c r="AE18" s="3">
        <f t="shared" si="0"/>
        <v>99.600000000000009</v>
      </c>
      <c r="AF18" s="1">
        <v>4.5</v>
      </c>
    </row>
    <row r="19" spans="1:32" x14ac:dyDescent="0.2">
      <c r="A19" t="s">
        <v>17</v>
      </c>
      <c r="Y19">
        <f>S17+S16</f>
        <v>100.10000000000001</v>
      </c>
      <c r="AE19" s="3">
        <f t="shared" si="0"/>
        <v>100.10000000000001</v>
      </c>
      <c r="AF19" s="1">
        <v>4.5</v>
      </c>
    </row>
    <row r="20" spans="1:32" x14ac:dyDescent="0.2">
      <c r="A20" t="s">
        <v>18</v>
      </c>
      <c r="R20" s="1">
        <v>4</v>
      </c>
      <c r="AE20">
        <f t="shared" si="0"/>
        <v>4</v>
      </c>
      <c r="AF20" s="1">
        <v>1</v>
      </c>
    </row>
    <row r="21" spans="1:32" x14ac:dyDescent="0.2">
      <c r="A21" t="s">
        <v>19</v>
      </c>
      <c r="F21">
        <f>SUM(U26:U30) + U25</f>
        <v>25.5</v>
      </c>
      <c r="AE21">
        <f t="shared" si="0"/>
        <v>25.5</v>
      </c>
      <c r="AF21" s="1">
        <v>10</v>
      </c>
    </row>
    <row r="22" spans="1:32" x14ac:dyDescent="0.2">
      <c r="A22" t="s">
        <v>20</v>
      </c>
      <c r="F22" s="1">
        <v>19</v>
      </c>
      <c r="AE22">
        <f t="shared" si="0"/>
        <v>19</v>
      </c>
      <c r="AF22" s="1">
        <v>2</v>
      </c>
    </row>
    <row r="23" spans="1:32" x14ac:dyDescent="0.2">
      <c r="A23" t="s">
        <v>21</v>
      </c>
      <c r="F23" s="1">
        <v>0.06</v>
      </c>
      <c r="AE23">
        <f t="shared" si="0"/>
        <v>0.06</v>
      </c>
      <c r="AF23" s="1">
        <v>0.02</v>
      </c>
    </row>
    <row r="24" spans="1:32" x14ac:dyDescent="0.2">
      <c r="A24" t="s">
        <v>22</v>
      </c>
      <c r="F24" s="1">
        <v>0.05</v>
      </c>
      <c r="AE24">
        <f t="shared" si="0"/>
        <v>0.05</v>
      </c>
      <c r="AF24" s="1">
        <v>0.04</v>
      </c>
    </row>
    <row r="25" spans="1:32" x14ac:dyDescent="0.2">
      <c r="A25" t="s">
        <v>23</v>
      </c>
      <c r="B25">
        <f>F2</f>
        <v>12</v>
      </c>
      <c r="C25">
        <f>F3</f>
        <v>1.5</v>
      </c>
      <c r="D25">
        <f>F4</f>
        <v>0.1</v>
      </c>
      <c r="E25">
        <f>F5</f>
        <v>1.7</v>
      </c>
      <c r="G25">
        <f>F7</f>
        <v>1.39</v>
      </c>
      <c r="H25">
        <f>F8</f>
        <v>5</v>
      </c>
      <c r="I25">
        <f>F9</f>
        <v>17</v>
      </c>
      <c r="J25">
        <f>F10</f>
        <v>0.3</v>
      </c>
      <c r="K25">
        <f>F11</f>
        <v>5</v>
      </c>
      <c r="L25">
        <f>F12</f>
        <v>3</v>
      </c>
      <c r="M25">
        <f>F13</f>
        <v>0.9</v>
      </c>
      <c r="N25">
        <f>F14</f>
        <v>0.6</v>
      </c>
      <c r="O25">
        <f>F15</f>
        <v>0.5</v>
      </c>
      <c r="P25" s="1">
        <v>2.5</v>
      </c>
      <c r="T25">
        <f>R20</f>
        <v>4</v>
      </c>
      <c r="U25">
        <v>6.5</v>
      </c>
      <c r="V25">
        <f>F22</f>
        <v>19</v>
      </c>
      <c r="W25">
        <f>F23</f>
        <v>0.06</v>
      </c>
      <c r="X25">
        <f>F24</f>
        <v>0.05</v>
      </c>
      <c r="Z25">
        <v>1</v>
      </c>
      <c r="AA25">
        <v>3</v>
      </c>
      <c r="AB25">
        <v>1</v>
      </c>
      <c r="AC25">
        <v>10</v>
      </c>
      <c r="AD25">
        <v>4</v>
      </c>
      <c r="AE25">
        <f>SUM(B25:AD25)</f>
        <v>100.1</v>
      </c>
      <c r="AF25" s="1">
        <v>6</v>
      </c>
    </row>
    <row r="26" spans="1:32" x14ac:dyDescent="0.2">
      <c r="A26" t="s">
        <v>24</v>
      </c>
      <c r="U26">
        <v>1</v>
      </c>
      <c r="AE26">
        <f t="shared" si="0"/>
        <v>1</v>
      </c>
      <c r="AF26" s="1">
        <v>0.6</v>
      </c>
    </row>
    <row r="27" spans="1:32" x14ac:dyDescent="0.2">
      <c r="A27" t="s">
        <v>25</v>
      </c>
      <c r="U27">
        <v>3</v>
      </c>
      <c r="AE27">
        <f t="shared" si="0"/>
        <v>3</v>
      </c>
      <c r="AF27" s="1">
        <v>1.4</v>
      </c>
    </row>
    <row r="28" spans="1:32" x14ac:dyDescent="0.2">
      <c r="A28" t="s">
        <v>26</v>
      </c>
      <c r="U28">
        <v>1</v>
      </c>
      <c r="AE28">
        <f t="shared" si="0"/>
        <v>1</v>
      </c>
      <c r="AF28" s="1">
        <v>1</v>
      </c>
    </row>
    <row r="29" spans="1:32" x14ac:dyDescent="0.2">
      <c r="A29" t="s">
        <v>27</v>
      </c>
      <c r="U29">
        <v>10</v>
      </c>
      <c r="AE29">
        <f t="shared" si="0"/>
        <v>10</v>
      </c>
      <c r="AF29" s="1">
        <v>3.8</v>
      </c>
    </row>
    <row r="30" spans="1:32" x14ac:dyDescent="0.2">
      <c r="A30" t="s">
        <v>28</v>
      </c>
      <c r="U30">
        <v>4</v>
      </c>
      <c r="AE30">
        <f t="shared" si="0"/>
        <v>4</v>
      </c>
      <c r="AF30" s="1">
        <v>2.2000000000000002</v>
      </c>
    </row>
    <row r="31" spans="1:32" x14ac:dyDescent="0.2">
      <c r="A31" t="s">
        <v>31</v>
      </c>
      <c r="B31">
        <f>SUM(B2:B30)</f>
        <v>12</v>
      </c>
      <c r="C31">
        <f t="shared" ref="C31:AD31" si="1">SUM(C2:C30)</f>
        <v>1.5</v>
      </c>
      <c r="D31">
        <f t="shared" si="1"/>
        <v>0.1</v>
      </c>
      <c r="E31">
        <f t="shared" si="1"/>
        <v>1.7</v>
      </c>
      <c r="F31">
        <f>SUM(F2:F30)</f>
        <v>95.6</v>
      </c>
      <c r="G31">
        <f t="shared" si="1"/>
        <v>1.39</v>
      </c>
      <c r="H31">
        <f t="shared" si="1"/>
        <v>5</v>
      </c>
      <c r="I31">
        <f t="shared" si="1"/>
        <v>17</v>
      </c>
      <c r="J31">
        <f t="shared" si="1"/>
        <v>0.3</v>
      </c>
      <c r="K31">
        <f t="shared" si="1"/>
        <v>5</v>
      </c>
      <c r="L31">
        <f t="shared" si="1"/>
        <v>3</v>
      </c>
      <c r="M31">
        <f t="shared" si="1"/>
        <v>0.9</v>
      </c>
      <c r="N31">
        <f t="shared" si="1"/>
        <v>0.6</v>
      </c>
      <c r="O31">
        <f t="shared" si="1"/>
        <v>0.5</v>
      </c>
      <c r="P31">
        <f t="shared" si="1"/>
        <v>2.5</v>
      </c>
      <c r="Q31">
        <f t="shared" si="1"/>
        <v>99.600000000000009</v>
      </c>
      <c r="R31">
        <f t="shared" si="1"/>
        <v>99.600000000000009</v>
      </c>
      <c r="S31">
        <f t="shared" si="1"/>
        <v>100.10000000000001</v>
      </c>
      <c r="T31">
        <f t="shared" si="1"/>
        <v>4</v>
      </c>
      <c r="U31">
        <f>SUM(U2:U30)</f>
        <v>25.5</v>
      </c>
      <c r="V31">
        <f t="shared" si="1"/>
        <v>19</v>
      </c>
      <c r="W31">
        <f t="shared" si="1"/>
        <v>0.06</v>
      </c>
      <c r="X31">
        <f t="shared" si="1"/>
        <v>0.05</v>
      </c>
      <c r="Y31">
        <f t="shared" si="1"/>
        <v>100.10000000000001</v>
      </c>
      <c r="Z31">
        <f t="shared" si="1"/>
        <v>1</v>
      </c>
      <c r="AA31">
        <f t="shared" si="1"/>
        <v>3</v>
      </c>
      <c r="AB31">
        <f t="shared" si="1"/>
        <v>1</v>
      </c>
      <c r="AC31">
        <f t="shared" si="1"/>
        <v>10</v>
      </c>
      <c r="AD31">
        <f t="shared" si="1"/>
        <v>4</v>
      </c>
      <c r="AF31" s="4">
        <f>SUM(AF2:AF30)</f>
        <v>101</v>
      </c>
    </row>
    <row r="34" spans="1:2" x14ac:dyDescent="0.2">
      <c r="A34" t="s">
        <v>32</v>
      </c>
      <c r="B34" s="1">
        <v>0.8</v>
      </c>
    </row>
    <row r="35" spans="1:2" x14ac:dyDescent="0.2">
      <c r="A35" t="s">
        <v>33</v>
      </c>
      <c r="B35" s="1">
        <v>0.1</v>
      </c>
    </row>
    <row r="36" spans="1:2" x14ac:dyDescent="0.2">
      <c r="A36" t="s">
        <v>34</v>
      </c>
      <c r="B36" s="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39A8-5F89-2049-B5B5-657BB4C7A594}">
  <dimension ref="A1:AF36"/>
  <sheetViews>
    <sheetView zoomScaleNormal="60" workbookViewId="0">
      <pane xSplit="1" topLeftCell="B1" activePane="topRight" state="frozen"/>
      <selection pane="topRight" activeCell="B3" sqref="B3"/>
    </sheetView>
  </sheetViews>
  <sheetFormatPr baseColWidth="10" defaultRowHeight="15" x14ac:dyDescent="0.2"/>
  <cols>
    <col min="1" max="1" width="22.6640625" style="2" customWidth="1"/>
    <col min="25" max="25" width="16.33203125" bestFit="1" customWidth="1"/>
  </cols>
  <sheetData>
    <row r="1" spans="1:32" s="2" customFormat="1" x14ac:dyDescent="0.2">
      <c r="A1" s="2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 spans="1:32" x14ac:dyDescent="0.2">
      <c r="A2" s="2" t="s">
        <v>0</v>
      </c>
      <c r="F2" s="5">
        <v>12</v>
      </c>
      <c r="AE2" s="2">
        <f t="shared" ref="AE2:AE30" si="0">SUM(B2:AD2)</f>
        <v>12</v>
      </c>
      <c r="AF2" s="1">
        <v>1.2</v>
      </c>
    </row>
    <row r="3" spans="1:32" x14ac:dyDescent="0.2">
      <c r="A3" s="2" t="s">
        <v>1</v>
      </c>
      <c r="F3" s="5">
        <v>1.5</v>
      </c>
      <c r="AE3" s="2">
        <f t="shared" si="0"/>
        <v>1.5</v>
      </c>
      <c r="AF3" s="1">
        <v>0.06</v>
      </c>
    </row>
    <row r="4" spans="1:32" x14ac:dyDescent="0.2">
      <c r="A4" s="2" t="s">
        <v>2</v>
      </c>
      <c r="F4" s="5">
        <v>0.4</v>
      </c>
      <c r="AE4" s="2">
        <f t="shared" si="0"/>
        <v>0.4</v>
      </c>
      <c r="AF4" s="1">
        <f>B36</f>
        <v>1</v>
      </c>
    </row>
    <row r="5" spans="1:32" x14ac:dyDescent="0.2">
      <c r="A5" s="2" t="s">
        <v>3</v>
      </c>
      <c r="F5" s="5">
        <v>1.7</v>
      </c>
      <c r="AE5" s="2">
        <f t="shared" si="0"/>
        <v>1.7</v>
      </c>
      <c r="AF5" s="1">
        <v>0.2</v>
      </c>
    </row>
    <row r="6" spans="1:32" x14ac:dyDescent="0.2">
      <c r="A6" s="2" t="s">
        <v>4</v>
      </c>
      <c r="F6" s="5"/>
      <c r="R6" s="2">
        <f>SUM(F2:F5) + SUM(F7:F15) +F16 +F21+SUM(F22:F24)</f>
        <v>94.899999999999991</v>
      </c>
      <c r="AE6" s="2">
        <f t="shared" si="0"/>
        <v>94.899999999999991</v>
      </c>
      <c r="AF6" s="1">
        <v>18</v>
      </c>
    </row>
    <row r="7" spans="1:32" x14ac:dyDescent="0.2">
      <c r="A7" s="2" t="s">
        <v>5</v>
      </c>
      <c r="F7" s="5">
        <v>1.92</v>
      </c>
      <c r="AE7" s="2">
        <f t="shared" si="0"/>
        <v>1.92</v>
      </c>
      <c r="AF7" s="1">
        <v>1.92</v>
      </c>
    </row>
    <row r="8" spans="1:32" x14ac:dyDescent="0.2">
      <c r="A8" s="2" t="s">
        <v>6</v>
      </c>
      <c r="F8" s="5">
        <v>8.5</v>
      </c>
      <c r="AE8" s="2">
        <f t="shared" si="0"/>
        <v>8.5</v>
      </c>
      <c r="AF8" s="1">
        <v>8.5</v>
      </c>
    </row>
    <row r="9" spans="1:32" x14ac:dyDescent="0.2">
      <c r="A9" s="2" t="s">
        <v>7</v>
      </c>
      <c r="F9" s="5">
        <v>12</v>
      </c>
      <c r="AE9" s="2">
        <f t="shared" si="0"/>
        <v>12</v>
      </c>
      <c r="AF9" s="1">
        <v>10.5</v>
      </c>
    </row>
    <row r="10" spans="1:32" x14ac:dyDescent="0.2">
      <c r="A10" s="2" t="s">
        <v>8</v>
      </c>
      <c r="F10" s="5">
        <v>0.3</v>
      </c>
      <c r="AE10" s="2">
        <f t="shared" si="0"/>
        <v>0.3</v>
      </c>
      <c r="AF10" s="1">
        <v>0.06</v>
      </c>
    </row>
    <row r="11" spans="1:32" x14ac:dyDescent="0.2">
      <c r="A11" s="2" t="s">
        <v>9</v>
      </c>
      <c r="F11" s="5">
        <v>5</v>
      </c>
      <c r="AE11" s="2">
        <f t="shared" si="0"/>
        <v>5</v>
      </c>
      <c r="AF11" s="1">
        <v>3</v>
      </c>
    </row>
    <row r="12" spans="1:32" x14ac:dyDescent="0.2">
      <c r="A12" s="2" t="s">
        <v>10</v>
      </c>
      <c r="F12" s="5">
        <v>3</v>
      </c>
      <c r="AE12" s="2">
        <f t="shared" si="0"/>
        <v>3</v>
      </c>
      <c r="AF12" s="1">
        <v>4</v>
      </c>
    </row>
    <row r="13" spans="1:32" x14ac:dyDescent="0.2">
      <c r="A13" s="2" t="s">
        <v>11</v>
      </c>
      <c r="F13" s="5">
        <v>0.9</v>
      </c>
      <c r="AE13" s="2">
        <f t="shared" si="0"/>
        <v>0.9</v>
      </c>
      <c r="AF13" s="1">
        <v>1.2</v>
      </c>
    </row>
    <row r="14" spans="1:32" x14ac:dyDescent="0.2">
      <c r="A14" s="2" t="s">
        <v>12</v>
      </c>
      <c r="F14" s="5">
        <v>0.6</v>
      </c>
      <c r="AE14" s="2">
        <f t="shared" si="0"/>
        <v>0.6</v>
      </c>
      <c r="AF14" s="1">
        <v>0.8</v>
      </c>
    </row>
    <row r="15" spans="1:32" x14ac:dyDescent="0.2">
      <c r="A15" s="2" t="s">
        <v>13</v>
      </c>
      <c r="F15" s="5">
        <v>0.5</v>
      </c>
      <c r="AE15" s="2">
        <f t="shared" si="0"/>
        <v>0.5</v>
      </c>
      <c r="AF15" s="1">
        <v>1</v>
      </c>
    </row>
    <row r="16" spans="1:32" x14ac:dyDescent="0.2">
      <c r="A16" s="2" t="s">
        <v>14</v>
      </c>
      <c r="F16" s="2">
        <f>P25*B34</f>
        <v>2</v>
      </c>
      <c r="S16" s="2">
        <f>P25*(1-B34)</f>
        <v>0.49999999999999989</v>
      </c>
      <c r="AE16" s="2">
        <f t="shared" si="0"/>
        <v>2.5</v>
      </c>
      <c r="AF16" s="1">
        <v>2</v>
      </c>
    </row>
    <row r="17" spans="1:32" x14ac:dyDescent="0.2">
      <c r="A17" s="2" t="s">
        <v>15</v>
      </c>
      <c r="F17" s="5"/>
      <c r="S17" s="2">
        <f>Q18</f>
        <v>99.899999999999991</v>
      </c>
      <c r="AE17" s="3">
        <f>SUM(B17:AD17)</f>
        <v>99.899999999999991</v>
      </c>
      <c r="AF17" s="1">
        <v>10.5</v>
      </c>
    </row>
    <row r="18" spans="1:32" x14ac:dyDescent="0.2">
      <c r="A18" s="2" t="s">
        <v>16</v>
      </c>
      <c r="F18" s="5"/>
      <c r="Q18" s="2">
        <f>R6+T25</f>
        <v>99.899999999999991</v>
      </c>
      <c r="AE18" s="3">
        <f t="shared" si="0"/>
        <v>99.899999999999991</v>
      </c>
      <c r="AF18" s="1">
        <v>4.5</v>
      </c>
    </row>
    <row r="19" spans="1:32" x14ac:dyDescent="0.2">
      <c r="A19" s="2" t="s">
        <v>17</v>
      </c>
      <c r="F19" s="5"/>
      <c r="Y19" s="2">
        <f>S17+S16</f>
        <v>100.39999999999999</v>
      </c>
      <c r="AE19" s="3">
        <f t="shared" si="0"/>
        <v>100.39999999999999</v>
      </c>
      <c r="AF19" s="1">
        <v>4.5</v>
      </c>
    </row>
    <row r="20" spans="1:32" x14ac:dyDescent="0.2">
      <c r="A20" s="2" t="s">
        <v>18</v>
      </c>
      <c r="F20" s="5"/>
      <c r="R20">
        <v>5</v>
      </c>
      <c r="AE20" s="2">
        <f t="shared" si="0"/>
        <v>5</v>
      </c>
      <c r="AF20" s="1">
        <v>1</v>
      </c>
    </row>
    <row r="21" spans="1:32" x14ac:dyDescent="0.2">
      <c r="A21" s="2" t="s">
        <v>19</v>
      </c>
      <c r="F21" s="5">
        <v>27.5</v>
      </c>
      <c r="AE21" s="2">
        <f t="shared" si="0"/>
        <v>27.5</v>
      </c>
      <c r="AF21" s="1">
        <v>10</v>
      </c>
    </row>
    <row r="22" spans="1:32" x14ac:dyDescent="0.2">
      <c r="A22" s="2" t="s">
        <v>20</v>
      </c>
      <c r="F22" s="5">
        <v>17</v>
      </c>
      <c r="AE22" s="2">
        <f t="shared" si="0"/>
        <v>17</v>
      </c>
      <c r="AF22" s="1">
        <v>2</v>
      </c>
    </row>
    <row r="23" spans="1:32" x14ac:dyDescent="0.2">
      <c r="A23" s="2" t="s">
        <v>21</v>
      </c>
      <c r="F23" s="5">
        <v>0.06</v>
      </c>
      <c r="AE23" s="2">
        <f t="shared" si="0"/>
        <v>0.06</v>
      </c>
      <c r="AF23" s="1">
        <v>0.02</v>
      </c>
    </row>
    <row r="24" spans="1:32" x14ac:dyDescent="0.2">
      <c r="A24" s="2" t="s">
        <v>22</v>
      </c>
      <c r="F24" s="5">
        <v>0.02</v>
      </c>
      <c r="AE24" s="2">
        <f t="shared" si="0"/>
        <v>0.02</v>
      </c>
      <c r="AF24" s="1">
        <v>0.02</v>
      </c>
    </row>
    <row r="25" spans="1:32" x14ac:dyDescent="0.2">
      <c r="A25" s="2" t="s">
        <v>23</v>
      </c>
      <c r="B25" s="5">
        <v>12</v>
      </c>
      <c r="C25" s="5">
        <v>1.5</v>
      </c>
      <c r="D25" s="5">
        <v>0.4</v>
      </c>
      <c r="E25" s="5">
        <v>1.7</v>
      </c>
      <c r="G25" s="5">
        <v>1.92</v>
      </c>
      <c r="H25" s="5">
        <v>8.5</v>
      </c>
      <c r="I25" s="5">
        <v>12</v>
      </c>
      <c r="J25" s="5">
        <v>0.3</v>
      </c>
      <c r="K25" s="5">
        <v>5</v>
      </c>
      <c r="L25" s="5">
        <v>3</v>
      </c>
      <c r="M25" s="5">
        <v>0.9</v>
      </c>
      <c r="N25" s="5">
        <v>0.6</v>
      </c>
      <c r="O25" s="5">
        <v>0.5</v>
      </c>
      <c r="P25" s="5">
        <v>2.5</v>
      </c>
      <c r="T25">
        <v>5</v>
      </c>
      <c r="U25" s="6">
        <v>6.5</v>
      </c>
      <c r="V25" s="5">
        <v>17</v>
      </c>
      <c r="W25" s="5">
        <v>0.06</v>
      </c>
      <c r="X25" s="5">
        <v>0.02</v>
      </c>
      <c r="Z25" s="2">
        <v>1</v>
      </c>
      <c r="AA25" s="2">
        <v>3</v>
      </c>
      <c r="AB25" s="2">
        <v>1</v>
      </c>
      <c r="AC25" s="2">
        <v>11</v>
      </c>
      <c r="AD25" s="2">
        <v>5</v>
      </c>
      <c r="AE25" s="2">
        <f>SUM(B25:AD25)</f>
        <v>100.39999999999999</v>
      </c>
      <c r="AF25" s="1">
        <v>6</v>
      </c>
    </row>
    <row r="26" spans="1:32" x14ac:dyDescent="0.2">
      <c r="A26" s="2" t="s">
        <v>24</v>
      </c>
      <c r="U26" s="2">
        <v>1</v>
      </c>
      <c r="AE26" s="2">
        <f t="shared" si="0"/>
        <v>1</v>
      </c>
      <c r="AF26" s="1">
        <v>0.6</v>
      </c>
    </row>
    <row r="27" spans="1:32" x14ac:dyDescent="0.2">
      <c r="A27" s="2" t="s">
        <v>25</v>
      </c>
      <c r="U27" s="2">
        <v>3</v>
      </c>
      <c r="AE27" s="2">
        <f t="shared" si="0"/>
        <v>3</v>
      </c>
      <c r="AF27" s="1">
        <v>1.4</v>
      </c>
    </row>
    <row r="28" spans="1:32" x14ac:dyDescent="0.2">
      <c r="A28" s="2" t="s">
        <v>26</v>
      </c>
      <c r="U28" s="2">
        <v>1</v>
      </c>
      <c r="AE28" s="2">
        <f t="shared" si="0"/>
        <v>1</v>
      </c>
      <c r="AF28" s="1">
        <v>1</v>
      </c>
    </row>
    <row r="29" spans="1:32" x14ac:dyDescent="0.2">
      <c r="A29" s="2" t="s">
        <v>27</v>
      </c>
      <c r="U29" s="2">
        <v>11</v>
      </c>
      <c r="AE29" s="2">
        <f t="shared" si="0"/>
        <v>11</v>
      </c>
      <c r="AF29" s="1">
        <v>3.8</v>
      </c>
    </row>
    <row r="30" spans="1:32" x14ac:dyDescent="0.2">
      <c r="A30" s="2" t="s">
        <v>28</v>
      </c>
      <c r="U30" s="2">
        <v>5</v>
      </c>
      <c r="AE30" s="2">
        <f t="shared" si="0"/>
        <v>5</v>
      </c>
      <c r="AF30" s="1">
        <v>2.2000000000000002</v>
      </c>
    </row>
    <row r="31" spans="1:32" x14ac:dyDescent="0.2">
      <c r="A31" s="2" t="s">
        <v>31</v>
      </c>
      <c r="B31" s="2">
        <f t="shared" ref="B31:E31" si="1">SUM(B2:B30)</f>
        <v>12</v>
      </c>
      <c r="C31" s="2">
        <f t="shared" si="1"/>
        <v>1.5</v>
      </c>
      <c r="D31" s="2">
        <f t="shared" si="1"/>
        <v>0.4</v>
      </c>
      <c r="E31" s="2">
        <f t="shared" si="1"/>
        <v>1.7</v>
      </c>
      <c r="F31">
        <f>SUM(F2:F30)</f>
        <v>94.899999999999991</v>
      </c>
      <c r="G31" s="2">
        <f t="shared" ref="G31" si="2">SUM(G2:G30)</f>
        <v>1.92</v>
      </c>
      <c r="H31" s="2">
        <f t="shared" ref="H31" si="3">SUM(H2:H30)</f>
        <v>8.5</v>
      </c>
      <c r="I31" s="2">
        <f t="shared" ref="I31" si="4">SUM(I2:I30)</f>
        <v>12</v>
      </c>
      <c r="J31" s="2">
        <f t="shared" ref="J31:K31" si="5">SUM(J2:J30)</f>
        <v>0.3</v>
      </c>
      <c r="K31" s="2">
        <f t="shared" si="5"/>
        <v>5</v>
      </c>
      <c r="L31" s="2">
        <f t="shared" ref="L31" si="6">SUM(L2:L30)</f>
        <v>3</v>
      </c>
      <c r="M31" s="2">
        <f t="shared" ref="M31" si="7">SUM(M2:M30)</f>
        <v>0.9</v>
      </c>
      <c r="N31" s="2">
        <f t="shared" ref="N31" si="8">SUM(N2:N30)</f>
        <v>0.6</v>
      </c>
      <c r="O31" s="2">
        <f t="shared" ref="O31:P31" si="9">SUM(O2:O30)</f>
        <v>0.5</v>
      </c>
      <c r="P31" s="2">
        <f t="shared" si="9"/>
        <v>2.5</v>
      </c>
      <c r="Q31" s="2">
        <f t="shared" ref="Q31" si="10">SUM(Q2:Q30)</f>
        <v>99.899999999999991</v>
      </c>
      <c r="R31" s="2">
        <f t="shared" ref="R31" si="11">SUM(R2:R30)</f>
        <v>99.899999999999991</v>
      </c>
      <c r="S31" s="2">
        <f t="shared" ref="S31" si="12">SUM(S2:S30)</f>
        <v>100.39999999999999</v>
      </c>
      <c r="T31" s="2">
        <f t="shared" ref="T31" si="13">SUM(T2:T30)</f>
        <v>5</v>
      </c>
      <c r="U31" s="2">
        <f t="shared" ref="U31" si="14">SUM(U2:U30)</f>
        <v>27.5</v>
      </c>
      <c r="V31" s="2">
        <f t="shared" ref="V31" si="15">SUM(V2:V30)</f>
        <v>17</v>
      </c>
      <c r="W31" s="2">
        <f t="shared" ref="W31" si="16">SUM(W2:W30)</f>
        <v>0.06</v>
      </c>
      <c r="X31" s="2">
        <f t="shared" ref="X31:Y31" si="17">SUM(X2:X30)</f>
        <v>0.02</v>
      </c>
      <c r="Y31" s="2">
        <f t="shared" si="17"/>
        <v>100.39999999999999</v>
      </c>
      <c r="Z31" s="2">
        <f t="shared" ref="Z31" si="18">SUM(Z2:Z30)</f>
        <v>1</v>
      </c>
      <c r="AA31" s="2">
        <f t="shared" ref="AA31" si="19">SUM(AA2:AA30)</f>
        <v>3</v>
      </c>
      <c r="AB31" s="2">
        <f t="shared" ref="AB31" si="20">SUM(AB2:AB30)</f>
        <v>1</v>
      </c>
      <c r="AC31" s="2">
        <f t="shared" ref="AC31" si="21">SUM(AC2:AC30)</f>
        <v>11</v>
      </c>
      <c r="AD31" s="2">
        <f t="shared" ref="AD31" si="22">SUM(AD2:AD30)</f>
        <v>5</v>
      </c>
      <c r="AE31" s="2"/>
      <c r="AF31" s="4">
        <f>SUM(AF2:AF30)</f>
        <v>100.97999999999999</v>
      </c>
    </row>
    <row r="34" spans="1:2" x14ac:dyDescent="0.2">
      <c r="A34" s="2" t="s">
        <v>32</v>
      </c>
      <c r="B34" s="1">
        <v>0.8</v>
      </c>
    </row>
    <row r="35" spans="1:2" x14ac:dyDescent="0.2">
      <c r="A35" s="2" t="s">
        <v>33</v>
      </c>
      <c r="B35" s="1">
        <v>0.4</v>
      </c>
    </row>
    <row r="36" spans="1:2" x14ac:dyDescent="0.2">
      <c r="A36" s="2" t="s">
        <v>34</v>
      </c>
      <c r="B3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</vt:lpstr>
      <vt:lpstr>female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McCullum, Lucas Bailey</cp:lastModifiedBy>
  <cp:revision>2</cp:revision>
  <dcterms:created xsi:type="dcterms:W3CDTF">2020-08-06T14:53:35Z</dcterms:created>
  <dcterms:modified xsi:type="dcterms:W3CDTF">2022-06-16T13:50:15Z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