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agan\Documents\Normativi i drugo\"/>
    </mc:Choice>
  </mc:AlternateContent>
  <bookViews>
    <workbookView xWindow="0" yWindow="0" windowWidth="21720" windowHeight="9096" activeTab="1"/>
  </bookViews>
  <sheets>
    <sheet name="Kalkulacija" sheetId="11" r:id="rId1"/>
    <sheet name="Sheet3" sheetId="3" r:id="rId2"/>
  </sheets>
  <definedNames>
    <definedName name="_ftn1" localSheetId="0">Kalkulacija!$B$30</definedName>
    <definedName name="_ftnref1" localSheetId="0">Kalkulacija!$B$5</definedName>
    <definedName name="_xlnm.Print_Area" localSheetId="0">Kalkulacija!$A$1:$N$571</definedName>
  </definedNames>
  <calcPr calcId="162913"/>
</workbook>
</file>

<file path=xl/calcChain.xml><?xml version="1.0" encoding="utf-8"?>
<calcChain xmlns="http://schemas.openxmlformats.org/spreadsheetml/2006/main">
  <c r="DJ49" i="3" l="1"/>
  <c r="DI48" i="3"/>
  <c r="AQ45" i="3"/>
  <c r="AE45" i="3"/>
  <c r="AO45" i="3"/>
  <c r="BA45" i="3"/>
  <c r="DI45" i="3"/>
  <c r="DK45" i="3"/>
  <c r="CY45" i="3"/>
  <c r="CW45" i="3"/>
  <c r="CM45" i="3"/>
  <c r="CK45" i="3"/>
  <c r="CA45" i="3"/>
  <c r="BY45" i="3"/>
  <c r="BO45" i="3"/>
  <c r="BM45" i="3"/>
  <c r="BC45" i="3"/>
  <c r="AC45" i="3"/>
  <c r="S45" i="3"/>
  <c r="DJ47" i="3" s="1"/>
  <c r="Q45" i="3"/>
  <c r="D37" i="3"/>
  <c r="I569" i="11"/>
  <c r="J558" i="11"/>
  <c r="I558" i="11"/>
  <c r="I561" i="11" s="1"/>
  <c r="H558" i="11"/>
  <c r="G558" i="11"/>
  <c r="F558" i="11"/>
  <c r="J553" i="11"/>
  <c r="J551" i="11"/>
  <c r="I551" i="11"/>
  <c r="H551" i="11"/>
  <c r="G551" i="11"/>
  <c r="F551" i="11"/>
  <c r="J530" i="11"/>
  <c r="I530" i="11"/>
  <c r="H530" i="11"/>
  <c r="G530" i="11"/>
  <c r="F530" i="11"/>
  <c r="F561" i="11" s="1"/>
  <c r="J518" i="11"/>
  <c r="I518" i="11"/>
  <c r="H518" i="11"/>
  <c r="G518" i="11"/>
  <c r="F518" i="11"/>
  <c r="I494" i="11"/>
  <c r="H494" i="11"/>
  <c r="G494" i="11"/>
  <c r="F494" i="11"/>
  <c r="J312" i="11"/>
  <c r="J494" i="11" s="1"/>
  <c r="J561" i="11" s="1"/>
  <c r="I312" i="11"/>
  <c r="H312" i="11"/>
  <c r="G312" i="11"/>
  <c r="F312" i="11"/>
  <c r="J214" i="11"/>
  <c r="I214" i="11"/>
  <c r="H214" i="11"/>
  <c r="G214" i="11"/>
  <c r="F214" i="11"/>
  <c r="J146" i="11"/>
  <c r="I146" i="11"/>
  <c r="H146" i="11"/>
  <c r="G146" i="11"/>
  <c r="F146" i="11"/>
  <c r="J95" i="11"/>
  <c r="I95" i="11"/>
  <c r="H95" i="11"/>
  <c r="G95" i="11"/>
  <c r="F95" i="11"/>
  <c r="J47" i="11"/>
  <c r="I47" i="11"/>
  <c r="H47" i="11"/>
  <c r="G47" i="11"/>
  <c r="F47" i="11"/>
  <c r="J29" i="11"/>
  <c r="I29" i="11"/>
  <c r="H29" i="11"/>
  <c r="G29" i="11"/>
  <c r="F29" i="11"/>
  <c r="G561" i="11"/>
  <c r="G562" i="11" s="1"/>
  <c r="I562" i="11" s="1"/>
  <c r="I563" i="11" s="1"/>
  <c r="H561" i="11"/>
  <c r="DJ46" i="3" l="1"/>
  <c r="I564" i="11"/>
  <c r="I565" i="11"/>
  <c r="I567" i="11" s="1"/>
  <c r="F570" i="11" s="1"/>
</calcChain>
</file>

<file path=xl/sharedStrings.xml><?xml version="1.0" encoding="utf-8"?>
<sst xmlns="http://schemas.openxmlformats.org/spreadsheetml/2006/main" count="1159" uniqueCount="567">
  <si>
    <t>OPREMA</t>
  </si>
  <si>
    <t>UKUPNO</t>
  </si>
  <si>
    <t>Montaža polušasije</t>
  </si>
  <si>
    <t>NADOGRADNJA</t>
  </si>
  <si>
    <t>Montaža spremnika pjenila</t>
  </si>
  <si>
    <t>Sabirnica A/2B</t>
  </si>
  <si>
    <t>Čaklja</t>
  </si>
  <si>
    <t>POPLUŠASIJA</t>
  </si>
  <si>
    <t>Nosila sklopiva</t>
  </si>
  <si>
    <t>Prelaznica A/B</t>
  </si>
  <si>
    <t>Hidrantski nastavak B/2C</t>
  </si>
  <si>
    <t>Zaštita rotacija</t>
  </si>
  <si>
    <t>Montaža spremnika vode</t>
  </si>
  <si>
    <t>Montaža nadogradnje</t>
  </si>
  <si>
    <t>Presostatski nivokaz vode</t>
  </si>
  <si>
    <t>Vile</t>
  </si>
  <si>
    <t>Sabirnica B/2C</t>
  </si>
  <si>
    <t>OSTALO:</t>
  </si>
  <si>
    <t>RB</t>
  </si>
  <si>
    <t>NAZIV</t>
  </si>
  <si>
    <t>IDE</t>
  </si>
  <si>
    <t>KOM</t>
  </si>
  <si>
    <t>TEŽINA</t>
  </si>
  <si>
    <t>RAD(h)</t>
  </si>
  <si>
    <t>MATERIJAL</t>
  </si>
  <si>
    <t>d</t>
  </si>
  <si>
    <t>Daljinsko upravljanje pedale spojkeb (cilindar, razvodnik , el. sklop vr.rele , prikljušcii cijevi</t>
  </si>
  <si>
    <r>
      <t xml:space="preserve">Daljinsko upravljanje pedale spojke </t>
    </r>
    <r>
      <rPr>
        <i/>
        <sz val="10"/>
        <color indexed="10"/>
        <rFont val="Microsoft Sans Serif"/>
        <family val="2"/>
        <charset val="238"/>
      </rPr>
      <t>SA VOZILOM ( razvodnik , el. sklop vr.rele , prikljušcii cijevi )</t>
    </r>
  </si>
  <si>
    <t>Priprema za instalacije stalnog napajanja , el.strujom - punjač  automatski ,iza ( beren ispravljač -slovenac spojka )</t>
  </si>
  <si>
    <t>Priprema za instalacije stalnog napajanja zrakom i el.strujom - punjač</t>
  </si>
  <si>
    <r>
      <t xml:space="preserve">Kuka za vuču i sa el. Instalacijom  </t>
    </r>
    <r>
      <rPr>
        <i/>
        <sz val="10"/>
        <color indexed="10"/>
        <rFont val="Microsoft Sans Serif"/>
        <family val="2"/>
        <charset val="238"/>
      </rPr>
      <t>SA VOZILOM + štanga za vuču</t>
    </r>
  </si>
  <si>
    <t>Priprema za dodatne instalacije (navigacioni sustav, prijenosna računala)</t>
  </si>
  <si>
    <t>uređaj za zaštitu od pražnjenja akomulatora</t>
  </si>
  <si>
    <t>Dodatna pozicija za rez.kotača sa mehanizmom za skidanje- iza kabine</t>
  </si>
  <si>
    <t>Ugrađeni lanci na zadnjim kotačima  (ugrađuju kooprranti )</t>
  </si>
  <si>
    <t>Dodatna šipka za vješanje robe u kabini</t>
  </si>
  <si>
    <t>Ugradnja naslona sa nosačima dišnih aparata NA STRAŽNJIMSJEDALIMA</t>
  </si>
  <si>
    <t>izrezivanje  zadnje strane kabine i zatvaranje</t>
  </si>
  <si>
    <t>dodatno lakiranje kabine</t>
  </si>
  <si>
    <t xml:space="preserve">Oblaganje kabine </t>
  </si>
  <si>
    <t>Dodatno tapeciranje kabine</t>
  </si>
  <si>
    <t>Uvezivanje amblema MG Rijeka na naslone za glavu</t>
  </si>
  <si>
    <t>Uvezivanje amblema MG Rijeka na starnice vratiju</t>
  </si>
  <si>
    <r>
      <t xml:space="preserve">PTO izlaz za pumpu omjera i=1,72  </t>
    </r>
    <r>
      <rPr>
        <i/>
        <sz val="10"/>
        <color indexed="10"/>
        <rFont val="Microsoft Sans Serif"/>
        <family val="2"/>
        <charset val="238"/>
      </rPr>
      <t xml:space="preserve">SA VOZILOM </t>
    </r>
  </si>
  <si>
    <t>Ugradnja kardanskog pogona za pumpu</t>
  </si>
  <si>
    <t>Rezanje kardana I ugradnja reduktora za pogon pumpe</t>
  </si>
  <si>
    <t>Ugradnja reduktora za promjenu broja okretaja  i dorada kardana</t>
  </si>
  <si>
    <t>Ugradnja hlađenja ulja reduktora</t>
  </si>
  <si>
    <t>Hidraulički pogon za pogon pumpe</t>
  </si>
  <si>
    <t>Pojačavanje stražnjih opruga  6-8 t</t>
  </si>
  <si>
    <t xml:space="preserve">podmetači za kotače </t>
  </si>
  <si>
    <t>Pojačavanje prednjih opruga</t>
  </si>
  <si>
    <t>Premještaj boca ,akumulatora itd.</t>
  </si>
  <si>
    <t>OPIS :</t>
  </si>
  <si>
    <r>
      <t xml:space="preserve">MATERIJAL: </t>
    </r>
    <r>
      <rPr>
        <b/>
        <i/>
        <sz val="10"/>
        <color indexed="10"/>
        <rFont val="Microsoft Sans Serif"/>
        <family val="2"/>
        <charset val="238"/>
      </rPr>
      <t>ST 52</t>
    </r>
  </si>
  <si>
    <t>DIMENZIJE:</t>
  </si>
  <si>
    <r>
      <t xml:space="preserve">BOJA: </t>
    </r>
    <r>
      <rPr>
        <b/>
        <i/>
        <sz val="10"/>
        <color indexed="10"/>
        <rFont val="Microsoft Sans Serif"/>
        <family val="2"/>
        <charset val="238"/>
      </rPr>
      <t>CRNA  RAL 9005</t>
    </r>
  </si>
  <si>
    <t>RIZICI:  MALI</t>
  </si>
  <si>
    <t>Izrada polušasije DO 10 T</t>
  </si>
  <si>
    <t>Izrada polušasije DO 18 T</t>
  </si>
  <si>
    <t>Izrada polušasije preko 18 T</t>
  </si>
  <si>
    <t>bez polušasije samo okvir</t>
  </si>
  <si>
    <t>D</t>
  </si>
  <si>
    <t>pojačanje za spremnik</t>
  </si>
  <si>
    <t>Bojanje polušasije  CRNA</t>
  </si>
  <si>
    <t>OPIS :  MG Rijeka</t>
  </si>
  <si>
    <t xml:space="preserve">OBLIK NADOGRADNJE: </t>
  </si>
  <si>
    <t xml:space="preserve">MATERIJAL :  </t>
  </si>
  <si>
    <t xml:space="preserve">BOJA:CRVENA RAL 3000 IZVANA , </t>
  </si>
  <si>
    <t xml:space="preserve">RIZICI: SREDNJI  </t>
  </si>
  <si>
    <t>Izrada okvira nadogradnje  od inox cijevi</t>
  </si>
  <si>
    <t>150M</t>
  </si>
  <si>
    <t>Izrada okvira od Al cijevi vareno</t>
  </si>
  <si>
    <t>Alu oblaganje nadogradnje ljepljenjem</t>
  </si>
  <si>
    <t>Alu protuklizni lim na krovu i pod nadogradnje</t>
  </si>
  <si>
    <t xml:space="preserve">Bojanje nadogradnje izvana CRVENO  </t>
  </si>
  <si>
    <t xml:space="preserve">Bojanje nadogradnje iznutra PLAVO </t>
  </si>
  <si>
    <t>mazalice žuto</t>
  </si>
  <si>
    <t>zaštita donjeg dijela nadogradnje i podvozja MG</t>
  </si>
  <si>
    <t>izrada sanduka  donjih boksova od al  rebrastog lima   MAN 5 rol.</t>
  </si>
  <si>
    <t>izrada sanduka  donjih boksova od al  rebrastog lima   DAILY 5 rol.</t>
  </si>
  <si>
    <t>izrada sanduka  donjih boksova od al  rebrastog lima    man 7 rol.</t>
  </si>
  <si>
    <t xml:space="preserve"> Fugiranje</t>
  </si>
  <si>
    <t>Rolete sa šipkom i bravicama i led rasvjetom sa obje strane</t>
  </si>
  <si>
    <t xml:space="preserve"> Rolete s ručkom i bravicama</t>
  </si>
  <si>
    <t>Zatvaranje donjih boxova nogostupima +amortizeri</t>
  </si>
  <si>
    <t xml:space="preserve"> Zatvaranje donjih djelova vozila limom UMJESTO BOKSOVA</t>
  </si>
  <si>
    <t xml:space="preserve"> Samo ngostupi ispod boxsova</t>
  </si>
  <si>
    <t>Mehanizam za zaključavanje vrata donjih biksova mehanički</t>
  </si>
  <si>
    <t>Mehanizam za zaključavanje vrata donjih boksova el.pneumatski  ?</t>
  </si>
  <si>
    <t>Zaštita od podljetanja</t>
  </si>
  <si>
    <t>Izrada polica i pregrada</t>
  </si>
  <si>
    <t xml:space="preserve"> kutije  ( crvene )za  rukavice , kišna odjela ,čizme </t>
  </si>
  <si>
    <t xml:space="preserve">Zadnji branik profiliran- </t>
  </si>
  <si>
    <t>Zadnji branik cijev</t>
  </si>
  <si>
    <t xml:space="preserve">Škale za penjanje na krov  </t>
  </si>
  <si>
    <t>Rukohvat na krovu</t>
  </si>
  <si>
    <t>Prednja krovna ogradica</t>
  </si>
  <si>
    <t>Stražnja krovna ogradica</t>
  </si>
  <si>
    <t>Blatobrani metalni  zadnji -   inox ili al. sa zavjesicama</t>
  </si>
  <si>
    <t xml:space="preserve">Zdnja plastika nova </t>
  </si>
  <si>
    <t>Zadnj plastika stara</t>
  </si>
  <si>
    <t xml:space="preserve">Blatobrani plastični  </t>
  </si>
  <si>
    <t xml:space="preserve">Bulbar  </t>
  </si>
  <si>
    <t>spojler do kabine</t>
  </si>
  <si>
    <t>SPREMNIK:</t>
  </si>
  <si>
    <t xml:space="preserve">OBLIK SPREMNIKA: KVADRATNI- </t>
  </si>
  <si>
    <t>MATERIJAL:  polietilen</t>
  </si>
  <si>
    <t>ZAPREMINA VODE:6000 lit</t>
  </si>
  <si>
    <t xml:space="preserve">ZAPREMINA PJENILA: </t>
  </si>
  <si>
    <t xml:space="preserve">RIZICI: </t>
  </si>
  <si>
    <r>
      <t xml:space="preserve">Izrada spremnika vode 6000 lit </t>
    </r>
    <r>
      <rPr>
        <sz val="10"/>
        <color indexed="10"/>
        <rFont val="Microsoft Sans Serif"/>
        <family val="2"/>
        <charset val="238"/>
      </rPr>
      <t xml:space="preserve">materijal </t>
    </r>
  </si>
  <si>
    <t xml:space="preserve">Izrada spremnika vode 5000 lit materijal  </t>
  </si>
  <si>
    <t xml:space="preserve">Izrada spremnika vode 4000 lit materijal  </t>
  </si>
  <si>
    <t xml:space="preserve">Izrada spremnika vode 400 lit materijal  </t>
  </si>
  <si>
    <t xml:space="preserve">Izrada spremnika vode 500 lit materijal </t>
  </si>
  <si>
    <t xml:space="preserve">preljev </t>
  </si>
  <si>
    <t>Revizioni otvor min Ø 500 mm na vide</t>
  </si>
  <si>
    <t>brzo otvarajući otvor fi 200 sa mrežicom za punjenje</t>
  </si>
  <si>
    <t>Revizioni otvor na krovu min Ø 450 mm tip “Mljekarski”</t>
  </si>
  <si>
    <t>Punjenje- pražnjenje spremnika preko el.pneumatskog ventila sa mrežicama 2x 75 bočno sa nep.ventilom</t>
  </si>
  <si>
    <t xml:space="preserve">Punjenje spremnika preko pneumatskog ventila  </t>
  </si>
  <si>
    <t>Pražnjenje spremnika preko posebnog ventila</t>
  </si>
  <si>
    <t>Orvor za recirkulaciju 1 ¼”</t>
  </si>
  <si>
    <t>Nosači spremnika</t>
  </si>
  <si>
    <t xml:space="preserve">Izrada spremnika pjenila 5000 </t>
  </si>
  <si>
    <t xml:space="preserve">Izrada spremnika pjenila 3000 </t>
  </si>
  <si>
    <t xml:space="preserve">Izrada spremnika pjenila 1000 </t>
  </si>
  <si>
    <t>Izrada spremnika pjenila  500  sa spremnikom vode za B pjenilo</t>
  </si>
  <si>
    <t>Izrada spremnika pjenila  200   za A pjenilo</t>
  </si>
  <si>
    <t>nosači spremnika</t>
  </si>
  <si>
    <t>Revizioni otvor min Ø 210 mm na vide sa oduškom</t>
  </si>
  <si>
    <t>Revizioni otvor na krovu min Ø 250 mm tip “Mljekarski”</t>
  </si>
  <si>
    <t>brzo otvarajući otvor fi 210 sa mrežicom za punjenje</t>
  </si>
  <si>
    <t xml:space="preserve">priključak za punjenje pomoću el. pumpe  spojka 38 </t>
  </si>
  <si>
    <t>cijevovod do mješača</t>
  </si>
  <si>
    <t xml:space="preserve">Dodatne Alu obloge na  spremniku  </t>
  </si>
  <si>
    <t>Protuklizni Alu lim na spremniku</t>
  </si>
  <si>
    <t xml:space="preserve">Električni nivokaz vode kod pumpe  i u kabini </t>
  </si>
  <si>
    <t xml:space="preserve">Mehanički nivokaz vode </t>
  </si>
  <si>
    <t>Električni nivokaz pjenila kod pumpe</t>
  </si>
  <si>
    <t>Mehanički nivokaz pjenila PRIPREMA</t>
  </si>
  <si>
    <t>Presostatski nivokaz pjenila</t>
  </si>
  <si>
    <t>ELEKTRO INSTALACIJA:</t>
  </si>
  <si>
    <t>TIP:  II Generacija</t>
  </si>
  <si>
    <t>RIZICI:  mali</t>
  </si>
  <si>
    <t>SIGNALIZACIJSKA OPREMA:</t>
  </si>
  <si>
    <t xml:space="preserve"> el. instalacija</t>
  </si>
  <si>
    <t xml:space="preserve">Rotacione lampe  2 na kab </t>
  </si>
  <si>
    <t>Most na krovu  1200 + trotonska govorna sirena rotacija</t>
  </si>
  <si>
    <t>Zaštita mosta</t>
  </si>
  <si>
    <t>LED bljeskalice sprijeda</t>
  </si>
  <si>
    <t>LED bljeskalice otraga u kutovima</t>
  </si>
  <si>
    <t>Dodatne LED bljeskalice otraga</t>
  </si>
  <si>
    <t>Zaštita prednjih bljeskalica</t>
  </si>
  <si>
    <t>Zaštita stražnjih bljeskalica</t>
  </si>
  <si>
    <t>Trotonska sirena + govor</t>
  </si>
  <si>
    <t>Zadnja rotacija</t>
  </si>
  <si>
    <t>Optički signal u kabini da je nogostup ili roleta otvorena</t>
  </si>
  <si>
    <t>Zvučni signal u kabini da je  roleta otvorena</t>
  </si>
  <si>
    <t>pokazivač smijera sa mogućnošću ispisa riječi</t>
  </si>
  <si>
    <t>Dodatna svijetla za vožnju u rikverc</t>
  </si>
  <si>
    <t xml:space="preserve">Zaštita svih svjetala </t>
  </si>
  <si>
    <t>NADOGRADNJA:</t>
  </si>
  <si>
    <t>Osvjetljenje nadogradnje LED  uz roletne s obe strane</t>
  </si>
  <si>
    <t>Dodatno osvjetljenje  krova nadogradnje</t>
  </si>
  <si>
    <t xml:space="preserve">Vanjska rasvjeta na nadogradnji iznad roletni </t>
  </si>
  <si>
    <t>Gabaritna svijetla</t>
  </si>
  <si>
    <t>Dodatna vanjska rasvjeta krova  led</t>
  </si>
  <si>
    <t>glavni prekidač el. instalacije</t>
  </si>
  <si>
    <t>DALJINSKO UPRAVLJIV REFLEKTOR ZA TRAŽENJE  ( trgoauto )</t>
  </si>
  <si>
    <r>
      <t xml:space="preserve">KONTROLNA PLOČA: </t>
    </r>
    <r>
      <rPr>
        <b/>
        <i/>
        <sz val="10"/>
        <color indexed="10"/>
        <rFont val="Microsoft Sans Serif"/>
        <family val="2"/>
        <charset val="238"/>
      </rPr>
      <t xml:space="preserve">KOD PUMPE  </t>
    </r>
  </si>
  <si>
    <t>Analogni uređaji za mjerenje tlakova (kpl Waterous)</t>
  </si>
  <si>
    <t xml:space="preserve">Analogno/digitalni uređaj za mjerenje radnih sati </t>
  </si>
  <si>
    <t>regulacija br. Ok. -gas</t>
  </si>
  <si>
    <t>Ventil za vitlo- ručni</t>
  </si>
  <si>
    <t xml:space="preserve">prekidač za brzo gašenje,vprekidač ulaza vode , ,uključivanje pumpe ,Uključivanje VT pumpe, punjenje , drenaža . Indikator akumulatora , indikator ulja mot, indikator tlaka ,temperature pumpe </t>
  </si>
  <si>
    <t>dig. Mjerač protoka za vodu za dva izlaza</t>
  </si>
  <si>
    <t>dig. Mjerač protoka za pjenu  za jedan izlaz</t>
  </si>
  <si>
    <t>automatsko održavanje tlaka</t>
  </si>
  <si>
    <t>manometar za punjenje</t>
  </si>
  <si>
    <t>Mjerenje protoka</t>
  </si>
  <si>
    <t xml:space="preserve">LED nivolkaz vode  ,kod pumpe </t>
  </si>
  <si>
    <t xml:space="preserve">LED nivokaz pjeneu B kod pumpe </t>
  </si>
  <si>
    <t>Mehanički nivokaz vode</t>
  </si>
  <si>
    <t>Mehanički nivokaz pjenila</t>
  </si>
  <si>
    <t>LCD prikaz na kontrolnoj ploči</t>
  </si>
  <si>
    <t xml:space="preserve"> svi prekidači  i pokazivači za upravljanje pumpom u kabini i kod pumpe</t>
  </si>
  <si>
    <t>OPREMA:</t>
  </si>
  <si>
    <t>Radiostanicu u kabini ( NJIHOVA STANICA I ANTENA )</t>
  </si>
  <si>
    <t>Zvučnik sa dvostrukom komandom za radiostanicu</t>
  </si>
  <si>
    <t>Mobilne radiostanice u kabini</t>
  </si>
  <si>
    <t>Reflektor za traženje ručni  fi 200</t>
  </si>
  <si>
    <t xml:space="preserve">Reflektor za traženje  fi 200 na prednjoj  desnoj strani vozila </t>
  </si>
  <si>
    <t>Prijenosne lampe</t>
  </si>
  <si>
    <t>Reflektorski stup pneumatski 2x1000 W - 5 M   automatsko pospremanje</t>
  </si>
  <si>
    <t>Reflektorski stup ručni 2x500 W 220 V ( na zadnjem djelu vozila )</t>
  </si>
  <si>
    <t>Agregat 5 KW 1x 380 , 2x 220</t>
  </si>
  <si>
    <t>Prijenosni tronožac  sa 2x 500 W</t>
  </si>
  <si>
    <t>Električni kabel 50m ? 380 V</t>
  </si>
  <si>
    <t xml:space="preserve">Električni kabel 50 M 220 V </t>
  </si>
  <si>
    <t>UREĐAJI DOGRAĐENI NA VOZILO:</t>
  </si>
  <si>
    <t>VATROGASNA PUMPA:</t>
  </si>
  <si>
    <t>cjevovodi inox 304</t>
  </si>
  <si>
    <t xml:space="preserve"> kombinirana al. pumpa 4000 lit/ 10 bar i  40 bara /250 lit,sa automatskim vakum uređajem   8 m visine</t>
  </si>
  <si>
    <t xml:space="preserve"> 2000/ 360. 10/40bar  sa termo zaštitom</t>
  </si>
  <si>
    <t>dodatna boca zraka za isušivanje pumpe i cjevovoda</t>
  </si>
  <si>
    <t xml:space="preserve">CPK 3 1800/250 .10 barsa el.vakum pumpom, manometrima ,el. ventilima 2x75, </t>
  </si>
  <si>
    <t xml:space="preserve"> VISOKI TLAK  40 LIT 100 BARA sa motorom EL.startanje -Udor</t>
  </si>
  <si>
    <t xml:space="preserve"> Mješač  DIGITALNI -USA</t>
  </si>
  <si>
    <t>RTP mješač na pumpi  upravljanje i iz kabine 3 i 6 %</t>
  </si>
  <si>
    <t>Dodatni mješač kao Hale</t>
  </si>
  <si>
    <t xml:space="preserve">“B” izlazi iz pumpe voda na pumpi 2x ručni  </t>
  </si>
  <si>
    <t>“B” izlazi iz pumpe voda na pumpi 2x ručni</t>
  </si>
  <si>
    <t>“B” izlazi iz pumpe voda i 2x el. pneumatski VANI</t>
  </si>
  <si>
    <t>“B” izlazi iz pumpe voda i 2x električni</t>
  </si>
  <si>
    <t>Ulaz u pumpu iz spremnika 5” el.pneumatski ventil  sa kompenzatorom</t>
  </si>
  <si>
    <t>Ulaz u pumpu iz spremnika 4” ručni ventil</t>
  </si>
  <si>
    <t>Ulaz u pumpu iz spremnika 1” el.ventil</t>
  </si>
  <si>
    <t>Vanjski usis 4”  bez ventila  sa spojkama usisna + slijepa</t>
  </si>
  <si>
    <t>Recirkulacija 1 1/2” ručno</t>
  </si>
  <si>
    <t>Recirkulacija 1 1/2” el.pneumatsko</t>
  </si>
  <si>
    <t>Izlaz za monitor  ručni ventil</t>
  </si>
  <si>
    <t>izlaz za monitor  el.pneumatski ventil</t>
  </si>
  <si>
    <t xml:space="preserve">VT izlaz za vitlo </t>
  </si>
  <si>
    <t>VT izlaz  el. pneumatski 2XBOČNO</t>
  </si>
  <si>
    <t>Dodatni vakuum uređaj</t>
  </si>
  <si>
    <t>ST izlaz za vitlo</t>
  </si>
  <si>
    <t>Izlaz za pranje ulica</t>
  </si>
  <si>
    <t>izlaz za cafs</t>
  </si>
  <si>
    <t>ispiranje cijevovoda od pjene</t>
  </si>
  <si>
    <t>Automatska drenaža vode iz pumpe sa prekidačem</t>
  </si>
  <si>
    <t>Ručna drenaža vode iz pumpe</t>
  </si>
  <si>
    <t>tlačna spojka fi 52</t>
  </si>
  <si>
    <t>sljepa spojka fi 52  AL</t>
  </si>
  <si>
    <t>tlačna spojka fi75  AL</t>
  </si>
  <si>
    <t>sljepa spojka fi 75   AL</t>
  </si>
  <si>
    <t>tlačna spojka fi 110   AL</t>
  </si>
  <si>
    <t>sljepa spojka fi 110   AL</t>
  </si>
  <si>
    <t>Pneumatski ventil 2'' -kpl sa el.mag.ventilom</t>
  </si>
  <si>
    <t>Pneumatski ventil 2 1/2'' -kpl sa el.mag.ventilom</t>
  </si>
  <si>
    <t>Pneumatski ventil 4'' -kpl sa el.mag.ventilom</t>
  </si>
  <si>
    <t>Pneumatski ventil 6'' -kpl sa el.mag.ventilom</t>
  </si>
  <si>
    <t>CAFS:</t>
  </si>
  <si>
    <t>MINI CAFS 80-14</t>
  </si>
  <si>
    <t>Pneumax CAFS FoamPro 2002</t>
  </si>
  <si>
    <t>“B” izlazi iz CAFS-a</t>
  </si>
  <si>
    <t>Dodatni ventil za mokru-suhu pjenu</t>
  </si>
  <si>
    <t>Odabir pjenila klase ”A”</t>
  </si>
  <si>
    <t>Odabir pjenila klase ”A-B”</t>
  </si>
  <si>
    <t>VITLO ZA BRZU NAVALU:</t>
  </si>
  <si>
    <t xml:space="preserve"> vitlo 60 m Ø 19 EL.-ručno   + nožna komanda   sa vodilicama</t>
  </si>
  <si>
    <t xml:space="preserve"> vitlo 100 m Ø 13 ELEKTRO</t>
  </si>
  <si>
    <t xml:space="preserve"> Vitlo  El. -ručno 30 m Ø 32  + nožna komanda  sa vodilicama</t>
  </si>
  <si>
    <t>Pištolj mlaznica za ŠP MG Rijeka ( ITALIA -dorađena )</t>
  </si>
  <si>
    <t xml:space="preserve">Pištolj mlaznica MG Rijeka STRONG  ( 180 lit )  </t>
  </si>
  <si>
    <t>Pištolj mlaznica MG Rijeka EXTRA STRONG</t>
  </si>
  <si>
    <t>CIJEV FI 19 /60 M</t>
  </si>
  <si>
    <t>CIJEV FI 13/100 M</t>
  </si>
  <si>
    <t>cijev fi 32/ 30 M</t>
  </si>
  <si>
    <t>Nastavak za pjenu</t>
  </si>
  <si>
    <t>Mješač pjene na 1 vitlu AVG - B - pjenilo  3 %</t>
  </si>
  <si>
    <t xml:space="preserve"> Krajnji mješač za pjenu PM</t>
  </si>
  <si>
    <t>Brzi spoj na mlaznici</t>
  </si>
  <si>
    <t>Okretni spoj na mlaznici</t>
  </si>
  <si>
    <t xml:space="preserve">STORZ spoj </t>
  </si>
  <si>
    <t>MONITOR: ručno i automatski sa svijetlima</t>
  </si>
  <si>
    <t xml:space="preserve">Automatsko upravljiv monitor   l/min voda/pjena 1600 LIT </t>
  </si>
  <si>
    <t xml:space="preserve"> , pneumatski ventil 3”</t>
  </si>
  <si>
    <t>Daljinsko upravljanje monitorom iz kabine pomoću joystika sa mogućnosti i upravljanje izvana</t>
  </si>
  <si>
    <t>upravljačka ploča kod monitora( gas manometar  ventil )</t>
  </si>
  <si>
    <t xml:space="preserve">MONITOR MG RUČNI  MG 1600 LIT   </t>
  </si>
  <si>
    <t>PREKLOPNI  ili IZVLAČIVI MEHANIZAM</t>
  </si>
  <si>
    <t>MONITOR: automatski na prednjem braniku</t>
  </si>
  <si>
    <t xml:space="preserve">1000  lit 10 bar voda/pjena sa deflektorom regulacija iz kabine </t>
  </si>
  <si>
    <t>Automatsko upravljiv monitor  1000 l/min voda/pjena</t>
  </si>
  <si>
    <t>Pneumatski ventil 2cole</t>
  </si>
  <si>
    <t>Daljinsko upravljanje monitorom iz kabinepomoću joystika</t>
  </si>
  <si>
    <t>VITLO ZA VUČU:</t>
  </si>
  <si>
    <t>Vitlo za vuču na prednjem dijelu vozila   ( 34,9 KN ) 10 m kabl sajla 30 m</t>
  </si>
  <si>
    <t>Zaštitna cerada na vitlu</t>
  </si>
  <si>
    <t>MLAZNICE ZA BOČNO ZALJEVANJE ( PNEUMATSKI VENTIL )</t>
  </si>
  <si>
    <t>MLAZNICE ZA PRANJE CESTE:</t>
  </si>
  <si>
    <t>Na prednjem dijelu vozila mehaničko upravljane</t>
  </si>
  <si>
    <t>Elektro upravljanje mlaznicama</t>
  </si>
  <si>
    <t>OPREMA ZA DOBAVU VODE IZ PRIRODNIH I UMJETNIH IZVORA:</t>
  </si>
  <si>
    <t xml:space="preserve">Cijev usisna Ø 110/1600 mm  </t>
  </si>
  <si>
    <t>Sitka usisna 110</t>
  </si>
  <si>
    <t>Uže za vezivanje usisnih cijevi</t>
  </si>
  <si>
    <t>Potopna pumpa  turbinska</t>
  </si>
  <si>
    <t>Zaštitna mreža za sitku</t>
  </si>
  <si>
    <t xml:space="preserve"> uranjajuća turbo pumpa</t>
  </si>
  <si>
    <t>OPREMA ZA DOBIVANJE VODE IZ VODOVODNE MREŽE:</t>
  </si>
  <si>
    <t>Hidrantski nastavak B/2B</t>
  </si>
  <si>
    <t xml:space="preserve">Ključ za nadzemni hidrant </t>
  </si>
  <si>
    <t>Ključ za podzemni hidrant T</t>
  </si>
  <si>
    <t>Natikač za hidrant</t>
  </si>
  <si>
    <t>VATROGASNA ARMATURA I TLAČNE CIJEVI:</t>
  </si>
  <si>
    <t>Mlaznica univerzalna Ø25 “D”</t>
  </si>
  <si>
    <t>mlaznica elektro C</t>
  </si>
  <si>
    <t xml:space="preserve">Mlaznica  Ø52 “C”  </t>
  </si>
  <si>
    <t>Mlaznica univerzal C sa ventilom</t>
  </si>
  <si>
    <t>Mlaznica univerzal B sa ventilom</t>
  </si>
  <si>
    <t>Mlaznica univerzalna Ø75 “B”</t>
  </si>
  <si>
    <t xml:space="preserve">Mlaznica za vodenu maglu </t>
  </si>
  <si>
    <t>mlaznica  Turbo -C 1x za vitlo sa nastavkom za pjenu</t>
  </si>
  <si>
    <t>mlaznica Turbo -B</t>
  </si>
  <si>
    <t>dubinska mlaznica - koplje</t>
  </si>
  <si>
    <t xml:space="preserve">Mlaznica za CAFS </t>
  </si>
  <si>
    <t>Cijev tlačna Ø25 “D” obična</t>
  </si>
  <si>
    <t>Cijev tlačna Ø25 “D” MG C- 60</t>
  </si>
  <si>
    <t>Cijev tlačna Ø52 “C”</t>
  </si>
  <si>
    <t>Cijev tlačna Ø52 “C” C-60</t>
  </si>
  <si>
    <t xml:space="preserve">Cijev tlačna Ø75 “B” </t>
  </si>
  <si>
    <t>Cijev tlačna Ø75 “B” C-60</t>
  </si>
  <si>
    <t>košara za cijevi C za 3 cijevi</t>
  </si>
  <si>
    <t>košara za cijevi B   za 3 cijevi</t>
  </si>
  <si>
    <t>VT cijev Ø38 STORZ</t>
  </si>
  <si>
    <t>vt cijev f19 /10 m sa brzim spojevima</t>
  </si>
  <si>
    <t>VT razdjelnica  f19 sa brzim spojevima</t>
  </si>
  <si>
    <t>Podvezica za cijev</t>
  </si>
  <si>
    <t>Nosač cijevi</t>
  </si>
  <si>
    <t>Prelaznica B/C</t>
  </si>
  <si>
    <t>Prelaznica C/Ø38</t>
  </si>
  <si>
    <t>RAZdjelnica B/2C</t>
  </si>
  <si>
    <t>Razdjelnica B/B/2C</t>
  </si>
  <si>
    <t>ograničivač tlaka</t>
  </si>
  <si>
    <t>Ublaživač reakcije mlaza  B</t>
  </si>
  <si>
    <t>ABC Ključ za cijevi</t>
  </si>
  <si>
    <t xml:space="preserve"> Ključ za cijevi fi 38</t>
  </si>
  <si>
    <t>ključ D</t>
  </si>
  <si>
    <t>Protočni ventil Ø52 “C”</t>
  </si>
  <si>
    <t>vodeni štit 52</t>
  </si>
  <si>
    <t>Potopna  pumpa el.220 V</t>
  </si>
  <si>
    <t>Pištolj mlaznica fi 38 MS</t>
  </si>
  <si>
    <t>Metlanice</t>
  </si>
  <si>
    <t xml:space="preserve"> Naprtnjače</t>
  </si>
  <si>
    <t>OPREMA I SREDSTVA ZA GAŠENJE POŽARA PJENOM:</t>
  </si>
  <si>
    <t>Međumješalica 200 lit + cijev</t>
  </si>
  <si>
    <t>Međumješalica 400 lit + cijev</t>
  </si>
  <si>
    <t>Mlaznica STP 200 lit</t>
  </si>
  <si>
    <t>Mlaznica STP 400 lit</t>
  </si>
  <si>
    <t>Mlaznica TP 200 lit</t>
  </si>
  <si>
    <t>Mlaznica TP 400 lit</t>
  </si>
  <si>
    <t>Kanistar za pjenilo  LIT</t>
  </si>
  <si>
    <t>Pjenilo klase “A”</t>
  </si>
  <si>
    <t>Pjenilo klase “B”</t>
  </si>
  <si>
    <t>VT pjenilo do 6%</t>
  </si>
  <si>
    <t>OPREMA ZA ZAŠTITU ORGANA ZA DISANJE:</t>
  </si>
  <si>
    <t>Izolacioni aparat za disanje + nosač + maska u naslonima</t>
  </si>
  <si>
    <t xml:space="preserve">Izolacioni aparat za disanje + nosač + maska  </t>
  </si>
  <si>
    <t>Rezervne boce dišnih aparata u nadogradnji</t>
  </si>
  <si>
    <t>Alu odijelo</t>
  </si>
  <si>
    <t>plućni automat PSS_A samospasilac</t>
  </si>
  <si>
    <t>Sanitetski mat. i pribor za davanje kisika</t>
  </si>
  <si>
    <t>ALAT I OPREMA:</t>
  </si>
  <si>
    <t>Plinonepropusno odijelo kplt</t>
  </si>
  <si>
    <t>Kutija sa mehaničarskim alatom</t>
  </si>
  <si>
    <t>Kutija sa el. alatom</t>
  </si>
  <si>
    <t>Komplet dimljačarskog alata</t>
  </si>
  <si>
    <t>posuda za šutu</t>
  </si>
  <si>
    <t>Lopata pobirača</t>
  </si>
  <si>
    <t>Lopata riljača</t>
  </si>
  <si>
    <t>Kramp obični</t>
  </si>
  <si>
    <t>pijuk za sjeno</t>
  </si>
  <si>
    <t>pijuk sjekira</t>
  </si>
  <si>
    <t>Vatrogasna sjekira</t>
  </si>
  <si>
    <t>Poluga velika 1500 mm</t>
  </si>
  <si>
    <t>Poluga mala 950 mm</t>
  </si>
  <si>
    <t>poluga za čavle</t>
  </si>
  <si>
    <t>Sjekira mala</t>
  </si>
  <si>
    <t>Sjekira šumska</t>
  </si>
  <si>
    <t>pila za drvo</t>
  </si>
  <si>
    <t>Motorna pila lanac  036</t>
  </si>
  <si>
    <t>Kanister goriva i ulja 5 lit</t>
  </si>
  <si>
    <t>Motorna pila motoflex</t>
  </si>
  <si>
    <t>VATROGASNA PILA S DVOSTRUKOM PLATOM KOJA NE ISKRI (Žarko zaboravio upisati)</t>
  </si>
  <si>
    <t>Bušilica u kutiji</t>
  </si>
  <si>
    <t>Brusilica u kutiji</t>
  </si>
  <si>
    <t>motorna. kružna pila</t>
  </si>
  <si>
    <t>Čekić bušilica u kutiji</t>
  </si>
  <si>
    <t>Škare za željezo</t>
  </si>
  <si>
    <t>Klješta švedska</t>
  </si>
  <si>
    <t>pneumatski sjekač lima</t>
  </si>
  <si>
    <t>“Force” sjekira</t>
  </si>
  <si>
    <t>Cijevni mostići drveni</t>
  </si>
  <si>
    <t>Cijevni mostići Alu</t>
  </si>
  <si>
    <t xml:space="preserve"> Šlep štanga</t>
  </si>
  <si>
    <t>Priručni alat  za razvaljivanje vrata (čekić,pajser,dlijetlo)</t>
  </si>
  <si>
    <t>Čizme</t>
  </si>
  <si>
    <t>Kabanice</t>
  </si>
  <si>
    <t>rukavice gumene</t>
  </si>
  <si>
    <t>rukavice kožne</t>
  </si>
  <si>
    <t>OPREMA ZA SPAŠAVANJE:</t>
  </si>
  <si>
    <t>Ljestve prislanjače</t>
  </si>
  <si>
    <t>Ljestve rastegače dvodjelne   m</t>
  </si>
  <si>
    <r>
      <t>Ljestve s</t>
    </r>
    <r>
      <rPr>
        <i/>
        <sz val="10"/>
        <color indexed="10"/>
        <rFont val="Microsoft Sans Serif"/>
        <family val="2"/>
        <charset val="238"/>
      </rPr>
      <t>astavljače ČETCVERODJELNE</t>
    </r>
    <r>
      <rPr>
        <i/>
        <sz val="10"/>
        <rFont val="Microsoft Sans Serif"/>
        <family val="2"/>
        <charset val="238"/>
      </rPr>
      <t xml:space="preserve"> nasadne</t>
    </r>
  </si>
  <si>
    <t>Kukača</t>
  </si>
  <si>
    <t>Kutija prve pomoći kpl</t>
  </si>
  <si>
    <t>Nosila sklopiva na napuhavanje</t>
  </si>
  <si>
    <t xml:space="preserve">pokrivač deka </t>
  </si>
  <si>
    <t>prekrivač folija</t>
  </si>
  <si>
    <t>odjelo a prilaz vatri F III isotemp</t>
  </si>
  <si>
    <t>Čunevi</t>
  </si>
  <si>
    <t>ljevak za gorivo</t>
  </si>
  <si>
    <t>nož za pojas</t>
  </si>
  <si>
    <t>bljeskalice za čunjeve</t>
  </si>
  <si>
    <t>ručna tablica stop</t>
  </si>
  <si>
    <t>podne bljeskalice  kpl</t>
  </si>
  <si>
    <t>trokut prometni</t>
  </si>
  <si>
    <t>traka za obilježavanje u prometu</t>
  </si>
  <si>
    <t>Čelično uže za vuču  sa uškama 5 M</t>
  </si>
  <si>
    <t>SAMOSPAS (Žarko zaboravio upisati)</t>
  </si>
  <si>
    <t>Čelično uže za vuču  sa uškama i škopcima  30 M</t>
  </si>
  <si>
    <t>osobno uže fi 20 3 m</t>
  </si>
  <si>
    <t xml:space="preserve"> uže  PENJAČKO  m</t>
  </si>
  <si>
    <t>Uže radno m 30</t>
  </si>
  <si>
    <t xml:space="preserve">Zračni jastuci za podizanje tereta 10 t   i 3t  </t>
  </si>
  <si>
    <t>Set raznobojnih cijevi 10 m</t>
  </si>
  <si>
    <t>Reg. ventil za zračne jastuke + boca</t>
  </si>
  <si>
    <t>Kutija za gore navedenu opremu jastuka</t>
  </si>
  <si>
    <t>Rolgliss tronožac+koloturnik za spašavanje</t>
  </si>
  <si>
    <t>vatrogasna protivpožarna deka</t>
  </si>
  <si>
    <t>Tirafor</t>
  </si>
  <si>
    <t>Termo kamera sa rezervnom baterijom u kabini  punjač</t>
  </si>
  <si>
    <t>Hidraulika VARIO</t>
  </si>
  <si>
    <t>Kanister za gorivo 3 lit</t>
  </si>
  <si>
    <t>Motorna pumpa za hidraulički alat sa vitlima</t>
  </si>
  <si>
    <t>Ručna hidraulična pumpa</t>
  </si>
  <si>
    <t xml:space="preserve">Hidraulične škare </t>
  </si>
  <si>
    <t>?</t>
  </si>
  <si>
    <t xml:space="preserve">Hidraulične razupore </t>
  </si>
  <si>
    <t xml:space="preserve">Hidraulični cilindar dvostrani, dvoradni jednostupanjski </t>
  </si>
  <si>
    <t>probijač stakla</t>
  </si>
  <si>
    <t>rezač pojasa</t>
  </si>
  <si>
    <t>Navlaka na volanu za zaštitu kod aktiviranja zračnog jastuka</t>
  </si>
  <si>
    <t xml:space="preserve">Dodatni alat,lanci, postolja,produžeci I sl. </t>
  </si>
  <si>
    <t>Dimovuk- ventilator  el super vac sa kpl priborom usisna i tlačna cijev</t>
  </si>
  <si>
    <t>Kanister za  gorivo 10 lit</t>
  </si>
  <si>
    <t>eksploziometar</t>
  </si>
  <si>
    <t>kemijski detektor</t>
  </si>
  <si>
    <t>Aparat za početno gašenje CO2 5 kg</t>
  </si>
  <si>
    <t>Aparat za početno gašenje MGP 6 kg</t>
  </si>
  <si>
    <t>Aparat za početno gašenje MGP 9 kg - U KABINI</t>
  </si>
  <si>
    <t>Brentača</t>
  </si>
  <si>
    <t>pjenilo</t>
  </si>
  <si>
    <t>KROVNI SANDUK:</t>
  </si>
  <si>
    <t>Alu 2500x500x250</t>
  </si>
  <si>
    <t>Alu mali za mehanizmom i alatom rez. kotača</t>
  </si>
  <si>
    <t>Tule sa pojačnjem</t>
  </si>
  <si>
    <t>IZVLAČIVA STIJENA:</t>
  </si>
  <si>
    <t>Velika jednostruka</t>
  </si>
  <si>
    <t>Velika dvostruka</t>
  </si>
  <si>
    <t>NOSAČ USISNIH CIJEVI</t>
  </si>
  <si>
    <r>
      <t xml:space="preserve">Nosač  za 4 cijevi </t>
    </r>
    <r>
      <rPr>
        <sz val="10"/>
        <rFont val="Symbol"/>
        <family val="1"/>
        <charset val="2"/>
      </rPr>
      <t>f 110</t>
    </r>
  </si>
  <si>
    <t>NOSAČ  LJESTVI NA KROVU</t>
  </si>
  <si>
    <t xml:space="preserve">Obični </t>
  </si>
  <si>
    <t>KUTIJA ZA AL.ODIJELA</t>
  </si>
  <si>
    <t>IZVLAČIVA POLICA:</t>
  </si>
  <si>
    <t>Mala 450x800 (za izolacioni aparat 2 kom )</t>
  </si>
  <si>
    <t>Velika 750x500  (  agregat el. )</t>
  </si>
  <si>
    <t>Izvlačivo zakretna</t>
  </si>
  <si>
    <r>
      <t xml:space="preserve"> </t>
    </r>
    <r>
      <rPr>
        <b/>
        <sz val="10"/>
        <color indexed="18"/>
        <rFont val="Microsoft Sans Serif"/>
        <family val="2"/>
        <charset val="238"/>
      </rPr>
      <t>DOKUMENTACIJA:</t>
    </r>
  </si>
  <si>
    <t xml:space="preserve"> UKUPNO</t>
  </si>
  <si>
    <t>Homologacija</t>
  </si>
  <si>
    <t>Uputstva za rukovanje na HR</t>
  </si>
  <si>
    <t>Kratka uputstva kraj pumpe</t>
  </si>
  <si>
    <t>Popis opreme u boxovima</t>
  </si>
  <si>
    <t>Atest centra za vozila Hr</t>
  </si>
  <si>
    <t>Atest vatrogasne škole</t>
  </si>
  <si>
    <t>Ispitivanje</t>
  </si>
  <si>
    <t>NALJEPNICE:</t>
  </si>
  <si>
    <t>“VATROGASCI” naprijed</t>
  </si>
  <si>
    <t>“VATROGASCI” naprijed za pogled u retrovizor</t>
  </si>
  <si>
    <t>“VATROGASCI”  otraga</t>
  </si>
  <si>
    <t>trake po vozilu  flor.</t>
  </si>
  <si>
    <t>Telefon 93</t>
  </si>
  <si>
    <t>Ispis tlaka u gumama</t>
  </si>
  <si>
    <t>Amblem pripadnosti vatrogasnoj postrojbi</t>
  </si>
  <si>
    <t>Oprema slika + natpis</t>
  </si>
  <si>
    <t>Reflektirajuća folija na izvlačivim dijelovima izvan gabarita vozila</t>
  </si>
  <si>
    <t>MG Rijeka + slonić</t>
  </si>
  <si>
    <t>Oznaka za teško vozilo</t>
  </si>
  <si>
    <t>Oznaka za dugo vozilo</t>
  </si>
  <si>
    <t>Obuka vatrogasaca</t>
  </si>
  <si>
    <t>RAZNO:</t>
  </si>
  <si>
    <t>USLUGE TRANSPORTA I DIZALICE</t>
  </si>
  <si>
    <t>uštimavanje tempomata</t>
  </si>
  <si>
    <t>PRIJEVOZ</t>
  </si>
  <si>
    <t>ZBROJ PO SVIM STAVKAMA IZNOSI:</t>
  </si>
  <si>
    <t>12.12. odlučeno da provizija Firingu ide na nadogr. Bez opreme a cijena se umanjuje za 12.500 E</t>
  </si>
  <si>
    <t>šasija 72.000</t>
  </si>
  <si>
    <t>NADOGR.</t>
  </si>
  <si>
    <t>nadogr.55.880</t>
  </si>
  <si>
    <t>ŠASIJA</t>
  </si>
  <si>
    <t>provizija 5% 2.794</t>
  </si>
  <si>
    <t>oprema 120.840</t>
  </si>
  <si>
    <t>UKUPNO 251.514,50</t>
  </si>
  <si>
    <t>CIJENA ZA TENDER 238.998,50 EUR</t>
  </si>
  <si>
    <t xml:space="preserve">zaštita donjeg dijela nadogradnje i podvozja </t>
  </si>
  <si>
    <t>fugiranje</t>
  </si>
  <si>
    <t>ugradnja pumpe</t>
  </si>
  <si>
    <t>ugradnja sjedala, plastika i drugog u kabini</t>
  </si>
  <si>
    <t>ugradnja prednjih blatobrana i prednje maske</t>
  </si>
  <si>
    <t>ugradnja cijevi hladnjaka</t>
  </si>
  <si>
    <t>ugradnja spojlera krova kabine</t>
  </si>
  <si>
    <t>ugradnja kardanskog pogona za pumpu</t>
  </si>
  <si>
    <t>izrada kadice pumpe</t>
  </si>
  <si>
    <t>izrada i ugradnja cjevovoda</t>
  </si>
  <si>
    <t>montaža blatobrana zadnjih kotača</t>
  </si>
  <si>
    <t>rolete sa šipkom i bravicama i led rasvjetom sa obje strane</t>
  </si>
  <si>
    <r>
      <t>montaža zadnjeg branika (</t>
    </r>
    <r>
      <rPr>
        <b/>
        <sz val="8"/>
        <rFont val="Microsoft Sans Serif"/>
        <family val="2"/>
        <charset val="238"/>
      </rPr>
      <t xml:space="preserve">profiliran i </t>
    </r>
    <r>
      <rPr>
        <b/>
        <u/>
        <sz val="8"/>
        <rFont val="Microsoft Sans Serif"/>
        <family val="2"/>
        <charset val="238"/>
      </rPr>
      <t>dan na farbanje)</t>
    </r>
  </si>
  <si>
    <r>
      <t>skale za penjanje na krov  (</t>
    </r>
    <r>
      <rPr>
        <b/>
        <u/>
        <sz val="8"/>
        <rFont val="Microsoft Sans Serif"/>
        <family val="2"/>
        <charset val="238"/>
      </rPr>
      <t>na plastificiranju pa montaža)</t>
    </r>
  </si>
  <si>
    <t>montaža spremnika vode</t>
  </si>
  <si>
    <t>protuklizni Alu lim na spremniku</t>
  </si>
  <si>
    <t>ELEKTRO INSTALACIJA</t>
  </si>
  <si>
    <t>naziv posla</t>
  </si>
  <si>
    <t>dovršetak izrade zakretnog spjlera s limom i ugradanja fiksnog i zakretnog spojlera nakon farbanja</t>
  </si>
  <si>
    <t xml:space="preserve">izrada, bojanje i montaža poklopaca spremnika </t>
  </si>
  <si>
    <t>montaža podiznih vrata boksova</t>
  </si>
  <si>
    <t xml:space="preserve">montaža nosača podizača kabine i drugih pripadajućih limova </t>
  </si>
  <si>
    <t>kontrolna ploča</t>
  </si>
  <si>
    <t>radnika</t>
  </si>
  <si>
    <t>sati</t>
  </si>
  <si>
    <t>ukupno sati</t>
  </si>
  <si>
    <t>izrada nosača rasvjetnog pneumatskog stupa s ugradnjom istog</t>
  </si>
  <si>
    <t>montaža vitla s cijevi, mlaznicom, nosačima</t>
  </si>
  <si>
    <t>proba za ljestve i nosače ljestvi</t>
  </si>
  <si>
    <t>izrada i montaža padajućeg gazišta</t>
  </si>
  <si>
    <t xml:space="preserve">alu obloge spremnika </t>
  </si>
  <si>
    <t>nosači, kadice za opremu, djelomična izrada, montaža, trake, postavljanje</t>
  </si>
  <si>
    <t>Z</t>
  </si>
  <si>
    <t>M</t>
  </si>
  <si>
    <t>GS</t>
  </si>
  <si>
    <t>I</t>
  </si>
  <si>
    <t>Z  I</t>
  </si>
  <si>
    <t>DK</t>
  </si>
  <si>
    <r>
      <t>izrada sanduka donjih boksova od al  rebrastog lima (</t>
    </r>
    <r>
      <rPr>
        <b/>
        <u/>
        <sz val="8"/>
        <color indexed="10"/>
        <rFont val="Arial"/>
        <family val="2"/>
        <charset val="238"/>
      </rPr>
      <t>djelomično)</t>
    </r>
  </si>
  <si>
    <r>
      <t>izrada polica i pregrada (</t>
    </r>
    <r>
      <rPr>
        <b/>
        <u/>
        <sz val="8"/>
        <color indexed="10"/>
        <rFont val="Microsoft Sans Serif"/>
        <family val="2"/>
        <charset val="238"/>
      </rPr>
      <t>djelomično)</t>
    </r>
  </si>
  <si>
    <r>
      <t>zakretna polica (</t>
    </r>
    <r>
      <rPr>
        <b/>
        <u/>
        <sz val="8"/>
        <color indexed="10"/>
        <rFont val="Microsoft Sans Serif"/>
        <family val="2"/>
        <charset val="238"/>
      </rPr>
      <t>za montažu)</t>
    </r>
  </si>
  <si>
    <r>
      <t>montaža izvlačive stijene (</t>
    </r>
    <r>
      <rPr>
        <b/>
        <u/>
        <sz val="8"/>
        <color indexed="10"/>
        <rFont val="Microsoft Sans Serif"/>
        <family val="2"/>
        <charset val="238"/>
      </rPr>
      <t>djelomično)</t>
    </r>
  </si>
  <si>
    <t>MK</t>
  </si>
  <si>
    <t>ugradnja nosača usisnih cijevi s montažom soški ugradnja nakon plastificiranja</t>
  </si>
  <si>
    <t>alu oblaganje nadogradnje ljepljenjem nakon farbanja</t>
  </si>
  <si>
    <t>alu protuklizni lim na krovu i podu nadogradnje</t>
  </si>
  <si>
    <t>Z S</t>
  </si>
  <si>
    <t>ZS</t>
  </si>
  <si>
    <t>G</t>
  </si>
  <si>
    <t>S</t>
  </si>
  <si>
    <t>K</t>
  </si>
  <si>
    <t>R</t>
  </si>
  <si>
    <t>P</t>
  </si>
  <si>
    <t>DI</t>
  </si>
  <si>
    <t xml:space="preserve">Z </t>
  </si>
  <si>
    <t>M S</t>
  </si>
  <si>
    <t>GD</t>
  </si>
  <si>
    <t>ZDRAVKO</t>
  </si>
  <si>
    <t>DARIO</t>
  </si>
  <si>
    <t>MARIO</t>
  </si>
  <si>
    <t>GORAN</t>
  </si>
  <si>
    <t>KARLO</t>
  </si>
  <si>
    <t>SLAĐAN</t>
  </si>
  <si>
    <t>IVE</t>
  </si>
  <si>
    <t>UKUPNO SATI</t>
  </si>
  <si>
    <t>PREKOVREMENO</t>
  </si>
  <si>
    <t>REDOVNI SATI</t>
  </si>
  <si>
    <t>IVE SATI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</si>
</sst>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k_n_-;\-* #,##0.00\ _k_n_-;_-* &quot;-&quot;??\ _k_n_-;_-@_-"/>
  </numFmts>
  <fonts count="45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color indexed="18"/>
      <name val="Microsoft Sans Serif"/>
      <family val="2"/>
      <charset val="238"/>
    </font>
    <font>
      <b/>
      <i/>
      <sz val="10"/>
      <name val="Microsoft Sans Serif"/>
      <family val="2"/>
      <charset val="238"/>
    </font>
    <font>
      <sz val="10"/>
      <name val="Microsoft Sans Serif"/>
      <family val="2"/>
      <charset val="238"/>
    </font>
    <font>
      <sz val="10"/>
      <color indexed="8"/>
      <name val="Microsoft Sans Serif"/>
      <family val="2"/>
      <charset val="238"/>
    </font>
    <font>
      <b/>
      <sz val="10"/>
      <name val="Microsoft Sans Serif"/>
      <family val="2"/>
      <charset val="238"/>
    </font>
    <font>
      <i/>
      <sz val="10"/>
      <name val="Microsoft Sans Serif"/>
      <family val="2"/>
      <charset val="238"/>
    </font>
    <font>
      <b/>
      <sz val="10"/>
      <color indexed="8"/>
      <name val="Microsoft Sans Serif"/>
      <family val="2"/>
      <charset val="238"/>
    </font>
    <font>
      <sz val="10"/>
      <color indexed="10"/>
      <name val="Microsoft Sans Serif"/>
      <family val="2"/>
      <charset val="238"/>
    </font>
    <font>
      <i/>
      <sz val="10"/>
      <color indexed="10"/>
      <name val="Microsoft Sans Serif"/>
      <family val="2"/>
      <charset val="238"/>
    </font>
    <font>
      <b/>
      <i/>
      <sz val="10"/>
      <color indexed="10"/>
      <name val="Microsoft Sans Serif"/>
      <family val="2"/>
      <charset val="238"/>
    </font>
    <font>
      <sz val="10"/>
      <name val="Times New Roman"/>
      <family val="1"/>
      <charset val="238"/>
    </font>
    <font>
      <u/>
      <sz val="10"/>
      <name val="Arial"/>
      <family val="2"/>
      <charset val="238"/>
    </font>
    <font>
      <u/>
      <sz val="10"/>
      <name val="Microsoft Sans Serif"/>
      <family val="2"/>
      <charset val="238"/>
    </font>
    <font>
      <u/>
      <sz val="10"/>
      <color indexed="8"/>
      <name val="Microsoft Sans Serif"/>
      <family val="2"/>
      <charset val="238"/>
    </font>
    <font>
      <b/>
      <u/>
      <sz val="10"/>
      <name val="Microsoft Sans Serif"/>
      <family val="2"/>
      <charset val="238"/>
    </font>
    <font>
      <b/>
      <i/>
      <sz val="12"/>
      <name val="Lucida Console"/>
      <family val="3"/>
      <charset val="238"/>
    </font>
    <font>
      <i/>
      <sz val="10"/>
      <name val="MS Sans Serif"/>
      <family val="2"/>
      <charset val="238"/>
    </font>
    <font>
      <sz val="10"/>
      <name val="Symbol"/>
      <family val="1"/>
      <charset val="2"/>
    </font>
    <font>
      <b/>
      <i/>
      <u/>
      <sz val="10"/>
      <name val="Microsoft Sans Serif"/>
      <family val="2"/>
      <charset val="238"/>
    </font>
    <font>
      <b/>
      <sz val="7"/>
      <color indexed="18"/>
      <name val="Times New Roman"/>
      <family val="1"/>
      <charset val="238"/>
    </font>
    <font>
      <b/>
      <sz val="10"/>
      <name val="Times New Roman"/>
      <family val="1"/>
      <charset val="238"/>
    </font>
    <font>
      <i/>
      <sz val="10"/>
      <color indexed="8"/>
      <name val="Microsoft Sans Serif"/>
      <family val="2"/>
      <charset val="238"/>
    </font>
    <font>
      <sz val="11"/>
      <color indexed="10"/>
      <name val="Arial"/>
      <family val="2"/>
      <charset val="238"/>
    </font>
    <font>
      <b/>
      <i/>
      <sz val="11"/>
      <color indexed="10"/>
      <name val="Microsoft Sans Serif"/>
      <family val="2"/>
      <charset val="238"/>
    </font>
    <font>
      <b/>
      <sz val="11"/>
      <color indexed="8"/>
      <name val="Microsoft Sans Serif"/>
      <family val="2"/>
      <charset val="238"/>
    </font>
    <font>
      <sz val="10"/>
      <color indexed="10"/>
      <name val="Arial"/>
      <family val="2"/>
      <charset val="238"/>
    </font>
    <font>
      <sz val="8"/>
      <name val="Arial"/>
      <family val="2"/>
      <charset val="238"/>
    </font>
    <font>
      <sz val="8"/>
      <name val="Microsoft Sans Serif"/>
      <family val="2"/>
      <charset val="238"/>
    </font>
    <font>
      <b/>
      <u/>
      <sz val="8"/>
      <name val="Microsoft Sans Serif"/>
      <family val="2"/>
      <charset val="238"/>
    </font>
    <font>
      <b/>
      <sz val="8"/>
      <name val="Microsoft Sans Serif"/>
      <family val="2"/>
      <charset val="238"/>
    </font>
    <font>
      <sz val="8"/>
      <color indexed="10"/>
      <name val="Microsoft Sans Serif"/>
      <family val="2"/>
      <charset val="238"/>
    </font>
    <font>
      <sz val="6"/>
      <name val="Arial"/>
      <family val="2"/>
      <charset val="238"/>
    </font>
    <font>
      <sz val="8"/>
      <color indexed="10"/>
      <name val="Arial"/>
      <family val="2"/>
      <charset val="238"/>
    </font>
    <font>
      <sz val="8"/>
      <name val="Calibri"/>
      <family val="2"/>
      <charset val="238"/>
    </font>
    <font>
      <b/>
      <u/>
      <sz val="8"/>
      <color indexed="10"/>
      <name val="Microsoft Sans Serif"/>
      <family val="2"/>
      <charset val="238"/>
    </font>
    <font>
      <b/>
      <u/>
      <sz val="8"/>
      <color indexed="10"/>
      <name val="Arial"/>
      <family val="2"/>
      <charset val="238"/>
    </font>
    <font>
      <sz val="6"/>
      <color indexed="10"/>
      <name val="Arial"/>
      <family val="2"/>
      <charset val="238"/>
    </font>
    <font>
      <sz val="7"/>
      <name val="Arial"/>
      <family val="2"/>
      <charset val="238"/>
    </font>
    <font>
      <sz val="7"/>
      <color theme="1"/>
      <name val="Calibri"/>
      <family val="2"/>
      <charset val="238"/>
      <scheme val="minor"/>
    </font>
    <font>
      <sz val="6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lightGray">
        <fgColor indexed="13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 applyBorder="0"/>
  </cellStyleXfs>
  <cellXfs count="159">
    <xf numFmtId="0" fontId="0" fillId="0" borderId="0" xfId="0"/>
    <xf numFmtId="0" fontId="1" fillId="0" borderId="0" xfId="3" applyBorder="1" applyProtection="1"/>
    <xf numFmtId="0" fontId="4" fillId="0" borderId="0" xfId="3" applyFont="1" applyBorder="1" applyProtection="1"/>
    <xf numFmtId="0" fontId="1" fillId="0" borderId="0" xfId="3" applyFill="1" applyBorder="1" applyProtection="1"/>
    <xf numFmtId="0" fontId="7" fillId="2" borderId="1" xfId="3" applyFont="1" applyFill="1" applyBorder="1" applyAlignment="1" applyProtection="1">
      <alignment vertical="top" wrapText="1"/>
    </xf>
    <xf numFmtId="0" fontId="8" fillId="2" borderId="1" xfId="3" applyFont="1" applyFill="1" applyBorder="1" applyAlignment="1" applyProtection="1">
      <alignment vertical="top" wrapText="1"/>
    </xf>
    <xf numFmtId="0" fontId="9" fillId="2" borderId="1" xfId="3" applyFont="1" applyFill="1" applyBorder="1" applyAlignment="1" applyProtection="1">
      <alignment vertical="top" wrapText="1"/>
    </xf>
    <xf numFmtId="0" fontId="10" fillId="0" borderId="0" xfId="3" applyFont="1" applyBorder="1" applyAlignment="1" applyProtection="1">
      <alignment vertical="top" wrapText="1"/>
    </xf>
    <xf numFmtId="0" fontId="8" fillId="0" borderId="0" xfId="3" applyFont="1" applyBorder="1" applyAlignment="1" applyProtection="1">
      <alignment vertical="top" wrapText="1"/>
    </xf>
    <xf numFmtId="0" fontId="6" fillId="0" borderId="0" xfId="3" applyFont="1" applyBorder="1" applyAlignment="1" applyProtection="1">
      <alignment vertical="top" wrapText="1"/>
    </xf>
    <xf numFmtId="0" fontId="6" fillId="2" borderId="2" xfId="3" applyFont="1" applyFill="1" applyBorder="1" applyAlignment="1" applyProtection="1">
      <alignment vertical="top" wrapText="1"/>
    </xf>
    <xf numFmtId="0" fontId="11" fillId="2" borderId="2" xfId="3" applyFont="1" applyFill="1" applyBorder="1" applyAlignment="1" applyProtection="1">
      <alignment vertical="top" wrapText="1"/>
    </xf>
    <xf numFmtId="0" fontId="11" fillId="0" borderId="0" xfId="3" applyFont="1" applyBorder="1" applyAlignment="1" applyProtection="1"/>
    <xf numFmtId="0" fontId="6" fillId="0" borderId="0" xfId="3" applyFont="1" applyBorder="1" applyProtection="1"/>
    <xf numFmtId="0" fontId="10" fillId="0" borderId="0" xfId="3" applyFont="1" applyFill="1" applyBorder="1" applyAlignment="1" applyProtection="1">
      <alignment vertical="top" wrapText="1"/>
    </xf>
    <xf numFmtId="0" fontId="8" fillId="0" borderId="0" xfId="3" applyFont="1" applyFill="1" applyBorder="1" applyAlignment="1" applyProtection="1">
      <alignment vertical="top" wrapText="1"/>
    </xf>
    <xf numFmtId="0" fontId="7" fillId="0" borderId="0" xfId="3" applyFont="1" applyFill="1" applyBorder="1" applyAlignment="1" applyProtection="1">
      <alignment vertical="top" wrapText="1"/>
    </xf>
    <xf numFmtId="0" fontId="9" fillId="0" borderId="0" xfId="3" applyFont="1" applyFill="1" applyBorder="1" applyAlignment="1" applyProtection="1">
      <alignment vertical="top" wrapText="1"/>
    </xf>
    <xf numFmtId="0" fontId="12" fillId="0" borderId="0" xfId="3" applyFont="1" applyBorder="1" applyAlignment="1" applyProtection="1">
      <alignment vertical="top" wrapText="1"/>
    </xf>
    <xf numFmtId="0" fontId="1" fillId="0" borderId="0" xfId="3" applyFont="1" applyBorder="1" applyProtection="1"/>
    <xf numFmtId="0" fontId="2" fillId="0" borderId="0" xfId="2" applyBorder="1" applyAlignment="1" applyProtection="1">
      <alignment horizontal="left" indent="4"/>
    </xf>
    <xf numFmtId="0" fontId="5" fillId="0" borderId="0" xfId="3" applyFont="1" applyBorder="1" applyProtection="1"/>
    <xf numFmtId="0" fontId="12" fillId="0" borderId="0" xfId="3" applyFont="1" applyFill="1" applyBorder="1" applyAlignment="1" applyProtection="1">
      <alignment vertical="top" wrapText="1"/>
    </xf>
    <xf numFmtId="0" fontId="14" fillId="0" borderId="0" xfId="3" applyFont="1" applyBorder="1" applyAlignment="1" applyProtection="1">
      <alignment vertical="top" wrapText="1"/>
    </xf>
    <xf numFmtId="0" fontId="15" fillId="0" borderId="0" xfId="3" applyFont="1" applyBorder="1" applyAlignment="1" applyProtection="1">
      <alignment vertical="top" wrapText="1"/>
    </xf>
    <xf numFmtId="0" fontId="10" fillId="2" borderId="2" xfId="3" applyFont="1" applyFill="1" applyBorder="1" applyAlignment="1" applyProtection="1">
      <alignment vertical="top" wrapText="1"/>
    </xf>
    <xf numFmtId="0" fontId="16" fillId="3" borderId="3" xfId="3" applyFont="1" applyFill="1" applyBorder="1" applyAlignment="1" applyProtection="1">
      <alignment horizontal="left" indent="1"/>
    </xf>
    <xf numFmtId="0" fontId="17" fillId="3" borderId="2" xfId="3" applyFont="1" applyFill="1" applyBorder="1" applyAlignment="1" applyProtection="1">
      <alignment horizontal="left" vertical="top" wrapText="1" indent="1"/>
    </xf>
    <xf numFmtId="0" fontId="18" fillId="3" borderId="2" xfId="3" applyFont="1" applyFill="1" applyBorder="1" applyAlignment="1" applyProtection="1">
      <alignment horizontal="left" vertical="top" wrapText="1" indent="1"/>
    </xf>
    <xf numFmtId="0" fontId="9" fillId="3" borderId="2" xfId="3" applyFont="1" applyFill="1" applyBorder="1" applyAlignment="1" applyProtection="1">
      <alignment horizontal="left" vertical="top" wrapText="1" indent="1"/>
    </xf>
    <xf numFmtId="0" fontId="19" fillId="3" borderId="4" xfId="3" applyFont="1" applyFill="1" applyBorder="1" applyAlignment="1" applyProtection="1">
      <alignment horizontal="left" vertical="top" wrapText="1" indent="1"/>
    </xf>
    <xf numFmtId="0" fontId="16" fillId="3" borderId="0" xfId="3" applyFont="1" applyFill="1" applyBorder="1" applyAlignment="1" applyProtection="1">
      <alignment horizontal="left" indent="1"/>
    </xf>
    <xf numFmtId="0" fontId="6" fillId="0" borderId="5" xfId="3" applyFont="1" applyBorder="1" applyAlignment="1" applyProtection="1">
      <alignment vertical="top" wrapText="1"/>
    </xf>
    <xf numFmtId="0" fontId="1" fillId="0" borderId="6" xfId="3" applyBorder="1" applyProtection="1"/>
    <xf numFmtId="0" fontId="6" fillId="0" borderId="7" xfId="3" applyFont="1" applyBorder="1" applyAlignment="1" applyProtection="1">
      <alignment vertical="top" wrapText="1"/>
    </xf>
    <xf numFmtId="0" fontId="6" fillId="3" borderId="4" xfId="3" applyFont="1" applyFill="1" applyBorder="1" applyAlignment="1" applyProtection="1">
      <alignment vertical="top" wrapText="1"/>
    </xf>
    <xf numFmtId="0" fontId="13" fillId="0" borderId="0" xfId="3" applyFont="1" applyBorder="1" applyAlignment="1" applyProtection="1">
      <alignment vertical="top" wrapText="1"/>
    </xf>
    <xf numFmtId="0" fontId="10" fillId="0" borderId="0" xfId="3" applyFont="1" applyBorder="1" applyAlignment="1" applyProtection="1">
      <alignment horizontal="center" vertical="top" wrapText="1"/>
    </xf>
    <xf numFmtId="0" fontId="1" fillId="0" borderId="0" xfId="3" applyProtection="1"/>
    <xf numFmtId="0" fontId="13" fillId="0" borderId="0" xfId="3" applyFont="1" applyBorder="1" applyAlignment="1" applyProtection="1">
      <alignment horizontal="center" vertical="top" wrapText="1"/>
    </xf>
    <xf numFmtId="0" fontId="20" fillId="0" borderId="0" xfId="3" applyFont="1" applyBorder="1" applyAlignment="1" applyProtection="1">
      <alignment vertical="top" wrapText="1"/>
    </xf>
    <xf numFmtId="0" fontId="21" fillId="0" borderId="0" xfId="3" applyFont="1" applyBorder="1" applyAlignment="1" applyProtection="1">
      <alignment vertical="top" wrapText="1"/>
    </xf>
    <xf numFmtId="0" fontId="23" fillId="0" borderId="0" xfId="3" applyFont="1" applyBorder="1" applyAlignment="1" applyProtection="1">
      <alignment vertical="top" wrapText="1"/>
    </xf>
    <xf numFmtId="0" fontId="1" fillId="3" borderId="8" xfId="3" applyFill="1" applyBorder="1" applyProtection="1"/>
    <xf numFmtId="0" fontId="10" fillId="3" borderId="2" xfId="3" applyFont="1" applyFill="1" applyBorder="1" applyAlignment="1" applyProtection="1">
      <alignment vertical="top" wrapText="1"/>
    </xf>
    <xf numFmtId="0" fontId="8" fillId="3" borderId="2" xfId="3" applyFont="1" applyFill="1" applyBorder="1" applyAlignment="1" applyProtection="1">
      <alignment horizontal="right" vertical="top" wrapText="1"/>
    </xf>
    <xf numFmtId="0" fontId="19" fillId="3" borderId="2" xfId="3" applyFont="1" applyFill="1" applyBorder="1" applyAlignment="1" applyProtection="1">
      <alignment horizontal="left" vertical="top" wrapText="1"/>
    </xf>
    <xf numFmtId="0" fontId="7" fillId="3" borderId="2" xfId="3" applyFont="1" applyFill="1" applyBorder="1" applyAlignment="1" applyProtection="1">
      <alignment horizontal="right" vertical="top" wrapText="1"/>
    </xf>
    <xf numFmtId="0" fontId="9" fillId="3" borderId="2" xfId="3" applyNumberFormat="1" applyFont="1" applyFill="1" applyBorder="1" applyAlignment="1" applyProtection="1">
      <alignment horizontal="right" vertical="top" wrapText="1"/>
    </xf>
    <xf numFmtId="0" fontId="10" fillId="3" borderId="2" xfId="3" applyFont="1" applyFill="1" applyBorder="1" applyAlignment="1" applyProtection="1">
      <alignment horizontal="right" vertical="top" wrapText="1"/>
    </xf>
    <xf numFmtId="0" fontId="6" fillId="3" borderId="4" xfId="3" applyFont="1" applyFill="1" applyBorder="1" applyAlignment="1" applyProtection="1">
      <alignment horizontal="right" vertical="top" wrapText="1"/>
    </xf>
    <xf numFmtId="0" fontId="1" fillId="3" borderId="0" xfId="3" applyFill="1" applyBorder="1" applyAlignment="1" applyProtection="1">
      <alignment horizontal="right"/>
    </xf>
    <xf numFmtId="0" fontId="1" fillId="3" borderId="0" xfId="3" applyFill="1" applyBorder="1" applyProtection="1"/>
    <xf numFmtId="0" fontId="24" fillId="0" borderId="0" xfId="3" applyFont="1" applyBorder="1" applyAlignment="1" applyProtection="1"/>
    <xf numFmtId="0" fontId="25" fillId="0" borderId="0" xfId="3" applyFont="1" applyBorder="1" applyAlignment="1" applyProtection="1">
      <alignment vertical="top" wrapText="1"/>
    </xf>
    <xf numFmtId="0" fontId="26" fillId="0" borderId="0" xfId="3" applyFont="1" applyBorder="1" applyAlignment="1" applyProtection="1">
      <alignment vertical="top" wrapText="1"/>
    </xf>
    <xf numFmtId="0" fontId="27" fillId="0" borderId="0" xfId="3" applyFont="1" applyBorder="1" applyProtection="1"/>
    <xf numFmtId="0" fontId="28" fillId="2" borderId="2" xfId="3" applyFont="1" applyFill="1" applyBorder="1" applyAlignment="1" applyProtection="1">
      <alignment vertical="top" wrapText="1"/>
    </xf>
    <xf numFmtId="0" fontId="29" fillId="2" borderId="2" xfId="3" applyFont="1" applyFill="1" applyBorder="1" applyAlignment="1" applyProtection="1">
      <alignment vertical="top" wrapText="1"/>
    </xf>
    <xf numFmtId="2" fontId="28" fillId="2" borderId="2" xfId="3" applyNumberFormat="1" applyFont="1" applyFill="1" applyBorder="1" applyAlignment="1" applyProtection="1">
      <alignment vertical="top" wrapText="1"/>
    </xf>
    <xf numFmtId="0" fontId="30" fillId="0" borderId="0" xfId="3" applyFont="1" applyBorder="1" applyProtection="1"/>
    <xf numFmtId="4" fontId="1" fillId="0" borderId="0" xfId="3" applyNumberFormat="1" applyBorder="1" applyProtection="1"/>
    <xf numFmtId="9" fontId="1" fillId="0" borderId="0" xfId="3" applyNumberFormat="1" applyBorder="1" applyProtection="1"/>
    <xf numFmtId="0" fontId="31" fillId="0" borderId="0" xfId="3" applyFont="1" applyBorder="1" applyAlignment="1" applyProtection="1">
      <alignment horizontal="center" vertical="center"/>
    </xf>
    <xf numFmtId="0" fontId="34" fillId="2" borderId="9" xfId="3" applyFont="1" applyFill="1" applyBorder="1" applyAlignment="1" applyProtection="1">
      <alignment horizontal="center" vertical="center" wrapText="1"/>
    </xf>
    <xf numFmtId="0" fontId="31" fillId="0" borderId="0" xfId="3" applyFont="1" applyBorder="1" applyAlignment="1" applyProtection="1">
      <alignment horizontal="left" vertical="center"/>
    </xf>
    <xf numFmtId="0" fontId="34" fillId="2" borderId="9" xfId="3" applyFont="1" applyFill="1" applyBorder="1" applyAlignment="1" applyProtection="1">
      <alignment horizontal="left" vertical="center" wrapText="1"/>
    </xf>
    <xf numFmtId="0" fontId="34" fillId="0" borderId="9" xfId="3" applyFont="1" applyBorder="1" applyAlignment="1" applyProtection="1">
      <alignment horizontal="left" vertical="center"/>
    </xf>
    <xf numFmtId="0" fontId="36" fillId="0" borderId="10" xfId="3" applyFont="1" applyBorder="1" applyAlignment="1" applyProtection="1">
      <alignment horizontal="center" vertical="center"/>
    </xf>
    <xf numFmtId="0" fontId="36" fillId="0" borderId="11" xfId="3" applyFont="1" applyBorder="1" applyAlignment="1" applyProtection="1">
      <alignment horizontal="center" vertical="center"/>
    </xf>
    <xf numFmtId="0" fontId="36" fillId="0" borderId="12" xfId="3" applyFont="1" applyBorder="1" applyAlignment="1" applyProtection="1">
      <alignment horizontal="center" vertical="center"/>
    </xf>
    <xf numFmtId="0" fontId="36" fillId="0" borderId="9" xfId="3" applyFont="1" applyBorder="1" applyAlignment="1" applyProtection="1">
      <alignment horizontal="center" vertical="center"/>
    </xf>
    <xf numFmtId="0" fontId="36" fillId="0" borderId="12" xfId="3" applyFont="1" applyFill="1" applyBorder="1" applyAlignment="1" applyProtection="1">
      <alignment horizontal="center" vertical="center"/>
    </xf>
    <xf numFmtId="0" fontId="36" fillId="0" borderId="9" xfId="3" applyFont="1" applyFill="1" applyBorder="1" applyAlignment="1" applyProtection="1">
      <alignment horizontal="center" vertical="center"/>
    </xf>
    <xf numFmtId="0" fontId="36" fillId="0" borderId="14" xfId="3" applyFont="1" applyBorder="1" applyAlignment="1" applyProtection="1">
      <alignment horizontal="center" vertical="center"/>
    </xf>
    <xf numFmtId="0" fontId="36" fillId="0" borderId="15" xfId="3" applyFont="1" applyBorder="1" applyAlignment="1" applyProtection="1">
      <alignment horizontal="center" vertical="center"/>
    </xf>
    <xf numFmtId="0" fontId="36" fillId="0" borderId="10" xfId="3" applyFont="1" applyFill="1" applyBorder="1" applyAlignment="1" applyProtection="1">
      <alignment horizontal="center" vertical="center"/>
    </xf>
    <xf numFmtId="0" fontId="36" fillId="0" borderId="11" xfId="3" applyFont="1" applyFill="1" applyBorder="1" applyAlignment="1" applyProtection="1">
      <alignment horizontal="center" vertical="center"/>
    </xf>
    <xf numFmtId="0" fontId="36" fillId="0" borderId="8" xfId="3" applyFont="1" applyFill="1" applyBorder="1" applyAlignment="1" applyProtection="1">
      <alignment horizontal="center" vertical="center"/>
    </xf>
    <xf numFmtId="0" fontId="36" fillId="0" borderId="17" xfId="3" applyFont="1" applyBorder="1" applyAlignment="1" applyProtection="1">
      <alignment horizontal="center" vertical="center"/>
    </xf>
    <xf numFmtId="0" fontId="36" fillId="0" borderId="18" xfId="3" applyFont="1" applyBorder="1" applyAlignment="1" applyProtection="1">
      <alignment horizontal="center" vertical="center"/>
    </xf>
    <xf numFmtId="0" fontId="36" fillId="4" borderId="12" xfId="3" applyFont="1" applyFill="1" applyBorder="1" applyAlignment="1" applyProtection="1">
      <alignment horizontal="center" vertical="center"/>
    </xf>
    <xf numFmtId="0" fontId="36" fillId="4" borderId="9" xfId="3" applyFont="1" applyFill="1" applyBorder="1" applyAlignment="1" applyProtection="1">
      <alignment horizontal="center" vertical="center"/>
    </xf>
    <xf numFmtId="0" fontId="36" fillId="4" borderId="12" xfId="3" applyFont="1" applyFill="1" applyBorder="1" applyAlignment="1" applyProtection="1">
      <alignment horizontal="center" vertical="center" wrapText="1"/>
    </xf>
    <xf numFmtId="0" fontId="36" fillId="4" borderId="9" xfId="3" applyFont="1" applyFill="1" applyBorder="1" applyAlignment="1" applyProtection="1">
      <alignment horizontal="center" vertical="center" wrapText="1"/>
    </xf>
    <xf numFmtId="0" fontId="35" fillId="4" borderId="9" xfId="3" applyFont="1" applyFill="1" applyBorder="1" applyAlignment="1" applyProtection="1">
      <alignment horizontal="left" vertical="center" wrapText="1"/>
    </xf>
    <xf numFmtId="0" fontId="36" fillId="0" borderId="9" xfId="3" applyFont="1" applyFill="1" applyBorder="1" applyAlignment="1" applyProtection="1">
      <alignment horizontal="center" vertical="center" wrapText="1"/>
    </xf>
    <xf numFmtId="0" fontId="32" fillId="0" borderId="9" xfId="3" applyFont="1" applyBorder="1" applyAlignment="1" applyProtection="1">
      <alignment horizontal="center" vertical="center" wrapText="1"/>
    </xf>
    <xf numFmtId="0" fontId="32" fillId="4" borderId="9" xfId="3" applyFont="1" applyFill="1" applyBorder="1" applyAlignment="1" applyProtection="1">
      <alignment horizontal="center" vertical="center" wrapText="1"/>
    </xf>
    <xf numFmtId="0" fontId="31" fillId="4" borderId="9" xfId="3" applyFont="1" applyFill="1" applyBorder="1" applyAlignment="1" applyProtection="1">
      <alignment horizontal="center" vertical="center"/>
    </xf>
    <xf numFmtId="0" fontId="34" fillId="0" borderId="9" xfId="3" applyFont="1" applyBorder="1" applyAlignment="1" applyProtection="1">
      <alignment horizontal="center" vertical="center"/>
    </xf>
    <xf numFmtId="0" fontId="32" fillId="4" borderId="9" xfId="3" applyFont="1" applyFill="1" applyBorder="1" applyAlignment="1" applyProtection="1">
      <alignment horizontal="left" vertical="center" wrapText="1"/>
    </xf>
    <xf numFmtId="0" fontId="35" fillId="4" borderId="9" xfId="3" applyFont="1" applyFill="1" applyBorder="1" applyAlignment="1" applyProtection="1">
      <alignment horizontal="center" vertical="center" wrapText="1"/>
    </xf>
    <xf numFmtId="0" fontId="37" fillId="4" borderId="9" xfId="3" applyFont="1" applyFill="1" applyBorder="1" applyAlignment="1" applyProtection="1">
      <alignment horizontal="left" vertical="center"/>
    </xf>
    <xf numFmtId="0" fontId="37" fillId="4" borderId="9" xfId="3" applyFont="1" applyFill="1" applyBorder="1" applyAlignment="1" applyProtection="1">
      <alignment horizontal="center" vertical="center"/>
    </xf>
    <xf numFmtId="0" fontId="36" fillId="3" borderId="11" xfId="3" applyFont="1" applyFill="1" applyBorder="1" applyAlignment="1" applyProtection="1">
      <alignment horizontal="center" vertical="center"/>
    </xf>
    <xf numFmtId="0" fontId="36" fillId="3" borderId="22" xfId="3" applyFont="1" applyFill="1" applyBorder="1" applyAlignment="1" applyProtection="1">
      <alignment horizontal="center" vertical="center"/>
    </xf>
    <xf numFmtId="0" fontId="36" fillId="3" borderId="9" xfId="3" applyFont="1" applyFill="1" applyBorder="1" applyAlignment="1" applyProtection="1">
      <alignment horizontal="center" vertical="center"/>
    </xf>
    <xf numFmtId="0" fontId="36" fillId="3" borderId="13" xfId="3" applyFont="1" applyFill="1" applyBorder="1" applyAlignment="1" applyProtection="1">
      <alignment horizontal="center" vertical="center"/>
    </xf>
    <xf numFmtId="0" fontId="36" fillId="3" borderId="18" xfId="3" applyFont="1" applyFill="1" applyBorder="1" applyAlignment="1" applyProtection="1">
      <alignment horizontal="center" vertical="center"/>
    </xf>
    <xf numFmtId="0" fontId="36" fillId="3" borderId="19" xfId="3" applyFont="1" applyFill="1" applyBorder="1" applyAlignment="1" applyProtection="1">
      <alignment horizontal="center" vertical="center"/>
    </xf>
    <xf numFmtId="0" fontId="36" fillId="3" borderId="15" xfId="3" applyFont="1" applyFill="1" applyBorder="1" applyAlignment="1" applyProtection="1">
      <alignment horizontal="center" vertical="center"/>
    </xf>
    <xf numFmtId="0" fontId="36" fillId="3" borderId="16" xfId="3" applyFont="1" applyFill="1" applyBorder="1" applyAlignment="1" applyProtection="1">
      <alignment horizontal="center" vertical="center"/>
    </xf>
    <xf numFmtId="0" fontId="36" fillId="4" borderId="13" xfId="3" applyFont="1" applyFill="1" applyBorder="1" applyAlignment="1" applyProtection="1">
      <alignment horizontal="center" vertical="center"/>
    </xf>
    <xf numFmtId="0" fontId="31" fillId="4" borderId="9" xfId="3" applyFont="1" applyFill="1" applyBorder="1" applyAlignment="1" applyProtection="1">
      <alignment horizontal="left" vertical="center"/>
    </xf>
    <xf numFmtId="0" fontId="36" fillId="4" borderId="10" xfId="3" applyFont="1" applyFill="1" applyBorder="1" applyAlignment="1" applyProtection="1">
      <alignment horizontal="center" vertical="center"/>
    </xf>
    <xf numFmtId="0" fontId="36" fillId="4" borderId="11" xfId="3" applyFont="1" applyFill="1" applyBorder="1" applyAlignment="1" applyProtection="1">
      <alignment horizontal="center" vertical="center"/>
    </xf>
    <xf numFmtId="0" fontId="41" fillId="0" borderId="12" xfId="3" applyFont="1" applyFill="1" applyBorder="1" applyAlignment="1" applyProtection="1">
      <alignment horizontal="center" vertical="center"/>
    </xf>
    <xf numFmtId="0" fontId="41" fillId="0" borderId="9" xfId="3" applyFont="1" applyFill="1" applyBorder="1" applyAlignment="1" applyProtection="1">
      <alignment horizontal="center" vertical="center"/>
    </xf>
    <xf numFmtId="0" fontId="36" fillId="3" borderId="23" xfId="3" applyFont="1" applyFill="1" applyBorder="1" applyAlignment="1" applyProtection="1">
      <alignment horizontal="center" vertical="center"/>
    </xf>
    <xf numFmtId="0" fontId="36" fillId="3" borderId="8" xfId="3" applyFont="1" applyFill="1" applyBorder="1" applyAlignment="1" applyProtection="1">
      <alignment horizontal="center" vertical="center"/>
    </xf>
    <xf numFmtId="0" fontId="36" fillId="0" borderId="18" xfId="3" applyFont="1" applyFill="1" applyBorder="1" applyAlignment="1" applyProtection="1">
      <alignment horizontal="center" vertical="center"/>
    </xf>
    <xf numFmtId="0" fontId="36" fillId="0" borderId="15" xfId="3" applyFont="1" applyFill="1" applyBorder="1" applyAlignment="1" applyProtection="1">
      <alignment horizontal="center" vertical="center"/>
    </xf>
    <xf numFmtId="0" fontId="36" fillId="3" borderId="24" xfId="3" applyFont="1" applyFill="1" applyBorder="1" applyAlignment="1" applyProtection="1">
      <alignment horizontal="center" vertical="center"/>
    </xf>
    <xf numFmtId="0" fontId="36" fillId="3" borderId="25" xfId="3" applyFont="1" applyFill="1" applyBorder="1" applyAlignment="1" applyProtection="1">
      <alignment horizontal="center" vertical="center"/>
    </xf>
    <xf numFmtId="0" fontId="36" fillId="0" borderId="12" xfId="3" applyFont="1" applyFill="1" applyBorder="1" applyAlignment="1" applyProtection="1">
      <alignment horizontal="center" vertical="center" wrapText="1"/>
    </xf>
    <xf numFmtId="0" fontId="42" fillId="0" borderId="0" xfId="3" applyFont="1" applyBorder="1" applyProtection="1"/>
    <xf numFmtId="0" fontId="42" fillId="0" borderId="0" xfId="3" applyFont="1" applyBorder="1" applyAlignment="1" applyProtection="1">
      <alignment horizontal="left" vertical="center"/>
    </xf>
    <xf numFmtId="0" fontId="42" fillId="0" borderId="0" xfId="3" applyFont="1" applyBorder="1" applyAlignment="1" applyProtection="1">
      <alignment horizontal="center" vertical="center"/>
    </xf>
    <xf numFmtId="0" fontId="34" fillId="2" borderId="18" xfId="3" applyFont="1" applyFill="1" applyBorder="1" applyAlignment="1" applyProtection="1">
      <alignment horizontal="center" vertical="center" wrapText="1"/>
    </xf>
    <xf numFmtId="0" fontId="42" fillId="0" borderId="9" xfId="3" applyFont="1" applyBorder="1" applyAlignment="1" applyProtection="1">
      <alignment horizontal="center" vertical="center"/>
    </xf>
    <xf numFmtId="0" fontId="42" fillId="0" borderId="9" xfId="3" applyFont="1" applyBorder="1" applyProtection="1"/>
    <xf numFmtId="0" fontId="42" fillId="0" borderId="24" xfId="3" applyFont="1" applyBorder="1" applyProtection="1"/>
    <xf numFmtId="0" fontId="42" fillId="0" borderId="26" xfId="3" applyFont="1" applyBorder="1" applyProtection="1"/>
    <xf numFmtId="0" fontId="42" fillId="0" borderId="27" xfId="3" applyFont="1" applyBorder="1" applyProtection="1"/>
    <xf numFmtId="0" fontId="42" fillId="0" borderId="3" xfId="3" applyFont="1" applyBorder="1" applyProtection="1"/>
    <xf numFmtId="0" fontId="42" fillId="0" borderId="5" xfId="3" applyFont="1" applyBorder="1" applyProtection="1"/>
    <xf numFmtId="0" fontId="42" fillId="0" borderId="28" xfId="3" applyFont="1" applyBorder="1" applyProtection="1"/>
    <xf numFmtId="0" fontId="42" fillId="0" borderId="6" xfId="3" applyFont="1" applyBorder="1" applyProtection="1"/>
    <xf numFmtId="0" fontId="42" fillId="0" borderId="7" xfId="3" applyFont="1" applyBorder="1" applyProtection="1"/>
    <xf numFmtId="0" fontId="36" fillId="5" borderId="13" xfId="3" applyFont="1" applyFill="1" applyBorder="1" applyAlignment="1" applyProtection="1">
      <alignment horizontal="center" vertical="center"/>
    </xf>
    <xf numFmtId="0" fontId="36" fillId="5" borderId="19" xfId="3" applyFont="1" applyFill="1" applyBorder="1" applyAlignment="1" applyProtection="1">
      <alignment horizontal="center" vertical="center"/>
    </xf>
    <xf numFmtId="0" fontId="36" fillId="5" borderId="16" xfId="3" applyFont="1" applyFill="1" applyBorder="1" applyAlignment="1" applyProtection="1">
      <alignment horizontal="center" vertical="center"/>
    </xf>
    <xf numFmtId="0" fontId="35" fillId="6" borderId="9" xfId="3" applyFont="1" applyFill="1" applyBorder="1" applyAlignment="1" applyProtection="1">
      <alignment horizontal="left" vertical="center" wrapText="1"/>
    </xf>
    <xf numFmtId="0" fontId="32" fillId="6" borderId="9" xfId="3" applyFont="1" applyFill="1" applyBorder="1" applyAlignment="1" applyProtection="1">
      <alignment horizontal="center" vertical="center" wrapText="1"/>
    </xf>
    <xf numFmtId="0" fontId="36" fillId="6" borderId="18" xfId="3" applyFont="1" applyFill="1" applyBorder="1" applyAlignment="1" applyProtection="1">
      <alignment horizontal="center" vertical="center" wrapText="1"/>
    </xf>
    <xf numFmtId="0" fontId="32" fillId="6" borderId="9" xfId="3" applyFont="1" applyFill="1" applyBorder="1" applyAlignment="1" applyProtection="1">
      <alignment horizontal="left" vertical="center" wrapText="1"/>
    </xf>
    <xf numFmtId="0" fontId="42" fillId="0" borderId="24" xfId="3" applyFont="1" applyBorder="1" applyAlignment="1" applyProtection="1">
      <alignment horizontal="left" vertical="center"/>
    </xf>
    <xf numFmtId="0" fontId="42" fillId="0" borderId="27" xfId="3" applyFont="1" applyBorder="1" applyAlignment="1" applyProtection="1">
      <alignment horizontal="left" vertical="center"/>
    </xf>
    <xf numFmtId="0" fontId="42" fillId="0" borderId="3" xfId="3" applyFont="1" applyBorder="1" applyAlignment="1" applyProtection="1">
      <alignment horizontal="left" vertical="center"/>
    </xf>
    <xf numFmtId="0" fontId="42" fillId="0" borderId="5" xfId="3" applyFont="1" applyBorder="1" applyAlignment="1" applyProtection="1">
      <alignment horizontal="left" vertical="center"/>
    </xf>
    <xf numFmtId="0" fontId="42" fillId="0" borderId="28" xfId="3" applyFont="1" applyBorder="1" applyAlignment="1" applyProtection="1">
      <alignment horizontal="left" vertical="center"/>
    </xf>
    <xf numFmtId="0" fontId="42" fillId="0" borderId="7" xfId="3" applyFont="1" applyBorder="1" applyAlignment="1" applyProtection="1">
      <alignment horizontal="left" vertical="center"/>
    </xf>
    <xf numFmtId="0" fontId="10" fillId="0" borderId="0" xfId="3" applyFont="1" applyBorder="1" applyAlignment="1" applyProtection="1">
      <alignment vertical="top" wrapText="1"/>
    </xf>
    <xf numFmtId="0" fontId="6" fillId="0" borderId="0" xfId="3" applyFont="1" applyBorder="1" applyAlignment="1" applyProtection="1">
      <alignment vertical="top" wrapText="1"/>
    </xf>
    <xf numFmtId="0" fontId="8" fillId="0" borderId="0" xfId="3" applyFont="1" applyBorder="1" applyAlignment="1" applyProtection="1">
      <alignment vertical="top" wrapText="1"/>
    </xf>
    <xf numFmtId="0" fontId="42" fillId="0" borderId="26" xfId="3" applyFont="1" applyBorder="1" applyAlignment="1" applyProtection="1"/>
    <xf numFmtId="0" fontId="1" fillId="0" borderId="20" xfId="3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4" borderId="20" xfId="3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42" fillId="0" borderId="0" xfId="3" applyFont="1" applyBorder="1" applyAlignment="1" applyProtection="1"/>
    <xf numFmtId="0" fontId="43" fillId="0" borderId="0" xfId="0" applyFont="1" applyAlignment="1"/>
    <xf numFmtId="0" fontId="44" fillId="4" borderId="12" xfId="3" applyFont="1" applyFill="1" applyBorder="1" applyAlignment="1" applyProtection="1">
      <alignment horizontal="center" vertical="center"/>
    </xf>
    <xf numFmtId="0" fontId="44" fillId="4" borderId="9" xfId="3" applyFont="1" applyFill="1" applyBorder="1" applyAlignment="1" applyProtection="1">
      <alignment horizontal="center" vertical="center"/>
    </xf>
    <xf numFmtId="0" fontId="44" fillId="4" borderId="12" xfId="3" applyFont="1" applyFill="1" applyBorder="1" applyAlignment="1" applyProtection="1">
      <alignment horizontal="center" vertical="center" wrapText="1"/>
    </xf>
    <xf numFmtId="0" fontId="44" fillId="4" borderId="9" xfId="3" applyFont="1" applyFill="1" applyBorder="1" applyAlignment="1" applyProtection="1">
      <alignment horizontal="center" vertical="center" wrapText="1"/>
    </xf>
  </cellXfs>
  <cellStyles count="4">
    <cellStyle name="Comma 2" xfId="1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0"/>
  <sheetViews>
    <sheetView view="pageBreakPreview" zoomScaleSheetLayoutView="120" workbookViewId="0">
      <selection sqref="A1:IV65536"/>
    </sheetView>
  </sheetViews>
  <sheetFormatPr defaultColWidth="9.109375" defaultRowHeight="13.2" x14ac:dyDescent="0.25"/>
  <cols>
    <col min="1" max="1" width="3.6640625" style="1" customWidth="1"/>
    <col min="2" max="2" width="4.33203125" style="1" customWidth="1"/>
    <col min="3" max="3" width="4.6640625" style="2" customWidth="1"/>
    <col min="4" max="4" width="83.33203125" style="1" customWidth="1"/>
    <col min="5" max="5" width="6.88671875" style="1" customWidth="1"/>
    <col min="6" max="6" width="9.109375" style="1"/>
    <col min="7" max="7" width="11" style="1" customWidth="1"/>
    <col min="8" max="8" width="12.6640625" style="1" customWidth="1"/>
    <col min="9" max="9" width="14.5546875" style="1" customWidth="1"/>
    <col min="10" max="10" width="28.44140625" style="1" customWidth="1"/>
    <col min="11" max="13" width="9.109375" style="1" hidden="1" customWidth="1"/>
    <col min="14" max="14" width="18.5546875" style="1" hidden="1" customWidth="1"/>
    <col min="15" max="16384" width="9.109375" style="1"/>
  </cols>
  <sheetData>
    <row r="1" spans="2:10" ht="13.8" thickBot="1" x14ac:dyDescent="0.3">
      <c r="B1" s="4" t="s">
        <v>18</v>
      </c>
      <c r="C1" s="5" t="s">
        <v>20</v>
      </c>
      <c r="D1" s="4" t="s">
        <v>19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0</v>
      </c>
      <c r="J1" s="6" t="s">
        <v>1</v>
      </c>
    </row>
    <row r="2" spans="2:10" ht="12.75" customHeight="1" thickTop="1" x14ac:dyDescent="0.25">
      <c r="B2" s="7">
        <v>3</v>
      </c>
      <c r="C2" s="18" t="s">
        <v>25</v>
      </c>
      <c r="D2" s="7" t="s">
        <v>26</v>
      </c>
      <c r="E2" s="7"/>
      <c r="F2" s="7"/>
      <c r="G2" s="7">
        <v>16</v>
      </c>
      <c r="H2" s="7">
        <v>2500</v>
      </c>
      <c r="I2" s="7"/>
      <c r="J2" s="9"/>
    </row>
    <row r="3" spans="2:10" ht="26.4" x14ac:dyDescent="0.25">
      <c r="B3" s="14">
        <v>4</v>
      </c>
      <c r="C3" s="8"/>
      <c r="D3" s="7" t="s">
        <v>27</v>
      </c>
      <c r="E3" s="7"/>
      <c r="G3" s="7"/>
      <c r="H3" s="7"/>
      <c r="I3" s="7"/>
      <c r="J3" s="9"/>
    </row>
    <row r="4" spans="2:10" ht="26.4" x14ac:dyDescent="0.25">
      <c r="B4" s="7">
        <v>5</v>
      </c>
      <c r="C4" s="18" t="s">
        <v>25</v>
      </c>
      <c r="D4" s="7" t="s">
        <v>28</v>
      </c>
      <c r="E4" s="7"/>
      <c r="G4" s="7">
        <v>6</v>
      </c>
      <c r="H4" s="7">
        <v>200</v>
      </c>
      <c r="I4" s="7">
        <v>5000</v>
      </c>
      <c r="J4" s="9"/>
    </row>
    <row r="5" spans="2:10" x14ac:dyDescent="0.25">
      <c r="B5" s="7">
        <v>6</v>
      </c>
      <c r="C5" s="18"/>
      <c r="D5" s="7" t="s">
        <v>29</v>
      </c>
      <c r="E5" s="7"/>
      <c r="F5" s="7"/>
      <c r="G5" s="7"/>
      <c r="H5" s="7"/>
      <c r="I5" s="7"/>
      <c r="J5" s="9"/>
    </row>
    <row r="6" spans="2:10" x14ac:dyDescent="0.25">
      <c r="B6" s="14">
        <v>7</v>
      </c>
      <c r="C6" s="8"/>
      <c r="D6" s="7" t="s">
        <v>30</v>
      </c>
      <c r="E6" s="7"/>
      <c r="F6" s="7"/>
      <c r="G6" s="7"/>
      <c r="H6" s="7"/>
      <c r="I6" s="7"/>
      <c r="J6" s="9"/>
    </row>
    <row r="7" spans="2:10" x14ac:dyDescent="0.25">
      <c r="B7" s="7">
        <v>8</v>
      </c>
      <c r="C7" s="8"/>
      <c r="D7" s="7" t="s">
        <v>31</v>
      </c>
      <c r="E7" s="7"/>
      <c r="F7" s="7"/>
      <c r="G7" s="7"/>
      <c r="H7" s="7"/>
      <c r="I7" s="7"/>
      <c r="J7" s="9"/>
    </row>
    <row r="8" spans="2:10" s="19" customFormat="1" x14ac:dyDescent="0.25">
      <c r="B8" s="7">
        <v>9</v>
      </c>
      <c r="C8" s="8"/>
      <c r="D8" s="7" t="s">
        <v>32</v>
      </c>
      <c r="E8" s="7"/>
      <c r="F8" s="7"/>
      <c r="G8" s="7"/>
      <c r="H8" s="7"/>
      <c r="I8" s="7"/>
      <c r="J8" s="9"/>
    </row>
    <row r="9" spans="2:10" x14ac:dyDescent="0.25">
      <c r="B9" s="14">
        <v>10</v>
      </c>
      <c r="C9" s="8"/>
      <c r="D9" s="7" t="s">
        <v>33</v>
      </c>
      <c r="E9" s="7"/>
      <c r="F9" s="7"/>
      <c r="G9" s="7"/>
      <c r="H9" s="7"/>
      <c r="I9" s="7"/>
      <c r="J9" s="9"/>
    </row>
    <row r="10" spans="2:10" x14ac:dyDescent="0.25">
      <c r="B10" s="7">
        <v>11</v>
      </c>
      <c r="C10" s="8"/>
      <c r="D10" s="7" t="s">
        <v>34</v>
      </c>
      <c r="E10" s="7"/>
      <c r="F10" s="7"/>
      <c r="G10" s="7"/>
      <c r="H10" s="7"/>
      <c r="I10" s="7"/>
      <c r="J10" s="9"/>
    </row>
    <row r="11" spans="2:10" x14ac:dyDescent="0.25">
      <c r="B11" s="7">
        <v>12</v>
      </c>
      <c r="C11" s="8"/>
      <c r="D11" s="7" t="s">
        <v>35</v>
      </c>
      <c r="E11" s="7"/>
      <c r="F11" s="7"/>
      <c r="G11" s="7"/>
      <c r="H11" s="7"/>
      <c r="I11" s="7"/>
      <c r="J11" s="9"/>
    </row>
    <row r="12" spans="2:10" x14ac:dyDescent="0.25">
      <c r="B12" s="14">
        <v>13</v>
      </c>
      <c r="C12" s="18" t="s">
        <v>25</v>
      </c>
      <c r="D12" s="7" t="s">
        <v>36</v>
      </c>
      <c r="E12" s="7">
        <v>4</v>
      </c>
      <c r="F12" s="7"/>
      <c r="G12" s="7">
        <v>48</v>
      </c>
      <c r="H12" s="7">
        <v>800</v>
      </c>
      <c r="I12" s="7">
        <v>26000</v>
      </c>
      <c r="J12" s="9"/>
    </row>
    <row r="13" spans="2:10" x14ac:dyDescent="0.25">
      <c r="B13" s="7">
        <v>14</v>
      </c>
      <c r="C13" s="8"/>
      <c r="D13" s="7" t="s">
        <v>37</v>
      </c>
      <c r="E13" s="7"/>
      <c r="F13" s="7"/>
      <c r="G13" s="7"/>
      <c r="H13" s="7"/>
      <c r="I13" s="7"/>
      <c r="J13" s="9"/>
    </row>
    <row r="14" spans="2:10" x14ac:dyDescent="0.25">
      <c r="B14" s="7">
        <v>15</v>
      </c>
      <c r="C14" s="8"/>
      <c r="D14" s="7" t="s">
        <v>38</v>
      </c>
      <c r="E14" s="7"/>
      <c r="F14" s="7"/>
      <c r="G14" s="7"/>
      <c r="H14" s="7"/>
      <c r="I14" s="7"/>
      <c r="J14" s="9"/>
    </row>
    <row r="15" spans="2:10" x14ac:dyDescent="0.25">
      <c r="B15" s="14">
        <v>16</v>
      </c>
      <c r="C15" s="8"/>
      <c r="D15" s="7" t="s">
        <v>39</v>
      </c>
      <c r="E15" s="7"/>
      <c r="F15" s="7"/>
      <c r="G15" s="7"/>
      <c r="H15" s="7"/>
      <c r="I15" s="7"/>
      <c r="J15" s="9"/>
    </row>
    <row r="16" spans="2:10" x14ac:dyDescent="0.25">
      <c r="B16" s="7">
        <v>17</v>
      </c>
      <c r="C16" s="8"/>
      <c r="D16" s="7" t="s">
        <v>40</v>
      </c>
      <c r="E16" s="7"/>
      <c r="F16" s="7"/>
      <c r="G16" s="7"/>
      <c r="H16" s="7"/>
      <c r="I16" s="7"/>
      <c r="J16" s="9"/>
    </row>
    <row r="17" spans="2:10" x14ac:dyDescent="0.25">
      <c r="B17" s="7">
        <v>18</v>
      </c>
      <c r="C17" s="8"/>
      <c r="D17" s="7" t="s">
        <v>41</v>
      </c>
      <c r="E17" s="7"/>
      <c r="F17" s="7"/>
      <c r="G17" s="7"/>
      <c r="H17" s="7"/>
      <c r="I17" s="7"/>
      <c r="J17" s="9"/>
    </row>
    <row r="18" spans="2:10" x14ac:dyDescent="0.25">
      <c r="B18" s="14">
        <v>19</v>
      </c>
      <c r="C18" s="8"/>
      <c r="D18" s="7" t="s">
        <v>42</v>
      </c>
      <c r="E18" s="7"/>
      <c r="F18" s="7"/>
      <c r="G18" s="7"/>
      <c r="H18" s="7"/>
      <c r="I18" s="7"/>
      <c r="J18" s="9"/>
    </row>
    <row r="19" spans="2:10" x14ac:dyDescent="0.25">
      <c r="B19" s="7">
        <v>20</v>
      </c>
      <c r="C19" s="18" t="s">
        <v>25</v>
      </c>
      <c r="D19" s="7" t="s">
        <v>43</v>
      </c>
      <c r="E19" s="7"/>
      <c r="F19" s="7"/>
      <c r="G19" s="7"/>
      <c r="H19" s="7"/>
      <c r="I19" s="7"/>
      <c r="J19" s="9"/>
    </row>
    <row r="20" spans="2:10" x14ac:dyDescent="0.25">
      <c r="B20" s="7">
        <v>21</v>
      </c>
      <c r="C20" s="18" t="s">
        <v>25</v>
      </c>
      <c r="D20" s="7" t="s">
        <v>44</v>
      </c>
      <c r="E20" s="7"/>
      <c r="F20" s="7"/>
      <c r="G20" s="7">
        <v>24</v>
      </c>
      <c r="H20" s="7">
        <v>100</v>
      </c>
      <c r="I20" s="7">
        <v>12000</v>
      </c>
      <c r="J20" s="9"/>
    </row>
    <row r="21" spans="2:10" x14ac:dyDescent="0.25">
      <c r="B21" s="14">
        <v>22</v>
      </c>
      <c r="C21" s="18"/>
      <c r="D21" s="7" t="s">
        <v>45</v>
      </c>
      <c r="E21" s="7"/>
      <c r="F21" s="7"/>
      <c r="G21" s="7"/>
      <c r="H21" s="7"/>
      <c r="I21" s="7"/>
      <c r="J21" s="9"/>
    </row>
    <row r="22" spans="2:10" x14ac:dyDescent="0.25">
      <c r="B22" s="7">
        <v>23</v>
      </c>
      <c r="C22" s="18"/>
      <c r="D22" s="7" t="s">
        <v>46</v>
      </c>
      <c r="E22" s="7"/>
      <c r="F22" s="7"/>
      <c r="G22" s="7"/>
      <c r="H22" s="7"/>
      <c r="I22" s="7"/>
      <c r="J22" s="9"/>
    </row>
    <row r="23" spans="2:10" x14ac:dyDescent="0.25">
      <c r="B23" s="7">
        <v>24</v>
      </c>
      <c r="C23" s="18"/>
      <c r="D23" s="7" t="s">
        <v>47</v>
      </c>
      <c r="E23" s="7"/>
      <c r="F23" s="7"/>
      <c r="G23" s="7"/>
      <c r="H23" s="7"/>
      <c r="I23" s="7"/>
      <c r="J23" s="9"/>
    </row>
    <row r="24" spans="2:10" x14ac:dyDescent="0.25">
      <c r="B24" s="14">
        <v>25</v>
      </c>
      <c r="C24" s="18"/>
      <c r="D24" s="7" t="s">
        <v>48</v>
      </c>
      <c r="E24" s="7"/>
      <c r="F24" s="7"/>
      <c r="G24" s="7"/>
      <c r="H24" s="7"/>
      <c r="I24" s="7"/>
      <c r="J24" s="9"/>
    </row>
    <row r="25" spans="2:10" x14ac:dyDescent="0.25">
      <c r="B25" s="7">
        <v>26</v>
      </c>
      <c r="C25" s="18"/>
      <c r="D25" s="7" t="s">
        <v>49</v>
      </c>
      <c r="E25" s="7"/>
      <c r="F25" s="7"/>
      <c r="G25" s="7"/>
      <c r="H25" s="7"/>
      <c r="I25" s="7"/>
      <c r="J25" s="9"/>
    </row>
    <row r="26" spans="2:10" x14ac:dyDescent="0.25">
      <c r="B26" s="7"/>
      <c r="C26" s="18" t="s">
        <v>25</v>
      </c>
      <c r="D26" s="7" t="s">
        <v>50</v>
      </c>
      <c r="E26" s="7">
        <v>2</v>
      </c>
      <c r="F26" s="7"/>
      <c r="G26" s="7">
        <v>3</v>
      </c>
      <c r="H26" s="7">
        <v>200</v>
      </c>
      <c r="I26" s="7"/>
      <c r="J26" s="9"/>
    </row>
    <row r="27" spans="2:10" x14ac:dyDescent="0.25">
      <c r="B27" s="7">
        <v>27</v>
      </c>
      <c r="C27" s="18"/>
      <c r="D27" s="7" t="s">
        <v>51</v>
      </c>
      <c r="E27" s="7"/>
      <c r="F27" s="7"/>
      <c r="G27" s="7"/>
      <c r="H27" s="7"/>
      <c r="I27" s="7"/>
      <c r="J27" s="9"/>
    </row>
    <row r="28" spans="2:10" x14ac:dyDescent="0.25">
      <c r="B28" s="14">
        <v>28</v>
      </c>
      <c r="C28" s="18" t="s">
        <v>25</v>
      </c>
      <c r="D28" s="7" t="s">
        <v>52</v>
      </c>
      <c r="E28" s="7"/>
      <c r="F28" s="7"/>
      <c r="G28" s="7">
        <v>24</v>
      </c>
      <c r="H28" s="7">
        <v>400</v>
      </c>
      <c r="I28" s="7"/>
      <c r="J28" s="9"/>
    </row>
    <row r="29" spans="2:10" x14ac:dyDescent="0.25">
      <c r="B29" s="10"/>
      <c r="C29" s="11"/>
      <c r="D29" s="10" t="s">
        <v>1</v>
      </c>
      <c r="E29" s="10"/>
      <c r="F29" s="10">
        <f>SUM(F2:F27)</f>
        <v>0</v>
      </c>
      <c r="G29" s="10">
        <f>SUM(G2:G28)</f>
        <v>121</v>
      </c>
      <c r="H29" s="10">
        <f>SUM(H2:H28)</f>
        <v>4200</v>
      </c>
      <c r="I29" s="10">
        <f>SUM(I2:I27)</f>
        <v>43000</v>
      </c>
      <c r="J29" s="10">
        <f>SUM(J2:J27)</f>
        <v>0</v>
      </c>
    </row>
    <row r="30" spans="2:10" x14ac:dyDescent="0.25">
      <c r="B30" s="20"/>
    </row>
    <row r="31" spans="2:10" x14ac:dyDescent="0.25">
      <c r="C31" s="12"/>
      <c r="D31" s="21" t="s">
        <v>7</v>
      </c>
    </row>
    <row r="33" spans="2:10" x14ac:dyDescent="0.25">
      <c r="D33" s="13" t="s">
        <v>53</v>
      </c>
    </row>
    <row r="34" spans="2:10" x14ac:dyDescent="0.25">
      <c r="D34" s="13" t="s">
        <v>54</v>
      </c>
    </row>
    <row r="35" spans="2:10" x14ac:dyDescent="0.25">
      <c r="D35" s="13" t="s">
        <v>55</v>
      </c>
    </row>
    <row r="36" spans="2:10" x14ac:dyDescent="0.25">
      <c r="D36" s="13" t="s">
        <v>56</v>
      </c>
    </row>
    <row r="37" spans="2:10" x14ac:dyDescent="0.25">
      <c r="D37" s="13" t="s">
        <v>57</v>
      </c>
    </row>
    <row r="38" spans="2:10" x14ac:dyDescent="0.25">
      <c r="D38" s="13"/>
    </row>
    <row r="39" spans="2:10" ht="13.8" thickBot="1" x14ac:dyDescent="0.3">
      <c r="B39" s="4" t="s">
        <v>18</v>
      </c>
      <c r="C39" s="5" t="s">
        <v>20</v>
      </c>
      <c r="D39" s="4" t="s">
        <v>19</v>
      </c>
      <c r="E39" s="4" t="s">
        <v>21</v>
      </c>
      <c r="F39" s="4" t="s">
        <v>22</v>
      </c>
      <c r="G39" s="4" t="s">
        <v>23</v>
      </c>
      <c r="H39" s="4" t="s">
        <v>24</v>
      </c>
      <c r="I39" s="4" t="s">
        <v>0</v>
      </c>
      <c r="J39" s="6" t="s">
        <v>1</v>
      </c>
    </row>
    <row r="40" spans="2:10" s="3" customFormat="1" ht="13.8" thickTop="1" x14ac:dyDescent="0.25">
      <c r="B40" s="14">
        <v>1</v>
      </c>
      <c r="C40" s="15"/>
      <c r="D40" s="14" t="s">
        <v>58</v>
      </c>
      <c r="E40" s="16"/>
      <c r="F40" s="16"/>
      <c r="G40" s="16"/>
      <c r="H40" s="16"/>
      <c r="I40" s="16"/>
      <c r="J40" s="17"/>
    </row>
    <row r="41" spans="2:10" s="3" customFormat="1" x14ac:dyDescent="0.25">
      <c r="B41" s="14">
        <v>2</v>
      </c>
      <c r="C41" s="15" t="s">
        <v>25</v>
      </c>
      <c r="D41" s="14" t="s">
        <v>59</v>
      </c>
      <c r="E41" s="16"/>
      <c r="F41" s="16"/>
      <c r="G41" s="16">
        <v>40</v>
      </c>
      <c r="H41" s="16">
        <v>3500</v>
      </c>
      <c r="I41" s="16"/>
      <c r="J41" s="17"/>
    </row>
    <row r="42" spans="2:10" s="3" customFormat="1" x14ac:dyDescent="0.25">
      <c r="B42" s="14">
        <v>3</v>
      </c>
      <c r="C42" s="15"/>
      <c r="D42" s="14" t="s">
        <v>60</v>
      </c>
      <c r="E42" s="16"/>
      <c r="F42" s="16"/>
      <c r="G42" s="16"/>
      <c r="H42" s="16"/>
      <c r="I42" s="16"/>
      <c r="J42" s="17"/>
    </row>
    <row r="43" spans="2:10" s="3" customFormat="1" x14ac:dyDescent="0.25">
      <c r="B43" s="14">
        <v>4</v>
      </c>
      <c r="C43" s="15"/>
      <c r="D43" s="14" t="s">
        <v>61</v>
      </c>
      <c r="E43" s="16"/>
      <c r="F43" s="16"/>
      <c r="G43" s="16"/>
      <c r="H43" s="16"/>
      <c r="I43" s="16"/>
      <c r="J43" s="17"/>
    </row>
    <row r="44" spans="2:10" s="3" customFormat="1" x14ac:dyDescent="0.25">
      <c r="B44" s="14"/>
      <c r="C44" s="15" t="s">
        <v>62</v>
      </c>
      <c r="D44" s="14" t="s">
        <v>63</v>
      </c>
      <c r="E44" s="16"/>
      <c r="F44" s="16"/>
      <c r="G44" s="16">
        <v>24</v>
      </c>
      <c r="H44" s="16">
        <v>1500</v>
      </c>
      <c r="I44" s="16"/>
      <c r="J44" s="17"/>
    </row>
    <row r="45" spans="2:10" x14ac:dyDescent="0.25">
      <c r="B45" s="14">
        <v>5</v>
      </c>
      <c r="C45" s="8" t="s">
        <v>25</v>
      </c>
      <c r="D45" s="7" t="s">
        <v>64</v>
      </c>
      <c r="E45" s="7"/>
      <c r="F45" s="7"/>
      <c r="G45" s="7">
        <v>8</v>
      </c>
      <c r="H45" s="7">
        <v>500</v>
      </c>
      <c r="I45" s="7"/>
      <c r="J45" s="9"/>
    </row>
    <row r="46" spans="2:10" x14ac:dyDescent="0.25">
      <c r="B46" s="14">
        <v>6</v>
      </c>
      <c r="C46" s="8" t="s">
        <v>25</v>
      </c>
      <c r="D46" s="7" t="s">
        <v>2</v>
      </c>
      <c r="E46" s="7"/>
      <c r="G46" s="7">
        <v>16</v>
      </c>
      <c r="H46" s="7">
        <v>500</v>
      </c>
      <c r="I46" s="7"/>
      <c r="J46" s="9"/>
    </row>
    <row r="47" spans="2:10" x14ac:dyDescent="0.25">
      <c r="B47" s="10"/>
      <c r="C47" s="11"/>
      <c r="D47" s="10" t="s">
        <v>1</v>
      </c>
      <c r="E47" s="10"/>
      <c r="F47" s="10">
        <f>SUM(F40:F46)</f>
        <v>0</v>
      </c>
      <c r="G47" s="10">
        <f>SUM(G40:G46)</f>
        <v>88</v>
      </c>
      <c r="H47" s="10">
        <f>SUM(H40:H46)</f>
        <v>6000</v>
      </c>
      <c r="I47" s="10">
        <f>SUM(I40:I46)</f>
        <v>0</v>
      </c>
      <c r="J47" s="10">
        <f>SUM(J40:J46)</f>
        <v>0</v>
      </c>
    </row>
    <row r="49" spans="2:10" x14ac:dyDescent="0.25">
      <c r="C49" s="12">
        <v>3</v>
      </c>
      <c r="D49" s="21" t="s">
        <v>3</v>
      </c>
    </row>
    <row r="51" spans="2:10" x14ac:dyDescent="0.25">
      <c r="D51" s="13" t="s">
        <v>65</v>
      </c>
    </row>
    <row r="52" spans="2:10" x14ac:dyDescent="0.25">
      <c r="D52" s="13" t="s">
        <v>66</v>
      </c>
    </row>
    <row r="53" spans="2:10" x14ac:dyDescent="0.25">
      <c r="D53" s="13" t="s">
        <v>67</v>
      </c>
    </row>
    <row r="54" spans="2:10" x14ac:dyDescent="0.25">
      <c r="D54" s="13" t="s">
        <v>55</v>
      </c>
    </row>
    <row r="55" spans="2:10" x14ac:dyDescent="0.25">
      <c r="D55" s="13" t="s">
        <v>68</v>
      </c>
    </row>
    <row r="56" spans="2:10" x14ac:dyDescent="0.25">
      <c r="D56" s="13" t="s">
        <v>69</v>
      </c>
    </row>
    <row r="58" spans="2:10" ht="13.8" thickBot="1" x14ac:dyDescent="0.3">
      <c r="B58" s="4" t="s">
        <v>18</v>
      </c>
      <c r="C58" s="5" t="s">
        <v>20</v>
      </c>
      <c r="D58" s="4" t="s">
        <v>19</v>
      </c>
      <c r="E58" s="4" t="s">
        <v>21</v>
      </c>
      <c r="F58" s="4" t="s">
        <v>22</v>
      </c>
      <c r="G58" s="4" t="s">
        <v>23</v>
      </c>
      <c r="H58" s="4" t="s">
        <v>24</v>
      </c>
      <c r="I58" s="4" t="s">
        <v>0</v>
      </c>
      <c r="J58" s="6" t="s">
        <v>1</v>
      </c>
    </row>
    <row r="59" spans="2:10" s="3" customFormat="1" ht="13.8" thickTop="1" x14ac:dyDescent="0.25">
      <c r="B59" s="7">
        <v>1</v>
      </c>
      <c r="C59" s="22" t="s">
        <v>62</v>
      </c>
      <c r="D59" s="16" t="s">
        <v>70</v>
      </c>
      <c r="E59" s="16" t="s">
        <v>71</v>
      </c>
      <c r="F59" s="16"/>
      <c r="G59" s="16">
        <v>130</v>
      </c>
      <c r="H59" s="16">
        <v>12000</v>
      </c>
      <c r="I59" s="16"/>
      <c r="J59" s="17"/>
    </row>
    <row r="60" spans="2:10" s="3" customFormat="1" x14ac:dyDescent="0.25">
      <c r="B60" s="7">
        <v>2</v>
      </c>
      <c r="C60" s="22" t="s">
        <v>25</v>
      </c>
      <c r="D60" s="16" t="s">
        <v>72</v>
      </c>
      <c r="E60" s="16"/>
      <c r="F60" s="16"/>
      <c r="G60" s="16"/>
      <c r="H60" s="16"/>
      <c r="I60" s="16"/>
      <c r="J60" s="17"/>
    </row>
    <row r="61" spans="2:10" s="3" customFormat="1" x14ac:dyDescent="0.25">
      <c r="B61" s="7">
        <v>3</v>
      </c>
      <c r="C61" s="22" t="s">
        <v>62</v>
      </c>
      <c r="D61" s="16" t="s">
        <v>13</v>
      </c>
      <c r="E61" s="16"/>
      <c r="F61" s="16"/>
      <c r="G61" s="16">
        <v>16</v>
      </c>
      <c r="H61" s="16">
        <v>400</v>
      </c>
      <c r="I61" s="16"/>
      <c r="J61" s="17"/>
    </row>
    <row r="62" spans="2:10" x14ac:dyDescent="0.25">
      <c r="B62" s="7">
        <v>4</v>
      </c>
      <c r="C62" s="18" t="s">
        <v>62</v>
      </c>
      <c r="D62" s="7" t="s">
        <v>73</v>
      </c>
      <c r="E62" s="7"/>
      <c r="F62" s="7"/>
      <c r="G62" s="7">
        <v>72</v>
      </c>
      <c r="H62" s="7">
        <v>6000</v>
      </c>
      <c r="I62" s="7"/>
      <c r="J62" s="9"/>
    </row>
    <row r="63" spans="2:10" x14ac:dyDescent="0.25">
      <c r="B63" s="7">
        <v>5</v>
      </c>
      <c r="C63" s="18" t="s">
        <v>62</v>
      </c>
      <c r="D63" s="7" t="s">
        <v>74</v>
      </c>
      <c r="E63" s="7"/>
      <c r="F63" s="7"/>
      <c r="G63" s="7">
        <v>40</v>
      </c>
      <c r="H63" s="7">
        <v>800</v>
      </c>
      <c r="I63" s="7"/>
      <c r="J63" s="9"/>
    </row>
    <row r="64" spans="2:10" s="3" customFormat="1" x14ac:dyDescent="0.25">
      <c r="B64" s="7">
        <v>6</v>
      </c>
      <c r="C64" s="22" t="s">
        <v>62</v>
      </c>
      <c r="D64" s="16" t="s">
        <v>75</v>
      </c>
      <c r="E64" s="16"/>
      <c r="F64" s="16"/>
      <c r="G64" s="16">
        <v>8</v>
      </c>
      <c r="H64" s="16">
        <v>14000</v>
      </c>
      <c r="I64" s="16"/>
      <c r="J64" s="17"/>
    </row>
    <row r="65" spans="2:10" s="3" customFormat="1" x14ac:dyDescent="0.25">
      <c r="B65" s="7">
        <v>7</v>
      </c>
      <c r="C65" s="22"/>
      <c r="D65" s="3" t="s">
        <v>76</v>
      </c>
      <c r="E65" s="16"/>
      <c r="F65" s="16"/>
      <c r="G65" s="16"/>
      <c r="H65" s="16"/>
      <c r="I65" s="16"/>
      <c r="J65" s="17"/>
    </row>
    <row r="66" spans="2:10" s="3" customFormat="1" x14ac:dyDescent="0.25">
      <c r="B66" s="7"/>
      <c r="C66" s="22" t="s">
        <v>25</v>
      </c>
      <c r="D66" s="3" t="s">
        <v>77</v>
      </c>
      <c r="E66" s="16"/>
      <c r="F66" s="16"/>
      <c r="G66" s="16">
        <v>1</v>
      </c>
      <c r="H66" s="16">
        <v>100</v>
      </c>
      <c r="I66" s="16"/>
      <c r="J66" s="17"/>
    </row>
    <row r="67" spans="2:10" s="3" customFormat="1" x14ac:dyDescent="0.25">
      <c r="B67" s="7">
        <v>8</v>
      </c>
      <c r="C67" s="22" t="s">
        <v>62</v>
      </c>
      <c r="D67" s="3" t="s">
        <v>78</v>
      </c>
      <c r="E67" s="16"/>
      <c r="F67" s="16"/>
      <c r="G67" s="16">
        <v>8</v>
      </c>
      <c r="H67" s="16">
        <v>600</v>
      </c>
      <c r="I67" s="16"/>
      <c r="J67" s="17"/>
    </row>
    <row r="68" spans="2:10" s="3" customFormat="1" x14ac:dyDescent="0.25">
      <c r="B68" s="7">
        <v>9</v>
      </c>
      <c r="C68" s="22" t="s">
        <v>25</v>
      </c>
      <c r="D68" s="3" t="s">
        <v>79</v>
      </c>
      <c r="E68" s="16">
        <v>2</v>
      </c>
      <c r="F68" s="16"/>
      <c r="G68" s="16">
        <v>16</v>
      </c>
      <c r="H68" s="16">
        <v>1200</v>
      </c>
      <c r="I68" s="16"/>
      <c r="J68" s="17"/>
    </row>
    <row r="69" spans="2:10" s="3" customFormat="1" x14ac:dyDescent="0.25">
      <c r="B69" s="7">
        <v>10</v>
      </c>
      <c r="C69" s="22"/>
      <c r="D69" s="3" t="s">
        <v>80</v>
      </c>
      <c r="E69" s="16"/>
      <c r="F69" s="16"/>
      <c r="G69" s="16"/>
      <c r="H69" s="16"/>
      <c r="I69" s="16"/>
      <c r="J69" s="17"/>
    </row>
    <row r="70" spans="2:10" s="3" customFormat="1" x14ac:dyDescent="0.25">
      <c r="B70" s="7">
        <v>11</v>
      </c>
      <c r="C70" s="22"/>
      <c r="D70" s="3" t="s">
        <v>81</v>
      </c>
      <c r="E70" s="16"/>
      <c r="F70" s="16"/>
      <c r="G70" s="16"/>
      <c r="H70" s="16"/>
      <c r="I70" s="16"/>
      <c r="J70" s="17"/>
    </row>
    <row r="71" spans="2:10" s="3" customFormat="1" x14ac:dyDescent="0.25">
      <c r="B71" s="7">
        <v>12</v>
      </c>
      <c r="C71" s="22" t="s">
        <v>62</v>
      </c>
      <c r="D71" s="3" t="s">
        <v>82</v>
      </c>
      <c r="E71" s="16"/>
      <c r="F71" s="16"/>
      <c r="G71" s="16">
        <v>16</v>
      </c>
      <c r="H71" s="16">
        <v>1500</v>
      </c>
      <c r="I71" s="16"/>
      <c r="J71" s="17"/>
    </row>
    <row r="72" spans="2:10" s="3" customFormat="1" x14ac:dyDescent="0.25">
      <c r="B72" s="7">
        <v>13</v>
      </c>
      <c r="C72" s="22" t="s">
        <v>62</v>
      </c>
      <c r="D72" s="3" t="s">
        <v>83</v>
      </c>
      <c r="E72" s="16">
        <v>5</v>
      </c>
      <c r="F72" s="16"/>
      <c r="G72" s="16">
        <v>32</v>
      </c>
      <c r="H72" s="16">
        <v>400</v>
      </c>
      <c r="I72" s="16">
        <v>35000</v>
      </c>
      <c r="J72" s="17"/>
    </row>
    <row r="73" spans="2:10" s="3" customFormat="1" x14ac:dyDescent="0.25">
      <c r="B73" s="7">
        <v>14</v>
      </c>
      <c r="C73" s="22"/>
      <c r="D73" s="3" t="s">
        <v>84</v>
      </c>
      <c r="E73" s="16"/>
      <c r="F73" s="16"/>
      <c r="G73" s="16"/>
      <c r="H73" s="16"/>
      <c r="I73" s="16"/>
      <c r="J73" s="17"/>
    </row>
    <row r="74" spans="2:10" x14ac:dyDescent="0.25">
      <c r="B74" s="7">
        <v>15</v>
      </c>
      <c r="C74" s="18" t="s">
        <v>62</v>
      </c>
      <c r="D74" s="7" t="s">
        <v>85</v>
      </c>
      <c r="E74" s="7">
        <v>4</v>
      </c>
      <c r="F74" s="7"/>
      <c r="G74" s="7">
        <v>32</v>
      </c>
      <c r="H74" s="7">
        <v>4000</v>
      </c>
      <c r="I74" s="7"/>
      <c r="J74" s="23"/>
    </row>
    <row r="75" spans="2:10" x14ac:dyDescent="0.25">
      <c r="B75" s="7">
        <v>16</v>
      </c>
      <c r="C75" s="18"/>
      <c r="D75" s="7" t="s">
        <v>86</v>
      </c>
      <c r="E75" s="7"/>
      <c r="F75" s="7"/>
      <c r="G75" s="7"/>
      <c r="H75" s="7"/>
      <c r="I75" s="7"/>
      <c r="J75" s="9"/>
    </row>
    <row r="76" spans="2:10" x14ac:dyDescent="0.25">
      <c r="B76" s="7">
        <v>17</v>
      </c>
      <c r="C76" s="18"/>
      <c r="D76" s="7" t="s">
        <v>87</v>
      </c>
      <c r="E76" s="7"/>
      <c r="F76" s="7"/>
      <c r="G76" s="7"/>
      <c r="H76" s="7"/>
      <c r="I76" s="7"/>
      <c r="J76" s="9"/>
    </row>
    <row r="77" spans="2:10" x14ac:dyDescent="0.25">
      <c r="B77" s="7">
        <v>18</v>
      </c>
      <c r="C77" s="18"/>
      <c r="D77" s="7" t="s">
        <v>88</v>
      </c>
      <c r="E77" s="7"/>
      <c r="F77" s="7"/>
      <c r="G77" s="7"/>
      <c r="H77" s="7"/>
      <c r="I77" s="7"/>
      <c r="J77" s="9"/>
    </row>
    <row r="78" spans="2:10" x14ac:dyDescent="0.25">
      <c r="B78" s="7">
        <v>19</v>
      </c>
      <c r="C78" s="18" t="s">
        <v>62</v>
      </c>
      <c r="D78" s="7" t="s">
        <v>89</v>
      </c>
      <c r="E78" s="7"/>
      <c r="F78" s="7"/>
      <c r="G78" s="7">
        <v>24</v>
      </c>
      <c r="H78" s="7">
        <v>2500</v>
      </c>
      <c r="I78" s="7"/>
      <c r="J78" s="9"/>
    </row>
    <row r="79" spans="2:10" x14ac:dyDescent="0.25">
      <c r="B79" s="7">
        <v>20</v>
      </c>
      <c r="C79" s="18"/>
      <c r="D79" s="7" t="s">
        <v>90</v>
      </c>
      <c r="E79" s="7"/>
      <c r="F79" s="7"/>
      <c r="G79" s="7"/>
      <c r="H79" s="7"/>
      <c r="I79" s="7"/>
      <c r="J79" s="9"/>
    </row>
    <row r="80" spans="2:10" x14ac:dyDescent="0.25">
      <c r="B80" s="7">
        <v>21</v>
      </c>
      <c r="C80" s="18" t="s">
        <v>62</v>
      </c>
      <c r="D80" s="7" t="s">
        <v>91</v>
      </c>
      <c r="E80" s="7"/>
      <c r="F80" s="7"/>
      <c r="G80" s="7">
        <v>24</v>
      </c>
      <c r="H80" s="7">
        <v>1500</v>
      </c>
      <c r="I80" s="7"/>
      <c r="J80" s="9"/>
    </row>
    <row r="81" spans="2:10" x14ac:dyDescent="0.25">
      <c r="B81" s="7">
        <v>22</v>
      </c>
      <c r="C81" s="18" t="s">
        <v>62</v>
      </c>
      <c r="D81" s="7" t="s">
        <v>92</v>
      </c>
      <c r="E81" s="7">
        <v>2</v>
      </c>
      <c r="F81" s="7"/>
      <c r="G81" s="7">
        <v>2</v>
      </c>
      <c r="H81" s="7">
        <v>200</v>
      </c>
      <c r="I81" s="7"/>
      <c r="J81" s="9"/>
    </row>
    <row r="82" spans="2:10" x14ac:dyDescent="0.25">
      <c r="B82" s="7">
        <v>23</v>
      </c>
      <c r="C82" s="18" t="s">
        <v>62</v>
      </c>
      <c r="D82" s="7" t="s">
        <v>93</v>
      </c>
      <c r="E82" s="7">
        <v>1</v>
      </c>
      <c r="F82" s="7"/>
      <c r="G82" s="7">
        <v>16</v>
      </c>
      <c r="H82" s="7">
        <v>800</v>
      </c>
      <c r="I82" s="7"/>
      <c r="J82" s="9"/>
    </row>
    <row r="83" spans="2:10" x14ac:dyDescent="0.25">
      <c r="B83" s="7">
        <v>24</v>
      </c>
      <c r="C83" s="18"/>
      <c r="D83" s="7" t="s">
        <v>94</v>
      </c>
      <c r="E83" s="7"/>
      <c r="F83" s="24"/>
      <c r="G83" s="7"/>
      <c r="H83" s="7"/>
      <c r="I83" s="7"/>
      <c r="J83" s="9"/>
    </row>
    <row r="84" spans="2:10" x14ac:dyDescent="0.25">
      <c r="B84" s="7">
        <v>25</v>
      </c>
      <c r="C84" s="18" t="s">
        <v>62</v>
      </c>
      <c r="D84" s="7" t="s">
        <v>95</v>
      </c>
      <c r="E84" s="7"/>
      <c r="F84" s="24"/>
      <c r="G84" s="7">
        <v>24</v>
      </c>
      <c r="H84" s="7">
        <v>1500</v>
      </c>
      <c r="I84" s="7"/>
      <c r="J84" s="9"/>
    </row>
    <row r="85" spans="2:10" x14ac:dyDescent="0.25">
      <c r="B85" s="7">
        <v>26</v>
      </c>
      <c r="C85" s="18" t="s">
        <v>62</v>
      </c>
      <c r="D85" s="7" t="s">
        <v>96</v>
      </c>
      <c r="E85" s="7"/>
      <c r="F85" s="24"/>
      <c r="G85" s="7">
        <v>4</v>
      </c>
      <c r="H85" s="7">
        <v>200</v>
      </c>
      <c r="I85" s="7"/>
      <c r="J85" s="9"/>
    </row>
    <row r="86" spans="2:10" x14ac:dyDescent="0.25">
      <c r="B86" s="7">
        <v>27</v>
      </c>
      <c r="C86" s="18" t="s">
        <v>62</v>
      </c>
      <c r="D86" s="7" t="s">
        <v>97</v>
      </c>
      <c r="E86" s="7"/>
      <c r="F86" s="24"/>
      <c r="G86" s="7">
        <v>4</v>
      </c>
      <c r="H86" s="7">
        <v>300</v>
      </c>
      <c r="I86" s="7"/>
      <c r="J86" s="9"/>
    </row>
    <row r="87" spans="2:10" x14ac:dyDescent="0.25">
      <c r="B87" s="7">
        <v>28</v>
      </c>
      <c r="C87" s="18" t="s">
        <v>62</v>
      </c>
      <c r="D87" s="7" t="s">
        <v>98</v>
      </c>
      <c r="E87" s="7"/>
      <c r="F87" s="24"/>
      <c r="G87" s="7">
        <v>4</v>
      </c>
      <c r="H87" s="7">
        <v>300</v>
      </c>
      <c r="I87" s="7"/>
      <c r="J87" s="9"/>
    </row>
    <row r="88" spans="2:10" x14ac:dyDescent="0.25">
      <c r="B88" s="7">
        <v>29</v>
      </c>
      <c r="C88" s="18" t="s">
        <v>62</v>
      </c>
      <c r="D88" s="7" t="s">
        <v>99</v>
      </c>
      <c r="E88" s="7"/>
      <c r="F88" s="7"/>
      <c r="G88" s="7">
        <v>24</v>
      </c>
      <c r="H88" s="7">
        <v>2200</v>
      </c>
      <c r="I88" s="7"/>
      <c r="J88" s="9"/>
    </row>
    <row r="89" spans="2:10" x14ac:dyDescent="0.25">
      <c r="B89" s="7">
        <v>30</v>
      </c>
      <c r="C89" s="18" t="s">
        <v>25</v>
      </c>
      <c r="D89" s="7" t="s">
        <v>100</v>
      </c>
      <c r="E89" s="7"/>
      <c r="F89" s="7"/>
      <c r="G89" s="7">
        <v>24</v>
      </c>
      <c r="H89" s="7">
        <v>8000</v>
      </c>
      <c r="I89" s="7"/>
      <c r="J89" s="9"/>
    </row>
    <row r="90" spans="2:10" x14ac:dyDescent="0.25">
      <c r="B90" s="7">
        <v>31</v>
      </c>
      <c r="C90" s="8"/>
      <c r="D90" s="7" t="s">
        <v>101</v>
      </c>
      <c r="E90" s="7"/>
      <c r="F90" s="7"/>
      <c r="G90" s="7"/>
      <c r="H90" s="7"/>
      <c r="I90" s="7"/>
      <c r="J90" s="9"/>
    </row>
    <row r="91" spans="2:10" x14ac:dyDescent="0.25">
      <c r="B91" s="7">
        <v>32</v>
      </c>
      <c r="C91" s="8"/>
      <c r="D91" s="7" t="s">
        <v>102</v>
      </c>
      <c r="E91" s="7"/>
      <c r="F91" s="7"/>
      <c r="G91" s="7"/>
      <c r="H91" s="7"/>
      <c r="I91" s="7"/>
      <c r="J91" s="9"/>
    </row>
    <row r="92" spans="2:10" x14ac:dyDescent="0.25">
      <c r="B92" s="7">
        <v>33</v>
      </c>
      <c r="C92" s="8"/>
      <c r="D92" s="7" t="s">
        <v>103</v>
      </c>
      <c r="E92" s="7"/>
      <c r="F92" s="7"/>
      <c r="G92" s="7"/>
      <c r="H92" s="7"/>
      <c r="I92" s="7"/>
      <c r="J92" s="9"/>
    </row>
    <row r="93" spans="2:10" x14ac:dyDescent="0.25">
      <c r="B93" s="7"/>
      <c r="C93" s="8"/>
      <c r="D93" s="7" t="s">
        <v>104</v>
      </c>
      <c r="E93" s="7"/>
      <c r="F93" s="7"/>
      <c r="G93" s="7"/>
      <c r="H93" s="7"/>
      <c r="I93" s="7"/>
      <c r="J93" s="9"/>
    </row>
    <row r="94" spans="2:10" x14ac:dyDescent="0.25">
      <c r="B94" s="14"/>
      <c r="C94" s="8"/>
      <c r="D94" s="7"/>
      <c r="E94" s="7"/>
      <c r="F94" s="7"/>
      <c r="G94" s="7"/>
      <c r="H94" s="7"/>
      <c r="I94" s="7"/>
      <c r="J94" s="9"/>
    </row>
    <row r="95" spans="2:10" x14ac:dyDescent="0.25">
      <c r="B95" s="25" t="s">
        <v>18</v>
      </c>
      <c r="C95" s="11"/>
      <c r="D95" s="10" t="s">
        <v>1</v>
      </c>
      <c r="E95" s="10"/>
      <c r="F95" s="10">
        <f>SUM(F59:F94)</f>
        <v>0</v>
      </c>
      <c r="G95" s="10">
        <f>SUM(G59:G94)</f>
        <v>521</v>
      </c>
      <c r="H95" s="10">
        <f>SUM(H59:H94)</f>
        <v>58500</v>
      </c>
      <c r="I95" s="10">
        <f>SUM(I59:I94)</f>
        <v>35000</v>
      </c>
      <c r="J95" s="10">
        <f>SUM(J59:J94)</f>
        <v>0</v>
      </c>
    </row>
    <row r="97" spans="1:10" s="31" customFormat="1" x14ac:dyDescent="0.25">
      <c r="A97" s="26"/>
      <c r="B97" s="27"/>
      <c r="C97" s="28"/>
      <c r="D97" s="29" t="s">
        <v>19</v>
      </c>
      <c r="E97" s="27"/>
      <c r="F97" s="27"/>
      <c r="G97" s="27"/>
      <c r="H97" s="27"/>
      <c r="I97" s="27"/>
      <c r="J97" s="30"/>
    </row>
    <row r="98" spans="1:10" x14ac:dyDescent="0.25">
      <c r="B98" s="7"/>
      <c r="C98" s="8"/>
      <c r="D98" s="7"/>
      <c r="E98" s="7"/>
      <c r="F98" s="7"/>
      <c r="G98" s="7"/>
      <c r="H98" s="7"/>
      <c r="I98" s="7"/>
      <c r="J98" s="9"/>
    </row>
    <row r="99" spans="1:10" x14ac:dyDescent="0.25">
      <c r="B99" s="7"/>
      <c r="C99" s="12">
        <v>4</v>
      </c>
      <c r="D99" s="21" t="s">
        <v>105</v>
      </c>
      <c r="J99" s="9"/>
    </row>
    <row r="100" spans="1:10" x14ac:dyDescent="0.25">
      <c r="B100" s="7"/>
      <c r="J100" s="9"/>
    </row>
    <row r="101" spans="1:10" x14ac:dyDescent="0.25">
      <c r="B101" s="7"/>
      <c r="D101" s="13" t="s">
        <v>53</v>
      </c>
      <c r="J101" s="9"/>
    </row>
    <row r="102" spans="1:10" x14ac:dyDescent="0.25">
      <c r="B102" s="7"/>
      <c r="D102" s="13" t="s">
        <v>106</v>
      </c>
      <c r="J102" s="9"/>
    </row>
    <row r="103" spans="1:10" x14ac:dyDescent="0.25">
      <c r="B103" s="7"/>
      <c r="D103" s="13" t="s">
        <v>107</v>
      </c>
      <c r="J103" s="9"/>
    </row>
    <row r="104" spans="1:10" x14ac:dyDescent="0.25">
      <c r="B104" s="7"/>
      <c r="D104" s="13" t="s">
        <v>108</v>
      </c>
      <c r="J104" s="9"/>
    </row>
    <row r="105" spans="1:10" x14ac:dyDescent="0.25">
      <c r="B105" s="7"/>
      <c r="D105" s="13" t="s">
        <v>109</v>
      </c>
      <c r="J105" s="9"/>
    </row>
    <row r="106" spans="1:10" x14ac:dyDescent="0.25">
      <c r="B106" s="7"/>
      <c r="D106" s="13" t="s">
        <v>110</v>
      </c>
      <c r="J106" s="32"/>
    </row>
    <row r="107" spans="1:10" x14ac:dyDescent="0.25">
      <c r="B107" s="7"/>
      <c r="I107" s="33"/>
      <c r="J107" s="34"/>
    </row>
    <row r="108" spans="1:10" ht="13.8" thickBot="1" x14ac:dyDescent="0.3">
      <c r="B108" s="7" t="s">
        <v>18</v>
      </c>
      <c r="C108" s="5" t="s">
        <v>20</v>
      </c>
      <c r="D108" s="4" t="s">
        <v>19</v>
      </c>
      <c r="E108" s="4" t="s">
        <v>21</v>
      </c>
      <c r="F108" s="4" t="s">
        <v>22</v>
      </c>
      <c r="G108" s="4" t="s">
        <v>23</v>
      </c>
      <c r="H108" s="4" t="s">
        <v>24</v>
      </c>
      <c r="I108" s="4" t="s">
        <v>0</v>
      </c>
      <c r="J108" s="35"/>
    </row>
    <row r="109" spans="1:10" ht="13.8" thickTop="1" x14ac:dyDescent="0.25">
      <c r="B109" s="7">
        <v>1</v>
      </c>
      <c r="C109" s="15"/>
      <c r="D109" s="16" t="s">
        <v>111</v>
      </c>
      <c r="E109" s="16"/>
      <c r="F109" s="16"/>
      <c r="G109" s="16"/>
      <c r="H109" s="16"/>
      <c r="I109" s="16"/>
      <c r="J109" s="9"/>
    </row>
    <row r="110" spans="1:10" x14ac:dyDescent="0.25">
      <c r="B110" s="7">
        <v>2</v>
      </c>
      <c r="C110" s="15"/>
      <c r="D110" s="16" t="s">
        <v>112</v>
      </c>
      <c r="E110" s="16"/>
      <c r="F110" s="16"/>
      <c r="G110" s="16"/>
      <c r="H110" s="16"/>
      <c r="I110" s="16"/>
      <c r="J110" s="9"/>
    </row>
    <row r="111" spans="1:10" x14ac:dyDescent="0.25">
      <c r="B111" s="7">
        <v>3</v>
      </c>
      <c r="C111" s="22" t="s">
        <v>25</v>
      </c>
      <c r="D111" s="16" t="s">
        <v>113</v>
      </c>
      <c r="E111" s="16"/>
      <c r="F111" s="16"/>
      <c r="G111" s="16">
        <v>120</v>
      </c>
      <c r="H111" s="16">
        <v>28000</v>
      </c>
      <c r="I111" s="16"/>
      <c r="J111" s="9"/>
    </row>
    <row r="112" spans="1:10" x14ac:dyDescent="0.25">
      <c r="B112" s="7">
        <v>4</v>
      </c>
      <c r="C112" s="22"/>
      <c r="D112" s="16" t="s">
        <v>114</v>
      </c>
      <c r="E112" s="16"/>
      <c r="F112" s="16"/>
      <c r="G112" s="16"/>
      <c r="H112" s="16"/>
      <c r="I112" s="16"/>
      <c r="J112" s="9"/>
    </row>
    <row r="113" spans="2:10" x14ac:dyDescent="0.25">
      <c r="B113" s="7">
        <v>5</v>
      </c>
      <c r="C113" s="22"/>
      <c r="D113" s="16" t="s">
        <v>115</v>
      </c>
      <c r="E113" s="16"/>
      <c r="F113" s="16"/>
      <c r="G113" s="16"/>
      <c r="H113" s="16"/>
      <c r="I113" s="16"/>
      <c r="J113" s="9"/>
    </row>
    <row r="114" spans="2:10" x14ac:dyDescent="0.25">
      <c r="B114" s="7">
        <v>6</v>
      </c>
      <c r="C114" s="22" t="s">
        <v>62</v>
      </c>
      <c r="D114" s="16" t="s">
        <v>12</v>
      </c>
      <c r="E114" s="16"/>
      <c r="F114" s="16"/>
      <c r="G114" s="16">
        <v>8</v>
      </c>
      <c r="H114" s="16">
        <v>400</v>
      </c>
      <c r="I114" s="16"/>
      <c r="J114" s="9"/>
    </row>
    <row r="115" spans="2:10" x14ac:dyDescent="0.25">
      <c r="B115" s="7"/>
      <c r="C115" s="22" t="s">
        <v>25</v>
      </c>
      <c r="D115" s="16" t="s">
        <v>116</v>
      </c>
      <c r="E115" s="16"/>
      <c r="F115" s="16"/>
      <c r="G115" s="16">
        <v>8</v>
      </c>
      <c r="H115" s="16">
        <v>400</v>
      </c>
      <c r="I115" s="16"/>
      <c r="J115" s="9"/>
    </row>
    <row r="116" spans="2:10" x14ac:dyDescent="0.25">
      <c r="B116" s="7">
        <v>7</v>
      </c>
      <c r="C116" s="22" t="s">
        <v>25</v>
      </c>
      <c r="D116" s="7" t="s">
        <v>117</v>
      </c>
      <c r="E116" s="16"/>
      <c r="F116" s="16"/>
      <c r="G116" s="16">
        <v>16</v>
      </c>
      <c r="H116" s="16">
        <v>400</v>
      </c>
      <c r="I116" s="16"/>
      <c r="J116" s="9"/>
    </row>
    <row r="117" spans="2:10" x14ac:dyDescent="0.25">
      <c r="B117" s="7"/>
      <c r="C117" s="22"/>
      <c r="D117" s="7" t="s">
        <v>118</v>
      </c>
      <c r="E117" s="16"/>
      <c r="F117" s="16"/>
      <c r="G117" s="16"/>
      <c r="H117" s="16"/>
      <c r="I117" s="16"/>
      <c r="J117" s="9"/>
    </row>
    <row r="118" spans="2:10" x14ac:dyDescent="0.25">
      <c r="B118" s="7">
        <v>8</v>
      </c>
      <c r="C118" s="22"/>
      <c r="D118" s="7" t="s">
        <v>119</v>
      </c>
      <c r="E118" s="16"/>
      <c r="F118" s="16"/>
      <c r="G118" s="16"/>
      <c r="H118" s="16"/>
      <c r="I118" s="16"/>
      <c r="J118" s="9"/>
    </row>
    <row r="119" spans="2:10" ht="26.4" x14ac:dyDescent="0.25">
      <c r="B119" s="7">
        <v>9</v>
      </c>
      <c r="C119" s="22" t="s">
        <v>25</v>
      </c>
      <c r="D119" s="7" t="s">
        <v>120</v>
      </c>
      <c r="E119" s="16">
        <v>2</v>
      </c>
      <c r="F119" s="16"/>
      <c r="G119" s="16">
        <v>24</v>
      </c>
      <c r="H119" s="16">
        <v>3000</v>
      </c>
      <c r="I119" s="16"/>
      <c r="J119" s="9"/>
    </row>
    <row r="120" spans="2:10" x14ac:dyDescent="0.25">
      <c r="B120" s="7">
        <v>10</v>
      </c>
      <c r="C120" s="22"/>
      <c r="D120" s="7" t="s">
        <v>121</v>
      </c>
      <c r="E120" s="16"/>
      <c r="F120" s="16"/>
      <c r="G120" s="16"/>
      <c r="H120" s="16"/>
      <c r="I120" s="16"/>
      <c r="J120" s="9"/>
    </row>
    <row r="121" spans="2:10" x14ac:dyDescent="0.25">
      <c r="B121" s="7">
        <v>11</v>
      </c>
      <c r="C121" s="22" t="s">
        <v>25</v>
      </c>
      <c r="D121" s="7" t="s">
        <v>122</v>
      </c>
      <c r="E121" s="16"/>
      <c r="F121" s="16"/>
      <c r="G121" s="16">
        <v>4</v>
      </c>
      <c r="H121" s="16">
        <v>400</v>
      </c>
      <c r="I121" s="16"/>
      <c r="J121" s="9"/>
    </row>
    <row r="122" spans="2:10" x14ac:dyDescent="0.25">
      <c r="B122" s="7">
        <v>12</v>
      </c>
      <c r="C122" s="22" t="s">
        <v>25</v>
      </c>
      <c r="D122" s="7" t="s">
        <v>123</v>
      </c>
      <c r="E122" s="16"/>
      <c r="F122" s="16"/>
      <c r="G122" s="16">
        <v>2</v>
      </c>
      <c r="H122" s="16">
        <v>200</v>
      </c>
      <c r="I122" s="16"/>
      <c r="J122" s="9"/>
    </row>
    <row r="123" spans="2:10" x14ac:dyDescent="0.25">
      <c r="B123" s="7">
        <v>13</v>
      </c>
      <c r="C123" s="22" t="s">
        <v>25</v>
      </c>
      <c r="D123" s="7" t="s">
        <v>124</v>
      </c>
      <c r="E123" s="16"/>
      <c r="F123" s="16"/>
      <c r="G123" s="16">
        <v>4</v>
      </c>
      <c r="H123" s="16">
        <v>3000</v>
      </c>
      <c r="I123" s="16"/>
      <c r="J123" s="9"/>
    </row>
    <row r="124" spans="2:10" x14ac:dyDescent="0.25">
      <c r="B124" s="7">
        <v>14</v>
      </c>
      <c r="C124" s="15"/>
      <c r="D124" s="16" t="s">
        <v>125</v>
      </c>
      <c r="E124" s="16"/>
      <c r="F124" s="16"/>
      <c r="G124" s="16"/>
      <c r="H124" s="16"/>
      <c r="I124" s="16"/>
      <c r="J124" s="9"/>
    </row>
    <row r="125" spans="2:10" x14ac:dyDescent="0.25">
      <c r="B125" s="7">
        <v>15</v>
      </c>
      <c r="C125" s="15"/>
      <c r="D125" s="16" t="s">
        <v>126</v>
      </c>
      <c r="E125" s="16"/>
      <c r="F125" s="16"/>
      <c r="G125" s="16"/>
      <c r="H125" s="16"/>
      <c r="I125" s="16"/>
      <c r="J125" s="9"/>
    </row>
    <row r="126" spans="2:10" x14ac:dyDescent="0.25">
      <c r="B126" s="7">
        <v>16</v>
      </c>
      <c r="C126" s="15"/>
      <c r="D126" s="16" t="s">
        <v>127</v>
      </c>
      <c r="E126" s="16"/>
      <c r="F126" s="16"/>
      <c r="G126" s="16"/>
      <c r="H126" s="16"/>
      <c r="I126" s="16"/>
      <c r="J126" s="9"/>
    </row>
    <row r="127" spans="2:10" x14ac:dyDescent="0.25">
      <c r="B127" s="7">
        <v>17</v>
      </c>
      <c r="C127" s="22" t="s">
        <v>25</v>
      </c>
      <c r="D127" s="16" t="s">
        <v>128</v>
      </c>
      <c r="E127" s="16"/>
      <c r="F127" s="16"/>
      <c r="G127" s="16">
        <v>32</v>
      </c>
      <c r="H127" s="16">
        <v>4000</v>
      </c>
      <c r="I127" s="16"/>
      <c r="J127" s="9"/>
    </row>
    <row r="128" spans="2:10" x14ac:dyDescent="0.25">
      <c r="B128" s="7">
        <v>18</v>
      </c>
      <c r="C128" s="22" t="s">
        <v>25</v>
      </c>
      <c r="D128" s="16" t="s">
        <v>129</v>
      </c>
      <c r="E128" s="16"/>
      <c r="F128" s="16"/>
      <c r="G128" s="16">
        <v>24</v>
      </c>
      <c r="H128" s="16">
        <v>2000</v>
      </c>
      <c r="I128" s="16"/>
      <c r="J128" s="9"/>
    </row>
    <row r="129" spans="2:10" x14ac:dyDescent="0.25">
      <c r="B129" s="7">
        <v>19</v>
      </c>
      <c r="C129" s="15"/>
      <c r="D129" s="16" t="s">
        <v>4</v>
      </c>
      <c r="E129" s="16"/>
      <c r="F129" s="16"/>
      <c r="G129" s="16"/>
      <c r="H129" s="16"/>
      <c r="I129" s="16"/>
      <c r="J129" s="9"/>
    </row>
    <row r="130" spans="2:10" x14ac:dyDescent="0.25">
      <c r="B130" s="7">
        <v>20</v>
      </c>
      <c r="C130" s="15"/>
      <c r="D130" s="16" t="s">
        <v>130</v>
      </c>
      <c r="E130" s="16"/>
      <c r="F130" s="16"/>
      <c r="G130" s="16"/>
      <c r="H130" s="16"/>
      <c r="I130" s="16"/>
      <c r="J130" s="9"/>
    </row>
    <row r="131" spans="2:10" x14ac:dyDescent="0.25">
      <c r="B131" s="7">
        <v>21</v>
      </c>
      <c r="C131" s="18" t="s">
        <v>25</v>
      </c>
      <c r="D131" s="7" t="s">
        <v>131</v>
      </c>
      <c r="E131" s="7">
        <v>1</v>
      </c>
      <c r="F131" s="7"/>
      <c r="G131" s="7">
        <v>16</v>
      </c>
      <c r="H131" s="7">
        <v>600</v>
      </c>
      <c r="I131" s="7"/>
      <c r="J131" s="9"/>
    </row>
    <row r="132" spans="2:10" x14ac:dyDescent="0.25">
      <c r="B132" s="7">
        <v>22</v>
      </c>
      <c r="C132" s="8"/>
      <c r="D132" s="7" t="s">
        <v>132</v>
      </c>
      <c r="E132" s="7"/>
      <c r="F132" s="7"/>
      <c r="G132" s="7"/>
      <c r="H132" s="7"/>
      <c r="I132" s="7"/>
      <c r="J132" s="9"/>
    </row>
    <row r="133" spans="2:10" x14ac:dyDescent="0.25">
      <c r="B133" s="7"/>
      <c r="C133" s="18" t="s">
        <v>25</v>
      </c>
      <c r="D133" s="7" t="s">
        <v>133</v>
      </c>
      <c r="E133" s="7">
        <v>1</v>
      </c>
      <c r="F133" s="7"/>
      <c r="G133" s="7">
        <v>16</v>
      </c>
      <c r="H133" s="7">
        <v>600</v>
      </c>
      <c r="I133" s="7"/>
      <c r="J133" s="9"/>
    </row>
    <row r="134" spans="2:10" x14ac:dyDescent="0.25">
      <c r="B134" s="7">
        <v>23</v>
      </c>
      <c r="C134" s="18" t="s">
        <v>25</v>
      </c>
      <c r="D134" s="7" t="s">
        <v>134</v>
      </c>
      <c r="E134" s="7">
        <v>2</v>
      </c>
      <c r="F134" s="7"/>
      <c r="G134" s="7">
        <v>32</v>
      </c>
      <c r="H134" s="7">
        <v>1400</v>
      </c>
      <c r="I134" s="7"/>
      <c r="J134" s="9"/>
    </row>
    <row r="135" spans="2:10" x14ac:dyDescent="0.25">
      <c r="B135" s="7">
        <v>24</v>
      </c>
      <c r="C135" s="18" t="s">
        <v>25</v>
      </c>
      <c r="D135" s="7" t="s">
        <v>122</v>
      </c>
      <c r="E135" s="7">
        <v>2</v>
      </c>
      <c r="F135" s="7"/>
      <c r="G135" s="7">
        <v>8</v>
      </c>
      <c r="H135" s="7">
        <v>1200</v>
      </c>
      <c r="I135" s="7"/>
      <c r="J135" s="9"/>
    </row>
    <row r="136" spans="2:10" x14ac:dyDescent="0.25">
      <c r="B136" s="7"/>
      <c r="C136" s="18" t="s">
        <v>25</v>
      </c>
      <c r="D136" s="7" t="s">
        <v>135</v>
      </c>
      <c r="E136" s="7">
        <v>2</v>
      </c>
      <c r="F136" s="7"/>
      <c r="G136" s="7">
        <v>24</v>
      </c>
      <c r="H136" s="7">
        <v>1800</v>
      </c>
      <c r="I136" s="7"/>
      <c r="J136" s="9"/>
    </row>
    <row r="137" spans="2:10" x14ac:dyDescent="0.25">
      <c r="B137" s="7"/>
      <c r="C137" s="8"/>
      <c r="D137" s="7" t="s">
        <v>116</v>
      </c>
      <c r="E137" s="7"/>
      <c r="F137" s="7"/>
      <c r="G137" s="7"/>
      <c r="H137" s="7"/>
      <c r="I137" s="7"/>
      <c r="J137" s="9"/>
    </row>
    <row r="138" spans="2:10" x14ac:dyDescent="0.25">
      <c r="B138" s="7">
        <v>25</v>
      </c>
      <c r="C138" s="18" t="s">
        <v>62</v>
      </c>
      <c r="D138" s="7" t="s">
        <v>136</v>
      </c>
      <c r="E138" s="7"/>
      <c r="F138" s="7"/>
      <c r="G138" s="7">
        <v>24</v>
      </c>
      <c r="H138" s="7">
        <v>2200</v>
      </c>
      <c r="I138" s="7"/>
      <c r="J138" s="9"/>
    </row>
    <row r="139" spans="2:10" x14ac:dyDescent="0.25">
      <c r="B139" s="7">
        <v>26</v>
      </c>
      <c r="C139" s="18" t="s">
        <v>25</v>
      </c>
      <c r="D139" s="7" t="s">
        <v>137</v>
      </c>
      <c r="E139" s="7"/>
      <c r="F139" s="7"/>
      <c r="G139" s="7">
        <v>16</v>
      </c>
      <c r="H139" s="7">
        <v>1000</v>
      </c>
      <c r="I139" s="7"/>
      <c r="J139" s="9"/>
    </row>
    <row r="140" spans="2:10" x14ac:dyDescent="0.25">
      <c r="B140" s="7">
        <v>27</v>
      </c>
      <c r="C140" s="18" t="s">
        <v>62</v>
      </c>
      <c r="D140" s="7" t="s">
        <v>138</v>
      </c>
      <c r="E140" s="7">
        <v>1</v>
      </c>
      <c r="F140" s="7"/>
      <c r="G140" s="7">
        <v>2</v>
      </c>
      <c r="H140" s="7">
        <v>200</v>
      </c>
      <c r="I140" s="7">
        <v>2600</v>
      </c>
      <c r="J140" s="9"/>
    </row>
    <row r="141" spans="2:10" x14ac:dyDescent="0.25">
      <c r="B141" s="7">
        <v>28</v>
      </c>
      <c r="C141" s="8" t="s">
        <v>25</v>
      </c>
      <c r="D141" s="7" t="s">
        <v>139</v>
      </c>
      <c r="E141" s="7"/>
      <c r="F141" s="7"/>
      <c r="G141" s="7">
        <v>2</v>
      </c>
      <c r="H141" s="7">
        <v>400</v>
      </c>
      <c r="I141" s="7"/>
      <c r="J141" s="9"/>
    </row>
    <row r="142" spans="2:10" x14ac:dyDescent="0.25">
      <c r="B142" s="7">
        <v>29</v>
      </c>
      <c r="C142" s="8"/>
      <c r="D142" s="7" t="s">
        <v>14</v>
      </c>
      <c r="E142" s="7"/>
      <c r="F142" s="7"/>
      <c r="G142" s="7"/>
      <c r="H142" s="7"/>
      <c r="I142" s="7"/>
      <c r="J142" s="9"/>
    </row>
    <row r="143" spans="2:10" x14ac:dyDescent="0.25">
      <c r="B143" s="7">
        <v>30</v>
      </c>
      <c r="C143" s="18" t="s">
        <v>25</v>
      </c>
      <c r="D143" s="7" t="s">
        <v>140</v>
      </c>
      <c r="E143" s="7">
        <v>2</v>
      </c>
      <c r="F143" s="7"/>
      <c r="G143" s="7">
        <v>4</v>
      </c>
      <c r="H143" s="7">
        <v>400</v>
      </c>
      <c r="I143" s="7">
        <v>3200</v>
      </c>
      <c r="J143" s="9"/>
    </row>
    <row r="144" spans="2:10" x14ac:dyDescent="0.25">
      <c r="B144" s="7">
        <v>31</v>
      </c>
      <c r="C144" s="8" t="s">
        <v>25</v>
      </c>
      <c r="D144" s="7" t="s">
        <v>141</v>
      </c>
      <c r="E144" s="7">
        <v>2</v>
      </c>
      <c r="F144" s="7"/>
      <c r="G144" s="7">
        <v>4</v>
      </c>
      <c r="H144" s="7">
        <v>400</v>
      </c>
      <c r="I144" s="7"/>
      <c r="J144" s="9"/>
    </row>
    <row r="145" spans="2:10" x14ac:dyDescent="0.25">
      <c r="B145" s="7">
        <v>32</v>
      </c>
      <c r="C145" s="8"/>
      <c r="D145" s="7" t="s">
        <v>142</v>
      </c>
      <c r="E145" s="7"/>
      <c r="F145" s="7"/>
      <c r="G145" s="7"/>
      <c r="H145" s="7"/>
      <c r="I145" s="7"/>
      <c r="J145" s="9"/>
    </row>
    <row r="146" spans="2:10" x14ac:dyDescent="0.25">
      <c r="B146" s="10"/>
      <c r="C146" s="11"/>
      <c r="D146" s="10" t="s">
        <v>1</v>
      </c>
      <c r="E146" s="10"/>
      <c r="F146" s="10">
        <f>SUM(F98:F145)</f>
        <v>0</v>
      </c>
      <c r="G146" s="10">
        <f>SUM(G109:G145)</f>
        <v>390</v>
      </c>
      <c r="H146" s="10">
        <f>SUM(H109:H145)</f>
        <v>52000</v>
      </c>
      <c r="I146" s="10">
        <f>SUM(I109:I145)</f>
        <v>5800</v>
      </c>
      <c r="J146" s="10">
        <f>SUM(J109:J145)</f>
        <v>0</v>
      </c>
    </row>
    <row r="148" spans="2:10" x14ac:dyDescent="0.25">
      <c r="C148" s="12">
        <v>5</v>
      </c>
      <c r="D148" s="21" t="s">
        <v>143</v>
      </c>
    </row>
    <row r="150" spans="2:10" x14ac:dyDescent="0.25">
      <c r="D150" s="13" t="s">
        <v>53</v>
      </c>
    </row>
    <row r="151" spans="2:10" x14ac:dyDescent="0.25">
      <c r="D151" s="13" t="s">
        <v>144</v>
      </c>
    </row>
    <row r="152" spans="2:10" x14ac:dyDescent="0.25">
      <c r="D152" s="13" t="s">
        <v>145</v>
      </c>
    </row>
    <row r="154" spans="2:10" ht="13.8" thickBot="1" x14ac:dyDescent="0.3">
      <c r="B154" s="4" t="s">
        <v>18</v>
      </c>
      <c r="C154" s="5" t="s">
        <v>20</v>
      </c>
      <c r="D154" s="4" t="s">
        <v>19</v>
      </c>
      <c r="E154" s="4" t="s">
        <v>21</v>
      </c>
      <c r="F154" s="4" t="s">
        <v>22</v>
      </c>
      <c r="G154" s="4" t="s">
        <v>23</v>
      </c>
      <c r="H154" s="4" t="s">
        <v>24</v>
      </c>
      <c r="I154" s="4" t="s">
        <v>0</v>
      </c>
      <c r="J154" s="6" t="s">
        <v>1</v>
      </c>
    </row>
    <row r="155" spans="2:10" ht="13.8" thickTop="1" x14ac:dyDescent="0.25">
      <c r="B155" s="7"/>
      <c r="C155" s="8"/>
      <c r="D155" s="9" t="s">
        <v>146</v>
      </c>
      <c r="E155" s="7"/>
      <c r="F155" s="7"/>
      <c r="G155" s="7"/>
      <c r="H155" s="7"/>
      <c r="I155" s="7"/>
      <c r="J155" s="9"/>
    </row>
    <row r="156" spans="2:10" x14ac:dyDescent="0.25">
      <c r="B156" s="7">
        <v>1</v>
      </c>
      <c r="C156" s="18" t="s">
        <v>62</v>
      </c>
      <c r="D156" s="9" t="s">
        <v>147</v>
      </c>
      <c r="E156" s="7"/>
      <c r="F156" s="7"/>
      <c r="G156" s="7">
        <v>48</v>
      </c>
      <c r="H156" s="7">
        <v>2500</v>
      </c>
      <c r="I156" s="7"/>
      <c r="J156" s="9"/>
    </row>
    <row r="157" spans="2:10" x14ac:dyDescent="0.25">
      <c r="B157" s="7">
        <v>2</v>
      </c>
      <c r="C157" s="8"/>
      <c r="D157" s="7" t="s">
        <v>148</v>
      </c>
      <c r="E157" s="7"/>
      <c r="F157" s="7"/>
      <c r="G157" s="7"/>
      <c r="H157" s="7"/>
      <c r="I157" s="7"/>
      <c r="J157" s="9"/>
    </row>
    <row r="158" spans="2:10" x14ac:dyDescent="0.25">
      <c r="B158" s="7">
        <v>3</v>
      </c>
      <c r="C158" s="8"/>
      <c r="D158" s="7" t="s">
        <v>11</v>
      </c>
      <c r="E158" s="7"/>
      <c r="F158" s="7"/>
      <c r="G158" s="7"/>
      <c r="H158" s="7"/>
      <c r="I158" s="7"/>
      <c r="J158" s="9"/>
    </row>
    <row r="159" spans="2:10" x14ac:dyDescent="0.25">
      <c r="B159" s="7">
        <v>4</v>
      </c>
      <c r="C159" s="18" t="s">
        <v>25</v>
      </c>
      <c r="D159" s="7" t="s">
        <v>149</v>
      </c>
      <c r="E159" s="7"/>
      <c r="F159" s="7"/>
      <c r="G159" s="7">
        <v>16</v>
      </c>
      <c r="H159" s="7">
        <v>400</v>
      </c>
      <c r="I159" s="7">
        <v>6500</v>
      </c>
      <c r="J159" s="9"/>
    </row>
    <row r="160" spans="2:10" x14ac:dyDescent="0.25">
      <c r="B160" s="7">
        <v>5</v>
      </c>
      <c r="C160" s="8"/>
      <c r="D160" s="7" t="s">
        <v>150</v>
      </c>
      <c r="E160" s="7"/>
      <c r="F160" s="7"/>
      <c r="G160" s="7"/>
      <c r="H160" s="7"/>
      <c r="I160" s="7"/>
      <c r="J160" s="9"/>
    </row>
    <row r="161" spans="2:10" x14ac:dyDescent="0.25">
      <c r="B161" s="7">
        <v>7</v>
      </c>
      <c r="C161" s="18" t="s">
        <v>62</v>
      </c>
      <c r="D161" s="7" t="s">
        <v>151</v>
      </c>
      <c r="E161" s="7">
        <v>2</v>
      </c>
      <c r="F161" s="7"/>
      <c r="G161" s="7">
        <v>8</v>
      </c>
      <c r="H161" s="7">
        <v>100</v>
      </c>
      <c r="I161" s="7">
        <v>800</v>
      </c>
      <c r="J161" s="9"/>
    </row>
    <row r="162" spans="2:10" x14ac:dyDescent="0.25">
      <c r="B162" s="7">
        <v>9</v>
      </c>
      <c r="C162" s="18" t="s">
        <v>62</v>
      </c>
      <c r="D162" s="7" t="s">
        <v>152</v>
      </c>
      <c r="E162" s="7">
        <v>2</v>
      </c>
      <c r="F162" s="7"/>
      <c r="G162" s="7">
        <v>8</v>
      </c>
      <c r="H162" s="7">
        <v>100</v>
      </c>
      <c r="I162" s="7">
        <v>1200</v>
      </c>
      <c r="J162" s="9"/>
    </row>
    <row r="163" spans="2:10" x14ac:dyDescent="0.25">
      <c r="B163" s="7">
        <v>10</v>
      </c>
      <c r="C163" s="8"/>
      <c r="D163" s="7" t="s">
        <v>153</v>
      </c>
      <c r="E163" s="7"/>
      <c r="F163" s="7"/>
      <c r="G163" s="7"/>
      <c r="H163" s="7"/>
      <c r="I163" s="7"/>
      <c r="J163" s="9"/>
    </row>
    <row r="164" spans="2:10" x14ac:dyDescent="0.25">
      <c r="B164" s="7">
        <v>11</v>
      </c>
      <c r="C164" s="8"/>
      <c r="D164" s="7" t="s">
        <v>154</v>
      </c>
      <c r="E164" s="7"/>
      <c r="F164" s="7"/>
      <c r="G164" s="7"/>
      <c r="H164" s="7"/>
      <c r="I164" s="7"/>
      <c r="J164" s="9"/>
    </row>
    <row r="165" spans="2:10" x14ac:dyDescent="0.25">
      <c r="B165" s="7">
        <v>12</v>
      </c>
      <c r="C165" s="8"/>
      <c r="D165" s="7" t="s">
        <v>155</v>
      </c>
      <c r="E165" s="7"/>
      <c r="F165" s="7"/>
      <c r="G165" s="7"/>
      <c r="H165" s="7"/>
      <c r="I165" s="7"/>
      <c r="J165" s="9"/>
    </row>
    <row r="166" spans="2:10" x14ac:dyDescent="0.25">
      <c r="B166" s="7">
        <v>13</v>
      </c>
      <c r="C166" s="8"/>
      <c r="D166" s="7" t="s">
        <v>156</v>
      </c>
      <c r="E166" s="7"/>
      <c r="F166" s="7"/>
      <c r="G166" s="7"/>
      <c r="H166" s="7"/>
      <c r="I166" s="7"/>
      <c r="J166" s="9"/>
    </row>
    <row r="167" spans="2:10" x14ac:dyDescent="0.25">
      <c r="B167" s="7">
        <v>14</v>
      </c>
      <c r="C167" s="8"/>
      <c r="D167" s="7" t="s">
        <v>157</v>
      </c>
      <c r="E167" s="7"/>
      <c r="F167" s="7"/>
      <c r="G167" s="7"/>
      <c r="H167" s="7"/>
      <c r="I167" s="7"/>
      <c r="J167" s="9"/>
    </row>
    <row r="168" spans="2:10" x14ac:dyDescent="0.25">
      <c r="B168" s="7">
        <v>15</v>
      </c>
      <c r="C168" s="18" t="s">
        <v>25</v>
      </c>
      <c r="D168" s="7" t="s">
        <v>158</v>
      </c>
      <c r="E168" s="7"/>
      <c r="F168" s="7"/>
      <c r="G168" s="7">
        <v>4</v>
      </c>
      <c r="H168" s="7">
        <v>400</v>
      </c>
      <c r="I168" s="7"/>
      <c r="J168" s="9"/>
    </row>
    <row r="169" spans="2:10" x14ac:dyDescent="0.25">
      <c r="B169" s="7">
        <v>16</v>
      </c>
      <c r="C169" s="8"/>
      <c r="D169" s="7" t="s">
        <v>159</v>
      </c>
      <c r="E169" s="7"/>
      <c r="F169" s="7"/>
      <c r="G169" s="7"/>
      <c r="H169" s="7"/>
      <c r="I169" s="7"/>
      <c r="J169" s="9"/>
    </row>
    <row r="170" spans="2:10" x14ac:dyDescent="0.25">
      <c r="B170" s="7">
        <v>17</v>
      </c>
      <c r="C170" s="8"/>
      <c r="D170" s="7" t="s">
        <v>160</v>
      </c>
      <c r="E170" s="7"/>
      <c r="F170" s="7"/>
      <c r="G170" s="7"/>
      <c r="H170" s="7"/>
      <c r="I170" s="7"/>
      <c r="J170" s="9"/>
    </row>
    <row r="171" spans="2:10" x14ac:dyDescent="0.25">
      <c r="B171" s="7">
        <v>18</v>
      </c>
      <c r="C171" s="18" t="s">
        <v>62</v>
      </c>
      <c r="D171" s="7" t="s">
        <v>161</v>
      </c>
      <c r="E171" s="7">
        <v>2</v>
      </c>
      <c r="F171" s="7"/>
      <c r="G171" s="7">
        <v>4</v>
      </c>
      <c r="H171" s="7">
        <v>400</v>
      </c>
      <c r="I171" s="7"/>
      <c r="J171" s="9"/>
    </row>
    <row r="172" spans="2:10" x14ac:dyDescent="0.25">
      <c r="B172" s="7">
        <v>19</v>
      </c>
      <c r="C172" s="18" t="s">
        <v>25</v>
      </c>
      <c r="D172" s="7" t="s">
        <v>162</v>
      </c>
      <c r="E172" s="7"/>
      <c r="F172" s="7"/>
      <c r="G172" s="7">
        <v>24</v>
      </c>
      <c r="H172" s="7">
        <v>1200</v>
      </c>
      <c r="I172" s="7"/>
      <c r="J172" s="9"/>
    </row>
    <row r="173" spans="2:10" x14ac:dyDescent="0.25">
      <c r="B173" s="7">
        <v>20</v>
      </c>
      <c r="C173" s="8"/>
      <c r="D173" s="7"/>
      <c r="E173" s="7"/>
      <c r="F173" s="7"/>
      <c r="G173" s="7"/>
      <c r="H173" s="7"/>
      <c r="I173" s="7"/>
      <c r="J173" s="9"/>
    </row>
    <row r="174" spans="2:10" x14ac:dyDescent="0.25">
      <c r="B174" s="7">
        <v>21</v>
      </c>
      <c r="C174" s="8"/>
      <c r="D174" s="9" t="s">
        <v>163</v>
      </c>
      <c r="E174" s="7"/>
      <c r="F174" s="7"/>
      <c r="G174" s="7"/>
      <c r="H174" s="7"/>
      <c r="I174" s="7"/>
      <c r="J174" s="9"/>
    </row>
    <row r="175" spans="2:10" x14ac:dyDescent="0.25">
      <c r="B175" s="7">
        <v>22</v>
      </c>
      <c r="C175" s="18" t="s">
        <v>62</v>
      </c>
      <c r="D175" s="7" t="s">
        <v>164</v>
      </c>
      <c r="E175" s="7">
        <v>5</v>
      </c>
      <c r="F175" s="7"/>
      <c r="G175" s="7">
        <v>8</v>
      </c>
      <c r="H175" s="7">
        <v>600</v>
      </c>
      <c r="I175" s="7"/>
      <c r="J175" s="9"/>
    </row>
    <row r="176" spans="2:10" x14ac:dyDescent="0.25">
      <c r="B176" s="7">
        <v>23</v>
      </c>
      <c r="C176" s="18" t="s">
        <v>62</v>
      </c>
      <c r="D176" s="7" t="s">
        <v>165</v>
      </c>
      <c r="E176" s="7"/>
      <c r="F176" s="7"/>
      <c r="G176" s="7"/>
      <c r="H176" s="7"/>
      <c r="I176" s="7"/>
      <c r="J176" s="9"/>
    </row>
    <row r="177" spans="2:10" x14ac:dyDescent="0.25">
      <c r="B177" s="7">
        <v>24</v>
      </c>
      <c r="C177" s="18" t="s">
        <v>62</v>
      </c>
      <c r="D177" s="7" t="s">
        <v>166</v>
      </c>
      <c r="E177" s="7">
        <v>4</v>
      </c>
      <c r="F177" s="7"/>
      <c r="G177" s="7">
        <v>16</v>
      </c>
      <c r="H177" s="7">
        <v>2000</v>
      </c>
      <c r="I177" s="7"/>
      <c r="J177" s="9"/>
    </row>
    <row r="178" spans="2:10" x14ac:dyDescent="0.25">
      <c r="B178" s="7"/>
      <c r="C178" s="18" t="s">
        <v>25</v>
      </c>
      <c r="D178" s="7" t="s">
        <v>167</v>
      </c>
      <c r="E178" s="7"/>
      <c r="F178" s="7"/>
      <c r="G178" s="7">
        <v>8</v>
      </c>
      <c r="H178" s="7">
        <v>800</v>
      </c>
      <c r="I178" s="7"/>
      <c r="J178" s="9"/>
    </row>
    <row r="179" spans="2:10" x14ac:dyDescent="0.25">
      <c r="B179" s="7">
        <v>25</v>
      </c>
      <c r="C179" s="18" t="s">
        <v>25</v>
      </c>
      <c r="D179" s="7" t="s">
        <v>168</v>
      </c>
      <c r="E179" s="7">
        <v>2</v>
      </c>
      <c r="F179" s="7"/>
      <c r="G179" s="7">
        <v>6</v>
      </c>
      <c r="H179" s="7">
        <v>800</v>
      </c>
      <c r="I179" s="7"/>
      <c r="J179" s="9"/>
    </row>
    <row r="180" spans="2:10" x14ac:dyDescent="0.25">
      <c r="B180" s="7"/>
      <c r="C180" s="18" t="s">
        <v>25</v>
      </c>
      <c r="D180" s="7" t="s">
        <v>169</v>
      </c>
      <c r="E180" s="7"/>
      <c r="F180" s="7"/>
      <c r="G180" s="7">
        <v>2</v>
      </c>
      <c r="H180" s="7">
        <v>400</v>
      </c>
      <c r="I180" s="7"/>
      <c r="J180" s="9"/>
    </row>
    <row r="181" spans="2:10" x14ac:dyDescent="0.25">
      <c r="B181" s="7">
        <v>26</v>
      </c>
      <c r="C181" s="8"/>
      <c r="D181" s="7" t="s">
        <v>170</v>
      </c>
      <c r="E181" s="7"/>
      <c r="F181" s="7"/>
      <c r="G181" s="7"/>
      <c r="H181" s="7"/>
      <c r="I181" s="7"/>
      <c r="J181" s="9"/>
    </row>
    <row r="182" spans="2:10" x14ac:dyDescent="0.25">
      <c r="B182" s="7">
        <v>27</v>
      </c>
      <c r="C182" s="8"/>
      <c r="D182" s="7"/>
      <c r="E182" s="7"/>
      <c r="F182" s="7"/>
      <c r="G182" s="7"/>
      <c r="H182" s="7"/>
      <c r="I182" s="7"/>
      <c r="J182" s="9"/>
    </row>
    <row r="183" spans="2:10" x14ac:dyDescent="0.25">
      <c r="B183" s="7">
        <v>28</v>
      </c>
      <c r="C183" s="18" t="s">
        <v>25</v>
      </c>
      <c r="D183" s="9" t="s">
        <v>171</v>
      </c>
      <c r="E183" s="7"/>
      <c r="F183" s="7"/>
      <c r="G183" s="7">
        <v>16</v>
      </c>
      <c r="H183" s="7">
        <v>1500</v>
      </c>
      <c r="I183" s="7"/>
      <c r="J183" s="9"/>
    </row>
    <row r="184" spans="2:10" x14ac:dyDescent="0.25">
      <c r="B184" s="7">
        <v>29</v>
      </c>
      <c r="C184" s="18" t="s">
        <v>25</v>
      </c>
      <c r="D184" s="7" t="s">
        <v>172</v>
      </c>
      <c r="E184" s="7"/>
      <c r="F184" s="7"/>
      <c r="G184" s="7">
        <v>4</v>
      </c>
      <c r="H184" s="7">
        <v>100</v>
      </c>
      <c r="I184" s="7"/>
      <c r="J184" s="9"/>
    </row>
    <row r="185" spans="2:10" x14ac:dyDescent="0.25">
      <c r="B185" s="7">
        <v>30</v>
      </c>
      <c r="C185" s="18" t="s">
        <v>25</v>
      </c>
      <c r="D185" s="7" t="s">
        <v>173</v>
      </c>
      <c r="E185" s="7"/>
      <c r="F185" s="7"/>
      <c r="G185" s="7">
        <v>4</v>
      </c>
      <c r="H185" s="7">
        <v>100</v>
      </c>
      <c r="I185" s="7"/>
      <c r="J185" s="9"/>
    </row>
    <row r="186" spans="2:10" x14ac:dyDescent="0.25">
      <c r="B186" s="7">
        <v>31</v>
      </c>
      <c r="C186" s="18" t="s">
        <v>25</v>
      </c>
      <c r="D186" s="7" t="s">
        <v>174</v>
      </c>
      <c r="E186" s="7">
        <v>1</v>
      </c>
      <c r="F186" s="7"/>
      <c r="G186" s="7">
        <v>2</v>
      </c>
      <c r="H186" s="7">
        <v>200</v>
      </c>
      <c r="I186" s="7"/>
      <c r="J186" s="9"/>
    </row>
    <row r="187" spans="2:10" x14ac:dyDescent="0.25">
      <c r="B187" s="7">
        <v>32</v>
      </c>
      <c r="C187" s="8"/>
      <c r="D187" s="7" t="s">
        <v>175</v>
      </c>
      <c r="E187" s="7"/>
      <c r="F187" s="7"/>
      <c r="G187" s="7"/>
      <c r="H187" s="7"/>
      <c r="I187" s="7"/>
      <c r="J187" s="9"/>
    </row>
    <row r="188" spans="2:10" ht="26.4" x14ac:dyDescent="0.25">
      <c r="B188" s="7"/>
      <c r="C188" s="18" t="s">
        <v>25</v>
      </c>
      <c r="D188" s="7" t="s">
        <v>176</v>
      </c>
      <c r="E188" s="7"/>
      <c r="F188" s="7"/>
      <c r="G188" s="7">
        <v>4</v>
      </c>
      <c r="H188" s="7">
        <v>400</v>
      </c>
      <c r="I188" s="7"/>
      <c r="J188" s="9"/>
    </row>
    <row r="189" spans="2:10" x14ac:dyDescent="0.25">
      <c r="B189" s="7"/>
      <c r="C189" s="8"/>
      <c r="D189" s="7" t="s">
        <v>177</v>
      </c>
      <c r="E189" s="7"/>
      <c r="F189" s="7"/>
      <c r="G189" s="7"/>
      <c r="H189" s="7"/>
      <c r="I189" s="7"/>
      <c r="J189" s="9"/>
    </row>
    <row r="190" spans="2:10" x14ac:dyDescent="0.25">
      <c r="B190" s="7"/>
      <c r="C190" s="8"/>
      <c r="D190" s="7" t="s">
        <v>178</v>
      </c>
      <c r="E190" s="7"/>
      <c r="F190" s="7"/>
      <c r="G190" s="7"/>
      <c r="H190" s="7"/>
      <c r="I190" s="7"/>
      <c r="J190" s="9"/>
    </row>
    <row r="191" spans="2:10" x14ac:dyDescent="0.25">
      <c r="B191" s="7"/>
      <c r="C191" s="18" t="s">
        <v>25</v>
      </c>
      <c r="D191" s="7" t="s">
        <v>179</v>
      </c>
      <c r="E191" s="7"/>
      <c r="F191" s="7"/>
      <c r="G191" s="7">
        <v>8</v>
      </c>
      <c r="H191" s="7">
        <v>2500</v>
      </c>
      <c r="I191" s="7"/>
      <c r="J191" s="9"/>
    </row>
    <row r="192" spans="2:10" x14ac:dyDescent="0.25">
      <c r="B192" s="7"/>
      <c r="C192" s="8"/>
      <c r="D192" s="7" t="s">
        <v>180</v>
      </c>
      <c r="E192" s="7"/>
      <c r="F192" s="7"/>
      <c r="G192" s="7"/>
      <c r="H192" s="7"/>
      <c r="I192" s="7"/>
      <c r="J192" s="9"/>
    </row>
    <row r="193" spans="2:10" x14ac:dyDescent="0.25">
      <c r="B193" s="7"/>
      <c r="C193" s="8"/>
      <c r="D193" s="7" t="s">
        <v>181</v>
      </c>
      <c r="E193" s="7"/>
      <c r="F193" s="7"/>
      <c r="G193" s="7"/>
      <c r="H193" s="7"/>
      <c r="I193" s="7"/>
      <c r="J193" s="9"/>
    </row>
    <row r="194" spans="2:10" x14ac:dyDescent="0.25">
      <c r="B194" s="7"/>
      <c r="C194" s="18" t="s">
        <v>25</v>
      </c>
      <c r="D194" s="7" t="s">
        <v>182</v>
      </c>
      <c r="E194" s="7">
        <v>1</v>
      </c>
      <c r="F194" s="7"/>
      <c r="G194" s="7">
        <v>2</v>
      </c>
      <c r="H194" s="7">
        <v>200</v>
      </c>
      <c r="I194" s="7">
        <v>2000</v>
      </c>
      <c r="J194" s="9"/>
    </row>
    <row r="195" spans="2:10" x14ac:dyDescent="0.25">
      <c r="B195" s="7"/>
      <c r="C195" s="18" t="s">
        <v>25</v>
      </c>
      <c r="D195" s="7" t="s">
        <v>183</v>
      </c>
      <c r="E195" s="7">
        <v>2</v>
      </c>
      <c r="F195" s="7"/>
      <c r="G195" s="7">
        <v>4</v>
      </c>
      <c r="H195" s="7">
        <v>400</v>
      </c>
      <c r="I195" s="7">
        <v>2000</v>
      </c>
      <c r="J195" s="9"/>
    </row>
    <row r="196" spans="2:10" x14ac:dyDescent="0.25">
      <c r="B196" s="7"/>
      <c r="C196" s="8" t="s">
        <v>25</v>
      </c>
      <c r="D196" s="7" t="s">
        <v>184</v>
      </c>
      <c r="E196" s="7">
        <v>1</v>
      </c>
      <c r="F196" s="7"/>
      <c r="G196" s="7">
        <v>4</v>
      </c>
      <c r="H196" s="7">
        <v>300</v>
      </c>
      <c r="I196" s="7"/>
      <c r="J196" s="9"/>
    </row>
    <row r="197" spans="2:10" x14ac:dyDescent="0.25">
      <c r="B197" s="7"/>
      <c r="C197" s="8"/>
      <c r="D197" s="7" t="s">
        <v>185</v>
      </c>
      <c r="E197" s="7"/>
      <c r="F197" s="7"/>
      <c r="G197" s="7"/>
      <c r="H197" s="7"/>
      <c r="I197" s="7"/>
      <c r="J197" s="9"/>
    </row>
    <row r="198" spans="2:10" x14ac:dyDescent="0.25">
      <c r="B198" s="7"/>
      <c r="C198" s="8"/>
      <c r="D198" s="7" t="s">
        <v>186</v>
      </c>
      <c r="E198" s="7"/>
      <c r="F198" s="7"/>
      <c r="G198" s="7"/>
      <c r="H198" s="7"/>
      <c r="I198" s="7"/>
      <c r="J198" s="9"/>
    </row>
    <row r="199" spans="2:10" x14ac:dyDescent="0.25">
      <c r="B199" s="7"/>
      <c r="C199" s="18" t="s">
        <v>62</v>
      </c>
      <c r="D199" s="7" t="s">
        <v>187</v>
      </c>
      <c r="E199" s="7"/>
      <c r="F199" s="7"/>
      <c r="G199" s="7">
        <v>16</v>
      </c>
      <c r="H199" s="7">
        <v>1200</v>
      </c>
      <c r="I199" s="7"/>
      <c r="J199" s="9"/>
    </row>
    <row r="200" spans="2:10" x14ac:dyDescent="0.25">
      <c r="B200" s="7"/>
      <c r="C200" s="8"/>
      <c r="D200" s="9" t="s">
        <v>188</v>
      </c>
      <c r="E200" s="7"/>
      <c r="F200" s="7"/>
      <c r="G200" s="7"/>
      <c r="H200" s="7"/>
      <c r="I200" s="7"/>
      <c r="J200" s="9"/>
    </row>
    <row r="201" spans="2:10" x14ac:dyDescent="0.25">
      <c r="B201" s="7"/>
      <c r="C201" s="18" t="s">
        <v>62</v>
      </c>
      <c r="D201" s="7" t="s">
        <v>189</v>
      </c>
      <c r="E201" s="7">
        <v>1</v>
      </c>
      <c r="F201" s="7"/>
      <c r="G201" s="7">
        <v>16</v>
      </c>
      <c r="H201" s="7">
        <v>300</v>
      </c>
      <c r="I201" s="7"/>
      <c r="J201" s="9"/>
    </row>
    <row r="202" spans="2:10" x14ac:dyDescent="0.25">
      <c r="B202" s="7"/>
      <c r="C202" s="18" t="s">
        <v>62</v>
      </c>
      <c r="D202" s="7" t="s">
        <v>190</v>
      </c>
      <c r="E202" s="7">
        <v>1</v>
      </c>
      <c r="F202" s="7"/>
      <c r="G202" s="7">
        <v>4</v>
      </c>
      <c r="H202" s="7">
        <v>200</v>
      </c>
      <c r="I202" s="7"/>
      <c r="J202" s="9"/>
    </row>
    <row r="203" spans="2:10" x14ac:dyDescent="0.25">
      <c r="B203" s="7"/>
      <c r="C203" s="8"/>
      <c r="D203" s="7" t="s">
        <v>191</v>
      </c>
      <c r="E203" s="7"/>
      <c r="F203" s="7"/>
      <c r="G203" s="7"/>
      <c r="H203" s="7"/>
      <c r="I203" s="7"/>
      <c r="J203" s="9"/>
    </row>
    <row r="204" spans="2:10" x14ac:dyDescent="0.25">
      <c r="B204" s="7"/>
      <c r="C204" s="8"/>
      <c r="D204" s="7" t="s">
        <v>192</v>
      </c>
      <c r="E204" s="7"/>
      <c r="F204" s="7"/>
      <c r="G204" s="7"/>
      <c r="H204" s="7"/>
      <c r="I204" s="7"/>
      <c r="J204" s="9"/>
    </row>
    <row r="205" spans="2:10" x14ac:dyDescent="0.25">
      <c r="B205" s="7"/>
      <c r="C205" s="8"/>
      <c r="D205" s="7" t="s">
        <v>193</v>
      </c>
      <c r="E205" s="7">
        <v>1</v>
      </c>
      <c r="F205" s="7"/>
      <c r="G205" s="7"/>
      <c r="H205" s="7"/>
      <c r="I205" s="7"/>
      <c r="J205" s="9"/>
    </row>
    <row r="206" spans="2:10" x14ac:dyDescent="0.25">
      <c r="B206" s="7"/>
      <c r="C206" s="18" t="s">
        <v>62</v>
      </c>
      <c r="D206" s="7" t="s">
        <v>194</v>
      </c>
      <c r="E206" s="36">
        <v>1</v>
      </c>
      <c r="F206" s="7"/>
      <c r="G206" s="7">
        <v>4</v>
      </c>
      <c r="H206" s="7">
        <v>200</v>
      </c>
      <c r="I206" s="37">
        <v>2800</v>
      </c>
      <c r="J206" s="9"/>
    </row>
    <row r="207" spans="2:10" x14ac:dyDescent="0.25">
      <c r="B207" s="7"/>
      <c r="C207" s="18" t="s">
        <v>62</v>
      </c>
      <c r="D207" s="7" t="s">
        <v>195</v>
      </c>
      <c r="E207" s="7">
        <v>1</v>
      </c>
      <c r="F207" s="7"/>
      <c r="G207" s="7">
        <v>24</v>
      </c>
      <c r="H207" s="7">
        <v>400</v>
      </c>
      <c r="I207" s="37">
        <v>24000</v>
      </c>
      <c r="J207" s="9"/>
    </row>
    <row r="208" spans="2:10" x14ac:dyDescent="0.25">
      <c r="B208" s="7"/>
      <c r="C208" s="8"/>
      <c r="D208" s="7" t="s">
        <v>196</v>
      </c>
      <c r="E208" s="7"/>
      <c r="F208" s="7"/>
      <c r="G208" s="7"/>
      <c r="H208" s="7"/>
      <c r="I208" s="7"/>
      <c r="J208" s="9"/>
    </row>
    <row r="209" spans="2:10" x14ac:dyDescent="0.25">
      <c r="B209" s="7"/>
      <c r="C209" s="18" t="s">
        <v>25</v>
      </c>
      <c r="D209" s="7" t="s">
        <v>197</v>
      </c>
      <c r="E209" s="7">
        <v>1</v>
      </c>
      <c r="F209" s="7"/>
      <c r="G209" s="7">
        <v>16</v>
      </c>
      <c r="H209" s="7">
        <v>600</v>
      </c>
      <c r="I209" s="37">
        <v>15000</v>
      </c>
      <c r="J209" s="9"/>
    </row>
    <row r="210" spans="2:10" x14ac:dyDescent="0.25">
      <c r="B210" s="7"/>
      <c r="C210" s="8"/>
      <c r="D210" s="7" t="s">
        <v>198</v>
      </c>
      <c r="E210" s="7"/>
      <c r="F210" s="7"/>
      <c r="G210" s="7"/>
      <c r="H210" s="7"/>
      <c r="I210" s="37"/>
      <c r="J210" s="9"/>
    </row>
    <row r="211" spans="2:10" x14ac:dyDescent="0.25">
      <c r="B211" s="7">
        <v>52</v>
      </c>
      <c r="C211" s="8"/>
      <c r="D211" s="7" t="s">
        <v>199</v>
      </c>
      <c r="E211" s="7"/>
      <c r="F211" s="7"/>
      <c r="G211" s="7"/>
      <c r="H211" s="7"/>
      <c r="I211" s="37"/>
      <c r="J211" s="9"/>
    </row>
    <row r="212" spans="2:10" x14ac:dyDescent="0.25">
      <c r="B212" s="7">
        <v>53</v>
      </c>
      <c r="C212" s="8"/>
      <c r="D212" s="7" t="s">
        <v>200</v>
      </c>
      <c r="E212" s="7"/>
      <c r="F212" s="7"/>
      <c r="G212" s="7"/>
      <c r="H212" s="7"/>
      <c r="I212" s="37"/>
      <c r="J212" s="9"/>
    </row>
    <row r="213" spans="2:10" x14ac:dyDescent="0.25">
      <c r="B213" s="7"/>
      <c r="C213" s="8"/>
      <c r="D213" s="7"/>
      <c r="E213" s="7"/>
      <c r="F213" s="7"/>
      <c r="G213" s="7"/>
      <c r="H213" s="7"/>
      <c r="I213" s="7"/>
      <c r="J213" s="9"/>
    </row>
    <row r="214" spans="2:10" x14ac:dyDescent="0.25">
      <c r="B214" s="10"/>
      <c r="C214" s="11"/>
      <c r="D214" s="10" t="s">
        <v>1</v>
      </c>
      <c r="E214" s="10"/>
      <c r="F214" s="10">
        <f>SUM(F156:F213)</f>
        <v>0</v>
      </c>
      <c r="G214" s="10">
        <f>SUM(G156:G213)</f>
        <v>280</v>
      </c>
      <c r="H214" s="10">
        <f>SUM(H156:H213)</f>
        <v>18300</v>
      </c>
      <c r="I214" s="10">
        <f>SUM(I156:I213)</f>
        <v>54300</v>
      </c>
      <c r="J214" s="10">
        <f>SUM(J156:J213)</f>
        <v>0</v>
      </c>
    </row>
    <row r="216" spans="2:10" x14ac:dyDescent="0.25">
      <c r="C216" s="12">
        <v>6</v>
      </c>
      <c r="D216" s="21" t="s">
        <v>201</v>
      </c>
    </row>
    <row r="218" spans="2:10" ht="13.8" thickBot="1" x14ac:dyDescent="0.3">
      <c r="B218" s="4" t="s">
        <v>18</v>
      </c>
      <c r="C218" s="5" t="s">
        <v>20</v>
      </c>
      <c r="D218" s="4" t="s">
        <v>19</v>
      </c>
      <c r="E218" s="4" t="s">
        <v>21</v>
      </c>
      <c r="F218" s="4" t="s">
        <v>22</v>
      </c>
      <c r="G218" s="4" t="s">
        <v>23</v>
      </c>
      <c r="H218" s="4" t="s">
        <v>24</v>
      </c>
      <c r="I218" s="4" t="s">
        <v>0</v>
      </c>
      <c r="J218" s="6" t="s">
        <v>1</v>
      </c>
    </row>
    <row r="219" spans="2:10" ht="13.8" thickTop="1" x14ac:dyDescent="0.25">
      <c r="B219" s="7"/>
      <c r="C219" s="8"/>
      <c r="D219" s="9" t="s">
        <v>202</v>
      </c>
      <c r="E219" s="7"/>
      <c r="F219" s="7"/>
      <c r="G219" s="7"/>
      <c r="H219" s="7"/>
      <c r="I219" s="7"/>
      <c r="J219" s="9"/>
    </row>
    <row r="220" spans="2:10" x14ac:dyDescent="0.25">
      <c r="B220" s="7"/>
      <c r="C220" s="8"/>
      <c r="D220" s="9" t="s">
        <v>203</v>
      </c>
      <c r="E220" s="7"/>
      <c r="F220" s="7"/>
      <c r="G220" s="7"/>
      <c r="H220" s="7"/>
      <c r="I220" s="7"/>
      <c r="J220" s="9"/>
    </row>
    <row r="221" spans="2:10" ht="26.4" x14ac:dyDescent="0.25">
      <c r="B221" s="7"/>
      <c r="C221" s="8"/>
      <c r="D221" s="9" t="s">
        <v>204</v>
      </c>
      <c r="E221" s="7"/>
      <c r="F221" s="7"/>
      <c r="G221" s="7"/>
      <c r="H221" s="7"/>
      <c r="I221" s="7"/>
      <c r="J221" s="9"/>
    </row>
    <row r="222" spans="2:10" x14ac:dyDescent="0.25">
      <c r="B222" s="7">
        <v>1</v>
      </c>
      <c r="C222" s="18" t="s">
        <v>25</v>
      </c>
      <c r="D222" s="7" t="s">
        <v>205</v>
      </c>
      <c r="E222" s="7">
        <v>1</v>
      </c>
      <c r="F222" s="7"/>
      <c r="G222" s="7">
        <v>32</v>
      </c>
      <c r="H222" s="7">
        <v>1200</v>
      </c>
      <c r="I222" s="7">
        <v>60000</v>
      </c>
      <c r="J222" s="9"/>
    </row>
    <row r="223" spans="2:10" x14ac:dyDescent="0.25">
      <c r="B223" s="7"/>
      <c r="C223" s="8"/>
      <c r="D223" s="7" t="s">
        <v>206</v>
      </c>
      <c r="E223" s="7"/>
      <c r="F223" s="7"/>
      <c r="G223" s="7"/>
      <c r="H223" s="7"/>
      <c r="I223" s="7"/>
      <c r="J223" s="9"/>
    </row>
    <row r="224" spans="2:10" x14ac:dyDescent="0.25">
      <c r="B224" s="7">
        <v>2</v>
      </c>
      <c r="C224" s="8"/>
      <c r="D224" s="7" t="s">
        <v>207</v>
      </c>
      <c r="E224" s="7"/>
      <c r="F224" s="7"/>
      <c r="G224" s="7"/>
      <c r="H224" s="7"/>
      <c r="I224" s="7"/>
      <c r="J224" s="9"/>
    </row>
    <row r="225" spans="2:10" x14ac:dyDescent="0.25">
      <c r="B225" s="7">
        <v>3</v>
      </c>
      <c r="C225" s="8"/>
      <c r="D225" s="7" t="s">
        <v>208</v>
      </c>
      <c r="E225" s="7"/>
      <c r="F225" s="7"/>
      <c r="G225" s="7"/>
      <c r="H225" s="37"/>
      <c r="I225" s="7"/>
      <c r="J225" s="9"/>
    </row>
    <row r="226" spans="2:10" x14ac:dyDescent="0.25">
      <c r="B226" s="7">
        <v>4</v>
      </c>
      <c r="C226" s="8"/>
      <c r="D226" s="7" t="s">
        <v>209</v>
      </c>
      <c r="E226" s="7"/>
      <c r="F226" s="7"/>
      <c r="G226" s="7"/>
      <c r="H226" s="7"/>
      <c r="I226" s="7"/>
      <c r="J226" s="9"/>
    </row>
    <row r="227" spans="2:10" x14ac:dyDescent="0.25">
      <c r="B227" s="7">
        <v>5</v>
      </c>
      <c r="C227" s="18" t="s">
        <v>25</v>
      </c>
      <c r="D227" s="7" t="s">
        <v>210</v>
      </c>
      <c r="E227" s="7"/>
      <c r="F227" s="7"/>
      <c r="G227" s="7">
        <v>24</v>
      </c>
      <c r="H227" s="7">
        <v>5000</v>
      </c>
      <c r="I227" s="7"/>
      <c r="J227" s="9"/>
    </row>
    <row r="228" spans="2:10" x14ac:dyDescent="0.25">
      <c r="B228" s="7">
        <v>6</v>
      </c>
      <c r="C228" s="8"/>
      <c r="D228" s="7" t="s">
        <v>211</v>
      </c>
      <c r="E228" s="7"/>
      <c r="F228" s="7"/>
      <c r="G228" s="7"/>
      <c r="H228" s="7"/>
      <c r="I228" s="7"/>
      <c r="J228" s="9"/>
    </row>
    <row r="229" spans="2:10" x14ac:dyDescent="0.25">
      <c r="B229" s="7">
        <v>7</v>
      </c>
      <c r="C229" s="18" t="s">
        <v>25</v>
      </c>
      <c r="D229" s="7" t="s">
        <v>212</v>
      </c>
      <c r="E229" s="7">
        <v>2</v>
      </c>
      <c r="F229" s="7"/>
      <c r="G229" s="7">
        <v>8</v>
      </c>
      <c r="H229" s="7">
        <v>400</v>
      </c>
      <c r="I229" s="7"/>
      <c r="J229" s="9"/>
    </row>
    <row r="230" spans="2:10" x14ac:dyDescent="0.25">
      <c r="B230" s="7">
        <v>8</v>
      </c>
      <c r="C230" s="8"/>
      <c r="D230" s="7" t="s">
        <v>213</v>
      </c>
      <c r="E230" s="7"/>
      <c r="F230" s="7"/>
      <c r="G230" s="7"/>
      <c r="H230" s="7"/>
      <c r="I230" s="7"/>
      <c r="J230" s="9"/>
    </row>
    <row r="231" spans="2:10" x14ac:dyDescent="0.25">
      <c r="B231" s="7">
        <v>9</v>
      </c>
      <c r="C231" s="8"/>
      <c r="D231" s="7" t="s">
        <v>214</v>
      </c>
      <c r="E231" s="7"/>
      <c r="F231" s="7"/>
      <c r="G231" s="7"/>
      <c r="H231" s="7"/>
      <c r="I231" s="7"/>
      <c r="J231" s="9"/>
    </row>
    <row r="232" spans="2:10" x14ac:dyDescent="0.25">
      <c r="B232" s="7">
        <v>10</v>
      </c>
      <c r="C232" s="8"/>
      <c r="D232" s="7" t="s">
        <v>215</v>
      </c>
      <c r="E232" s="7"/>
      <c r="F232" s="7"/>
      <c r="G232" s="7"/>
      <c r="H232" s="7"/>
      <c r="I232" s="7"/>
      <c r="J232" s="9"/>
    </row>
    <row r="233" spans="2:10" x14ac:dyDescent="0.25">
      <c r="B233" s="7">
        <v>11</v>
      </c>
      <c r="C233" s="18" t="s">
        <v>25</v>
      </c>
      <c r="D233" s="7" t="s">
        <v>216</v>
      </c>
      <c r="E233" s="7">
        <v>1</v>
      </c>
      <c r="F233" s="7"/>
      <c r="G233" s="7">
        <v>32</v>
      </c>
      <c r="H233" s="7">
        <v>3500</v>
      </c>
      <c r="I233" s="7"/>
      <c r="J233" s="9"/>
    </row>
    <row r="234" spans="2:10" x14ac:dyDescent="0.25">
      <c r="B234" s="7">
        <v>12</v>
      </c>
      <c r="C234" s="8"/>
      <c r="D234" s="7" t="s">
        <v>217</v>
      </c>
      <c r="E234" s="7"/>
      <c r="F234" s="7"/>
      <c r="G234" s="7"/>
      <c r="H234" s="7"/>
      <c r="I234" s="7"/>
      <c r="J234" s="9"/>
    </row>
    <row r="235" spans="2:10" x14ac:dyDescent="0.25">
      <c r="B235" s="7">
        <v>13</v>
      </c>
      <c r="C235" s="8"/>
      <c r="D235" s="7" t="s">
        <v>218</v>
      </c>
      <c r="E235" s="7"/>
      <c r="F235" s="7"/>
      <c r="G235" s="7"/>
      <c r="H235" s="7"/>
      <c r="I235" s="7"/>
      <c r="J235" s="9"/>
    </row>
    <row r="236" spans="2:10" x14ac:dyDescent="0.25">
      <c r="B236" s="7">
        <v>14</v>
      </c>
      <c r="C236" s="18" t="s">
        <v>25</v>
      </c>
      <c r="D236" s="7" t="s">
        <v>219</v>
      </c>
      <c r="E236" s="7">
        <v>2</v>
      </c>
      <c r="F236" s="7"/>
      <c r="G236" s="7">
        <v>8</v>
      </c>
      <c r="H236" s="7">
        <v>400</v>
      </c>
      <c r="I236" s="7"/>
      <c r="J236" s="9"/>
    </row>
    <row r="237" spans="2:10" x14ac:dyDescent="0.25">
      <c r="B237" s="7">
        <v>15</v>
      </c>
      <c r="C237" s="8"/>
      <c r="D237" s="7" t="s">
        <v>220</v>
      </c>
      <c r="E237" s="7"/>
      <c r="F237" s="7"/>
      <c r="G237" s="7"/>
      <c r="H237" s="7"/>
      <c r="I237" s="7"/>
      <c r="J237" s="9"/>
    </row>
    <row r="238" spans="2:10" x14ac:dyDescent="0.25">
      <c r="B238" s="7">
        <v>16</v>
      </c>
      <c r="C238" s="18" t="s">
        <v>25</v>
      </c>
      <c r="D238" s="7" t="s">
        <v>221</v>
      </c>
      <c r="E238" s="7"/>
      <c r="F238" s="7"/>
      <c r="G238" s="7">
        <v>16</v>
      </c>
      <c r="H238" s="7">
        <v>2000</v>
      </c>
      <c r="I238" s="7"/>
      <c r="J238" s="9"/>
    </row>
    <row r="239" spans="2:10" x14ac:dyDescent="0.25">
      <c r="B239" s="7">
        <v>17</v>
      </c>
      <c r="C239" s="8"/>
      <c r="D239" s="7" t="s">
        <v>222</v>
      </c>
      <c r="E239" s="7">
        <v>1</v>
      </c>
      <c r="F239" s="7"/>
      <c r="G239" s="7"/>
      <c r="H239" s="7"/>
      <c r="I239" s="7"/>
      <c r="J239" s="9"/>
    </row>
    <row r="240" spans="2:10" x14ac:dyDescent="0.25">
      <c r="B240" s="7">
        <v>18</v>
      </c>
      <c r="C240" s="18" t="s">
        <v>25</v>
      </c>
      <c r="D240" s="7" t="s">
        <v>223</v>
      </c>
      <c r="E240" s="7">
        <v>1</v>
      </c>
      <c r="F240" s="7"/>
      <c r="G240" s="7">
        <v>24</v>
      </c>
      <c r="H240" s="7">
        <v>3500</v>
      </c>
      <c r="I240" s="7"/>
      <c r="J240" s="9"/>
    </row>
    <row r="241" spans="2:10" x14ac:dyDescent="0.25">
      <c r="B241" s="7">
        <v>19</v>
      </c>
      <c r="C241" s="18" t="s">
        <v>25</v>
      </c>
      <c r="D241" s="7" t="s">
        <v>224</v>
      </c>
      <c r="E241" s="7">
        <v>1</v>
      </c>
      <c r="F241" s="7"/>
      <c r="G241" s="7">
        <v>4</v>
      </c>
      <c r="H241" s="7">
        <v>1200</v>
      </c>
      <c r="I241" s="7"/>
      <c r="J241" s="9"/>
    </row>
    <row r="242" spans="2:10" x14ac:dyDescent="0.25">
      <c r="B242" s="7">
        <v>20</v>
      </c>
      <c r="C242" s="8"/>
      <c r="D242" s="7" t="s">
        <v>225</v>
      </c>
      <c r="E242" s="7"/>
      <c r="F242" s="7"/>
      <c r="G242" s="7"/>
      <c r="H242" s="7"/>
      <c r="I242" s="7"/>
      <c r="J242" s="9"/>
    </row>
    <row r="243" spans="2:10" x14ac:dyDescent="0.25">
      <c r="B243" s="7">
        <v>21</v>
      </c>
      <c r="C243" s="8"/>
      <c r="D243" s="7" t="s">
        <v>226</v>
      </c>
      <c r="E243" s="7"/>
      <c r="F243" s="7"/>
      <c r="G243" s="7"/>
      <c r="H243" s="7"/>
      <c r="I243" s="7"/>
      <c r="J243" s="9"/>
    </row>
    <row r="244" spans="2:10" x14ac:dyDescent="0.25">
      <c r="B244" s="7">
        <v>22</v>
      </c>
      <c r="C244" s="18" t="s">
        <v>25</v>
      </c>
      <c r="D244" s="7" t="s">
        <v>227</v>
      </c>
      <c r="E244" s="7">
        <v>1</v>
      </c>
      <c r="F244" s="7"/>
      <c r="G244" s="7">
        <v>4</v>
      </c>
      <c r="H244" s="7">
        <v>1200</v>
      </c>
      <c r="I244" s="7"/>
      <c r="J244" s="9"/>
    </row>
    <row r="245" spans="2:10" x14ac:dyDescent="0.25">
      <c r="B245" s="7">
        <v>23</v>
      </c>
      <c r="C245" s="8"/>
      <c r="D245" s="7" t="s">
        <v>228</v>
      </c>
      <c r="E245" s="7"/>
      <c r="F245" s="7"/>
      <c r="G245" s="7"/>
      <c r="H245" s="7"/>
      <c r="I245" s="7"/>
      <c r="J245" s="9"/>
    </row>
    <row r="246" spans="2:10" x14ac:dyDescent="0.25">
      <c r="B246" s="7"/>
      <c r="C246" s="18" t="s">
        <v>25</v>
      </c>
      <c r="D246" s="7" t="s">
        <v>229</v>
      </c>
      <c r="E246" s="7">
        <v>1</v>
      </c>
      <c r="F246" s="7"/>
      <c r="G246" s="7">
        <v>24</v>
      </c>
      <c r="H246" s="7">
        <v>1600</v>
      </c>
      <c r="I246" s="7"/>
      <c r="J246" s="9"/>
    </row>
    <row r="247" spans="2:10" x14ac:dyDescent="0.25">
      <c r="B247" s="7"/>
      <c r="C247" s="8"/>
      <c r="D247" s="7" t="s">
        <v>230</v>
      </c>
      <c r="E247" s="7"/>
      <c r="F247" s="7"/>
      <c r="G247" s="7"/>
      <c r="H247" s="7"/>
      <c r="I247" s="7"/>
      <c r="J247" s="9"/>
    </row>
    <row r="248" spans="2:10" x14ac:dyDescent="0.25">
      <c r="B248" s="7">
        <v>24</v>
      </c>
      <c r="C248" s="18" t="s">
        <v>25</v>
      </c>
      <c r="D248" s="7" t="s">
        <v>231</v>
      </c>
      <c r="E248" s="7">
        <v>1</v>
      </c>
      <c r="F248" s="7"/>
      <c r="G248" s="7">
        <v>16</v>
      </c>
      <c r="H248" s="7">
        <v>2500</v>
      </c>
      <c r="I248" s="7"/>
      <c r="J248" s="9"/>
    </row>
    <row r="249" spans="2:10" x14ac:dyDescent="0.25">
      <c r="B249" s="7">
        <v>25</v>
      </c>
      <c r="C249" s="8"/>
      <c r="D249" s="7" t="s">
        <v>232</v>
      </c>
      <c r="E249" s="7"/>
      <c r="F249" s="7"/>
      <c r="G249" s="7"/>
      <c r="H249" s="7"/>
      <c r="I249" s="7"/>
      <c r="J249" s="9"/>
    </row>
    <row r="250" spans="2:10" x14ac:dyDescent="0.25">
      <c r="B250" s="7">
        <v>26</v>
      </c>
      <c r="C250" s="8"/>
      <c r="D250" s="7" t="s">
        <v>233</v>
      </c>
      <c r="E250" s="7"/>
      <c r="F250" s="7"/>
      <c r="G250" s="7"/>
      <c r="H250" s="7"/>
      <c r="I250" s="7"/>
      <c r="J250" s="9"/>
    </row>
    <row r="251" spans="2:10" x14ac:dyDescent="0.25">
      <c r="B251" s="7">
        <v>27</v>
      </c>
      <c r="C251" s="8"/>
      <c r="D251" s="7" t="s">
        <v>234</v>
      </c>
      <c r="E251" s="7"/>
      <c r="F251" s="7"/>
      <c r="G251" s="7"/>
      <c r="H251" s="7"/>
      <c r="I251" s="7"/>
      <c r="J251" s="9"/>
    </row>
    <row r="252" spans="2:10" x14ac:dyDescent="0.25">
      <c r="B252" s="7">
        <v>28</v>
      </c>
      <c r="C252" s="8"/>
      <c r="D252" s="7" t="s">
        <v>235</v>
      </c>
      <c r="E252" s="7"/>
      <c r="F252" s="7"/>
      <c r="G252" s="7"/>
      <c r="H252" s="7"/>
      <c r="I252" s="7"/>
      <c r="J252" s="9"/>
    </row>
    <row r="253" spans="2:10" x14ac:dyDescent="0.25">
      <c r="B253" s="7">
        <v>29</v>
      </c>
      <c r="C253" s="8"/>
      <c r="D253" s="7" t="s">
        <v>236</v>
      </c>
      <c r="E253" s="7"/>
      <c r="F253" s="7"/>
      <c r="G253" s="7"/>
      <c r="H253" s="7"/>
      <c r="I253" s="7"/>
      <c r="J253" s="9"/>
    </row>
    <row r="254" spans="2:10" x14ac:dyDescent="0.25">
      <c r="B254" s="7">
        <v>30</v>
      </c>
      <c r="C254" s="8"/>
      <c r="D254" s="7" t="s">
        <v>237</v>
      </c>
      <c r="E254" s="7"/>
      <c r="F254" s="7"/>
      <c r="G254" s="7"/>
      <c r="H254" s="7"/>
      <c r="I254" s="7"/>
      <c r="J254" s="9"/>
    </row>
    <row r="255" spans="2:10" x14ac:dyDescent="0.25">
      <c r="B255" s="7">
        <v>31</v>
      </c>
      <c r="C255" s="8"/>
      <c r="D255" s="7" t="s">
        <v>238</v>
      </c>
      <c r="E255" s="7"/>
      <c r="F255" s="7"/>
      <c r="G255" s="7"/>
      <c r="H255" s="7"/>
      <c r="I255" s="7"/>
      <c r="J255" s="9"/>
    </row>
    <row r="256" spans="2:10" x14ac:dyDescent="0.25">
      <c r="B256" s="7">
        <v>32</v>
      </c>
      <c r="C256" s="8"/>
      <c r="D256" s="7" t="s">
        <v>239</v>
      </c>
      <c r="E256" s="7"/>
      <c r="F256" s="7"/>
      <c r="G256" s="7"/>
      <c r="H256" s="7"/>
      <c r="I256" s="7"/>
      <c r="J256" s="9"/>
    </row>
    <row r="257" spans="2:10" x14ac:dyDescent="0.25">
      <c r="B257" s="7">
        <v>33</v>
      </c>
      <c r="C257" s="8"/>
      <c r="D257" s="7" t="s">
        <v>240</v>
      </c>
      <c r="E257" s="7"/>
      <c r="F257" s="7"/>
      <c r="G257" s="7"/>
      <c r="H257" s="7"/>
      <c r="I257" s="7"/>
      <c r="J257" s="9"/>
    </row>
    <row r="258" spans="2:10" x14ac:dyDescent="0.25">
      <c r="B258" s="7">
        <v>34</v>
      </c>
      <c r="C258" s="8"/>
      <c r="D258" s="7" t="s">
        <v>241</v>
      </c>
      <c r="E258" s="7"/>
      <c r="F258" s="7"/>
      <c r="G258" s="7"/>
      <c r="H258" s="7"/>
      <c r="I258" s="7"/>
      <c r="J258" s="9"/>
    </row>
    <row r="259" spans="2:10" x14ac:dyDescent="0.25">
      <c r="B259" s="7">
        <v>35</v>
      </c>
      <c r="C259" s="8"/>
      <c r="D259" s="7" t="s">
        <v>242</v>
      </c>
      <c r="E259" s="7"/>
      <c r="F259" s="7"/>
      <c r="G259" s="7"/>
      <c r="H259" s="7"/>
      <c r="I259" s="7"/>
      <c r="J259" s="9"/>
    </row>
    <row r="260" spans="2:10" x14ac:dyDescent="0.25">
      <c r="B260" s="7">
        <v>36</v>
      </c>
      <c r="C260" s="8"/>
      <c r="D260" s="9"/>
      <c r="E260" s="7"/>
      <c r="F260" s="7"/>
      <c r="G260" s="7"/>
      <c r="H260" s="7"/>
      <c r="I260" s="7"/>
      <c r="J260" s="9"/>
    </row>
    <row r="261" spans="2:10" x14ac:dyDescent="0.25">
      <c r="B261" s="7"/>
      <c r="C261" s="8"/>
      <c r="D261" s="9" t="s">
        <v>243</v>
      </c>
      <c r="E261" s="7"/>
      <c r="F261" s="7"/>
      <c r="G261" s="7"/>
      <c r="H261" s="7"/>
      <c r="I261" s="7"/>
      <c r="J261" s="9"/>
    </row>
    <row r="262" spans="2:10" x14ac:dyDescent="0.25">
      <c r="B262" s="7"/>
      <c r="C262" s="8"/>
      <c r="D262" s="9" t="s">
        <v>244</v>
      </c>
      <c r="E262" s="7"/>
      <c r="F262" s="7"/>
      <c r="G262" s="7"/>
      <c r="H262" s="7"/>
      <c r="I262" s="37"/>
      <c r="J262" s="9"/>
    </row>
    <row r="263" spans="2:10" x14ac:dyDescent="0.25">
      <c r="B263" s="7">
        <v>1</v>
      </c>
      <c r="C263" s="18" t="s">
        <v>25</v>
      </c>
      <c r="D263" s="7" t="s">
        <v>245</v>
      </c>
      <c r="E263" s="7">
        <v>1</v>
      </c>
      <c r="F263" s="7"/>
      <c r="G263" s="7">
        <v>48</v>
      </c>
      <c r="H263" s="7">
        <v>2000</v>
      </c>
      <c r="I263" s="7">
        <v>140000</v>
      </c>
      <c r="J263" s="9"/>
    </row>
    <row r="264" spans="2:10" x14ac:dyDescent="0.25">
      <c r="B264" s="7">
        <v>2</v>
      </c>
      <c r="C264" s="18" t="s">
        <v>25</v>
      </c>
      <c r="D264" s="7" t="s">
        <v>246</v>
      </c>
      <c r="E264" s="7">
        <v>2</v>
      </c>
      <c r="F264" s="7"/>
      <c r="G264" s="7">
        <v>32</v>
      </c>
      <c r="H264" s="7">
        <v>2500</v>
      </c>
      <c r="I264" s="7">
        <v>25000</v>
      </c>
      <c r="J264" s="9"/>
    </row>
    <row r="265" spans="2:10" x14ac:dyDescent="0.25">
      <c r="B265" s="7">
        <v>3</v>
      </c>
      <c r="C265" s="18" t="s">
        <v>25</v>
      </c>
      <c r="D265" s="7" t="s">
        <v>247</v>
      </c>
      <c r="E265" s="7"/>
      <c r="F265" s="7"/>
      <c r="G265" s="7">
        <v>16</v>
      </c>
      <c r="H265" s="7">
        <v>8000</v>
      </c>
      <c r="I265" s="7"/>
      <c r="J265" s="9"/>
    </row>
    <row r="266" spans="2:10" x14ac:dyDescent="0.25">
      <c r="B266" s="7">
        <v>4</v>
      </c>
      <c r="C266" s="18" t="s">
        <v>25</v>
      </c>
      <c r="D266" s="7" t="s">
        <v>248</v>
      </c>
      <c r="E266" s="7"/>
      <c r="F266" s="7"/>
      <c r="G266" s="7">
        <v>8</v>
      </c>
      <c r="H266" s="7">
        <v>1200</v>
      </c>
      <c r="I266" s="7"/>
      <c r="J266" s="9"/>
    </row>
    <row r="267" spans="2:10" x14ac:dyDescent="0.25">
      <c r="B267" s="7">
        <v>5</v>
      </c>
      <c r="C267" s="8"/>
      <c r="D267" s="7" t="s">
        <v>249</v>
      </c>
      <c r="E267" s="7"/>
      <c r="F267" s="7"/>
      <c r="G267" s="7"/>
      <c r="H267" s="7"/>
      <c r="I267" s="7"/>
      <c r="J267" s="9"/>
    </row>
    <row r="268" spans="2:10" x14ac:dyDescent="0.25">
      <c r="B268" s="7"/>
      <c r="C268" s="8"/>
      <c r="D268" s="7"/>
      <c r="E268" s="7"/>
      <c r="F268" s="7"/>
      <c r="G268" s="7"/>
      <c r="H268" s="7"/>
      <c r="I268" s="7"/>
      <c r="J268" s="9"/>
    </row>
    <row r="269" spans="2:10" x14ac:dyDescent="0.25">
      <c r="B269" s="7">
        <v>1</v>
      </c>
      <c r="C269" s="8"/>
      <c r="D269" s="9" t="s">
        <v>250</v>
      </c>
      <c r="E269" s="7"/>
      <c r="F269" s="7"/>
      <c r="G269" s="7"/>
      <c r="H269" s="7"/>
      <c r="I269" s="7"/>
      <c r="J269" s="9"/>
    </row>
    <row r="270" spans="2:10" x14ac:dyDescent="0.25">
      <c r="B270" s="7">
        <v>2</v>
      </c>
      <c r="C270" s="18" t="s">
        <v>25</v>
      </c>
      <c r="D270" s="7" t="s">
        <v>251</v>
      </c>
      <c r="E270" s="7">
        <v>1</v>
      </c>
      <c r="F270" s="7"/>
      <c r="G270" s="7">
        <v>8</v>
      </c>
      <c r="H270" s="7">
        <v>400</v>
      </c>
      <c r="I270" s="7">
        <v>16000</v>
      </c>
      <c r="J270" s="9"/>
    </row>
    <row r="271" spans="2:10" x14ac:dyDescent="0.25">
      <c r="B271" s="7">
        <v>3</v>
      </c>
      <c r="C271" s="18"/>
      <c r="D271" s="7" t="s">
        <v>252</v>
      </c>
      <c r="E271" s="7"/>
      <c r="F271" s="7"/>
      <c r="G271" s="7"/>
      <c r="H271" s="7"/>
      <c r="I271" s="7"/>
      <c r="J271" s="9"/>
    </row>
    <row r="272" spans="2:10" x14ac:dyDescent="0.25">
      <c r="B272" s="7">
        <v>4</v>
      </c>
      <c r="C272" s="18" t="s">
        <v>25</v>
      </c>
      <c r="D272" s="7" t="s">
        <v>253</v>
      </c>
      <c r="E272" s="7">
        <v>1</v>
      </c>
      <c r="F272" s="7"/>
      <c r="G272" s="7">
        <v>8</v>
      </c>
      <c r="H272" s="7">
        <v>400</v>
      </c>
      <c r="I272" s="7">
        <v>19000</v>
      </c>
      <c r="J272" s="9"/>
    </row>
    <row r="273" spans="2:10" x14ac:dyDescent="0.25">
      <c r="B273" s="7">
        <v>5</v>
      </c>
      <c r="C273" s="8"/>
      <c r="D273" s="7" t="s">
        <v>254</v>
      </c>
      <c r="E273" s="7"/>
      <c r="F273" s="7"/>
      <c r="G273" s="7"/>
      <c r="H273" s="7"/>
      <c r="I273" s="7"/>
      <c r="J273" s="9"/>
    </row>
    <row r="274" spans="2:10" x14ac:dyDescent="0.25">
      <c r="B274" s="7">
        <v>6</v>
      </c>
      <c r="C274" s="18" t="s">
        <v>25</v>
      </c>
      <c r="D274" s="7" t="s">
        <v>255</v>
      </c>
      <c r="E274" s="7">
        <v>1</v>
      </c>
      <c r="F274" s="7"/>
      <c r="G274" s="7">
        <v>2</v>
      </c>
      <c r="H274" s="7">
        <v>200</v>
      </c>
      <c r="I274" s="7">
        <v>1600</v>
      </c>
      <c r="J274" s="9"/>
    </row>
    <row r="275" spans="2:10" x14ac:dyDescent="0.25">
      <c r="B275" s="7">
        <v>7</v>
      </c>
      <c r="C275" s="8"/>
      <c r="D275" s="7" t="s">
        <v>256</v>
      </c>
      <c r="E275" s="7"/>
      <c r="F275" s="7"/>
      <c r="G275" s="7"/>
      <c r="H275" s="7"/>
      <c r="I275" s="7"/>
      <c r="J275" s="9"/>
    </row>
    <row r="276" spans="2:10" x14ac:dyDescent="0.25">
      <c r="B276" s="7">
        <v>8</v>
      </c>
      <c r="C276" s="18" t="s">
        <v>25</v>
      </c>
      <c r="D276" s="7" t="s">
        <v>257</v>
      </c>
      <c r="E276" s="7">
        <v>1</v>
      </c>
      <c r="F276" s="7"/>
      <c r="G276" s="7">
        <v>2</v>
      </c>
      <c r="H276" s="7">
        <v>200</v>
      </c>
      <c r="I276" s="7">
        <v>3000</v>
      </c>
      <c r="J276" s="9"/>
    </row>
    <row r="277" spans="2:10" x14ac:dyDescent="0.25">
      <c r="B277" s="7">
        <v>9</v>
      </c>
      <c r="C277" s="18"/>
      <c r="D277" s="7" t="s">
        <v>258</v>
      </c>
      <c r="E277" s="7"/>
      <c r="F277" s="7"/>
      <c r="G277" s="7"/>
      <c r="H277" s="7"/>
      <c r="I277" s="7"/>
      <c r="J277" s="9"/>
    </row>
    <row r="278" spans="2:10" x14ac:dyDescent="0.25">
      <c r="B278" s="7">
        <v>10</v>
      </c>
      <c r="C278" s="18" t="s">
        <v>25</v>
      </c>
      <c r="D278" s="7" t="s">
        <v>259</v>
      </c>
      <c r="E278" s="7">
        <v>1</v>
      </c>
      <c r="F278" s="7"/>
      <c r="G278" s="7"/>
      <c r="H278" s="7"/>
      <c r="I278" s="7"/>
      <c r="J278" s="9"/>
    </row>
    <row r="279" spans="2:10" x14ac:dyDescent="0.25">
      <c r="B279" s="7">
        <v>11</v>
      </c>
      <c r="C279" s="18" t="s">
        <v>62</v>
      </c>
      <c r="D279" s="7" t="s">
        <v>260</v>
      </c>
      <c r="E279" s="7"/>
      <c r="F279" s="7"/>
      <c r="G279" s="7">
        <v>4</v>
      </c>
      <c r="H279" s="7">
        <v>400</v>
      </c>
      <c r="I279" s="7"/>
      <c r="J279" s="9"/>
    </row>
    <row r="280" spans="2:10" x14ac:dyDescent="0.25">
      <c r="B280" s="7"/>
      <c r="C280" s="18" t="s">
        <v>62</v>
      </c>
      <c r="D280" s="7" t="s">
        <v>261</v>
      </c>
      <c r="E280" s="7">
        <v>1</v>
      </c>
      <c r="F280" s="7"/>
      <c r="G280" s="7">
        <v>16</v>
      </c>
      <c r="H280" s="7">
        <v>300</v>
      </c>
      <c r="I280" s="7">
        <v>3500</v>
      </c>
      <c r="J280" s="9"/>
    </row>
    <row r="281" spans="2:10" x14ac:dyDescent="0.25">
      <c r="B281" s="7">
        <v>12</v>
      </c>
      <c r="C281" s="8"/>
      <c r="D281" s="7" t="s">
        <v>262</v>
      </c>
      <c r="E281" s="7"/>
      <c r="F281" s="7"/>
      <c r="G281" s="7"/>
      <c r="H281" s="7"/>
      <c r="I281" s="7"/>
      <c r="J281" s="9"/>
    </row>
    <row r="282" spans="2:10" x14ac:dyDescent="0.25">
      <c r="B282" s="7">
        <v>13</v>
      </c>
      <c r="C282" s="8"/>
      <c r="D282" s="7" t="s">
        <v>263</v>
      </c>
      <c r="E282" s="7"/>
      <c r="F282" s="38"/>
      <c r="G282" s="7"/>
      <c r="H282" s="7"/>
      <c r="I282" s="7"/>
      <c r="J282" s="9"/>
    </row>
    <row r="283" spans="2:10" x14ac:dyDescent="0.25">
      <c r="B283" s="7">
        <v>14</v>
      </c>
      <c r="C283" s="18" t="s">
        <v>62</v>
      </c>
      <c r="D283" s="7" t="s">
        <v>264</v>
      </c>
      <c r="E283" s="7">
        <v>2</v>
      </c>
      <c r="F283" s="7"/>
      <c r="G283" s="7">
        <v>2</v>
      </c>
      <c r="H283" s="7">
        <v>600</v>
      </c>
      <c r="I283" s="7"/>
      <c r="J283" s="9"/>
    </row>
    <row r="284" spans="2:10" x14ac:dyDescent="0.25">
      <c r="B284" s="7">
        <v>15</v>
      </c>
      <c r="C284" s="18" t="s">
        <v>25</v>
      </c>
      <c r="D284" s="7" t="s">
        <v>265</v>
      </c>
      <c r="E284" s="7"/>
      <c r="F284" s="7"/>
      <c r="G284" s="7">
        <v>2</v>
      </c>
      <c r="H284" s="7">
        <v>800</v>
      </c>
      <c r="I284" s="7"/>
      <c r="J284" s="9"/>
    </row>
    <row r="285" spans="2:10" x14ac:dyDescent="0.25">
      <c r="B285" s="7">
        <v>16</v>
      </c>
      <c r="C285" s="8"/>
      <c r="D285" s="7"/>
      <c r="E285" s="7"/>
      <c r="F285" s="7"/>
      <c r="G285" s="7"/>
      <c r="H285" s="7"/>
      <c r="I285" s="7"/>
      <c r="J285" s="9"/>
    </row>
    <row r="286" spans="2:10" x14ac:dyDescent="0.25">
      <c r="B286" s="7"/>
      <c r="C286" s="8"/>
      <c r="D286" s="9" t="s">
        <v>266</v>
      </c>
      <c r="E286" s="7"/>
      <c r="F286" s="7"/>
      <c r="G286" s="7"/>
      <c r="H286" s="7"/>
      <c r="I286" s="7"/>
      <c r="J286" s="9"/>
    </row>
    <row r="287" spans="2:10" x14ac:dyDescent="0.25">
      <c r="B287" s="7">
        <v>1</v>
      </c>
      <c r="C287" s="18" t="s">
        <v>62</v>
      </c>
      <c r="D287" s="7" t="s">
        <v>267</v>
      </c>
      <c r="E287" s="36"/>
      <c r="F287" s="36"/>
      <c r="G287" s="36">
        <v>24</v>
      </c>
      <c r="H287" s="36">
        <v>600</v>
      </c>
      <c r="I287" s="39">
        <v>35000</v>
      </c>
      <c r="J287" s="9"/>
    </row>
    <row r="288" spans="2:10" x14ac:dyDescent="0.25">
      <c r="B288" s="7">
        <v>2</v>
      </c>
      <c r="C288" s="18" t="s">
        <v>62</v>
      </c>
      <c r="D288" s="7" t="s">
        <v>268</v>
      </c>
      <c r="E288" s="36"/>
      <c r="F288" s="36"/>
      <c r="G288" s="36">
        <v>8</v>
      </c>
      <c r="H288" s="36">
        <v>2600</v>
      </c>
      <c r="I288" s="36"/>
      <c r="J288" s="9"/>
    </row>
    <row r="289" spans="2:10" x14ac:dyDescent="0.25">
      <c r="B289" s="7">
        <v>3</v>
      </c>
      <c r="C289" s="18" t="s">
        <v>62</v>
      </c>
      <c r="D289" s="7" t="s">
        <v>269</v>
      </c>
      <c r="E289" s="36"/>
      <c r="F289" s="36"/>
      <c r="G289" s="36">
        <v>4</v>
      </c>
      <c r="H289" s="36">
        <v>400</v>
      </c>
      <c r="I289" s="36"/>
      <c r="J289" s="9"/>
    </row>
    <row r="290" spans="2:10" x14ac:dyDescent="0.25">
      <c r="B290" s="7"/>
      <c r="C290" s="18" t="s">
        <v>25</v>
      </c>
      <c r="D290" s="7" t="s">
        <v>270</v>
      </c>
      <c r="E290" s="36"/>
      <c r="F290" s="36"/>
      <c r="G290" s="36">
        <v>8</v>
      </c>
      <c r="H290" s="36">
        <v>1200</v>
      </c>
      <c r="I290" s="36"/>
      <c r="J290" s="9"/>
    </row>
    <row r="291" spans="2:10" x14ac:dyDescent="0.25">
      <c r="B291" s="7"/>
      <c r="C291" s="8"/>
      <c r="D291" s="7"/>
      <c r="E291" s="7"/>
      <c r="F291" s="7"/>
      <c r="G291" s="7"/>
      <c r="H291" s="7"/>
      <c r="I291" s="7"/>
      <c r="J291" s="9"/>
    </row>
    <row r="292" spans="2:10" x14ac:dyDescent="0.25">
      <c r="B292" s="7">
        <v>1</v>
      </c>
      <c r="C292" s="8"/>
      <c r="D292" s="9" t="s">
        <v>271</v>
      </c>
      <c r="E292" s="7"/>
      <c r="F292" s="7"/>
      <c r="G292" s="7"/>
      <c r="H292" s="7"/>
      <c r="I292" s="7"/>
      <c r="J292" s="9"/>
    </row>
    <row r="293" spans="2:10" x14ac:dyDescent="0.25">
      <c r="B293" s="7"/>
      <c r="C293" s="8"/>
      <c r="D293" s="9" t="s">
        <v>272</v>
      </c>
      <c r="E293" s="7"/>
      <c r="F293" s="7"/>
      <c r="G293" s="7"/>
      <c r="H293" s="7"/>
      <c r="I293" s="7"/>
      <c r="J293" s="9"/>
    </row>
    <row r="294" spans="2:10" x14ac:dyDescent="0.25">
      <c r="B294" s="7"/>
      <c r="C294" s="8"/>
      <c r="D294" s="7"/>
      <c r="E294" s="7"/>
      <c r="F294" s="7"/>
      <c r="G294" s="7"/>
      <c r="H294" s="7"/>
      <c r="I294" s="7"/>
      <c r="J294" s="9"/>
    </row>
    <row r="295" spans="2:10" x14ac:dyDescent="0.25">
      <c r="B295" s="7"/>
      <c r="C295" s="8"/>
      <c r="D295" s="9" t="s">
        <v>273</v>
      </c>
      <c r="E295" s="7"/>
      <c r="F295" s="7"/>
      <c r="G295" s="7"/>
      <c r="H295" s="7"/>
      <c r="I295" s="7"/>
      <c r="J295" s="9"/>
    </row>
    <row r="296" spans="2:10" x14ac:dyDescent="0.25">
      <c r="B296" s="7">
        <v>1</v>
      </c>
      <c r="C296" s="8"/>
      <c r="D296" s="7" t="s">
        <v>274</v>
      </c>
      <c r="E296" s="7"/>
      <c r="F296" s="7"/>
      <c r="G296" s="7"/>
      <c r="H296" s="7"/>
      <c r="I296" s="7"/>
      <c r="J296" s="9"/>
    </row>
    <row r="297" spans="2:10" x14ac:dyDescent="0.25">
      <c r="B297" s="7">
        <v>2</v>
      </c>
      <c r="C297" s="8"/>
      <c r="D297" s="7" t="s">
        <v>275</v>
      </c>
      <c r="E297" s="7"/>
      <c r="F297" s="7"/>
      <c r="G297" s="7"/>
      <c r="H297" s="7"/>
      <c r="I297" s="7"/>
      <c r="J297" s="9"/>
    </row>
    <row r="298" spans="2:10" x14ac:dyDescent="0.25">
      <c r="B298" s="7">
        <v>3</v>
      </c>
      <c r="C298" s="8"/>
      <c r="D298" s="7" t="s">
        <v>276</v>
      </c>
      <c r="E298" s="7"/>
      <c r="F298" s="7"/>
      <c r="G298" s="7"/>
      <c r="H298" s="7"/>
      <c r="I298" s="7"/>
      <c r="J298" s="9"/>
    </row>
    <row r="299" spans="2:10" x14ac:dyDescent="0.25">
      <c r="B299" s="7">
        <v>4</v>
      </c>
      <c r="C299" s="8"/>
      <c r="D299" s="7" t="s">
        <v>277</v>
      </c>
      <c r="E299" s="7"/>
      <c r="F299" s="7"/>
      <c r="G299" s="7"/>
      <c r="H299" s="7"/>
      <c r="I299" s="7"/>
      <c r="J299" s="9"/>
    </row>
    <row r="300" spans="2:10" x14ac:dyDescent="0.25">
      <c r="B300" s="7"/>
      <c r="C300" s="8"/>
      <c r="D300" s="7"/>
      <c r="E300" s="7"/>
      <c r="F300" s="7"/>
      <c r="G300" s="7"/>
      <c r="H300" s="7"/>
      <c r="I300" s="7"/>
      <c r="J300" s="9"/>
    </row>
    <row r="301" spans="2:10" x14ac:dyDescent="0.25">
      <c r="B301" s="7"/>
      <c r="C301" s="8"/>
      <c r="D301" s="9" t="s">
        <v>278</v>
      </c>
      <c r="E301" s="7"/>
      <c r="F301" s="7"/>
      <c r="G301" s="7"/>
      <c r="H301" s="7"/>
      <c r="I301" s="7"/>
      <c r="J301" s="9"/>
    </row>
    <row r="302" spans="2:10" x14ac:dyDescent="0.25">
      <c r="B302" s="7">
        <v>1</v>
      </c>
      <c r="C302" s="18" t="s">
        <v>25</v>
      </c>
      <c r="D302" s="7" t="s">
        <v>279</v>
      </c>
      <c r="E302" s="7"/>
      <c r="F302" s="7"/>
      <c r="G302" s="7">
        <v>24</v>
      </c>
      <c r="H302" s="7">
        <v>400</v>
      </c>
      <c r="I302" s="37">
        <v>6800</v>
      </c>
      <c r="J302" s="9"/>
    </row>
    <row r="303" spans="2:10" x14ac:dyDescent="0.25">
      <c r="B303" s="7">
        <v>2</v>
      </c>
      <c r="C303" s="18" t="s">
        <v>25</v>
      </c>
      <c r="D303" s="7" t="s">
        <v>280</v>
      </c>
      <c r="E303" s="7"/>
      <c r="F303" s="7"/>
      <c r="G303" s="7">
        <v>1</v>
      </c>
      <c r="H303" s="7">
        <v>400</v>
      </c>
      <c r="I303" s="7"/>
      <c r="J303" s="9"/>
    </row>
    <row r="304" spans="2:10" x14ac:dyDescent="0.25">
      <c r="B304" s="7">
        <v>3</v>
      </c>
      <c r="C304" s="8"/>
      <c r="D304" s="7"/>
      <c r="E304" s="7"/>
      <c r="F304" s="7"/>
      <c r="G304" s="7"/>
      <c r="H304" s="7"/>
      <c r="I304" s="7"/>
      <c r="J304" s="9"/>
    </row>
    <row r="305" spans="2:10" ht="15" x14ac:dyDescent="0.25">
      <c r="B305" s="7"/>
      <c r="C305" s="8"/>
      <c r="D305" s="40" t="s">
        <v>281</v>
      </c>
      <c r="E305" s="7"/>
      <c r="F305" s="7"/>
      <c r="G305" s="7"/>
      <c r="H305" s="7"/>
      <c r="I305" s="7"/>
      <c r="J305" s="9"/>
    </row>
    <row r="306" spans="2:10" x14ac:dyDescent="0.25">
      <c r="B306" s="7">
        <v>1</v>
      </c>
      <c r="C306" s="8"/>
      <c r="D306" s="41"/>
      <c r="E306" s="7"/>
      <c r="F306" s="7"/>
      <c r="G306" s="7"/>
      <c r="H306" s="7"/>
      <c r="I306" s="7"/>
      <c r="J306" s="9"/>
    </row>
    <row r="307" spans="2:10" x14ac:dyDescent="0.25">
      <c r="B307" s="7"/>
      <c r="C307" s="8"/>
      <c r="D307" s="7"/>
      <c r="E307" s="7"/>
      <c r="F307" s="7"/>
      <c r="G307" s="7"/>
      <c r="H307" s="7"/>
      <c r="I307" s="7"/>
      <c r="J307" s="9"/>
    </row>
    <row r="308" spans="2:10" x14ac:dyDescent="0.25">
      <c r="B308" s="7"/>
      <c r="C308" s="8"/>
      <c r="D308" s="9" t="s">
        <v>282</v>
      </c>
      <c r="E308" s="7"/>
      <c r="F308" s="7"/>
      <c r="G308" s="7"/>
      <c r="H308" s="7"/>
      <c r="I308" s="7"/>
      <c r="J308" s="9"/>
    </row>
    <row r="309" spans="2:10" x14ac:dyDescent="0.25">
      <c r="B309" s="7">
        <v>1</v>
      </c>
      <c r="C309" s="8"/>
      <c r="D309" s="7" t="s">
        <v>283</v>
      </c>
      <c r="E309" s="7"/>
      <c r="F309" s="7"/>
      <c r="G309" s="7"/>
      <c r="H309" s="7"/>
      <c r="I309" s="7"/>
      <c r="J309" s="9"/>
    </row>
    <row r="310" spans="2:10" x14ac:dyDescent="0.25">
      <c r="B310" s="7">
        <v>2</v>
      </c>
      <c r="C310" s="8"/>
      <c r="D310" s="7" t="s">
        <v>284</v>
      </c>
      <c r="E310" s="7"/>
      <c r="F310" s="7"/>
      <c r="G310" s="7"/>
      <c r="H310" s="7"/>
      <c r="I310" s="7"/>
      <c r="J310" s="9"/>
    </row>
    <row r="311" spans="2:10" x14ac:dyDescent="0.25">
      <c r="B311" s="7"/>
      <c r="C311" s="8"/>
      <c r="D311" s="7"/>
      <c r="E311" s="7"/>
      <c r="F311" s="7"/>
      <c r="G311" s="7"/>
      <c r="H311" s="7"/>
      <c r="I311" s="7"/>
      <c r="J311" s="9"/>
    </row>
    <row r="312" spans="2:10" x14ac:dyDescent="0.25">
      <c r="B312" s="10"/>
      <c r="C312" s="11"/>
      <c r="D312" s="10" t="s">
        <v>1</v>
      </c>
      <c r="E312" s="10"/>
      <c r="F312" s="10">
        <f>SUM(F219:F311)</f>
        <v>0</v>
      </c>
      <c r="G312" s="10">
        <f>SUM(G219:G311)</f>
        <v>409</v>
      </c>
      <c r="H312" s="10">
        <f>SUM(H219:H311)</f>
        <v>45100</v>
      </c>
      <c r="I312" s="10">
        <f>SUM(I219:I311)</f>
        <v>309900</v>
      </c>
      <c r="J312" s="10">
        <f>SUM(J219:J311)</f>
        <v>0</v>
      </c>
    </row>
    <row r="314" spans="2:10" x14ac:dyDescent="0.25">
      <c r="C314" s="12">
        <v>7</v>
      </c>
      <c r="D314" s="21" t="s">
        <v>0</v>
      </c>
    </row>
    <row r="316" spans="2:10" ht="13.8" thickBot="1" x14ac:dyDescent="0.3">
      <c r="B316" s="4" t="s">
        <v>18</v>
      </c>
      <c r="C316" s="5" t="s">
        <v>20</v>
      </c>
      <c r="D316" s="4" t="s">
        <v>19</v>
      </c>
      <c r="E316" s="4" t="s">
        <v>21</v>
      </c>
      <c r="F316" s="4" t="s">
        <v>22</v>
      </c>
      <c r="G316" s="4" t="s">
        <v>23</v>
      </c>
      <c r="H316" s="4" t="s">
        <v>24</v>
      </c>
      <c r="I316" s="4" t="s">
        <v>0</v>
      </c>
      <c r="J316" s="6" t="s">
        <v>1</v>
      </c>
    </row>
    <row r="317" spans="2:10" ht="13.8" thickTop="1" x14ac:dyDescent="0.25">
      <c r="B317" s="7"/>
      <c r="C317" s="8"/>
      <c r="D317" s="9" t="s">
        <v>285</v>
      </c>
      <c r="E317" s="7"/>
      <c r="F317" s="7"/>
      <c r="G317" s="7"/>
      <c r="H317" s="7"/>
      <c r="I317" s="7"/>
      <c r="J317" s="9"/>
    </row>
    <row r="318" spans="2:10" x14ac:dyDescent="0.25">
      <c r="B318" s="7">
        <v>1</v>
      </c>
      <c r="C318" s="18" t="s">
        <v>25</v>
      </c>
      <c r="D318" s="7" t="s">
        <v>286</v>
      </c>
      <c r="E318" s="7">
        <v>4</v>
      </c>
      <c r="F318" s="7"/>
      <c r="G318" s="7">
        <v>2</v>
      </c>
      <c r="H318" s="7">
        <v>100</v>
      </c>
      <c r="I318" s="7">
        <v>3900</v>
      </c>
      <c r="J318" s="9"/>
    </row>
    <row r="319" spans="2:10" x14ac:dyDescent="0.25">
      <c r="B319" s="7">
        <v>2</v>
      </c>
      <c r="C319" s="18" t="s">
        <v>25</v>
      </c>
      <c r="D319" s="7" t="s">
        <v>287</v>
      </c>
      <c r="E319" s="7">
        <v>1</v>
      </c>
      <c r="F319" s="7"/>
      <c r="G319" s="7">
        <v>1</v>
      </c>
      <c r="H319" s="7">
        <v>100</v>
      </c>
      <c r="I319" s="7">
        <v>1200</v>
      </c>
      <c r="J319" s="9"/>
    </row>
    <row r="320" spans="2:10" x14ac:dyDescent="0.25">
      <c r="B320" s="7">
        <v>3</v>
      </c>
      <c r="C320" s="18" t="s">
        <v>25</v>
      </c>
      <c r="D320" s="7" t="s">
        <v>288</v>
      </c>
      <c r="E320" s="7">
        <v>2</v>
      </c>
      <c r="F320" s="7"/>
      <c r="G320" s="7">
        <v>1</v>
      </c>
      <c r="H320" s="7">
        <v>100</v>
      </c>
      <c r="I320" s="7">
        <v>800</v>
      </c>
      <c r="J320" s="9"/>
    </row>
    <row r="321" spans="2:10" x14ac:dyDescent="0.25">
      <c r="B321" s="7">
        <v>4</v>
      </c>
      <c r="C321" s="18"/>
      <c r="D321" s="7" t="s">
        <v>289</v>
      </c>
      <c r="E321" s="7"/>
      <c r="F321" s="7"/>
      <c r="G321" s="7"/>
      <c r="H321" s="7"/>
      <c r="I321" s="7"/>
      <c r="J321" s="9"/>
    </row>
    <row r="322" spans="2:10" x14ac:dyDescent="0.25">
      <c r="B322" s="7">
        <v>5</v>
      </c>
      <c r="C322" s="18"/>
      <c r="D322" s="7" t="s">
        <v>290</v>
      </c>
      <c r="E322" s="7"/>
      <c r="F322" s="7"/>
      <c r="G322" s="7"/>
      <c r="H322" s="7"/>
      <c r="I322" s="7"/>
      <c r="J322" s="9"/>
    </row>
    <row r="323" spans="2:10" x14ac:dyDescent="0.25">
      <c r="B323" s="7">
        <v>6</v>
      </c>
      <c r="C323" s="8"/>
      <c r="D323" s="7" t="s">
        <v>291</v>
      </c>
      <c r="E323" s="7"/>
      <c r="F323" s="7"/>
      <c r="G323" s="7"/>
      <c r="H323" s="7"/>
      <c r="I323" s="7"/>
      <c r="J323" s="9"/>
    </row>
    <row r="324" spans="2:10" x14ac:dyDescent="0.25">
      <c r="B324" s="143"/>
      <c r="C324" s="145"/>
      <c r="D324" s="9"/>
      <c r="E324" s="143"/>
      <c r="F324" s="143"/>
      <c r="G324" s="143"/>
      <c r="H324" s="143"/>
      <c r="I324" s="143"/>
      <c r="J324" s="144"/>
    </row>
    <row r="325" spans="2:10" x14ac:dyDescent="0.25">
      <c r="B325" s="143"/>
      <c r="C325" s="145"/>
      <c r="D325" s="9" t="s">
        <v>292</v>
      </c>
      <c r="E325" s="143"/>
      <c r="F325" s="143"/>
      <c r="G325" s="143"/>
      <c r="H325" s="143"/>
      <c r="I325" s="143"/>
      <c r="J325" s="144"/>
    </row>
    <row r="326" spans="2:10" x14ac:dyDescent="0.25">
      <c r="B326" s="7">
        <v>1</v>
      </c>
      <c r="C326" s="18" t="s">
        <v>25</v>
      </c>
      <c r="D326" s="7" t="s">
        <v>293</v>
      </c>
      <c r="E326" s="7">
        <v>1</v>
      </c>
      <c r="F326" s="7"/>
      <c r="G326" s="7">
        <v>3</v>
      </c>
      <c r="H326" s="7">
        <v>300</v>
      </c>
      <c r="I326" s="7">
        <v>1300</v>
      </c>
      <c r="J326" s="9"/>
    </row>
    <row r="327" spans="2:10" x14ac:dyDescent="0.25">
      <c r="B327" s="7">
        <v>2</v>
      </c>
      <c r="C327" s="18"/>
      <c r="D327" s="7" t="s">
        <v>10</v>
      </c>
      <c r="E327" s="7"/>
      <c r="F327" s="7"/>
      <c r="G327" s="7"/>
      <c r="H327" s="7"/>
      <c r="I327" s="7"/>
      <c r="J327" s="9"/>
    </row>
    <row r="328" spans="2:10" x14ac:dyDescent="0.25">
      <c r="B328" s="7">
        <v>3</v>
      </c>
      <c r="C328" s="18" t="s">
        <v>25</v>
      </c>
      <c r="D328" s="7" t="s">
        <v>294</v>
      </c>
      <c r="E328" s="7">
        <v>1</v>
      </c>
      <c r="F328" s="7"/>
      <c r="G328" s="7">
        <v>1</v>
      </c>
      <c r="H328" s="7">
        <v>200</v>
      </c>
      <c r="I328" s="7">
        <v>100</v>
      </c>
      <c r="J328" s="9"/>
    </row>
    <row r="329" spans="2:10" x14ac:dyDescent="0.25">
      <c r="B329" s="7">
        <v>4</v>
      </c>
      <c r="C329" s="18" t="s">
        <v>25</v>
      </c>
      <c r="D329" s="7" t="s">
        <v>295</v>
      </c>
      <c r="E329" s="7">
        <v>1</v>
      </c>
      <c r="F329" s="7"/>
      <c r="G329" s="7">
        <v>1</v>
      </c>
      <c r="H329" s="7">
        <v>200</v>
      </c>
      <c r="I329" s="7">
        <v>100</v>
      </c>
      <c r="J329" s="9"/>
    </row>
    <row r="330" spans="2:10" x14ac:dyDescent="0.25">
      <c r="B330" s="7">
        <v>5</v>
      </c>
      <c r="C330" s="18" t="s">
        <v>25</v>
      </c>
      <c r="D330" s="7" t="s">
        <v>296</v>
      </c>
      <c r="E330" s="7">
        <v>1</v>
      </c>
      <c r="F330" s="7"/>
      <c r="G330" s="7">
        <v>1</v>
      </c>
      <c r="H330" s="7">
        <v>100</v>
      </c>
      <c r="I330" s="7">
        <v>100</v>
      </c>
      <c r="J330" s="9"/>
    </row>
    <row r="331" spans="2:10" x14ac:dyDescent="0.25">
      <c r="B331" s="7"/>
      <c r="C331" s="18"/>
      <c r="D331" s="7"/>
      <c r="E331" s="7"/>
      <c r="F331" s="7"/>
      <c r="G331" s="7"/>
      <c r="H331" s="7"/>
      <c r="I331" s="7"/>
      <c r="J331" s="9"/>
    </row>
    <row r="332" spans="2:10" x14ac:dyDescent="0.25">
      <c r="B332" s="7"/>
      <c r="C332" s="8"/>
      <c r="D332" s="9" t="s">
        <v>297</v>
      </c>
      <c r="E332" s="7"/>
      <c r="F332" s="7"/>
      <c r="G332" s="7"/>
      <c r="H332" s="7"/>
      <c r="I332" s="7"/>
      <c r="J332" s="9"/>
    </row>
    <row r="333" spans="2:10" x14ac:dyDescent="0.25">
      <c r="B333" s="7">
        <v>1</v>
      </c>
      <c r="C333" s="8"/>
      <c r="D333" s="7" t="s">
        <v>298</v>
      </c>
      <c r="E333" s="7"/>
      <c r="F333" s="7"/>
      <c r="G333" s="7"/>
      <c r="H333" s="7"/>
      <c r="I333" s="7"/>
      <c r="J333" s="9"/>
    </row>
    <row r="334" spans="2:10" x14ac:dyDescent="0.25">
      <c r="B334" s="7">
        <v>2</v>
      </c>
      <c r="C334" s="8"/>
      <c r="D334" s="7" t="s">
        <v>299</v>
      </c>
      <c r="E334" s="7"/>
      <c r="F334" s="7"/>
      <c r="G334" s="7"/>
      <c r="H334" s="7"/>
      <c r="I334" s="7"/>
      <c r="J334" s="9"/>
    </row>
    <row r="335" spans="2:10" x14ac:dyDescent="0.25">
      <c r="B335" s="7">
        <v>3</v>
      </c>
      <c r="C335" s="18" t="s">
        <v>25</v>
      </c>
      <c r="D335" s="7" t="s">
        <v>300</v>
      </c>
      <c r="E335" s="7">
        <v>2</v>
      </c>
      <c r="F335" s="7"/>
      <c r="G335" s="7">
        <v>2</v>
      </c>
      <c r="H335" s="7">
        <v>200</v>
      </c>
      <c r="I335" s="7">
        <v>220</v>
      </c>
      <c r="J335" s="9"/>
    </row>
    <row r="336" spans="2:10" x14ac:dyDescent="0.25">
      <c r="B336" s="7"/>
      <c r="C336" s="8"/>
      <c r="D336" s="7" t="s">
        <v>301</v>
      </c>
      <c r="E336" s="7"/>
      <c r="F336" s="7"/>
      <c r="G336" s="7"/>
      <c r="H336" s="7"/>
      <c r="I336" s="7"/>
      <c r="J336" s="9"/>
    </row>
    <row r="337" spans="2:10" x14ac:dyDescent="0.25">
      <c r="B337" s="7"/>
      <c r="C337" s="8"/>
      <c r="D337" s="7" t="s">
        <v>302</v>
      </c>
      <c r="E337" s="7"/>
      <c r="F337" s="7"/>
      <c r="G337" s="7"/>
      <c r="H337" s="7"/>
      <c r="I337" s="7"/>
      <c r="J337" s="9"/>
    </row>
    <row r="338" spans="2:10" x14ac:dyDescent="0.25">
      <c r="B338" s="7">
        <v>5</v>
      </c>
      <c r="C338" s="18" t="s">
        <v>25</v>
      </c>
      <c r="D338" s="7" t="s">
        <v>303</v>
      </c>
      <c r="E338" s="7">
        <v>1</v>
      </c>
      <c r="F338" s="7"/>
      <c r="G338" s="7">
        <v>1</v>
      </c>
      <c r="H338" s="7">
        <v>100</v>
      </c>
      <c r="I338" s="7">
        <v>320</v>
      </c>
      <c r="J338" s="9"/>
    </row>
    <row r="339" spans="2:10" x14ac:dyDescent="0.25">
      <c r="B339" s="7">
        <v>6</v>
      </c>
      <c r="C339" s="8"/>
      <c r="D339" s="7" t="s">
        <v>304</v>
      </c>
      <c r="E339" s="7"/>
      <c r="F339" s="7"/>
      <c r="G339" s="7"/>
      <c r="H339" s="7"/>
      <c r="I339" s="7"/>
      <c r="J339" s="9"/>
    </row>
    <row r="340" spans="2:10" x14ac:dyDescent="0.25">
      <c r="B340" s="7">
        <v>7</v>
      </c>
      <c r="C340" s="18" t="s">
        <v>25</v>
      </c>
      <c r="D340" s="36" t="s">
        <v>305</v>
      </c>
      <c r="E340" s="36">
        <v>4</v>
      </c>
      <c r="F340" s="36"/>
      <c r="G340" s="36">
        <v>2</v>
      </c>
      <c r="H340" s="36">
        <v>200</v>
      </c>
      <c r="I340" s="36">
        <v>7000</v>
      </c>
      <c r="J340" s="9"/>
    </row>
    <row r="341" spans="2:10" x14ac:dyDescent="0.25">
      <c r="B341" s="7"/>
      <c r="C341" s="8"/>
      <c r="D341" s="7" t="s">
        <v>306</v>
      </c>
      <c r="E341" s="7"/>
      <c r="F341" s="7"/>
      <c r="G341" s="7"/>
      <c r="H341" s="7"/>
      <c r="I341" s="7"/>
      <c r="J341" s="9"/>
    </row>
    <row r="342" spans="2:10" x14ac:dyDescent="0.25">
      <c r="B342" s="7">
        <v>8</v>
      </c>
      <c r="C342" s="8"/>
      <c r="D342" s="7" t="s">
        <v>307</v>
      </c>
      <c r="E342" s="7"/>
      <c r="F342" s="7"/>
      <c r="G342" s="7"/>
      <c r="H342" s="7"/>
      <c r="I342" s="7"/>
      <c r="J342" s="9"/>
    </row>
    <row r="343" spans="2:10" x14ac:dyDescent="0.25">
      <c r="B343" s="7">
        <v>9</v>
      </c>
      <c r="C343" s="8"/>
      <c r="D343" s="7" t="s">
        <v>308</v>
      </c>
      <c r="E343" s="7"/>
      <c r="F343" s="7"/>
      <c r="G343" s="7"/>
      <c r="H343" s="7"/>
      <c r="I343" s="7"/>
      <c r="J343" s="9"/>
    </row>
    <row r="344" spans="2:10" x14ac:dyDescent="0.25">
      <c r="B344" s="7">
        <v>10</v>
      </c>
      <c r="C344" s="8"/>
      <c r="D344" s="7" t="s">
        <v>309</v>
      </c>
      <c r="E344" s="7"/>
      <c r="F344" s="7"/>
      <c r="G344" s="7"/>
      <c r="H344" s="7"/>
      <c r="I344" s="7"/>
      <c r="J344" s="9"/>
    </row>
    <row r="345" spans="2:10" x14ac:dyDescent="0.25">
      <c r="B345" s="7">
        <v>11</v>
      </c>
      <c r="C345" s="8"/>
      <c r="D345" s="7" t="s">
        <v>310</v>
      </c>
      <c r="E345" s="7"/>
      <c r="F345" s="7"/>
      <c r="G345" s="7"/>
      <c r="H345" s="7"/>
      <c r="I345" s="7"/>
      <c r="J345" s="9"/>
    </row>
    <row r="346" spans="2:10" x14ac:dyDescent="0.25">
      <c r="B346" s="7">
        <v>12</v>
      </c>
      <c r="C346" s="18" t="s">
        <v>25</v>
      </c>
      <c r="D346" s="7" t="s">
        <v>311</v>
      </c>
      <c r="E346" s="7">
        <v>10</v>
      </c>
      <c r="F346" s="7"/>
      <c r="G346" s="7">
        <v>16</v>
      </c>
      <c r="H346" s="7">
        <v>1500</v>
      </c>
      <c r="I346" s="7">
        <v>3600</v>
      </c>
      <c r="J346" s="9"/>
    </row>
    <row r="347" spans="2:10" x14ac:dyDescent="0.25">
      <c r="B347" s="7">
        <v>13</v>
      </c>
      <c r="C347" s="18"/>
      <c r="D347" s="7" t="s">
        <v>312</v>
      </c>
      <c r="E347" s="7"/>
      <c r="F347" s="7"/>
      <c r="G347" s="7"/>
      <c r="H347" s="7"/>
      <c r="I347" s="7"/>
      <c r="J347" s="9"/>
    </row>
    <row r="348" spans="2:10" x14ac:dyDescent="0.25">
      <c r="B348" s="7">
        <v>14</v>
      </c>
      <c r="C348" s="18" t="s">
        <v>25</v>
      </c>
      <c r="D348" s="7" t="s">
        <v>313</v>
      </c>
      <c r="E348" s="7">
        <v>4</v>
      </c>
      <c r="F348" s="7"/>
      <c r="G348" s="7">
        <v>8</v>
      </c>
      <c r="H348" s="7">
        <v>1200</v>
      </c>
      <c r="I348" s="7">
        <v>1880</v>
      </c>
      <c r="J348" s="9"/>
    </row>
    <row r="349" spans="2:10" x14ac:dyDescent="0.25">
      <c r="B349" s="7">
        <v>15</v>
      </c>
      <c r="C349" s="8"/>
      <c r="D349" s="7" t="s">
        <v>314</v>
      </c>
      <c r="E349" s="7"/>
      <c r="F349" s="7"/>
      <c r="G349" s="7"/>
      <c r="H349" s="7"/>
      <c r="I349" s="7"/>
      <c r="J349" s="9"/>
    </row>
    <row r="350" spans="2:10" x14ac:dyDescent="0.25">
      <c r="B350" s="7"/>
      <c r="C350" s="8"/>
      <c r="D350" s="7" t="s">
        <v>315</v>
      </c>
      <c r="E350" s="7"/>
      <c r="F350" s="7"/>
      <c r="G350" s="7"/>
      <c r="H350" s="7"/>
      <c r="I350" s="7"/>
      <c r="J350" s="9"/>
    </row>
    <row r="351" spans="2:10" x14ac:dyDescent="0.25">
      <c r="B351" s="7"/>
      <c r="C351" s="8"/>
      <c r="D351" s="7" t="s">
        <v>316</v>
      </c>
      <c r="E351" s="7"/>
      <c r="F351" s="7"/>
      <c r="G351" s="7"/>
      <c r="H351" s="7"/>
      <c r="I351" s="7"/>
      <c r="J351" s="9"/>
    </row>
    <row r="352" spans="2:10" x14ac:dyDescent="0.25">
      <c r="B352" s="7">
        <v>16</v>
      </c>
      <c r="C352" s="8"/>
      <c r="D352" s="7" t="s">
        <v>317</v>
      </c>
      <c r="E352" s="7"/>
      <c r="F352" s="7"/>
      <c r="G352" s="7"/>
      <c r="H352" s="7"/>
      <c r="I352" s="7"/>
      <c r="J352" s="9"/>
    </row>
    <row r="353" spans="2:10" x14ac:dyDescent="0.25">
      <c r="B353" s="7">
        <v>17</v>
      </c>
      <c r="C353" s="8"/>
      <c r="D353" s="7" t="s">
        <v>318</v>
      </c>
      <c r="E353" s="7"/>
      <c r="F353" s="7"/>
      <c r="G353" s="7"/>
      <c r="H353" s="7"/>
      <c r="I353" s="7"/>
      <c r="J353" s="9"/>
    </row>
    <row r="354" spans="2:10" x14ac:dyDescent="0.25">
      <c r="B354" s="7">
        <v>18</v>
      </c>
      <c r="C354" s="8"/>
      <c r="D354" s="7" t="s">
        <v>319</v>
      </c>
      <c r="E354" s="7"/>
      <c r="F354" s="7"/>
      <c r="G354" s="7"/>
      <c r="H354" s="7"/>
      <c r="I354" s="7"/>
      <c r="J354" s="9"/>
    </row>
    <row r="355" spans="2:10" x14ac:dyDescent="0.25">
      <c r="B355" s="7">
        <v>19</v>
      </c>
      <c r="C355" s="8"/>
      <c r="D355" s="7" t="s">
        <v>320</v>
      </c>
      <c r="E355" s="7"/>
      <c r="F355" s="7"/>
      <c r="G355" s="7"/>
      <c r="H355" s="7"/>
      <c r="I355" s="7"/>
      <c r="J355" s="9"/>
    </row>
    <row r="356" spans="2:10" x14ac:dyDescent="0.25">
      <c r="B356" s="7">
        <v>20</v>
      </c>
      <c r="C356" s="8"/>
      <c r="D356" s="7" t="s">
        <v>321</v>
      </c>
      <c r="E356" s="7"/>
      <c r="F356" s="7"/>
      <c r="G356" s="7"/>
      <c r="H356" s="7"/>
      <c r="I356" s="7"/>
      <c r="J356" s="9"/>
    </row>
    <row r="357" spans="2:10" x14ac:dyDescent="0.25">
      <c r="B357" s="7">
        <v>21</v>
      </c>
      <c r="C357" s="18" t="s">
        <v>25</v>
      </c>
      <c r="D357" s="7" t="s">
        <v>9</v>
      </c>
      <c r="E357" s="7">
        <v>1</v>
      </c>
      <c r="F357" s="7"/>
      <c r="G357" s="7">
        <v>1</v>
      </c>
      <c r="H357" s="7">
        <v>100</v>
      </c>
      <c r="I357" s="7">
        <v>400</v>
      </c>
      <c r="J357" s="9"/>
    </row>
    <row r="358" spans="2:10" x14ac:dyDescent="0.25">
      <c r="B358" s="7">
        <v>22</v>
      </c>
      <c r="C358" s="18" t="s">
        <v>25</v>
      </c>
      <c r="D358" s="7" t="s">
        <v>322</v>
      </c>
      <c r="E358" s="7">
        <v>2</v>
      </c>
      <c r="F358" s="7"/>
      <c r="G358" s="7">
        <v>1</v>
      </c>
      <c r="H358" s="7">
        <v>100</v>
      </c>
      <c r="I358" s="7">
        <v>350</v>
      </c>
      <c r="J358" s="9"/>
    </row>
    <row r="359" spans="2:10" x14ac:dyDescent="0.25">
      <c r="B359" s="7">
        <v>23</v>
      </c>
      <c r="C359" s="8"/>
      <c r="D359" s="7" t="s">
        <v>323</v>
      </c>
      <c r="E359" s="7"/>
      <c r="F359" s="7"/>
      <c r="G359" s="7"/>
      <c r="H359" s="7"/>
      <c r="I359" s="7"/>
      <c r="J359" s="9"/>
    </row>
    <row r="360" spans="2:10" x14ac:dyDescent="0.25">
      <c r="B360" s="7">
        <v>24</v>
      </c>
      <c r="C360" s="8"/>
      <c r="D360" s="7" t="s">
        <v>324</v>
      </c>
      <c r="E360" s="7"/>
      <c r="F360" s="7"/>
      <c r="G360" s="7"/>
      <c r="H360" s="7"/>
      <c r="I360" s="7"/>
      <c r="J360" s="9"/>
    </row>
    <row r="361" spans="2:10" x14ac:dyDescent="0.25">
      <c r="B361" s="7">
        <v>25</v>
      </c>
      <c r="C361" s="18" t="s">
        <v>25</v>
      </c>
      <c r="D361" s="7" t="s">
        <v>325</v>
      </c>
      <c r="E361" s="7">
        <v>1</v>
      </c>
      <c r="F361" s="7"/>
      <c r="G361" s="7">
        <v>1</v>
      </c>
      <c r="H361" s="7">
        <v>100</v>
      </c>
      <c r="I361" s="7">
        <v>2200</v>
      </c>
      <c r="J361" s="9"/>
    </row>
    <row r="362" spans="2:10" x14ac:dyDescent="0.25">
      <c r="B362" s="7">
        <v>26</v>
      </c>
      <c r="C362" s="8"/>
      <c r="D362" s="7" t="s">
        <v>5</v>
      </c>
      <c r="E362" s="7"/>
      <c r="F362" s="7"/>
      <c r="G362" s="7"/>
      <c r="H362" s="7"/>
      <c r="I362" s="7"/>
      <c r="J362" s="9"/>
    </row>
    <row r="363" spans="2:10" x14ac:dyDescent="0.25">
      <c r="B363" s="7">
        <v>27</v>
      </c>
      <c r="C363" s="18" t="s">
        <v>25</v>
      </c>
      <c r="D363" s="7" t="s">
        <v>16</v>
      </c>
      <c r="E363" s="7">
        <v>1</v>
      </c>
      <c r="F363" s="7"/>
      <c r="G363" s="7">
        <v>1</v>
      </c>
      <c r="H363" s="7">
        <v>100</v>
      </c>
      <c r="I363" s="7">
        <v>900</v>
      </c>
      <c r="J363" s="9"/>
    </row>
    <row r="364" spans="2:10" x14ac:dyDescent="0.25">
      <c r="B364" s="7"/>
      <c r="C364" s="8"/>
      <c r="D364" s="7" t="s">
        <v>326</v>
      </c>
      <c r="E364" s="7"/>
      <c r="F364" s="7"/>
      <c r="G364" s="7"/>
      <c r="H364" s="7"/>
      <c r="I364" s="7"/>
      <c r="J364" s="9"/>
    </row>
    <row r="365" spans="2:10" x14ac:dyDescent="0.25">
      <c r="B365" s="7">
        <v>28</v>
      </c>
      <c r="C365" s="8"/>
      <c r="D365" s="7" t="s">
        <v>327</v>
      </c>
      <c r="E365" s="7"/>
      <c r="F365" s="7"/>
      <c r="G365" s="7"/>
      <c r="H365" s="7"/>
      <c r="I365" s="7"/>
      <c r="J365" s="9"/>
    </row>
    <row r="366" spans="2:10" x14ac:dyDescent="0.25">
      <c r="B366" s="7">
        <v>29</v>
      </c>
      <c r="C366" s="18" t="s">
        <v>25</v>
      </c>
      <c r="D366" s="7" t="s">
        <v>328</v>
      </c>
      <c r="E366" s="7">
        <v>4</v>
      </c>
      <c r="F366" s="7"/>
      <c r="G366" s="7">
        <v>3</v>
      </c>
      <c r="H366" s="7">
        <v>100</v>
      </c>
      <c r="I366" s="7">
        <v>250</v>
      </c>
      <c r="J366" s="9"/>
    </row>
    <row r="367" spans="2:10" x14ac:dyDescent="0.25">
      <c r="B367" s="7">
        <v>30</v>
      </c>
      <c r="C367" s="8"/>
      <c r="D367" s="7" t="s">
        <v>329</v>
      </c>
      <c r="E367" s="7"/>
      <c r="F367" s="7"/>
      <c r="G367" s="7"/>
      <c r="H367" s="7"/>
      <c r="I367" s="7"/>
      <c r="J367" s="9"/>
    </row>
    <row r="368" spans="2:10" x14ac:dyDescent="0.25">
      <c r="B368" s="7"/>
      <c r="C368" s="8"/>
      <c r="D368" s="7" t="s">
        <v>330</v>
      </c>
      <c r="E368" s="7"/>
      <c r="F368" s="7"/>
      <c r="G368" s="7"/>
      <c r="H368" s="7"/>
      <c r="I368" s="7"/>
      <c r="J368" s="9"/>
    </row>
    <row r="369" spans="2:10" x14ac:dyDescent="0.25">
      <c r="B369" s="7">
        <v>31</v>
      </c>
      <c r="C369" s="8"/>
      <c r="D369" s="7" t="s">
        <v>331</v>
      </c>
      <c r="E369" s="7"/>
      <c r="F369" s="7"/>
      <c r="G369" s="7"/>
      <c r="H369" s="7"/>
      <c r="I369" s="7"/>
      <c r="J369" s="9"/>
    </row>
    <row r="370" spans="2:10" x14ac:dyDescent="0.25">
      <c r="B370" s="7"/>
      <c r="C370" s="8"/>
      <c r="D370" s="7" t="s">
        <v>332</v>
      </c>
      <c r="E370" s="7"/>
      <c r="F370" s="7"/>
      <c r="G370" s="7"/>
      <c r="H370" s="7"/>
      <c r="I370" s="7"/>
      <c r="J370" s="9"/>
    </row>
    <row r="371" spans="2:10" x14ac:dyDescent="0.25">
      <c r="B371" s="7">
        <v>32</v>
      </c>
      <c r="C371" s="8"/>
      <c r="D371" s="7" t="s">
        <v>333</v>
      </c>
      <c r="E371" s="7"/>
      <c r="F371" s="7"/>
      <c r="G371" s="7"/>
      <c r="H371" s="7"/>
      <c r="I371" s="7"/>
      <c r="J371" s="9"/>
    </row>
    <row r="372" spans="2:10" x14ac:dyDescent="0.25">
      <c r="B372" s="7">
        <v>34</v>
      </c>
      <c r="C372" s="8"/>
      <c r="D372" s="7" t="s">
        <v>334</v>
      </c>
      <c r="E372" s="7"/>
      <c r="F372" s="7"/>
      <c r="G372" s="7"/>
      <c r="H372" s="7"/>
      <c r="I372" s="7"/>
      <c r="J372" s="9"/>
    </row>
    <row r="373" spans="2:10" x14ac:dyDescent="0.25">
      <c r="B373" s="7">
        <v>35</v>
      </c>
      <c r="C373" s="8"/>
      <c r="D373" s="7" t="s">
        <v>335</v>
      </c>
      <c r="E373" s="7"/>
      <c r="F373" s="7"/>
      <c r="G373" s="7"/>
      <c r="H373" s="7"/>
      <c r="I373" s="7"/>
      <c r="J373" s="9"/>
    </row>
    <row r="374" spans="2:10" x14ac:dyDescent="0.25">
      <c r="B374" s="7">
        <v>36</v>
      </c>
      <c r="C374" s="8"/>
      <c r="D374" s="7" t="s">
        <v>336</v>
      </c>
      <c r="E374" s="7"/>
      <c r="F374" s="7"/>
      <c r="G374" s="7"/>
      <c r="H374" s="7"/>
      <c r="I374" s="7"/>
      <c r="J374" s="9"/>
    </row>
    <row r="375" spans="2:10" x14ac:dyDescent="0.25">
      <c r="B375" s="7"/>
      <c r="C375" s="8"/>
      <c r="D375" s="7"/>
      <c r="E375" s="7"/>
      <c r="F375" s="7"/>
      <c r="G375" s="7"/>
      <c r="H375" s="7"/>
      <c r="I375" s="7"/>
      <c r="J375" s="9"/>
    </row>
    <row r="376" spans="2:10" x14ac:dyDescent="0.25">
      <c r="B376" s="7"/>
      <c r="C376" s="8"/>
      <c r="D376" s="9" t="s">
        <v>337</v>
      </c>
      <c r="E376" s="7"/>
      <c r="F376" s="7"/>
      <c r="G376" s="7"/>
      <c r="H376" s="7"/>
      <c r="I376" s="7"/>
      <c r="J376" s="9"/>
    </row>
    <row r="377" spans="2:10" x14ac:dyDescent="0.25">
      <c r="B377" s="7">
        <v>1</v>
      </c>
      <c r="C377" s="8"/>
      <c r="D377" s="7" t="s">
        <v>338</v>
      </c>
      <c r="E377" s="7"/>
      <c r="F377" s="7"/>
      <c r="G377" s="7"/>
      <c r="H377" s="7"/>
      <c r="I377" s="7"/>
      <c r="J377" s="9"/>
    </row>
    <row r="378" spans="2:10" x14ac:dyDescent="0.25">
      <c r="B378" s="7">
        <v>2</v>
      </c>
      <c r="C378" s="8"/>
      <c r="D378" s="7" t="s">
        <v>339</v>
      </c>
      <c r="E378" s="7"/>
      <c r="F378" s="7"/>
      <c r="G378" s="7"/>
      <c r="H378" s="7"/>
      <c r="I378" s="7"/>
      <c r="J378" s="9"/>
    </row>
    <row r="379" spans="2:10" x14ac:dyDescent="0.25">
      <c r="B379" s="7">
        <v>3</v>
      </c>
      <c r="C379" s="8"/>
      <c r="D379" s="7" t="s">
        <v>340</v>
      </c>
      <c r="E379" s="7"/>
      <c r="F379" s="7"/>
      <c r="G379" s="7"/>
      <c r="H379" s="7"/>
      <c r="I379" s="7"/>
      <c r="J379" s="9"/>
    </row>
    <row r="380" spans="2:10" x14ac:dyDescent="0.25">
      <c r="B380" s="7">
        <v>4</v>
      </c>
      <c r="C380" s="8"/>
      <c r="D380" s="7" t="s">
        <v>341</v>
      </c>
      <c r="E380" s="7"/>
      <c r="F380" s="7"/>
      <c r="G380" s="7"/>
      <c r="H380" s="7"/>
      <c r="I380" s="7"/>
      <c r="J380" s="9"/>
    </row>
    <row r="381" spans="2:10" x14ac:dyDescent="0.25">
      <c r="B381" s="7">
        <v>5</v>
      </c>
      <c r="C381" s="8"/>
      <c r="D381" s="7" t="s">
        <v>342</v>
      </c>
      <c r="E381" s="7"/>
      <c r="F381" s="7"/>
      <c r="G381" s="7"/>
      <c r="H381" s="7"/>
      <c r="I381" s="7"/>
      <c r="J381" s="9"/>
    </row>
    <row r="382" spans="2:10" x14ac:dyDescent="0.25">
      <c r="B382" s="7">
        <v>6</v>
      </c>
      <c r="C382" s="8"/>
      <c r="D382" s="7" t="s">
        <v>343</v>
      </c>
      <c r="E382" s="7"/>
      <c r="F382" s="7"/>
      <c r="G382" s="7"/>
      <c r="H382" s="7"/>
      <c r="I382" s="7"/>
      <c r="J382" s="9"/>
    </row>
    <row r="383" spans="2:10" x14ac:dyDescent="0.25">
      <c r="B383" s="7">
        <v>7</v>
      </c>
      <c r="C383" s="8"/>
      <c r="D383" s="7" t="s">
        <v>344</v>
      </c>
      <c r="E383" s="7"/>
      <c r="F383" s="7"/>
      <c r="G383" s="7"/>
      <c r="H383" s="7"/>
      <c r="I383" s="7"/>
      <c r="J383" s="9"/>
    </row>
    <row r="384" spans="2:10" x14ac:dyDescent="0.25">
      <c r="B384" s="7">
        <v>8</v>
      </c>
      <c r="C384" s="8"/>
      <c r="D384" s="7" t="s">
        <v>345</v>
      </c>
      <c r="E384" s="7"/>
      <c r="F384" s="7"/>
      <c r="G384" s="7"/>
      <c r="H384" s="7"/>
      <c r="I384" s="7"/>
      <c r="J384" s="9"/>
    </row>
    <row r="385" spans="2:10" x14ac:dyDescent="0.25">
      <c r="B385" s="7">
        <v>9</v>
      </c>
      <c r="C385" s="8"/>
      <c r="D385" s="7" t="s">
        <v>346</v>
      </c>
      <c r="E385" s="7"/>
      <c r="F385" s="7"/>
      <c r="G385" s="7"/>
      <c r="H385" s="7"/>
      <c r="I385" s="7"/>
      <c r="J385" s="9"/>
    </row>
    <row r="386" spans="2:10" x14ac:dyDescent="0.25">
      <c r="B386" s="7">
        <v>10</v>
      </c>
      <c r="C386" s="8"/>
      <c r="D386" s="7" t="s">
        <v>347</v>
      </c>
      <c r="E386" s="7"/>
      <c r="F386" s="7"/>
      <c r="G386" s="7"/>
      <c r="H386" s="7"/>
      <c r="I386" s="7"/>
      <c r="J386" s="9"/>
    </row>
    <row r="387" spans="2:10" x14ac:dyDescent="0.25">
      <c r="B387" s="7"/>
      <c r="C387" s="8"/>
      <c r="D387" s="9"/>
      <c r="E387" s="7"/>
      <c r="F387" s="7"/>
      <c r="G387" s="7"/>
      <c r="H387" s="7"/>
      <c r="I387" s="7"/>
      <c r="J387" s="9"/>
    </row>
    <row r="388" spans="2:10" x14ac:dyDescent="0.25">
      <c r="B388" s="7"/>
      <c r="C388" s="8"/>
      <c r="D388" s="9" t="s">
        <v>348</v>
      </c>
      <c r="E388" s="7"/>
      <c r="F388" s="7"/>
      <c r="G388" s="7"/>
      <c r="H388" s="7"/>
      <c r="I388" s="7"/>
      <c r="J388" s="9"/>
    </row>
    <row r="389" spans="2:10" x14ac:dyDescent="0.25">
      <c r="B389" s="7">
        <v>1</v>
      </c>
      <c r="C389" s="18" t="s">
        <v>25</v>
      </c>
      <c r="D389" s="7" t="s">
        <v>349</v>
      </c>
      <c r="E389" s="7">
        <v>4</v>
      </c>
      <c r="F389" s="7"/>
      <c r="G389" s="7">
        <v>8</v>
      </c>
      <c r="H389" s="7">
        <v>400</v>
      </c>
      <c r="I389" s="7"/>
      <c r="J389" s="9"/>
    </row>
    <row r="390" spans="2:10" x14ac:dyDescent="0.25">
      <c r="B390" s="7">
        <v>2</v>
      </c>
      <c r="C390" s="18"/>
      <c r="D390" s="7" t="s">
        <v>350</v>
      </c>
      <c r="E390" s="7"/>
      <c r="F390" s="7"/>
      <c r="G390" s="7"/>
      <c r="H390" s="7"/>
      <c r="I390" s="7"/>
      <c r="J390" s="9"/>
    </row>
    <row r="391" spans="2:10" x14ac:dyDescent="0.25">
      <c r="B391" s="7">
        <v>3</v>
      </c>
      <c r="C391" s="18" t="s">
        <v>25</v>
      </c>
      <c r="D391" s="7" t="s">
        <v>351</v>
      </c>
      <c r="E391" s="7">
        <v>5</v>
      </c>
      <c r="F391" s="7"/>
      <c r="G391" s="7">
        <v>16</v>
      </c>
      <c r="H391" s="7">
        <v>800</v>
      </c>
      <c r="I391" s="7"/>
      <c r="J391" s="9"/>
    </row>
    <row r="392" spans="2:10" x14ac:dyDescent="0.25">
      <c r="B392" s="7">
        <v>4</v>
      </c>
      <c r="C392" s="18"/>
      <c r="D392" s="7" t="s">
        <v>352</v>
      </c>
      <c r="E392" s="7"/>
      <c r="F392" s="7"/>
      <c r="G392" s="7"/>
      <c r="H392" s="7"/>
      <c r="I392" s="7"/>
      <c r="J392" s="9"/>
    </row>
    <row r="393" spans="2:10" x14ac:dyDescent="0.25">
      <c r="B393" s="7">
        <v>5</v>
      </c>
      <c r="C393" s="18" t="s">
        <v>25</v>
      </c>
      <c r="D393" s="7" t="s">
        <v>353</v>
      </c>
      <c r="E393" s="7">
        <v>2</v>
      </c>
      <c r="F393" s="7"/>
      <c r="G393" s="7">
        <v>1</v>
      </c>
      <c r="H393" s="7">
        <v>100</v>
      </c>
      <c r="I393" s="7"/>
      <c r="J393" s="9"/>
    </row>
    <row r="394" spans="2:10" x14ac:dyDescent="0.25">
      <c r="B394" s="7">
        <v>6</v>
      </c>
      <c r="C394" s="8"/>
      <c r="D394" s="7" t="s">
        <v>354</v>
      </c>
      <c r="E394" s="7"/>
      <c r="F394" s="7"/>
      <c r="G394" s="7"/>
      <c r="H394" s="7"/>
      <c r="I394" s="7"/>
      <c r="J394" s="9"/>
    </row>
    <row r="395" spans="2:10" x14ac:dyDescent="0.25">
      <c r="B395" s="7"/>
      <c r="C395" s="8"/>
      <c r="D395" s="7"/>
      <c r="E395" s="7"/>
      <c r="F395" s="7"/>
      <c r="G395" s="7"/>
      <c r="H395" s="7"/>
      <c r="I395" s="7"/>
      <c r="J395" s="9"/>
    </row>
    <row r="396" spans="2:10" x14ac:dyDescent="0.25">
      <c r="B396" s="7"/>
      <c r="C396" s="8"/>
      <c r="D396" s="9" t="s">
        <v>355</v>
      </c>
      <c r="E396" s="7"/>
      <c r="F396" s="7"/>
      <c r="G396" s="7"/>
      <c r="H396" s="7"/>
      <c r="I396" s="7"/>
      <c r="J396" s="9"/>
    </row>
    <row r="397" spans="2:10" x14ac:dyDescent="0.25">
      <c r="B397" s="7">
        <v>1</v>
      </c>
      <c r="C397" s="8"/>
      <c r="D397" s="7" t="s">
        <v>356</v>
      </c>
      <c r="E397" s="7"/>
      <c r="F397" s="7"/>
      <c r="G397" s="7"/>
      <c r="H397" s="7"/>
      <c r="I397" s="7"/>
      <c r="J397" s="9"/>
    </row>
    <row r="398" spans="2:10" x14ac:dyDescent="0.25">
      <c r="B398" s="7">
        <v>2</v>
      </c>
      <c r="C398" s="18" t="s">
        <v>25</v>
      </c>
      <c r="D398" s="7" t="s">
        <v>357</v>
      </c>
      <c r="E398" s="7">
        <v>1</v>
      </c>
      <c r="F398" s="7"/>
      <c r="G398" s="7">
        <v>3</v>
      </c>
      <c r="H398" s="7">
        <v>200</v>
      </c>
      <c r="I398" s="7">
        <v>5000</v>
      </c>
      <c r="J398" s="9"/>
    </row>
    <row r="399" spans="2:10" x14ac:dyDescent="0.25">
      <c r="B399" s="7">
        <v>3</v>
      </c>
      <c r="C399" s="18" t="s">
        <v>25</v>
      </c>
      <c r="D399" s="7" t="s">
        <v>358</v>
      </c>
      <c r="E399" s="7">
        <v>1</v>
      </c>
      <c r="F399" s="7"/>
      <c r="G399" s="7">
        <v>3</v>
      </c>
      <c r="H399" s="7">
        <v>200</v>
      </c>
      <c r="I399" s="7">
        <v>4000</v>
      </c>
      <c r="J399" s="9"/>
    </row>
    <row r="400" spans="2:10" x14ac:dyDescent="0.25">
      <c r="B400" s="7">
        <v>4</v>
      </c>
      <c r="C400" s="8"/>
      <c r="D400" s="7" t="s">
        <v>359</v>
      </c>
      <c r="E400" s="7"/>
      <c r="F400" s="7"/>
      <c r="G400" s="7"/>
      <c r="H400" s="7"/>
      <c r="I400" s="7"/>
      <c r="J400" s="9"/>
    </row>
    <row r="401" spans="2:10" x14ac:dyDescent="0.25">
      <c r="B401" s="7"/>
      <c r="C401" s="8"/>
      <c r="D401" s="7" t="s">
        <v>360</v>
      </c>
      <c r="E401" s="7"/>
      <c r="F401" s="7"/>
      <c r="G401" s="7"/>
      <c r="H401" s="7"/>
      <c r="I401" s="7"/>
      <c r="J401" s="9"/>
    </row>
    <row r="402" spans="2:10" x14ac:dyDescent="0.25">
      <c r="B402" s="7">
        <v>5</v>
      </c>
      <c r="C402" s="8"/>
      <c r="D402" s="7" t="s">
        <v>6</v>
      </c>
      <c r="E402" s="7"/>
      <c r="F402" s="7"/>
      <c r="G402" s="7"/>
      <c r="H402" s="7"/>
      <c r="I402" s="7"/>
      <c r="J402" s="9"/>
    </row>
    <row r="403" spans="2:10" x14ac:dyDescent="0.25">
      <c r="B403" s="7">
        <v>6</v>
      </c>
      <c r="C403" s="18" t="s">
        <v>25</v>
      </c>
      <c r="D403" s="7" t="s">
        <v>361</v>
      </c>
      <c r="E403" s="7">
        <v>2</v>
      </c>
      <c r="F403" s="7"/>
      <c r="G403" s="7">
        <v>2</v>
      </c>
      <c r="H403" s="7">
        <v>100</v>
      </c>
      <c r="I403" s="7">
        <v>600</v>
      </c>
      <c r="J403" s="9"/>
    </row>
    <row r="404" spans="2:10" x14ac:dyDescent="0.25">
      <c r="B404" s="7">
        <v>7</v>
      </c>
      <c r="C404" s="18" t="s">
        <v>25</v>
      </c>
      <c r="D404" s="7" t="s">
        <v>362</v>
      </c>
      <c r="E404" s="7">
        <v>1</v>
      </c>
      <c r="F404" s="7"/>
      <c r="G404" s="7">
        <v>2</v>
      </c>
      <c r="H404" s="7">
        <v>100</v>
      </c>
      <c r="I404" s="7">
        <v>300</v>
      </c>
      <c r="J404" s="9"/>
    </row>
    <row r="405" spans="2:10" x14ac:dyDescent="0.25">
      <c r="B405" s="7">
        <v>8</v>
      </c>
      <c r="C405" s="18" t="s">
        <v>25</v>
      </c>
      <c r="D405" s="7" t="s">
        <v>363</v>
      </c>
      <c r="E405" s="7">
        <v>1</v>
      </c>
      <c r="F405" s="7"/>
      <c r="G405" s="7">
        <v>2</v>
      </c>
      <c r="H405" s="7">
        <v>100</v>
      </c>
      <c r="I405" s="7">
        <v>300</v>
      </c>
      <c r="J405" s="9"/>
    </row>
    <row r="406" spans="2:10" x14ac:dyDescent="0.25">
      <c r="B406" s="7"/>
      <c r="C406" s="18"/>
      <c r="D406" s="7" t="s">
        <v>364</v>
      </c>
      <c r="E406" s="7"/>
      <c r="F406" s="7"/>
      <c r="G406" s="7"/>
      <c r="H406" s="7"/>
      <c r="I406" s="7"/>
      <c r="J406" s="9"/>
    </row>
    <row r="407" spans="2:10" x14ac:dyDescent="0.25">
      <c r="B407" s="7"/>
      <c r="C407" s="18"/>
      <c r="D407" s="7" t="s">
        <v>365</v>
      </c>
      <c r="E407" s="7"/>
      <c r="F407" s="7"/>
      <c r="G407" s="7"/>
      <c r="H407" s="7"/>
      <c r="I407" s="7"/>
      <c r="J407" s="9"/>
    </row>
    <row r="408" spans="2:10" x14ac:dyDescent="0.25">
      <c r="B408" s="7">
        <v>9</v>
      </c>
      <c r="C408" s="18" t="s">
        <v>25</v>
      </c>
      <c r="D408" s="7" t="s">
        <v>366</v>
      </c>
      <c r="E408" s="7">
        <v>1</v>
      </c>
      <c r="F408" s="7"/>
      <c r="G408" s="7">
        <v>2</v>
      </c>
      <c r="H408" s="7">
        <v>100</v>
      </c>
      <c r="I408" s="7">
        <v>350</v>
      </c>
      <c r="J408" s="9"/>
    </row>
    <row r="409" spans="2:10" x14ac:dyDescent="0.25">
      <c r="B409" s="7">
        <v>10</v>
      </c>
      <c r="C409" s="18" t="s">
        <v>25</v>
      </c>
      <c r="D409" s="7" t="s">
        <v>367</v>
      </c>
      <c r="E409" s="7">
        <v>1</v>
      </c>
      <c r="F409" s="7"/>
      <c r="G409" s="7">
        <v>2</v>
      </c>
      <c r="H409" s="7">
        <v>200</v>
      </c>
      <c r="I409" s="7">
        <v>350</v>
      </c>
      <c r="J409" s="9"/>
    </row>
    <row r="410" spans="2:10" x14ac:dyDescent="0.25">
      <c r="B410" s="7">
        <v>11</v>
      </c>
      <c r="C410" s="8"/>
      <c r="D410" s="7" t="s">
        <v>368</v>
      </c>
      <c r="E410" s="7"/>
      <c r="F410" s="7"/>
      <c r="G410" s="7"/>
      <c r="H410" s="7"/>
      <c r="I410" s="7"/>
      <c r="J410" s="9"/>
    </row>
    <row r="411" spans="2:10" x14ac:dyDescent="0.25">
      <c r="B411" s="7"/>
      <c r="C411" s="8"/>
      <c r="D411" s="7" t="s">
        <v>369</v>
      </c>
      <c r="E411" s="7"/>
      <c r="F411" s="7"/>
      <c r="G411" s="7"/>
      <c r="H411" s="7"/>
      <c r="I411" s="7"/>
      <c r="J411" s="9"/>
    </row>
    <row r="412" spans="2:10" x14ac:dyDescent="0.25">
      <c r="B412" s="7">
        <v>12</v>
      </c>
      <c r="C412" s="8"/>
      <c r="D412" s="7" t="s">
        <v>370</v>
      </c>
      <c r="E412" s="7"/>
      <c r="F412" s="7"/>
      <c r="G412" s="7"/>
      <c r="H412" s="7"/>
      <c r="I412" s="7"/>
      <c r="J412" s="9"/>
    </row>
    <row r="413" spans="2:10" x14ac:dyDescent="0.25">
      <c r="B413" s="7">
        <v>13</v>
      </c>
      <c r="C413" s="8"/>
      <c r="D413" s="7" t="s">
        <v>371</v>
      </c>
      <c r="E413" s="7"/>
      <c r="F413" s="7"/>
      <c r="G413" s="7"/>
      <c r="H413" s="7"/>
      <c r="I413" s="7"/>
      <c r="J413" s="9"/>
    </row>
    <row r="414" spans="2:10" x14ac:dyDescent="0.25">
      <c r="B414" s="7"/>
      <c r="C414" s="8"/>
      <c r="D414" s="7" t="s">
        <v>372</v>
      </c>
      <c r="E414" s="7"/>
      <c r="F414" s="7"/>
      <c r="G414" s="7"/>
      <c r="H414" s="7"/>
      <c r="I414" s="7"/>
      <c r="J414" s="9"/>
    </row>
    <row r="415" spans="2:10" x14ac:dyDescent="0.25">
      <c r="B415" s="7">
        <v>14</v>
      </c>
      <c r="C415" s="18" t="s">
        <v>25</v>
      </c>
      <c r="D415" s="7" t="s">
        <v>373</v>
      </c>
      <c r="E415" s="7">
        <v>1</v>
      </c>
      <c r="F415" s="7"/>
      <c r="G415" s="7">
        <v>3</v>
      </c>
      <c r="H415" s="7">
        <v>200</v>
      </c>
      <c r="I415" s="7">
        <v>7000</v>
      </c>
      <c r="J415" s="9"/>
    </row>
    <row r="416" spans="2:10" x14ac:dyDescent="0.25">
      <c r="B416" s="7">
        <v>15</v>
      </c>
      <c r="C416" s="18" t="s">
        <v>25</v>
      </c>
      <c r="D416" s="7" t="s">
        <v>374</v>
      </c>
      <c r="E416" s="7">
        <v>1</v>
      </c>
      <c r="F416" s="7"/>
      <c r="G416" s="7">
        <v>2</v>
      </c>
      <c r="H416" s="7">
        <v>100</v>
      </c>
      <c r="I416" s="7">
        <v>300</v>
      </c>
      <c r="J416" s="9"/>
    </row>
    <row r="417" spans="2:10" x14ac:dyDescent="0.25">
      <c r="B417" s="36">
        <v>16</v>
      </c>
      <c r="C417" s="18" t="s">
        <v>25</v>
      </c>
      <c r="D417" s="7" t="s">
        <v>375</v>
      </c>
      <c r="E417" s="36">
        <v>1</v>
      </c>
      <c r="F417" s="36"/>
      <c r="G417" s="36">
        <v>3</v>
      </c>
      <c r="H417" s="36">
        <v>200</v>
      </c>
      <c r="I417" s="7">
        <v>10000</v>
      </c>
      <c r="J417" s="9"/>
    </row>
    <row r="418" spans="2:10" x14ac:dyDescent="0.25">
      <c r="B418" s="36"/>
      <c r="C418" s="18" t="s">
        <v>25</v>
      </c>
      <c r="D418" s="36" t="s">
        <v>376</v>
      </c>
      <c r="E418" s="36">
        <v>1</v>
      </c>
      <c r="F418" s="36"/>
      <c r="G418" s="36">
        <v>3</v>
      </c>
      <c r="H418" s="36">
        <v>300</v>
      </c>
      <c r="I418" s="7">
        <v>15000</v>
      </c>
      <c r="J418" s="9"/>
    </row>
    <row r="419" spans="2:10" x14ac:dyDescent="0.25">
      <c r="B419" s="7">
        <v>17</v>
      </c>
      <c r="C419" s="8"/>
      <c r="D419" s="7" t="s">
        <v>377</v>
      </c>
      <c r="E419" s="7"/>
      <c r="F419" s="7"/>
      <c r="G419" s="7"/>
      <c r="H419" s="7"/>
      <c r="I419" s="7"/>
      <c r="J419" s="9"/>
    </row>
    <row r="420" spans="2:10" x14ac:dyDescent="0.25">
      <c r="B420" s="7">
        <v>18</v>
      </c>
      <c r="C420" s="8"/>
      <c r="D420" s="7" t="s">
        <v>378</v>
      </c>
      <c r="E420" s="7"/>
      <c r="F420" s="7"/>
      <c r="G420" s="7"/>
      <c r="H420" s="7"/>
      <c r="I420" s="7"/>
      <c r="J420" s="9"/>
    </row>
    <row r="421" spans="2:10" x14ac:dyDescent="0.25">
      <c r="B421" s="7"/>
      <c r="C421" s="8"/>
      <c r="D421" s="7" t="s">
        <v>379</v>
      </c>
      <c r="E421" s="7"/>
      <c r="F421" s="7"/>
      <c r="G421" s="7"/>
      <c r="H421" s="7"/>
      <c r="I421" s="7"/>
      <c r="J421" s="9"/>
    </row>
    <row r="422" spans="2:10" x14ac:dyDescent="0.25">
      <c r="B422" s="7">
        <v>19</v>
      </c>
      <c r="C422" s="8"/>
      <c r="D422" s="7" t="s">
        <v>380</v>
      </c>
      <c r="E422" s="7"/>
      <c r="F422" s="7"/>
      <c r="G422" s="7"/>
      <c r="H422" s="7"/>
      <c r="I422" s="7"/>
      <c r="J422" s="9"/>
    </row>
    <row r="423" spans="2:10" x14ac:dyDescent="0.25">
      <c r="B423" s="7">
        <v>20</v>
      </c>
      <c r="C423" s="8"/>
      <c r="D423" s="7" t="s">
        <v>15</v>
      </c>
      <c r="E423" s="7"/>
      <c r="F423" s="7"/>
      <c r="G423" s="7"/>
      <c r="H423" s="7"/>
      <c r="I423" s="7"/>
      <c r="J423" s="9"/>
    </row>
    <row r="424" spans="2:10" x14ac:dyDescent="0.25">
      <c r="B424" s="7">
        <v>21</v>
      </c>
      <c r="C424" s="8"/>
      <c r="D424" s="7" t="s">
        <v>381</v>
      </c>
      <c r="E424" s="7"/>
      <c r="F424" s="7"/>
      <c r="G424" s="7"/>
      <c r="H424" s="7"/>
      <c r="I424" s="7"/>
      <c r="J424" s="9"/>
    </row>
    <row r="425" spans="2:10" x14ac:dyDescent="0.25">
      <c r="B425" s="7">
        <v>22</v>
      </c>
      <c r="C425" s="8"/>
      <c r="D425" s="7" t="s">
        <v>382</v>
      </c>
      <c r="E425" s="7"/>
      <c r="F425" s="7"/>
      <c r="G425" s="7"/>
      <c r="H425" s="7"/>
      <c r="I425" s="7"/>
      <c r="J425" s="9"/>
    </row>
    <row r="426" spans="2:10" x14ac:dyDescent="0.25">
      <c r="B426" s="7"/>
      <c r="C426" s="8"/>
      <c r="D426" s="7" t="s">
        <v>383</v>
      </c>
      <c r="E426" s="7"/>
      <c r="F426" s="7"/>
      <c r="G426" s="7"/>
      <c r="H426" s="7"/>
      <c r="I426" s="7"/>
      <c r="J426" s="9"/>
    </row>
    <row r="427" spans="2:10" x14ac:dyDescent="0.25">
      <c r="B427" s="7">
        <v>23</v>
      </c>
      <c r="C427" s="8"/>
      <c r="D427" s="7" t="s">
        <v>384</v>
      </c>
      <c r="E427" s="7"/>
      <c r="F427" s="7"/>
      <c r="G427" s="7"/>
      <c r="H427" s="7"/>
      <c r="I427" s="7"/>
      <c r="J427" s="9"/>
    </row>
    <row r="428" spans="2:10" x14ac:dyDescent="0.25">
      <c r="B428" s="7">
        <v>24</v>
      </c>
      <c r="C428" s="8"/>
      <c r="D428" s="7" t="s">
        <v>385</v>
      </c>
      <c r="E428" s="7"/>
      <c r="F428" s="7"/>
      <c r="G428" s="7"/>
      <c r="H428" s="7"/>
      <c r="I428" s="7"/>
      <c r="J428" s="9"/>
    </row>
    <row r="429" spans="2:10" x14ac:dyDescent="0.25">
      <c r="B429" s="7">
        <v>25</v>
      </c>
      <c r="C429" s="8"/>
      <c r="D429" s="7" t="s">
        <v>386</v>
      </c>
      <c r="E429" s="7"/>
      <c r="F429" s="7"/>
      <c r="G429" s="7"/>
      <c r="H429" s="7"/>
      <c r="I429" s="7"/>
      <c r="J429" s="9"/>
    </row>
    <row r="430" spans="2:10" x14ac:dyDescent="0.25">
      <c r="B430" s="7">
        <v>26</v>
      </c>
      <c r="C430" s="8"/>
      <c r="D430" s="7" t="s">
        <v>387</v>
      </c>
      <c r="E430" s="7"/>
      <c r="F430" s="7"/>
      <c r="G430" s="7"/>
      <c r="H430" s="7"/>
      <c r="I430" s="7"/>
      <c r="J430" s="9"/>
    </row>
    <row r="431" spans="2:10" x14ac:dyDescent="0.25">
      <c r="B431" s="7">
        <v>27</v>
      </c>
      <c r="C431" s="8"/>
      <c r="D431" s="7" t="s">
        <v>388</v>
      </c>
      <c r="E431" s="7"/>
      <c r="F431" s="7"/>
      <c r="G431" s="7"/>
      <c r="H431" s="7"/>
      <c r="I431" s="7"/>
      <c r="J431" s="9"/>
    </row>
    <row r="432" spans="2:10" x14ac:dyDescent="0.25">
      <c r="B432" s="7">
        <v>28</v>
      </c>
      <c r="C432" s="8"/>
      <c r="D432" s="7" t="s">
        <v>389</v>
      </c>
      <c r="E432" s="7"/>
      <c r="F432" s="7"/>
      <c r="G432" s="7"/>
      <c r="H432" s="7"/>
      <c r="I432" s="7"/>
      <c r="J432" s="9"/>
    </row>
    <row r="433" spans="2:10" x14ac:dyDescent="0.25">
      <c r="B433" s="7">
        <v>29</v>
      </c>
      <c r="C433" s="8"/>
      <c r="D433" s="7" t="s">
        <v>390</v>
      </c>
      <c r="E433" s="7"/>
      <c r="F433" s="7"/>
      <c r="G433" s="7"/>
      <c r="H433" s="7"/>
      <c r="I433" s="7"/>
      <c r="J433" s="9"/>
    </row>
    <row r="434" spans="2:10" x14ac:dyDescent="0.25">
      <c r="B434" s="7"/>
      <c r="C434" s="8"/>
      <c r="D434" s="7" t="s">
        <v>391</v>
      </c>
      <c r="E434" s="7"/>
      <c r="F434" s="7"/>
      <c r="G434" s="7"/>
      <c r="H434" s="7"/>
      <c r="I434" s="7"/>
      <c r="J434" s="9"/>
    </row>
    <row r="435" spans="2:10" x14ac:dyDescent="0.25">
      <c r="B435" s="7"/>
      <c r="C435" s="8"/>
      <c r="D435" s="7" t="s">
        <v>392</v>
      </c>
      <c r="E435" s="7"/>
      <c r="F435" s="7"/>
      <c r="G435" s="7"/>
      <c r="H435" s="7"/>
      <c r="I435" s="7"/>
      <c r="J435" s="9"/>
    </row>
    <row r="436" spans="2:10" x14ac:dyDescent="0.25">
      <c r="B436" s="7"/>
      <c r="C436" s="8"/>
      <c r="D436" s="7"/>
      <c r="E436" s="7"/>
      <c r="F436" s="7"/>
      <c r="G436" s="7"/>
      <c r="H436" s="7"/>
      <c r="I436" s="7"/>
      <c r="J436" s="9"/>
    </row>
    <row r="437" spans="2:10" x14ac:dyDescent="0.25">
      <c r="D437" s="9" t="s">
        <v>393</v>
      </c>
      <c r="E437" s="7"/>
      <c r="F437" s="7"/>
      <c r="G437" s="7"/>
      <c r="H437" s="7"/>
      <c r="I437" s="7"/>
      <c r="J437" s="9"/>
    </row>
    <row r="438" spans="2:10" x14ac:dyDescent="0.25">
      <c r="B438" s="7">
        <v>1</v>
      </c>
      <c r="C438" s="8"/>
      <c r="D438" s="7" t="s">
        <v>394</v>
      </c>
      <c r="E438" s="7"/>
      <c r="F438" s="7"/>
      <c r="G438" s="7"/>
      <c r="H438" s="7"/>
      <c r="I438" s="7"/>
      <c r="J438" s="9"/>
    </row>
    <row r="439" spans="2:10" x14ac:dyDescent="0.25">
      <c r="B439" s="7">
        <v>2</v>
      </c>
      <c r="C439" s="18"/>
      <c r="D439" s="7" t="s">
        <v>395</v>
      </c>
      <c r="E439" s="7"/>
      <c r="F439" s="7"/>
      <c r="G439" s="7"/>
      <c r="H439" s="7"/>
      <c r="I439" s="7"/>
      <c r="J439" s="9"/>
    </row>
    <row r="440" spans="2:10" x14ac:dyDescent="0.25">
      <c r="B440" s="7">
        <v>3</v>
      </c>
      <c r="C440" s="18" t="s">
        <v>25</v>
      </c>
      <c r="D440" s="7" t="s">
        <v>396</v>
      </c>
      <c r="E440" s="36">
        <v>1</v>
      </c>
      <c r="F440" s="36"/>
      <c r="G440" s="36">
        <v>1</v>
      </c>
      <c r="H440" s="36">
        <v>100</v>
      </c>
      <c r="I440" s="7">
        <v>9000</v>
      </c>
      <c r="J440" s="9"/>
    </row>
    <row r="441" spans="2:10" x14ac:dyDescent="0.25">
      <c r="B441" s="7">
        <v>4</v>
      </c>
      <c r="C441" s="18" t="s">
        <v>25</v>
      </c>
      <c r="D441" s="7" t="s">
        <v>397</v>
      </c>
      <c r="E441" s="36">
        <v>1</v>
      </c>
      <c r="F441" s="36"/>
      <c r="G441" s="36">
        <v>1</v>
      </c>
      <c r="H441" s="36">
        <v>100</v>
      </c>
      <c r="I441" s="7">
        <v>2000</v>
      </c>
      <c r="J441" s="9"/>
    </row>
    <row r="442" spans="2:10" x14ac:dyDescent="0.25">
      <c r="B442" s="7">
        <v>5</v>
      </c>
      <c r="C442" s="18"/>
      <c r="D442" s="7" t="s">
        <v>398</v>
      </c>
      <c r="E442" s="7"/>
      <c r="F442" s="7"/>
      <c r="G442" s="7"/>
      <c r="H442" s="7"/>
      <c r="I442" s="7"/>
      <c r="J442" s="9"/>
    </row>
    <row r="443" spans="2:10" x14ac:dyDescent="0.25">
      <c r="B443" s="7">
        <v>6</v>
      </c>
      <c r="C443" s="8"/>
      <c r="D443" s="7" t="s">
        <v>8</v>
      </c>
      <c r="E443" s="7"/>
      <c r="F443" s="7"/>
      <c r="G443" s="7"/>
      <c r="H443" s="7"/>
      <c r="I443" s="7"/>
      <c r="J443" s="9"/>
    </row>
    <row r="444" spans="2:10" x14ac:dyDescent="0.25">
      <c r="B444" s="7">
        <v>7</v>
      </c>
      <c r="C444" s="8"/>
      <c r="D444" s="7" t="s">
        <v>399</v>
      </c>
      <c r="E444" s="7"/>
      <c r="F444" s="7"/>
      <c r="G444" s="7"/>
      <c r="H444" s="7"/>
      <c r="I444" s="7"/>
      <c r="J444" s="9"/>
    </row>
    <row r="445" spans="2:10" x14ac:dyDescent="0.25">
      <c r="B445" s="7"/>
      <c r="C445" s="8"/>
      <c r="D445" s="7" t="s">
        <v>400</v>
      </c>
      <c r="E445" s="7"/>
      <c r="F445" s="7"/>
      <c r="G445" s="7"/>
      <c r="H445" s="7"/>
      <c r="I445" s="7"/>
      <c r="J445" s="9"/>
    </row>
    <row r="446" spans="2:10" x14ac:dyDescent="0.25">
      <c r="B446" s="7"/>
      <c r="C446" s="8"/>
      <c r="D446" s="7" t="s">
        <v>401</v>
      </c>
      <c r="E446" s="7"/>
      <c r="F446" s="7"/>
      <c r="G446" s="7"/>
      <c r="H446" s="7"/>
      <c r="I446" s="7"/>
      <c r="J446" s="9"/>
    </row>
    <row r="447" spans="2:10" x14ac:dyDescent="0.25">
      <c r="B447" s="7"/>
      <c r="C447" s="8"/>
      <c r="D447" s="7" t="s">
        <v>402</v>
      </c>
      <c r="E447" s="7"/>
      <c r="F447" s="7"/>
      <c r="G447" s="7"/>
      <c r="H447" s="7"/>
      <c r="I447" s="7"/>
      <c r="J447" s="9"/>
    </row>
    <row r="448" spans="2:10" x14ac:dyDescent="0.25">
      <c r="B448" s="7">
        <v>8</v>
      </c>
      <c r="C448" s="8"/>
      <c r="D448" s="7" t="s">
        <v>403</v>
      </c>
      <c r="E448" s="7"/>
      <c r="F448" s="7"/>
      <c r="G448" s="7"/>
      <c r="H448" s="7"/>
      <c r="I448" s="7"/>
      <c r="J448" s="9"/>
    </row>
    <row r="449" spans="2:10" x14ac:dyDescent="0.25">
      <c r="B449" s="7"/>
      <c r="C449" s="8"/>
      <c r="D449" s="7" t="s">
        <v>404</v>
      </c>
      <c r="E449" s="7"/>
      <c r="F449" s="7"/>
      <c r="G449" s="7"/>
      <c r="H449" s="7"/>
      <c r="I449" s="7"/>
      <c r="J449" s="9"/>
    </row>
    <row r="450" spans="2:10" x14ac:dyDescent="0.25">
      <c r="B450" s="7"/>
      <c r="C450" s="8"/>
      <c r="D450" s="7" t="s">
        <v>405</v>
      </c>
      <c r="E450" s="7"/>
      <c r="F450" s="7"/>
      <c r="G450" s="7"/>
      <c r="H450" s="7"/>
      <c r="I450" s="7"/>
      <c r="J450" s="9"/>
    </row>
    <row r="451" spans="2:10" x14ac:dyDescent="0.25">
      <c r="B451" s="7">
        <v>9</v>
      </c>
      <c r="C451" s="8"/>
      <c r="D451" s="7" t="s">
        <v>406</v>
      </c>
      <c r="E451" s="7"/>
      <c r="F451" s="7"/>
      <c r="G451" s="7"/>
      <c r="H451" s="7"/>
      <c r="I451" s="7"/>
      <c r="J451" s="9"/>
    </row>
    <row r="452" spans="2:10" x14ac:dyDescent="0.25">
      <c r="B452" s="7"/>
      <c r="C452" s="8"/>
      <c r="D452" s="7" t="s">
        <v>407</v>
      </c>
      <c r="E452" s="7"/>
      <c r="F452" s="7"/>
      <c r="G452" s="7"/>
      <c r="H452" s="7"/>
      <c r="I452" s="7"/>
      <c r="J452" s="9"/>
    </row>
    <row r="453" spans="2:10" x14ac:dyDescent="0.25">
      <c r="B453" s="7">
        <v>10</v>
      </c>
      <c r="C453" s="8"/>
      <c r="D453" s="7" t="s">
        <v>408</v>
      </c>
      <c r="E453" s="7"/>
      <c r="F453" s="7"/>
      <c r="G453" s="7"/>
      <c r="H453" s="7"/>
      <c r="I453" s="7"/>
      <c r="J453" s="9"/>
    </row>
    <row r="454" spans="2:10" x14ac:dyDescent="0.25">
      <c r="B454" s="7"/>
      <c r="C454" s="8"/>
      <c r="D454" s="7" t="s">
        <v>409</v>
      </c>
      <c r="E454" s="7"/>
      <c r="F454" s="7"/>
      <c r="G454" s="7"/>
      <c r="H454" s="7"/>
      <c r="I454" s="7"/>
      <c r="J454" s="9"/>
    </row>
    <row r="455" spans="2:10" x14ac:dyDescent="0.25">
      <c r="B455" s="7"/>
      <c r="C455" s="8"/>
      <c r="D455" s="7" t="s">
        <v>410</v>
      </c>
      <c r="E455" s="7"/>
      <c r="F455" s="7"/>
      <c r="G455" s="7"/>
      <c r="H455" s="7"/>
      <c r="I455" s="7"/>
      <c r="J455" s="9"/>
    </row>
    <row r="456" spans="2:10" x14ac:dyDescent="0.25">
      <c r="B456" s="7">
        <v>11</v>
      </c>
      <c r="C456" s="18" t="s">
        <v>25</v>
      </c>
      <c r="D456" s="7" t="s">
        <v>411</v>
      </c>
      <c r="E456" s="36">
        <v>1</v>
      </c>
      <c r="F456" s="36"/>
      <c r="G456" s="36">
        <v>4</v>
      </c>
      <c r="H456" s="36">
        <v>200</v>
      </c>
      <c r="I456" s="7">
        <v>500</v>
      </c>
      <c r="J456" s="9"/>
    </row>
    <row r="457" spans="2:10" x14ac:dyDescent="0.25">
      <c r="B457" s="7"/>
      <c r="C457" s="18" t="s">
        <v>62</v>
      </c>
      <c r="D457" s="36" t="s">
        <v>412</v>
      </c>
      <c r="E457" s="36">
        <v>2</v>
      </c>
      <c r="F457" s="36"/>
      <c r="G457" s="36">
        <v>4</v>
      </c>
      <c r="H457" s="36">
        <v>300</v>
      </c>
      <c r="I457" s="7">
        <v>1000</v>
      </c>
      <c r="J457" s="9"/>
    </row>
    <row r="458" spans="2:10" x14ac:dyDescent="0.25">
      <c r="B458" s="7"/>
      <c r="C458" s="8"/>
      <c r="D458" s="7" t="s">
        <v>413</v>
      </c>
      <c r="E458" s="7"/>
      <c r="F458" s="7"/>
      <c r="G458" s="7"/>
      <c r="H458" s="7"/>
      <c r="I458" s="7"/>
      <c r="J458" s="9"/>
    </row>
    <row r="459" spans="2:10" x14ac:dyDescent="0.25">
      <c r="B459" s="7"/>
      <c r="C459" s="18" t="s">
        <v>25</v>
      </c>
      <c r="D459" s="7" t="s">
        <v>414</v>
      </c>
      <c r="E459" s="7">
        <v>3</v>
      </c>
      <c r="F459" s="7"/>
      <c r="G459" s="7">
        <v>1</v>
      </c>
      <c r="H459" s="7">
        <v>100</v>
      </c>
      <c r="I459" s="7">
        <v>600</v>
      </c>
      <c r="J459" s="9"/>
    </row>
    <row r="460" spans="2:10" x14ac:dyDescent="0.25">
      <c r="B460" s="7">
        <v>12</v>
      </c>
      <c r="C460" s="18" t="s">
        <v>62</v>
      </c>
      <c r="D460" s="7" t="s">
        <v>415</v>
      </c>
      <c r="E460" s="7">
        <v>2</v>
      </c>
      <c r="F460" s="7"/>
      <c r="G460" s="7">
        <v>2</v>
      </c>
      <c r="H460" s="7">
        <v>100</v>
      </c>
      <c r="I460" s="7">
        <v>800</v>
      </c>
      <c r="J460" s="9"/>
    </row>
    <row r="461" spans="2:10" x14ac:dyDescent="0.25">
      <c r="B461" s="7">
        <v>13</v>
      </c>
      <c r="C461" s="18" t="s">
        <v>25</v>
      </c>
      <c r="D461" s="7" t="s">
        <v>416</v>
      </c>
      <c r="E461" s="7">
        <v>2</v>
      </c>
      <c r="F461" s="7"/>
      <c r="G461" s="7">
        <v>2</v>
      </c>
      <c r="H461" s="7">
        <v>100</v>
      </c>
      <c r="I461" s="7">
        <v>800</v>
      </c>
      <c r="J461" s="9"/>
    </row>
    <row r="462" spans="2:10" x14ac:dyDescent="0.25">
      <c r="B462" s="7">
        <v>14</v>
      </c>
      <c r="C462" s="18" t="s">
        <v>25</v>
      </c>
      <c r="D462" s="7" t="s">
        <v>417</v>
      </c>
      <c r="E462" s="36">
        <v>2</v>
      </c>
      <c r="F462" s="36"/>
      <c r="G462" s="36">
        <v>4</v>
      </c>
      <c r="H462" s="36">
        <v>200</v>
      </c>
      <c r="I462" s="7"/>
      <c r="J462" s="9"/>
    </row>
    <row r="463" spans="2:10" x14ac:dyDescent="0.25">
      <c r="B463" s="7">
        <v>15</v>
      </c>
      <c r="C463" s="18" t="s">
        <v>25</v>
      </c>
      <c r="D463" s="7" t="s">
        <v>418</v>
      </c>
      <c r="E463" s="36">
        <v>1</v>
      </c>
      <c r="F463" s="36"/>
      <c r="G463" s="36">
        <v>4</v>
      </c>
      <c r="H463" s="36">
        <v>200</v>
      </c>
      <c r="I463" s="36"/>
      <c r="J463" s="9"/>
    </row>
    <row r="464" spans="2:10" x14ac:dyDescent="0.25">
      <c r="B464" s="7">
        <v>16</v>
      </c>
      <c r="C464" s="18" t="s">
        <v>25</v>
      </c>
      <c r="D464" s="7" t="s">
        <v>419</v>
      </c>
      <c r="E464" s="36">
        <v>1</v>
      </c>
      <c r="F464" s="36"/>
      <c r="G464" s="36">
        <v>2</v>
      </c>
      <c r="H464" s="36">
        <v>100</v>
      </c>
      <c r="I464" s="36"/>
      <c r="J464" s="9"/>
    </row>
    <row r="465" spans="2:10" x14ac:dyDescent="0.25">
      <c r="B465" s="7">
        <v>17</v>
      </c>
      <c r="C465" s="18" t="s">
        <v>25</v>
      </c>
      <c r="D465" s="7" t="s">
        <v>420</v>
      </c>
      <c r="E465" s="36">
        <v>1</v>
      </c>
      <c r="F465" s="36"/>
      <c r="G465" s="36">
        <v>1</v>
      </c>
      <c r="H465" s="36">
        <v>100</v>
      </c>
      <c r="I465" s="36"/>
      <c r="J465" s="9"/>
    </row>
    <row r="466" spans="2:10" x14ac:dyDescent="0.25">
      <c r="B466" s="7">
        <v>18</v>
      </c>
      <c r="C466" s="18"/>
      <c r="D466" s="7" t="s">
        <v>421</v>
      </c>
      <c r="E466" s="7"/>
      <c r="F466" s="7"/>
      <c r="G466" s="7"/>
      <c r="H466" s="7"/>
      <c r="I466" s="7"/>
      <c r="J466" s="9"/>
    </row>
    <row r="467" spans="2:10" x14ac:dyDescent="0.25">
      <c r="B467" s="7"/>
      <c r="C467" s="18"/>
      <c r="D467" s="7" t="s">
        <v>422</v>
      </c>
      <c r="E467" s="7"/>
      <c r="F467" s="7"/>
      <c r="G467" s="7"/>
      <c r="H467" s="7"/>
      <c r="I467" s="7"/>
      <c r="J467" s="9"/>
    </row>
    <row r="468" spans="2:10" x14ac:dyDescent="0.25">
      <c r="B468" s="7">
        <v>19</v>
      </c>
      <c r="C468" s="8"/>
      <c r="D468" s="7" t="s">
        <v>423</v>
      </c>
      <c r="E468" s="7"/>
      <c r="F468" s="7"/>
      <c r="G468" s="7"/>
      <c r="H468" s="7"/>
      <c r="I468" s="7"/>
      <c r="J468" s="9"/>
    </row>
    <row r="469" spans="2:10" x14ac:dyDescent="0.25">
      <c r="B469" s="7">
        <v>21</v>
      </c>
      <c r="C469" s="18" t="s">
        <v>25</v>
      </c>
      <c r="D469" s="7" t="s">
        <v>424</v>
      </c>
      <c r="E469" s="7">
        <v>1</v>
      </c>
      <c r="F469" s="7"/>
      <c r="G469" s="7">
        <v>1</v>
      </c>
      <c r="H469" s="7">
        <v>100</v>
      </c>
      <c r="I469" s="7"/>
      <c r="J469" s="9"/>
    </row>
    <row r="470" spans="2:10" x14ac:dyDescent="0.25">
      <c r="B470" s="7">
        <v>22</v>
      </c>
      <c r="C470" s="8"/>
      <c r="D470" s="7" t="s">
        <v>425</v>
      </c>
      <c r="E470" s="7"/>
      <c r="F470" s="7"/>
      <c r="G470" s="7"/>
      <c r="H470" s="7"/>
      <c r="I470" s="7"/>
      <c r="J470" s="9"/>
    </row>
    <row r="471" spans="2:10" x14ac:dyDescent="0.25">
      <c r="B471" s="7">
        <v>23</v>
      </c>
      <c r="C471" s="8"/>
      <c r="D471" s="7" t="s">
        <v>426</v>
      </c>
      <c r="E471" s="7"/>
      <c r="F471" s="7"/>
      <c r="G471" s="7"/>
      <c r="H471" s="7"/>
      <c r="I471" s="7"/>
      <c r="J471" s="9"/>
    </row>
    <row r="472" spans="2:10" x14ac:dyDescent="0.25">
      <c r="B472" s="7">
        <v>24</v>
      </c>
      <c r="C472" s="18" t="s">
        <v>25</v>
      </c>
      <c r="D472" s="7" t="s">
        <v>427</v>
      </c>
      <c r="E472" s="36"/>
      <c r="F472" s="36"/>
      <c r="G472" s="36">
        <v>3</v>
      </c>
      <c r="H472" s="36">
        <v>300</v>
      </c>
      <c r="I472" s="7"/>
      <c r="J472" s="9"/>
    </row>
    <row r="473" spans="2:10" x14ac:dyDescent="0.25">
      <c r="B473" s="7">
        <v>25</v>
      </c>
      <c r="C473" s="18" t="s">
        <v>25</v>
      </c>
      <c r="D473" s="7" t="s">
        <v>428</v>
      </c>
      <c r="E473" s="36"/>
      <c r="F473" s="36"/>
      <c r="G473" s="36">
        <v>3</v>
      </c>
      <c r="H473" s="36">
        <v>300</v>
      </c>
      <c r="I473" s="36"/>
      <c r="J473" s="9"/>
    </row>
    <row r="474" spans="2:10" x14ac:dyDescent="0.25">
      <c r="B474" s="7">
        <v>26</v>
      </c>
      <c r="C474" s="18" t="s">
        <v>25</v>
      </c>
      <c r="D474" s="7" t="s">
        <v>429</v>
      </c>
      <c r="E474" s="36"/>
      <c r="F474" s="36"/>
      <c r="G474" s="36">
        <v>3</v>
      </c>
      <c r="H474" s="36">
        <v>300</v>
      </c>
      <c r="I474" s="36" t="s">
        <v>430</v>
      </c>
      <c r="J474" s="9"/>
    </row>
    <row r="475" spans="2:10" x14ac:dyDescent="0.25">
      <c r="B475" s="7">
        <v>27</v>
      </c>
      <c r="C475" s="18" t="s">
        <v>25</v>
      </c>
      <c r="D475" s="7" t="s">
        <v>431</v>
      </c>
      <c r="E475" s="36"/>
      <c r="F475" s="36"/>
      <c r="G475" s="36">
        <v>3</v>
      </c>
      <c r="H475" s="36">
        <v>300</v>
      </c>
      <c r="I475" s="36" t="s">
        <v>430</v>
      </c>
      <c r="J475" s="9"/>
    </row>
    <row r="476" spans="2:10" x14ac:dyDescent="0.25">
      <c r="B476" s="7">
        <v>28</v>
      </c>
      <c r="C476" s="18" t="s">
        <v>25</v>
      </c>
      <c r="D476" s="7" t="s">
        <v>432</v>
      </c>
      <c r="E476" s="36"/>
      <c r="F476" s="36"/>
      <c r="G476" s="36">
        <v>2</v>
      </c>
      <c r="H476" s="36">
        <v>200</v>
      </c>
      <c r="I476" s="36" t="s">
        <v>430</v>
      </c>
      <c r="J476" s="9"/>
    </row>
    <row r="477" spans="2:10" x14ac:dyDescent="0.25">
      <c r="B477" s="7"/>
      <c r="C477" s="18" t="s">
        <v>25</v>
      </c>
      <c r="D477" s="36" t="s">
        <v>433</v>
      </c>
      <c r="E477" s="36"/>
      <c r="F477" s="36"/>
      <c r="G477" s="36">
        <v>1</v>
      </c>
      <c r="H477" s="36">
        <v>100</v>
      </c>
      <c r="I477" s="36" t="s">
        <v>430</v>
      </c>
      <c r="J477" s="9"/>
    </row>
    <row r="478" spans="2:10" x14ac:dyDescent="0.25">
      <c r="B478" s="7"/>
      <c r="C478" s="18" t="s">
        <v>25</v>
      </c>
      <c r="D478" s="36" t="s">
        <v>434</v>
      </c>
      <c r="E478" s="36"/>
      <c r="F478" s="36"/>
      <c r="G478" s="36"/>
      <c r="H478" s="36"/>
      <c r="I478" s="36" t="s">
        <v>430</v>
      </c>
      <c r="J478" s="9"/>
    </row>
    <row r="479" spans="2:10" x14ac:dyDescent="0.25">
      <c r="B479" s="7">
        <v>29</v>
      </c>
      <c r="C479" s="18"/>
      <c r="D479" s="7" t="s">
        <v>435</v>
      </c>
      <c r="E479" s="7"/>
      <c r="F479" s="7"/>
      <c r="G479" s="7"/>
      <c r="H479" s="7"/>
      <c r="I479" s="7"/>
      <c r="J479" s="9"/>
    </row>
    <row r="480" spans="2:10" x14ac:dyDescent="0.25">
      <c r="B480" s="7">
        <v>30</v>
      </c>
      <c r="C480" s="18" t="s">
        <v>25</v>
      </c>
      <c r="D480" s="36" t="s">
        <v>436</v>
      </c>
      <c r="E480" s="36">
        <v>1</v>
      </c>
      <c r="F480" s="36"/>
      <c r="G480" s="36">
        <v>2</v>
      </c>
      <c r="H480" s="36">
        <v>100</v>
      </c>
      <c r="I480" s="36"/>
      <c r="J480" s="9"/>
    </row>
    <row r="481" spans="1:10" x14ac:dyDescent="0.25">
      <c r="B481" s="7">
        <v>31</v>
      </c>
      <c r="C481" s="18"/>
      <c r="D481" s="7" t="s">
        <v>437</v>
      </c>
      <c r="E481" s="7"/>
      <c r="F481" s="7"/>
      <c r="G481" s="7"/>
      <c r="H481" s="7"/>
      <c r="I481" s="7"/>
      <c r="J481" s="9"/>
    </row>
    <row r="482" spans="1:10" x14ac:dyDescent="0.25">
      <c r="B482" s="7">
        <v>32</v>
      </c>
      <c r="C482" s="18" t="s">
        <v>25</v>
      </c>
      <c r="D482" s="7" t="s">
        <v>438</v>
      </c>
      <c r="E482" s="7">
        <v>2</v>
      </c>
      <c r="F482" s="7"/>
      <c r="G482" s="7">
        <v>2</v>
      </c>
      <c r="H482" s="7">
        <v>200</v>
      </c>
      <c r="I482" s="7">
        <v>500</v>
      </c>
      <c r="J482" s="9"/>
    </row>
    <row r="483" spans="1:10" x14ac:dyDescent="0.25">
      <c r="B483" s="7"/>
      <c r="C483" s="18" t="s">
        <v>25</v>
      </c>
      <c r="D483" s="7" t="s">
        <v>439</v>
      </c>
      <c r="E483" s="7">
        <v>1</v>
      </c>
      <c r="F483" s="7"/>
      <c r="G483" s="7">
        <v>1</v>
      </c>
      <c r="H483" s="7">
        <v>100</v>
      </c>
      <c r="I483" s="36"/>
      <c r="J483" s="9"/>
    </row>
    <row r="484" spans="1:10" x14ac:dyDescent="0.25">
      <c r="B484" s="7"/>
      <c r="C484" s="18" t="s">
        <v>25</v>
      </c>
      <c r="D484" s="36" t="s">
        <v>440</v>
      </c>
      <c r="E484" s="36">
        <v>1</v>
      </c>
      <c r="F484" s="36"/>
      <c r="G484" s="36">
        <v>1</v>
      </c>
      <c r="H484" s="36">
        <v>100</v>
      </c>
      <c r="I484" s="36"/>
      <c r="J484" s="9"/>
    </row>
    <row r="485" spans="1:10" x14ac:dyDescent="0.25">
      <c r="B485" s="7"/>
      <c r="C485" s="18"/>
      <c r="D485" s="7"/>
      <c r="E485" s="7"/>
      <c r="F485" s="7"/>
      <c r="G485" s="7"/>
      <c r="H485" s="7"/>
      <c r="I485" s="7"/>
      <c r="J485" s="9"/>
    </row>
    <row r="486" spans="1:10" x14ac:dyDescent="0.25">
      <c r="B486" s="7"/>
      <c r="C486" s="8"/>
      <c r="D486" s="7"/>
      <c r="E486" s="7"/>
      <c r="F486" s="7"/>
      <c r="G486" s="7"/>
      <c r="H486" s="7"/>
      <c r="I486" s="7"/>
      <c r="J486" s="9"/>
    </row>
    <row r="487" spans="1:10" x14ac:dyDescent="0.25">
      <c r="B487" s="7"/>
      <c r="C487" s="8"/>
      <c r="D487" s="9" t="s">
        <v>17</v>
      </c>
      <c r="E487" s="7"/>
      <c r="F487" s="7"/>
      <c r="G487" s="7"/>
      <c r="H487" s="7"/>
      <c r="I487" s="7"/>
      <c r="J487" s="9"/>
    </row>
    <row r="488" spans="1:10" x14ac:dyDescent="0.25">
      <c r="B488" s="7">
        <v>1</v>
      </c>
      <c r="C488" s="18" t="s">
        <v>25</v>
      </c>
      <c r="D488" s="7" t="s">
        <v>441</v>
      </c>
      <c r="E488" s="7">
        <v>2</v>
      </c>
      <c r="F488" s="7"/>
      <c r="G488" s="7">
        <v>1</v>
      </c>
      <c r="H488" s="7">
        <v>400</v>
      </c>
      <c r="I488" s="7">
        <v>2000</v>
      </c>
      <c r="J488" s="9"/>
    </row>
    <row r="489" spans="1:10" x14ac:dyDescent="0.25">
      <c r="B489" s="7">
        <v>2</v>
      </c>
      <c r="C489" s="18" t="s">
        <v>25</v>
      </c>
      <c r="D489" s="7" t="s">
        <v>442</v>
      </c>
      <c r="E489" s="7">
        <v>2</v>
      </c>
      <c r="F489" s="7"/>
      <c r="G489" s="7">
        <v>1</v>
      </c>
      <c r="H489" s="7">
        <v>400</v>
      </c>
      <c r="I489" s="7">
        <v>700</v>
      </c>
      <c r="J489" s="9"/>
    </row>
    <row r="490" spans="1:10" x14ac:dyDescent="0.25">
      <c r="B490" s="7">
        <v>3</v>
      </c>
      <c r="C490" s="18" t="s">
        <v>25</v>
      </c>
      <c r="D490" s="7" t="s">
        <v>443</v>
      </c>
      <c r="E490" s="7">
        <v>2</v>
      </c>
      <c r="F490" s="7"/>
      <c r="G490" s="7">
        <v>6</v>
      </c>
      <c r="H490" s="7">
        <v>400</v>
      </c>
      <c r="I490" s="7">
        <v>800</v>
      </c>
      <c r="J490" s="9"/>
    </row>
    <row r="491" spans="1:10" x14ac:dyDescent="0.25">
      <c r="B491" s="7">
        <v>4</v>
      </c>
      <c r="C491" s="8"/>
      <c r="D491" s="7" t="s">
        <v>444</v>
      </c>
      <c r="E491" s="7"/>
      <c r="F491" s="7"/>
      <c r="G491" s="7"/>
      <c r="H491" s="7"/>
      <c r="I491" s="7"/>
      <c r="J491" s="9"/>
    </row>
    <row r="492" spans="1:10" x14ac:dyDescent="0.25">
      <c r="B492" s="7">
        <v>5</v>
      </c>
      <c r="C492" s="8"/>
      <c r="D492" s="7" t="s">
        <v>445</v>
      </c>
      <c r="E492" s="7"/>
      <c r="F492" s="7"/>
      <c r="G492" s="7"/>
      <c r="H492" s="9"/>
      <c r="I492" s="7"/>
      <c r="J492" s="9"/>
    </row>
    <row r="493" spans="1:10" x14ac:dyDescent="0.25">
      <c r="B493" s="7"/>
      <c r="C493" s="8"/>
      <c r="D493" s="7"/>
      <c r="E493" s="7"/>
      <c r="F493" s="7"/>
      <c r="G493" s="9"/>
      <c r="H493" s="9"/>
      <c r="I493" s="7"/>
      <c r="J493" s="9"/>
    </row>
    <row r="494" spans="1:10" x14ac:dyDescent="0.25">
      <c r="B494" s="10"/>
      <c r="C494" s="11"/>
      <c r="D494" s="10" t="s">
        <v>1</v>
      </c>
      <c r="E494" s="10"/>
      <c r="F494" s="10">
        <f>SUM(F317:F490)</f>
        <v>0</v>
      </c>
      <c r="G494" s="10">
        <f>SUM(G317:G493)</f>
        <v>154</v>
      </c>
      <c r="H494" s="10">
        <f>SUM(H317:H493)</f>
        <v>12800</v>
      </c>
      <c r="I494" s="10">
        <f>SUM(I317:I493)</f>
        <v>86520</v>
      </c>
      <c r="J494" s="10">
        <f>SUM(J311:J493)</f>
        <v>0</v>
      </c>
    </row>
    <row r="496" spans="1:10" s="31" customFormat="1" x14ac:dyDescent="0.25">
      <c r="A496" s="26"/>
      <c r="B496" s="27"/>
      <c r="C496" s="28"/>
      <c r="D496" s="29" t="s">
        <v>19</v>
      </c>
      <c r="E496" s="27"/>
      <c r="F496" s="27"/>
      <c r="G496" s="27"/>
      <c r="H496" s="27"/>
      <c r="I496" s="27"/>
      <c r="J496" s="30"/>
    </row>
    <row r="497" spans="2:10" x14ac:dyDescent="0.25">
      <c r="B497" s="7"/>
      <c r="C497" s="8"/>
      <c r="D497" s="9" t="s">
        <v>446</v>
      </c>
      <c r="E497" s="7"/>
      <c r="F497" s="7"/>
      <c r="G497" s="7"/>
      <c r="H497" s="7"/>
      <c r="I497" s="7"/>
      <c r="J497" s="9"/>
    </row>
    <row r="498" spans="2:10" x14ac:dyDescent="0.25">
      <c r="B498" s="7">
        <v>1</v>
      </c>
      <c r="C498" s="8"/>
      <c r="D498" s="7" t="s">
        <v>447</v>
      </c>
      <c r="E498" s="7"/>
      <c r="F498" s="7"/>
      <c r="G498" s="7"/>
      <c r="H498" s="7"/>
      <c r="I498" s="7"/>
      <c r="J498" s="9"/>
    </row>
    <row r="499" spans="2:10" x14ac:dyDescent="0.25">
      <c r="B499" s="7">
        <v>2</v>
      </c>
      <c r="C499" s="8"/>
      <c r="D499" s="7" t="s">
        <v>448</v>
      </c>
      <c r="E499" s="7"/>
      <c r="F499" s="7"/>
      <c r="G499" s="7"/>
      <c r="H499" s="7"/>
      <c r="I499" s="7"/>
      <c r="J499" s="9"/>
    </row>
    <row r="500" spans="2:10" x14ac:dyDescent="0.25">
      <c r="B500" s="7">
        <v>3</v>
      </c>
      <c r="C500" s="8"/>
      <c r="D500" s="7" t="s">
        <v>449</v>
      </c>
      <c r="E500" s="7"/>
      <c r="F500" s="7"/>
      <c r="G500" s="7"/>
      <c r="H500" s="7"/>
      <c r="I500" s="7"/>
      <c r="J500" s="9"/>
    </row>
    <row r="501" spans="2:10" x14ac:dyDescent="0.25">
      <c r="B501" s="7"/>
      <c r="C501" s="8"/>
      <c r="D501" s="9" t="s">
        <v>450</v>
      </c>
      <c r="E501" s="7"/>
      <c r="F501" s="7"/>
      <c r="G501" s="7"/>
      <c r="H501" s="7"/>
      <c r="I501" s="7"/>
      <c r="J501" s="9"/>
    </row>
    <row r="502" spans="2:10" x14ac:dyDescent="0.25">
      <c r="B502" s="7">
        <v>1</v>
      </c>
      <c r="C502" s="18" t="s">
        <v>62</v>
      </c>
      <c r="D502" s="7" t="s">
        <v>451</v>
      </c>
      <c r="E502" s="7">
        <v>1</v>
      </c>
      <c r="F502" s="7"/>
      <c r="G502" s="7">
        <v>32</v>
      </c>
      <c r="H502" s="7">
        <v>1500</v>
      </c>
      <c r="I502" s="7"/>
      <c r="J502" s="9"/>
    </row>
    <row r="503" spans="2:10" x14ac:dyDescent="0.25">
      <c r="B503" s="7">
        <v>2</v>
      </c>
      <c r="C503" s="8"/>
      <c r="D503" s="7" t="s">
        <v>452</v>
      </c>
      <c r="E503" s="7"/>
      <c r="F503" s="7"/>
      <c r="G503" s="7"/>
      <c r="H503" s="7"/>
      <c r="I503" s="7"/>
      <c r="J503" s="9"/>
    </row>
    <row r="504" spans="2:10" x14ac:dyDescent="0.25">
      <c r="B504" s="7"/>
      <c r="C504" s="8"/>
      <c r="D504" s="7"/>
      <c r="E504" s="7"/>
      <c r="F504" s="7"/>
      <c r="G504" s="7"/>
      <c r="H504" s="7"/>
      <c r="I504" s="7"/>
      <c r="J504" s="9"/>
    </row>
    <row r="505" spans="2:10" x14ac:dyDescent="0.25">
      <c r="B505" s="7"/>
      <c r="C505" s="18"/>
      <c r="D505" s="9" t="s">
        <v>453</v>
      </c>
      <c r="E505" s="7">
        <v>4</v>
      </c>
      <c r="F505" s="7"/>
      <c r="G505" s="7">
        <v>8</v>
      </c>
      <c r="H505" s="7">
        <v>400</v>
      </c>
      <c r="I505" s="7"/>
      <c r="J505" s="9"/>
    </row>
    <row r="506" spans="2:10" x14ac:dyDescent="0.25">
      <c r="B506" s="7">
        <v>1</v>
      </c>
      <c r="C506" s="18" t="s">
        <v>25</v>
      </c>
      <c r="D506" s="7" t="s">
        <v>454</v>
      </c>
      <c r="E506" s="7"/>
      <c r="F506" s="7"/>
      <c r="G506" s="7"/>
      <c r="H506" s="7"/>
      <c r="I506" s="7"/>
      <c r="J506" s="9"/>
    </row>
    <row r="507" spans="2:10" x14ac:dyDescent="0.25">
      <c r="B507" s="7"/>
      <c r="C507" s="18"/>
      <c r="D507" s="7"/>
      <c r="E507" s="7"/>
      <c r="F507" s="7"/>
      <c r="G507" s="7"/>
      <c r="H507" s="7"/>
      <c r="I507" s="7"/>
      <c r="J507" s="9"/>
    </row>
    <row r="508" spans="2:10" x14ac:dyDescent="0.25">
      <c r="B508" s="7"/>
      <c r="C508" s="18"/>
      <c r="D508" s="9" t="s">
        <v>455</v>
      </c>
      <c r="E508" s="7"/>
      <c r="F508" s="7"/>
      <c r="G508" s="7"/>
      <c r="H508" s="7"/>
      <c r="I508" s="7"/>
      <c r="J508" s="9"/>
    </row>
    <row r="509" spans="2:10" x14ac:dyDescent="0.25">
      <c r="B509" s="7">
        <v>1</v>
      </c>
      <c r="C509" s="18" t="s">
        <v>62</v>
      </c>
      <c r="D509" s="7" t="s">
        <v>456</v>
      </c>
      <c r="E509" s="7">
        <v>1</v>
      </c>
      <c r="F509" s="7"/>
      <c r="G509" s="7">
        <v>16</v>
      </c>
      <c r="H509" s="7">
        <v>800</v>
      </c>
      <c r="I509" s="7"/>
      <c r="J509" s="9"/>
    </row>
    <row r="510" spans="2:10" x14ac:dyDescent="0.25">
      <c r="B510" s="7"/>
      <c r="C510" s="18"/>
      <c r="D510" s="7"/>
      <c r="E510" s="7"/>
      <c r="F510" s="7"/>
      <c r="G510" s="7"/>
      <c r="H510" s="7"/>
      <c r="I510" s="7"/>
      <c r="J510" s="9"/>
    </row>
    <row r="511" spans="2:10" x14ac:dyDescent="0.25">
      <c r="B511" s="7"/>
      <c r="C511" s="18"/>
      <c r="D511" s="9" t="s">
        <v>457</v>
      </c>
      <c r="E511" s="7"/>
      <c r="F511" s="7"/>
      <c r="G511" s="7"/>
      <c r="H511" s="7"/>
      <c r="I511" s="7"/>
      <c r="J511" s="9"/>
    </row>
    <row r="512" spans="2:10" x14ac:dyDescent="0.25">
      <c r="B512" s="7"/>
      <c r="C512" s="18"/>
      <c r="D512" s="7"/>
      <c r="E512" s="7"/>
      <c r="F512" s="7"/>
      <c r="G512" s="7"/>
      <c r="H512" s="7"/>
      <c r="I512" s="7"/>
      <c r="J512" s="9"/>
    </row>
    <row r="513" spans="1:22" x14ac:dyDescent="0.25">
      <c r="B513" s="7"/>
      <c r="C513" s="18"/>
      <c r="D513" s="42" t="s">
        <v>458</v>
      </c>
      <c r="E513" s="7"/>
      <c r="F513" s="7"/>
      <c r="G513" s="7"/>
      <c r="H513" s="7"/>
      <c r="I513" s="7"/>
      <c r="J513" s="9"/>
    </row>
    <row r="514" spans="1:22" x14ac:dyDescent="0.25">
      <c r="B514" s="7">
        <v>1</v>
      </c>
      <c r="C514" s="18" t="s">
        <v>62</v>
      </c>
      <c r="D514" s="7" t="s">
        <v>459</v>
      </c>
      <c r="E514" s="7">
        <v>1</v>
      </c>
      <c r="F514" s="7"/>
      <c r="G514" s="7">
        <v>16</v>
      </c>
      <c r="H514" s="7">
        <v>1200</v>
      </c>
      <c r="I514" s="7"/>
      <c r="J514" s="9"/>
    </row>
    <row r="515" spans="1:22" x14ac:dyDescent="0.25">
      <c r="B515" s="7">
        <v>2</v>
      </c>
      <c r="C515" s="18" t="s">
        <v>25</v>
      </c>
      <c r="D515" s="7" t="s">
        <v>460</v>
      </c>
      <c r="E515" s="7">
        <v>1</v>
      </c>
      <c r="F515" s="7"/>
      <c r="G515" s="7">
        <v>16</v>
      </c>
      <c r="H515" s="7">
        <v>1600</v>
      </c>
      <c r="I515" s="7"/>
      <c r="J515" s="9"/>
    </row>
    <row r="516" spans="1:22" x14ac:dyDescent="0.25">
      <c r="B516" s="7">
        <v>3</v>
      </c>
      <c r="C516" s="8"/>
      <c r="D516" s="7" t="s">
        <v>461</v>
      </c>
      <c r="E516" s="7"/>
      <c r="F516" s="7"/>
      <c r="G516" s="7"/>
      <c r="H516" s="7"/>
      <c r="I516" s="7"/>
      <c r="J516" s="9"/>
    </row>
    <row r="517" spans="1:22" x14ac:dyDescent="0.25">
      <c r="B517" s="7"/>
      <c r="C517" s="8"/>
      <c r="D517" s="7"/>
      <c r="E517" s="7"/>
      <c r="F517" s="7"/>
      <c r="G517" s="7"/>
      <c r="H517" s="7"/>
      <c r="I517" s="7"/>
      <c r="J517" s="9"/>
    </row>
    <row r="518" spans="1:22" s="52" customFormat="1" x14ac:dyDescent="0.25">
      <c r="A518" s="43"/>
      <c r="B518" s="44"/>
      <c r="C518" s="45"/>
      <c r="D518" s="46" t="s">
        <v>1</v>
      </c>
      <c r="E518" s="47"/>
      <c r="F518" s="47">
        <f>SUM(F497:F517)</f>
        <v>0</v>
      </c>
      <c r="G518" s="48">
        <f>SUM(G497:G517)</f>
        <v>88</v>
      </c>
      <c r="H518" s="47">
        <f>SUM(H497:H517)</f>
        <v>5500</v>
      </c>
      <c r="I518" s="49">
        <f>SUM(I497:I517)</f>
        <v>0</v>
      </c>
      <c r="J518" s="50">
        <f>SUM(J497:J517)</f>
        <v>0</v>
      </c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</row>
    <row r="520" spans="1:22" x14ac:dyDescent="0.25">
      <c r="C520" s="12">
        <v>9</v>
      </c>
      <c r="D520" s="53" t="s">
        <v>462</v>
      </c>
    </row>
    <row r="522" spans="1:22" ht="13.8" thickBot="1" x14ac:dyDescent="0.3">
      <c r="B522" s="4" t="s">
        <v>18</v>
      </c>
      <c r="C522" s="5" t="s">
        <v>20</v>
      </c>
      <c r="D522" s="4" t="s">
        <v>19</v>
      </c>
      <c r="E522" s="4" t="s">
        <v>21</v>
      </c>
      <c r="F522" s="4" t="s">
        <v>22</v>
      </c>
      <c r="G522" s="4" t="s">
        <v>23</v>
      </c>
      <c r="H522" s="4" t="s">
        <v>24</v>
      </c>
      <c r="I522" s="4" t="s">
        <v>0</v>
      </c>
      <c r="J522" s="6" t="s">
        <v>463</v>
      </c>
    </row>
    <row r="523" spans="1:22" ht="13.8" thickTop="1" x14ac:dyDescent="0.25">
      <c r="B523" s="7">
        <v>1</v>
      </c>
      <c r="C523" s="8"/>
      <c r="D523" s="7" t="s">
        <v>464</v>
      </c>
      <c r="E523" s="7"/>
      <c r="F523" s="7"/>
      <c r="G523" s="7"/>
      <c r="H523" s="7"/>
      <c r="I523" s="7"/>
      <c r="J523" s="9"/>
    </row>
    <row r="524" spans="1:22" x14ac:dyDescent="0.25">
      <c r="B524" s="7">
        <v>2</v>
      </c>
      <c r="C524" s="18" t="s">
        <v>25</v>
      </c>
      <c r="D524" s="7" t="s">
        <v>465</v>
      </c>
      <c r="E524" s="7"/>
      <c r="F524" s="7"/>
      <c r="G524" s="7">
        <v>4</v>
      </c>
      <c r="H524" s="7">
        <v>100</v>
      </c>
      <c r="I524" s="7">
        <v>400</v>
      </c>
      <c r="J524" s="9"/>
    </row>
    <row r="525" spans="1:22" x14ac:dyDescent="0.25">
      <c r="B525" s="7">
        <v>3</v>
      </c>
      <c r="C525" s="18"/>
      <c r="D525" s="7" t="s">
        <v>466</v>
      </c>
      <c r="E525" s="7"/>
      <c r="F525" s="7"/>
      <c r="G525" s="7"/>
      <c r="H525" s="7"/>
      <c r="I525" s="7"/>
      <c r="J525" s="9"/>
    </row>
    <row r="526" spans="1:22" x14ac:dyDescent="0.25">
      <c r="B526" s="7">
        <v>4</v>
      </c>
      <c r="C526" s="18" t="s">
        <v>25</v>
      </c>
      <c r="D526" s="7" t="s">
        <v>467</v>
      </c>
      <c r="E526" s="7"/>
      <c r="F526" s="24"/>
      <c r="G526" s="7">
        <v>2</v>
      </c>
      <c r="H526" s="7">
        <v>100</v>
      </c>
      <c r="I526" s="7">
        <v>500</v>
      </c>
      <c r="J526" s="9"/>
    </row>
    <row r="527" spans="1:22" x14ac:dyDescent="0.25">
      <c r="B527" s="7">
        <v>5</v>
      </c>
      <c r="C527" s="18" t="s">
        <v>25</v>
      </c>
      <c r="D527" s="7" t="s">
        <v>468</v>
      </c>
      <c r="E527" s="7"/>
      <c r="F527" s="24"/>
      <c r="G527" s="24">
        <v>8</v>
      </c>
      <c r="H527" s="24">
        <v>1000</v>
      </c>
      <c r="I527" s="24">
        <v>2800</v>
      </c>
      <c r="J527" s="54"/>
    </row>
    <row r="528" spans="1:22" x14ac:dyDescent="0.25">
      <c r="B528" s="7">
        <v>6</v>
      </c>
      <c r="C528" s="18"/>
      <c r="D528" s="7" t="s">
        <v>469</v>
      </c>
      <c r="E528" s="7"/>
      <c r="F528" s="24"/>
      <c r="G528" s="24"/>
      <c r="H528" s="24"/>
      <c r="I528" s="24"/>
      <c r="J528" s="54"/>
    </row>
    <row r="529" spans="2:10" x14ac:dyDescent="0.25">
      <c r="B529" s="7">
        <v>7</v>
      </c>
      <c r="C529" s="18" t="s">
        <v>25</v>
      </c>
      <c r="D529" s="7" t="s">
        <v>470</v>
      </c>
      <c r="E529" s="7"/>
      <c r="F529" s="24"/>
      <c r="G529" s="24">
        <v>24</v>
      </c>
      <c r="H529" s="24">
        <v>200</v>
      </c>
      <c r="I529" s="24"/>
      <c r="J529" s="54"/>
    </row>
    <row r="530" spans="2:10" x14ac:dyDescent="0.25">
      <c r="B530" s="10"/>
      <c r="C530" s="11"/>
      <c r="D530" s="10" t="s">
        <v>1</v>
      </c>
      <c r="E530" s="10"/>
      <c r="F530" s="10">
        <f>SUM(F523:F529)</f>
        <v>0</v>
      </c>
      <c r="G530" s="10">
        <f>SUM(G523:G529)</f>
        <v>38</v>
      </c>
      <c r="H530" s="10">
        <f>SUM(H523:H529)</f>
        <v>1400</v>
      </c>
      <c r="I530" s="10">
        <f>SUM(I523:I529)</f>
        <v>3700</v>
      </c>
      <c r="J530" s="10">
        <f>SUM(J523:J529)</f>
        <v>0</v>
      </c>
    </row>
    <row r="532" spans="2:10" x14ac:dyDescent="0.25">
      <c r="C532" s="12">
        <v>10</v>
      </c>
      <c r="D532" s="21" t="s">
        <v>17</v>
      </c>
    </row>
    <row r="534" spans="2:10" ht="13.8" thickBot="1" x14ac:dyDescent="0.3">
      <c r="B534" s="4" t="s">
        <v>18</v>
      </c>
      <c r="C534" s="5" t="s">
        <v>20</v>
      </c>
      <c r="D534" s="4" t="s">
        <v>19</v>
      </c>
      <c r="E534" s="4" t="s">
        <v>21</v>
      </c>
      <c r="F534" s="4" t="s">
        <v>22</v>
      </c>
      <c r="G534" s="4" t="s">
        <v>23</v>
      </c>
      <c r="H534" s="4" t="s">
        <v>24</v>
      </c>
      <c r="I534" s="4" t="s">
        <v>0</v>
      </c>
      <c r="J534" s="6" t="s">
        <v>1</v>
      </c>
    </row>
    <row r="535" spans="2:10" ht="13.8" thickTop="1" x14ac:dyDescent="0.25">
      <c r="B535" s="7"/>
      <c r="C535" s="8"/>
      <c r="D535" s="9" t="s">
        <v>471</v>
      </c>
      <c r="E535" s="7"/>
      <c r="F535" s="7"/>
      <c r="G535" s="7"/>
      <c r="H535" s="7"/>
      <c r="I535" s="7"/>
      <c r="J535" s="9"/>
    </row>
    <row r="536" spans="2:10" x14ac:dyDescent="0.25">
      <c r="B536" s="7">
        <v>1</v>
      </c>
      <c r="C536" s="18" t="s">
        <v>25</v>
      </c>
      <c r="D536" s="7" t="s">
        <v>472</v>
      </c>
      <c r="E536" s="7"/>
      <c r="F536" s="7"/>
      <c r="G536" s="7"/>
      <c r="H536" s="7">
        <v>300</v>
      </c>
      <c r="I536" s="7">
        <v>500</v>
      </c>
      <c r="J536" s="9"/>
    </row>
    <row r="537" spans="2:10" x14ac:dyDescent="0.25">
      <c r="B537" s="7">
        <v>2</v>
      </c>
      <c r="C537" s="18"/>
      <c r="D537" s="7" t="s">
        <v>473</v>
      </c>
      <c r="E537" s="7"/>
      <c r="F537" s="7"/>
      <c r="G537" s="7"/>
      <c r="H537" s="7"/>
      <c r="I537" s="7"/>
      <c r="J537" s="9"/>
    </row>
    <row r="538" spans="2:10" x14ac:dyDescent="0.25">
      <c r="B538" s="7">
        <v>3</v>
      </c>
      <c r="C538" s="18" t="s">
        <v>25</v>
      </c>
      <c r="D538" s="7" t="s">
        <v>474</v>
      </c>
      <c r="E538" s="7"/>
      <c r="F538" s="7"/>
      <c r="G538" s="7"/>
      <c r="H538" s="7">
        <v>300</v>
      </c>
      <c r="I538" s="7">
        <v>500</v>
      </c>
      <c r="J538" s="9"/>
    </row>
    <row r="539" spans="2:10" x14ac:dyDescent="0.25">
      <c r="B539" s="7"/>
      <c r="C539" s="18" t="s">
        <v>25</v>
      </c>
      <c r="D539" s="7" t="s">
        <v>475</v>
      </c>
      <c r="E539" s="7"/>
      <c r="F539" s="7"/>
      <c r="G539" s="7">
        <v>1</v>
      </c>
      <c r="H539" s="7">
        <v>1400</v>
      </c>
      <c r="I539" s="7"/>
      <c r="J539" s="9"/>
    </row>
    <row r="540" spans="2:10" x14ac:dyDescent="0.25">
      <c r="B540" s="7">
        <v>4</v>
      </c>
      <c r="C540" s="18"/>
      <c r="D540" s="7" t="s">
        <v>476</v>
      </c>
      <c r="E540" s="7"/>
      <c r="F540" s="7"/>
      <c r="G540" s="7"/>
      <c r="H540" s="7"/>
      <c r="I540" s="7"/>
      <c r="J540" s="9"/>
    </row>
    <row r="541" spans="2:10" x14ac:dyDescent="0.25">
      <c r="B541" s="7">
        <v>5</v>
      </c>
      <c r="C541" s="18" t="s">
        <v>25</v>
      </c>
      <c r="D541" s="7" t="s">
        <v>477</v>
      </c>
      <c r="E541" s="7"/>
      <c r="F541" s="24"/>
      <c r="G541" s="24"/>
      <c r="H541" s="24">
        <v>100</v>
      </c>
      <c r="I541" s="24"/>
      <c r="J541" s="54"/>
    </row>
    <row r="542" spans="2:10" x14ac:dyDescent="0.25">
      <c r="B542" s="7">
        <v>6</v>
      </c>
      <c r="C542" s="18" t="s">
        <v>25</v>
      </c>
      <c r="D542" s="7" t="s">
        <v>478</v>
      </c>
      <c r="E542" s="7"/>
      <c r="F542" s="24"/>
      <c r="G542" s="24"/>
      <c r="H542" s="24">
        <v>400</v>
      </c>
      <c r="I542" s="24">
        <v>500</v>
      </c>
      <c r="J542" s="54"/>
    </row>
    <row r="543" spans="2:10" x14ac:dyDescent="0.25">
      <c r="B543" s="7">
        <v>7</v>
      </c>
      <c r="C543" s="18"/>
      <c r="D543" s="7" t="s">
        <v>479</v>
      </c>
      <c r="E543" s="7"/>
      <c r="F543" s="24"/>
      <c r="G543" s="24"/>
      <c r="H543" s="24"/>
      <c r="I543" s="24"/>
      <c r="J543" s="54"/>
    </row>
    <row r="544" spans="2:10" x14ac:dyDescent="0.25">
      <c r="B544" s="7">
        <v>8</v>
      </c>
      <c r="C544" s="18" t="s">
        <v>25</v>
      </c>
      <c r="D544" s="7" t="s">
        <v>480</v>
      </c>
      <c r="E544" s="7"/>
      <c r="F544" s="24"/>
      <c r="G544" s="24">
        <v>1</v>
      </c>
      <c r="H544" s="24">
        <v>100</v>
      </c>
      <c r="I544" s="24"/>
      <c r="J544" s="54"/>
    </row>
    <row r="545" spans="2:10" x14ac:dyDescent="0.25">
      <c r="B545" s="7">
        <v>9</v>
      </c>
      <c r="C545" s="18" t="s">
        <v>25</v>
      </c>
      <c r="D545" s="7" t="s">
        <v>481</v>
      </c>
      <c r="E545" s="7"/>
      <c r="F545" s="24"/>
      <c r="G545" s="24"/>
      <c r="H545" s="24">
        <v>500</v>
      </c>
      <c r="I545" s="24"/>
      <c r="J545" s="54"/>
    </row>
    <row r="546" spans="2:10" x14ac:dyDescent="0.25">
      <c r="B546" s="7">
        <v>10</v>
      </c>
      <c r="C546" s="18" t="s">
        <v>25</v>
      </c>
      <c r="D546" s="7" t="s">
        <v>482</v>
      </c>
      <c r="E546" s="7"/>
      <c r="F546" s="7"/>
      <c r="G546" s="7">
        <v>1</v>
      </c>
      <c r="H546" s="7">
        <v>200</v>
      </c>
      <c r="I546" s="7">
        <v>500</v>
      </c>
      <c r="J546" s="9"/>
    </row>
    <row r="547" spans="2:10" x14ac:dyDescent="0.25">
      <c r="B547" s="7">
        <v>11</v>
      </c>
      <c r="C547" s="8"/>
      <c r="D547" s="7" t="s">
        <v>483</v>
      </c>
      <c r="E547" s="7"/>
      <c r="F547" s="7"/>
      <c r="G547" s="7"/>
      <c r="H547" s="7"/>
      <c r="I547" s="7"/>
      <c r="J547" s="9"/>
    </row>
    <row r="548" spans="2:10" x14ac:dyDescent="0.25">
      <c r="B548" s="7"/>
      <c r="C548" s="8"/>
      <c r="D548" s="9"/>
      <c r="E548" s="7"/>
      <c r="F548" s="7"/>
      <c r="G548" s="7"/>
      <c r="H548" s="7"/>
      <c r="I548" s="7"/>
      <c r="J548" s="9"/>
    </row>
    <row r="549" spans="2:10" x14ac:dyDescent="0.25">
      <c r="B549" s="7"/>
      <c r="C549" s="8"/>
      <c r="D549" s="9" t="s">
        <v>17</v>
      </c>
      <c r="E549" s="7"/>
      <c r="F549" s="7"/>
      <c r="G549" s="7"/>
      <c r="H549" s="7"/>
      <c r="I549" s="7"/>
      <c r="J549" s="9"/>
    </row>
    <row r="550" spans="2:10" x14ac:dyDescent="0.25">
      <c r="B550" s="7">
        <v>1</v>
      </c>
      <c r="C550" s="55" t="s">
        <v>25</v>
      </c>
      <c r="D550" s="7" t="s">
        <v>484</v>
      </c>
      <c r="E550" s="7"/>
      <c r="F550" s="7"/>
      <c r="G550" s="7">
        <v>16</v>
      </c>
      <c r="H550" s="7">
        <v>200</v>
      </c>
      <c r="I550" s="7"/>
      <c r="J550" s="9"/>
    </row>
    <row r="551" spans="2:10" x14ac:dyDescent="0.25">
      <c r="B551" s="10"/>
      <c r="C551" s="11"/>
      <c r="D551" s="10" t="s">
        <v>1</v>
      </c>
      <c r="E551" s="10"/>
      <c r="F551" s="10">
        <f>SUM(F536:F550)</f>
        <v>0</v>
      </c>
      <c r="G551" s="10">
        <f>SUM(G536:G550)</f>
        <v>19</v>
      </c>
      <c r="H551" s="10">
        <f>SUM(H536:H550)</f>
        <v>3500</v>
      </c>
      <c r="I551" s="10">
        <f>SUM(I536:I550)</f>
        <v>2000</v>
      </c>
      <c r="J551" s="10">
        <f>SUM(J536:J550)</f>
        <v>0</v>
      </c>
    </row>
    <row r="553" spans="2:10" ht="13.8" thickBot="1" x14ac:dyDescent="0.3">
      <c r="B553" s="4" t="s">
        <v>18</v>
      </c>
      <c r="C553" s="5" t="s">
        <v>20</v>
      </c>
      <c r="D553" s="4" t="s">
        <v>19</v>
      </c>
      <c r="E553" s="4" t="s">
        <v>21</v>
      </c>
      <c r="F553" s="4" t="s">
        <v>22</v>
      </c>
      <c r="G553" s="4" t="s">
        <v>23</v>
      </c>
      <c r="H553" s="4" t="s">
        <v>24</v>
      </c>
      <c r="I553" s="4" t="s">
        <v>0</v>
      </c>
      <c r="J553" s="6">
        <f>SUM(J536:J550)</f>
        <v>0</v>
      </c>
    </row>
    <row r="554" spans="2:10" ht="13.8" thickTop="1" x14ac:dyDescent="0.25">
      <c r="B554" s="7"/>
      <c r="C554" s="8"/>
      <c r="D554" s="9" t="s">
        <v>485</v>
      </c>
      <c r="E554" s="7"/>
      <c r="F554" s="7"/>
      <c r="G554" s="7"/>
      <c r="H554" s="7"/>
      <c r="I554" s="7"/>
      <c r="J554" s="9"/>
    </row>
    <row r="555" spans="2:10" x14ac:dyDescent="0.25">
      <c r="B555" s="7">
        <v>1</v>
      </c>
      <c r="C555" s="8" t="s">
        <v>25</v>
      </c>
      <c r="D555" s="7" t="s">
        <v>486</v>
      </c>
      <c r="E555" s="7"/>
      <c r="F555" s="24"/>
      <c r="G555" s="24">
        <v>8</v>
      </c>
      <c r="H555" s="24">
        <v>100</v>
      </c>
      <c r="I555" s="24">
        <v>2000</v>
      </c>
      <c r="J555" s="54"/>
    </row>
    <row r="556" spans="2:10" x14ac:dyDescent="0.25">
      <c r="B556" s="7">
        <v>2</v>
      </c>
      <c r="C556" s="8" t="s">
        <v>25</v>
      </c>
      <c r="D556" s="7" t="s">
        <v>487</v>
      </c>
      <c r="E556" s="7"/>
      <c r="F556" s="24"/>
      <c r="G556" s="24">
        <v>4</v>
      </c>
      <c r="H556" s="24">
        <v>200</v>
      </c>
      <c r="I556" s="24">
        <v>2000</v>
      </c>
      <c r="J556" s="54"/>
    </row>
    <row r="557" spans="2:10" x14ac:dyDescent="0.25">
      <c r="B557" s="7"/>
      <c r="C557" s="8"/>
      <c r="D557" s="7" t="s">
        <v>488</v>
      </c>
      <c r="E557" s="7"/>
      <c r="F557" s="24"/>
      <c r="G557" s="24"/>
      <c r="H557" s="24"/>
      <c r="I557" s="24">
        <v>7500</v>
      </c>
      <c r="J557" s="54"/>
    </row>
    <row r="558" spans="2:10" x14ac:dyDescent="0.25">
      <c r="B558" s="10"/>
      <c r="C558" s="11"/>
      <c r="D558" s="10" t="s">
        <v>1</v>
      </c>
      <c r="E558" s="10"/>
      <c r="F558" s="10">
        <f>SUM(F555:F557)</f>
        <v>0</v>
      </c>
      <c r="G558" s="10">
        <f>SUM(G555:G557)</f>
        <v>12</v>
      </c>
      <c r="H558" s="10">
        <f>SUM(H555:H557)</f>
        <v>300</v>
      </c>
      <c r="I558" s="10">
        <f>SUM(I555:I557)</f>
        <v>11500</v>
      </c>
      <c r="J558" s="10">
        <f>SUM(J555:J557)</f>
        <v>0</v>
      </c>
    </row>
    <row r="559" spans="2:10" x14ac:dyDescent="0.25">
      <c r="B559" s="7"/>
      <c r="C559" s="8"/>
      <c r="D559" s="7"/>
      <c r="E559" s="7"/>
      <c r="F559" s="7"/>
      <c r="G559" s="7"/>
      <c r="H559" s="7"/>
      <c r="I559" s="7"/>
      <c r="J559" s="9"/>
    </row>
    <row r="560" spans="2:10" x14ac:dyDescent="0.25">
      <c r="B560" s="7"/>
      <c r="C560" s="8"/>
      <c r="D560" s="7"/>
      <c r="E560" s="7"/>
      <c r="F560" s="7"/>
      <c r="G560" s="7"/>
      <c r="H560" s="7"/>
      <c r="I560" s="7"/>
      <c r="J560" s="9"/>
    </row>
    <row r="561" spans="1:10" s="60" customFormat="1" ht="13.8" x14ac:dyDescent="0.25">
      <c r="A561" s="56"/>
      <c r="B561" s="57"/>
      <c r="C561" s="58"/>
      <c r="D561" s="57" t="s">
        <v>489</v>
      </c>
      <c r="E561" s="57"/>
      <c r="F561" s="57">
        <f>SUM(F558+F551+F530+F518+F494+F312+F214+F146+F95+F47+F29)</f>
        <v>0</v>
      </c>
      <c r="G561" s="59">
        <f>G558+G551+G530+G518+G494+G312+G214+G146+G95+G47+G29</f>
        <v>2120</v>
      </c>
      <c r="H561" s="57">
        <f>SUM(H29+H47+H95+H146+H214+H312+H494+H518+H530+H551+H558)</f>
        <v>207600</v>
      </c>
      <c r="I561" s="57">
        <f>SUM(I558+I551+I530+I518+I494+I312+I214+I146+I95+I47+I29)</f>
        <v>551720</v>
      </c>
      <c r="J561" s="57">
        <f>SUM(J558+J551+J530+J494+J312+J214+J146+J95+J29)</f>
        <v>0</v>
      </c>
    </row>
    <row r="562" spans="1:10" x14ac:dyDescent="0.25">
      <c r="F562" s="1">
        <v>100</v>
      </c>
      <c r="G562" s="1">
        <f>F562*G561</f>
        <v>212000</v>
      </c>
      <c r="I562" s="61">
        <f>G562+H561+I561</f>
        <v>971320</v>
      </c>
    </row>
    <row r="563" spans="1:10" x14ac:dyDescent="0.25">
      <c r="D563" s="1" t="s">
        <v>490</v>
      </c>
      <c r="H563" s="1">
        <v>7.4</v>
      </c>
      <c r="I563" s="61">
        <f>I562/7.65</f>
        <v>126969.93464052287</v>
      </c>
    </row>
    <row r="564" spans="1:10" x14ac:dyDescent="0.25">
      <c r="H564" s="62">
        <v>0.05</v>
      </c>
      <c r="I564" s="61">
        <f>I563*0.05</f>
        <v>6348.4967320261439</v>
      </c>
    </row>
    <row r="565" spans="1:10" x14ac:dyDescent="0.25">
      <c r="D565" s="1" t="s">
        <v>491</v>
      </c>
      <c r="H565" s="1" t="s">
        <v>492</v>
      </c>
      <c r="I565" s="61">
        <f>SUM(I563:I564)</f>
        <v>133318.43137254901</v>
      </c>
    </row>
    <row r="566" spans="1:10" x14ac:dyDescent="0.25">
      <c r="D566" s="3" t="s">
        <v>493</v>
      </c>
      <c r="H566" s="1" t="s">
        <v>494</v>
      </c>
      <c r="I566" s="61">
        <v>72000</v>
      </c>
    </row>
    <row r="567" spans="1:10" x14ac:dyDescent="0.25">
      <c r="D567" s="3" t="s">
        <v>495</v>
      </c>
      <c r="I567" s="61">
        <f>SUM(I565:I566)</f>
        <v>205318.43137254901</v>
      </c>
    </row>
    <row r="568" spans="1:10" x14ac:dyDescent="0.25">
      <c r="D568" s="3" t="s">
        <v>496</v>
      </c>
      <c r="I568" s="61"/>
    </row>
    <row r="569" spans="1:10" x14ac:dyDescent="0.25">
      <c r="D569" s="3" t="s">
        <v>497</v>
      </c>
      <c r="H569" s="1">
        <v>136000</v>
      </c>
      <c r="I569" s="1">
        <f>+H569/1.92</f>
        <v>70833.333333333343</v>
      </c>
    </row>
    <row r="570" spans="1:10" x14ac:dyDescent="0.25">
      <c r="D570" s="3" t="s">
        <v>498</v>
      </c>
      <c r="F570" s="1">
        <f>+I567*1.92</f>
        <v>394211.38823529409</v>
      </c>
    </row>
  </sheetData>
  <sheetProtection selectLockedCells="1"/>
  <mergeCells count="8">
    <mergeCell ref="H324:H325"/>
    <mergeCell ref="I324:I325"/>
    <mergeCell ref="J324:J325"/>
    <mergeCell ref="B324:B325"/>
    <mergeCell ref="C324:C325"/>
    <mergeCell ref="E324:E325"/>
    <mergeCell ref="F324:F325"/>
    <mergeCell ref="G324:G325"/>
  </mergeCells>
  <phoneticPr fontId="38" type="noConversion"/>
  <pageMargins left="0.46" right="0.33" top="0.54" bottom="0.36" header="0.3" footer="0.17"/>
  <pageSetup paperSize="9" scale="77" orientation="landscape" horizontalDpi="300" verticalDpi="300" r:id="rId1"/>
  <headerFooter alignWithMargins="0">
    <oddHeader>&amp;L&amp;Z&amp;F&amp;R&amp;F</oddHeader>
    <oddFooter>&amp;L&amp;A&amp;C&amp;P/&amp;N&amp;R&amp;D&amp;T</oddFooter>
  </headerFooter>
  <rowBreaks count="4" manualBreakCount="4">
    <brk id="30" max="16383" man="1"/>
    <brk id="215" max="16383" man="1"/>
    <brk id="285" max="13" man="1"/>
    <brk id="5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K49"/>
  <sheetViews>
    <sheetView tabSelected="1" topLeftCell="A10" workbookViewId="0">
      <selection activeCell="H26" sqref="H26:K26"/>
    </sheetView>
  </sheetViews>
  <sheetFormatPr defaultColWidth="8.88671875" defaultRowHeight="13.2" x14ac:dyDescent="0.25"/>
  <cols>
    <col min="1" max="1" width="67" style="65" customWidth="1"/>
    <col min="2" max="2" width="3.6640625" style="65" customWidth="1"/>
    <col min="3" max="3" width="3.44140625" style="65" customWidth="1"/>
    <col min="4" max="4" width="3.6640625" style="63" customWidth="1"/>
    <col min="5" max="7" width="9.109375" style="1" hidden="1" customWidth="1"/>
    <col min="8" max="115" width="1.44140625" style="1" customWidth="1"/>
    <col min="116" max="16384" width="8.88671875" style="1"/>
  </cols>
  <sheetData>
    <row r="1" spans="1:115" ht="31.2" thickBot="1" x14ac:dyDescent="0.35">
      <c r="A1" s="66" t="s">
        <v>516</v>
      </c>
      <c r="B1" s="66" t="s">
        <v>522</v>
      </c>
      <c r="C1" s="66" t="s">
        <v>523</v>
      </c>
      <c r="D1" s="64" t="s">
        <v>524</v>
      </c>
      <c r="H1" s="147">
        <v>2</v>
      </c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9"/>
      <c r="T1" s="147">
        <v>3</v>
      </c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9"/>
      <c r="AF1" s="147">
        <v>4</v>
      </c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9"/>
      <c r="AR1" s="147">
        <v>5</v>
      </c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9"/>
      <c r="BD1" s="150">
        <v>6</v>
      </c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2"/>
      <c r="BP1" s="150">
        <v>7</v>
      </c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2"/>
      <c r="CB1" s="147">
        <v>8</v>
      </c>
      <c r="CC1" s="148"/>
      <c r="CD1" s="148"/>
      <c r="CE1" s="148"/>
      <c r="CF1" s="148"/>
      <c r="CG1" s="148"/>
      <c r="CH1" s="148"/>
      <c r="CI1" s="148"/>
      <c r="CJ1" s="148"/>
      <c r="CK1" s="148"/>
      <c r="CL1" s="148"/>
      <c r="CM1" s="149"/>
      <c r="CN1" s="147">
        <v>9</v>
      </c>
      <c r="CO1" s="148"/>
      <c r="CP1" s="148"/>
      <c r="CQ1" s="148"/>
      <c r="CR1" s="148"/>
      <c r="CS1" s="148"/>
      <c r="CT1" s="148"/>
      <c r="CU1" s="148"/>
      <c r="CV1" s="148"/>
      <c r="CW1" s="148"/>
      <c r="CX1" s="148"/>
      <c r="CY1" s="149"/>
      <c r="CZ1" s="147">
        <v>10</v>
      </c>
      <c r="DA1" s="148"/>
      <c r="DB1" s="148"/>
      <c r="DC1" s="148"/>
      <c r="DD1" s="148"/>
      <c r="DE1" s="148"/>
      <c r="DF1" s="148"/>
      <c r="DG1" s="148"/>
      <c r="DH1" s="148"/>
      <c r="DI1" s="148"/>
      <c r="DJ1" s="148"/>
      <c r="DK1" s="149"/>
    </row>
    <row r="2" spans="1:115" x14ac:dyDescent="0.25">
      <c r="A2" s="91" t="s">
        <v>502</v>
      </c>
      <c r="B2" s="88">
        <v>1</v>
      </c>
      <c r="C2" s="88">
        <v>8</v>
      </c>
      <c r="D2" s="88">
        <v>8</v>
      </c>
      <c r="H2" s="76"/>
      <c r="I2" s="77"/>
      <c r="J2" s="77"/>
      <c r="K2" s="77"/>
      <c r="L2" s="77"/>
      <c r="M2" s="77"/>
      <c r="N2" s="77"/>
      <c r="O2" s="77"/>
      <c r="P2" s="95"/>
      <c r="Q2" s="95"/>
      <c r="R2" s="95"/>
      <c r="S2" s="96"/>
      <c r="T2" s="76"/>
      <c r="U2" s="77"/>
      <c r="V2" s="77"/>
      <c r="W2" s="77"/>
      <c r="X2" s="77"/>
      <c r="Y2" s="77"/>
      <c r="Z2" s="77"/>
      <c r="AA2" s="77"/>
      <c r="AB2" s="95"/>
      <c r="AC2" s="95"/>
      <c r="AD2" s="109"/>
      <c r="AE2" s="96"/>
      <c r="AF2" s="76"/>
      <c r="AG2" s="77"/>
      <c r="AH2" s="77"/>
      <c r="AI2" s="77"/>
      <c r="AJ2" s="77"/>
      <c r="AK2" s="77"/>
      <c r="AL2" s="77"/>
      <c r="AM2" s="77"/>
      <c r="AN2" s="95"/>
      <c r="AO2" s="95"/>
      <c r="AP2" s="95"/>
      <c r="AQ2" s="96"/>
      <c r="AR2" s="76"/>
      <c r="AS2" s="77"/>
      <c r="AT2" s="77"/>
      <c r="AU2" s="77"/>
      <c r="AV2" s="77"/>
      <c r="AW2" s="77"/>
      <c r="AX2" s="77"/>
      <c r="AY2" s="77"/>
      <c r="AZ2" s="95"/>
      <c r="BA2" s="95"/>
      <c r="BB2" s="95"/>
      <c r="BC2" s="96"/>
      <c r="BD2" s="68"/>
      <c r="BE2" s="69"/>
      <c r="BF2" s="69"/>
      <c r="BG2" s="69"/>
      <c r="BH2" s="69"/>
      <c r="BI2" s="69"/>
      <c r="BJ2" s="69"/>
      <c r="BK2" s="69"/>
      <c r="BL2" s="95"/>
      <c r="BM2" s="95"/>
      <c r="BN2" s="95"/>
      <c r="BO2" s="96"/>
      <c r="BP2" s="68"/>
      <c r="BQ2" s="69"/>
      <c r="BR2" s="69"/>
      <c r="BS2" s="69"/>
      <c r="BT2" s="69"/>
      <c r="BU2" s="69"/>
      <c r="BV2" s="69"/>
      <c r="BW2" s="69"/>
      <c r="BX2" s="95"/>
      <c r="BY2" s="95"/>
      <c r="BZ2" s="95"/>
      <c r="CA2" s="96"/>
      <c r="CB2" s="68"/>
      <c r="CC2" s="69"/>
      <c r="CD2" s="69"/>
      <c r="CE2" s="69"/>
      <c r="CF2" s="69"/>
      <c r="CG2" s="69"/>
      <c r="CH2" s="69"/>
      <c r="CI2" s="69"/>
      <c r="CJ2" s="95"/>
      <c r="CK2" s="95"/>
      <c r="CL2" s="95"/>
      <c r="CM2" s="96"/>
      <c r="CN2" s="105" t="s">
        <v>549</v>
      </c>
      <c r="CO2" s="106" t="s">
        <v>549</v>
      </c>
      <c r="CP2" s="106" t="s">
        <v>549</v>
      </c>
      <c r="CQ2" s="106" t="s">
        <v>549</v>
      </c>
      <c r="CR2" s="106" t="s">
        <v>549</v>
      </c>
      <c r="CS2" s="106" t="s">
        <v>549</v>
      </c>
      <c r="CT2" s="106" t="s">
        <v>549</v>
      </c>
      <c r="CU2" s="106" t="s">
        <v>549</v>
      </c>
      <c r="CV2" s="95"/>
      <c r="CW2" s="95"/>
      <c r="CX2" s="95"/>
      <c r="CY2" s="96"/>
      <c r="CZ2" s="68"/>
      <c r="DA2" s="69"/>
      <c r="DB2" s="69"/>
      <c r="DC2" s="69"/>
      <c r="DD2" s="69"/>
      <c r="DE2" s="69"/>
      <c r="DF2" s="69"/>
      <c r="DG2" s="69"/>
      <c r="DH2" s="95"/>
      <c r="DI2" s="95"/>
      <c r="DJ2" s="95"/>
      <c r="DK2" s="96"/>
    </row>
    <row r="3" spans="1:115" x14ac:dyDescent="0.25">
      <c r="A3" s="91" t="s">
        <v>503</v>
      </c>
      <c r="B3" s="88">
        <v>1</v>
      </c>
      <c r="C3" s="88">
        <v>4</v>
      </c>
      <c r="D3" s="88">
        <v>4</v>
      </c>
      <c r="H3" s="72"/>
      <c r="I3" s="73"/>
      <c r="J3" s="73"/>
      <c r="K3" s="73"/>
      <c r="L3" s="73"/>
      <c r="M3" s="73"/>
      <c r="N3" s="73"/>
      <c r="O3" s="73"/>
      <c r="P3" s="97"/>
      <c r="Q3" s="97"/>
      <c r="R3" s="97"/>
      <c r="S3" s="98"/>
      <c r="T3" s="72"/>
      <c r="U3" s="73"/>
      <c r="V3" s="73"/>
      <c r="W3" s="73"/>
      <c r="X3" s="73"/>
      <c r="Y3" s="73"/>
      <c r="Z3" s="73"/>
      <c r="AA3" s="73"/>
      <c r="AB3" s="97"/>
      <c r="AC3" s="97"/>
      <c r="AD3" s="110"/>
      <c r="AE3" s="98"/>
      <c r="AF3" s="72"/>
      <c r="AG3" s="73"/>
      <c r="AH3" s="73"/>
      <c r="AI3" s="73"/>
      <c r="AJ3" s="73"/>
      <c r="AK3" s="73"/>
      <c r="AL3" s="73"/>
      <c r="AM3" s="73"/>
      <c r="AN3" s="97"/>
      <c r="AO3" s="97"/>
      <c r="AP3" s="97"/>
      <c r="AQ3" s="98"/>
      <c r="AR3" s="72"/>
      <c r="AS3" s="73"/>
      <c r="AT3" s="73"/>
      <c r="AU3" s="73"/>
      <c r="AV3" s="73"/>
      <c r="AW3" s="73"/>
      <c r="AX3" s="73"/>
      <c r="AY3" s="73"/>
      <c r="AZ3" s="97"/>
      <c r="BA3" s="97"/>
      <c r="BB3" s="97"/>
      <c r="BC3" s="98"/>
      <c r="BD3" s="70"/>
      <c r="BE3" s="71"/>
      <c r="BF3" s="71"/>
      <c r="BG3" s="71"/>
      <c r="BH3" s="71"/>
      <c r="BI3" s="71"/>
      <c r="BJ3" s="71"/>
      <c r="BK3" s="71"/>
      <c r="BL3" s="97"/>
      <c r="BM3" s="97"/>
      <c r="BN3" s="97"/>
      <c r="BO3" s="98"/>
      <c r="BP3" s="70"/>
      <c r="BQ3" s="71"/>
      <c r="BR3" s="71"/>
      <c r="BS3" s="71"/>
      <c r="BT3" s="71"/>
      <c r="BU3" s="71"/>
      <c r="BV3" s="71"/>
      <c r="BW3" s="71"/>
      <c r="BX3" s="97"/>
      <c r="BY3" s="97"/>
      <c r="BZ3" s="97"/>
      <c r="CA3" s="98"/>
      <c r="CB3" s="70"/>
      <c r="CC3" s="71"/>
      <c r="CD3" s="71"/>
      <c r="CE3" s="71"/>
      <c r="CF3" s="71"/>
      <c r="CG3" s="71"/>
      <c r="CH3" s="71"/>
      <c r="CI3" s="71"/>
      <c r="CJ3" s="97"/>
      <c r="CK3" s="97"/>
      <c r="CL3" s="97"/>
      <c r="CM3" s="98"/>
      <c r="CN3" s="81" t="s">
        <v>547</v>
      </c>
      <c r="CO3" s="82" t="s">
        <v>547</v>
      </c>
      <c r="CP3" s="82" t="s">
        <v>547</v>
      </c>
      <c r="CQ3" s="82" t="s">
        <v>547</v>
      </c>
      <c r="CR3" s="73"/>
      <c r="CS3" s="73"/>
      <c r="CT3" s="73"/>
      <c r="CU3" s="73"/>
      <c r="CV3" s="97"/>
      <c r="CW3" s="97"/>
      <c r="CX3" s="97"/>
      <c r="CY3" s="98"/>
      <c r="CZ3" s="70"/>
      <c r="DA3" s="71"/>
      <c r="DB3" s="71"/>
      <c r="DC3" s="71"/>
      <c r="DD3" s="71"/>
      <c r="DE3" s="71"/>
      <c r="DF3" s="71"/>
      <c r="DG3" s="71"/>
      <c r="DH3" s="97"/>
      <c r="DI3" s="97"/>
      <c r="DJ3" s="97"/>
      <c r="DK3" s="98"/>
    </row>
    <row r="4" spans="1:115" x14ac:dyDescent="0.25">
      <c r="A4" s="91" t="s">
        <v>504</v>
      </c>
      <c r="B4" s="88">
        <v>1</v>
      </c>
      <c r="C4" s="88">
        <v>4</v>
      </c>
      <c r="D4" s="88">
        <v>4</v>
      </c>
      <c r="H4" s="72"/>
      <c r="I4" s="73"/>
      <c r="J4" s="73"/>
      <c r="K4" s="73"/>
      <c r="L4" s="73"/>
      <c r="M4" s="73"/>
      <c r="N4" s="73"/>
      <c r="O4" s="73"/>
      <c r="P4" s="97"/>
      <c r="Q4" s="97"/>
      <c r="R4" s="97"/>
      <c r="S4" s="98"/>
      <c r="T4" s="72"/>
      <c r="U4" s="73"/>
      <c r="V4" s="73"/>
      <c r="W4" s="73"/>
      <c r="X4" s="73"/>
      <c r="Y4" s="73"/>
      <c r="Z4" s="73"/>
      <c r="AA4" s="73"/>
      <c r="AB4" s="97"/>
      <c r="AC4" s="97"/>
      <c r="AD4" s="110"/>
      <c r="AE4" s="98"/>
      <c r="AF4" s="72"/>
      <c r="AG4" s="73"/>
      <c r="AH4" s="73"/>
      <c r="AI4" s="73"/>
      <c r="AJ4" s="73"/>
      <c r="AK4" s="73"/>
      <c r="AL4" s="73"/>
      <c r="AM4" s="73"/>
      <c r="AN4" s="97"/>
      <c r="AO4" s="97"/>
      <c r="AP4" s="97"/>
      <c r="AQ4" s="98"/>
      <c r="AR4" s="81" t="s">
        <v>548</v>
      </c>
      <c r="AS4" s="82" t="s">
        <v>548</v>
      </c>
      <c r="AT4" s="82" t="s">
        <v>548</v>
      </c>
      <c r="AU4" s="82" t="s">
        <v>548</v>
      </c>
      <c r="AV4" s="73"/>
      <c r="AW4" s="73"/>
      <c r="AX4" s="73"/>
      <c r="AY4" s="73"/>
      <c r="AZ4" s="97"/>
      <c r="BA4" s="97"/>
      <c r="BB4" s="97"/>
      <c r="BC4" s="98"/>
      <c r="BD4" s="70"/>
      <c r="BE4" s="71"/>
      <c r="BF4" s="71"/>
      <c r="BG4" s="71"/>
      <c r="BH4" s="71"/>
      <c r="BI4" s="71"/>
      <c r="BJ4" s="71"/>
      <c r="BK4" s="71"/>
      <c r="BL4" s="97"/>
      <c r="BM4" s="97"/>
      <c r="BN4" s="97"/>
      <c r="BO4" s="98"/>
      <c r="BP4" s="70"/>
      <c r="BQ4" s="71"/>
      <c r="BR4" s="71"/>
      <c r="BS4" s="71"/>
      <c r="BT4" s="71"/>
      <c r="BU4" s="71"/>
      <c r="BV4" s="71"/>
      <c r="BW4" s="71"/>
      <c r="BX4" s="97"/>
      <c r="BY4" s="97"/>
      <c r="BZ4" s="97"/>
      <c r="CA4" s="98"/>
      <c r="CB4" s="72"/>
      <c r="CC4" s="73"/>
      <c r="CD4" s="73"/>
      <c r="CE4" s="73"/>
      <c r="CF4" s="71"/>
      <c r="CG4" s="71"/>
      <c r="CH4" s="71"/>
      <c r="CI4" s="71"/>
      <c r="CJ4" s="97"/>
      <c r="CK4" s="97"/>
      <c r="CL4" s="97"/>
      <c r="CM4" s="98"/>
      <c r="CN4" s="70"/>
      <c r="CO4" s="71"/>
      <c r="CP4" s="71"/>
      <c r="CQ4" s="71"/>
      <c r="CR4" s="71"/>
      <c r="CS4" s="71"/>
      <c r="CT4" s="71"/>
      <c r="CU4" s="71"/>
      <c r="CV4" s="97"/>
      <c r="CW4" s="97"/>
      <c r="CX4" s="97"/>
      <c r="CY4" s="98"/>
      <c r="CZ4" s="70"/>
      <c r="DA4" s="71"/>
      <c r="DB4" s="71"/>
      <c r="DC4" s="71"/>
      <c r="DD4" s="71"/>
      <c r="DE4" s="71"/>
      <c r="DF4" s="71"/>
      <c r="DG4" s="71"/>
      <c r="DH4" s="97"/>
      <c r="DI4" s="97"/>
      <c r="DJ4" s="97"/>
      <c r="DK4" s="98"/>
    </row>
    <row r="5" spans="1:115" x14ac:dyDescent="0.25">
      <c r="A5" s="91" t="s">
        <v>505</v>
      </c>
      <c r="B5" s="88">
        <v>1</v>
      </c>
      <c r="C5" s="88">
        <v>8</v>
      </c>
      <c r="D5" s="88">
        <v>8</v>
      </c>
      <c r="H5" s="72"/>
      <c r="I5" s="73"/>
      <c r="J5" s="73"/>
      <c r="K5" s="73"/>
      <c r="L5" s="73"/>
      <c r="M5" s="73"/>
      <c r="N5" s="73"/>
      <c r="O5" s="73"/>
      <c r="P5" s="97"/>
      <c r="Q5" s="97"/>
      <c r="R5" s="97"/>
      <c r="S5" s="98"/>
      <c r="T5" s="72"/>
      <c r="U5" s="73"/>
      <c r="V5" s="73"/>
      <c r="W5" s="73"/>
      <c r="X5" s="73"/>
      <c r="Y5" s="73"/>
      <c r="Z5" s="73"/>
      <c r="AA5" s="73"/>
      <c r="AB5" s="97"/>
      <c r="AC5" s="97"/>
      <c r="AD5" s="110"/>
      <c r="AE5" s="98"/>
      <c r="AF5" s="72"/>
      <c r="AG5" s="73"/>
      <c r="AH5" s="73"/>
      <c r="AI5" s="73"/>
      <c r="AJ5" s="73"/>
      <c r="AK5" s="73"/>
      <c r="AL5" s="73"/>
      <c r="AM5" s="73"/>
      <c r="AN5" s="97"/>
      <c r="AO5" s="97"/>
      <c r="AP5" s="97"/>
      <c r="AQ5" s="98"/>
      <c r="AR5" s="72"/>
      <c r="AS5" s="73"/>
      <c r="AT5" s="73"/>
      <c r="AU5" s="73"/>
      <c r="AV5" s="73"/>
      <c r="AW5" s="73"/>
      <c r="AX5" s="73"/>
      <c r="AY5" s="73"/>
      <c r="AZ5" s="97"/>
      <c r="BA5" s="97"/>
      <c r="BB5" s="97"/>
      <c r="BC5" s="98"/>
      <c r="BD5" s="70"/>
      <c r="BE5" s="71"/>
      <c r="BF5" s="71"/>
      <c r="BG5" s="71"/>
      <c r="BH5" s="71"/>
      <c r="BI5" s="71"/>
      <c r="BJ5" s="71"/>
      <c r="BK5" s="71"/>
      <c r="BL5" s="97"/>
      <c r="BM5" s="97"/>
      <c r="BN5" s="97"/>
      <c r="BO5" s="98"/>
      <c r="BP5" s="70"/>
      <c r="BQ5" s="71"/>
      <c r="BR5" s="71"/>
      <c r="BS5" s="71"/>
      <c r="BT5" s="71"/>
      <c r="BU5" s="71"/>
      <c r="BV5" s="71"/>
      <c r="BW5" s="71"/>
      <c r="BX5" s="97"/>
      <c r="BY5" s="97"/>
      <c r="BZ5" s="97"/>
      <c r="CA5" s="98"/>
      <c r="CB5" s="81" t="s">
        <v>549</v>
      </c>
      <c r="CC5" s="82" t="s">
        <v>549</v>
      </c>
      <c r="CD5" s="82" t="s">
        <v>549</v>
      </c>
      <c r="CE5" s="82" t="s">
        <v>549</v>
      </c>
      <c r="CF5" s="82" t="s">
        <v>549</v>
      </c>
      <c r="CG5" s="82" t="s">
        <v>549</v>
      </c>
      <c r="CH5" s="82" t="s">
        <v>549</v>
      </c>
      <c r="CI5" s="82" t="s">
        <v>549</v>
      </c>
      <c r="CJ5" s="97"/>
      <c r="CK5" s="97"/>
      <c r="CL5" s="97"/>
      <c r="CM5" s="98"/>
      <c r="CN5" s="70"/>
      <c r="CO5" s="71"/>
      <c r="CP5" s="71"/>
      <c r="CQ5" s="71"/>
      <c r="CR5" s="71"/>
      <c r="CS5" s="71"/>
      <c r="CT5" s="71"/>
      <c r="CU5" s="71"/>
      <c r="CV5" s="97"/>
      <c r="CW5" s="97"/>
      <c r="CX5" s="97"/>
      <c r="CY5" s="98"/>
      <c r="CZ5" s="70"/>
      <c r="DA5" s="71"/>
      <c r="DB5" s="71"/>
      <c r="DC5" s="71"/>
      <c r="DD5" s="71"/>
      <c r="DE5" s="71"/>
      <c r="DF5" s="71"/>
      <c r="DG5" s="71"/>
      <c r="DH5" s="97"/>
      <c r="DI5" s="97"/>
      <c r="DJ5" s="97"/>
      <c r="DK5" s="98"/>
    </row>
    <row r="6" spans="1:115" ht="13.2" customHeight="1" x14ac:dyDescent="0.25">
      <c r="A6" s="85" t="s">
        <v>517</v>
      </c>
      <c r="B6" s="92">
        <v>1</v>
      </c>
      <c r="C6" s="92">
        <v>12</v>
      </c>
      <c r="D6" s="88">
        <v>12</v>
      </c>
      <c r="H6" s="155" t="s">
        <v>531</v>
      </c>
      <c r="I6" s="156" t="s">
        <v>531</v>
      </c>
      <c r="J6" s="156" t="s">
        <v>531</v>
      </c>
      <c r="K6" s="156" t="s">
        <v>531</v>
      </c>
      <c r="L6" s="156" t="s">
        <v>531</v>
      </c>
      <c r="M6" s="156" t="s">
        <v>531</v>
      </c>
      <c r="N6" s="82" t="s">
        <v>532</v>
      </c>
      <c r="O6" s="82" t="s">
        <v>532</v>
      </c>
      <c r="P6" s="82" t="s">
        <v>532</v>
      </c>
      <c r="Q6" s="97"/>
      <c r="R6" s="97"/>
      <c r="S6" s="98"/>
      <c r="T6" s="72"/>
      <c r="U6" s="73"/>
      <c r="V6" s="73"/>
      <c r="W6" s="73"/>
      <c r="X6" s="73"/>
      <c r="Y6" s="73"/>
      <c r="Z6" s="73"/>
      <c r="AA6" s="73"/>
      <c r="AB6" s="97"/>
      <c r="AC6" s="97"/>
      <c r="AD6" s="110"/>
      <c r="AE6" s="98"/>
      <c r="AF6" s="72"/>
      <c r="AG6" s="73"/>
      <c r="AH6" s="73"/>
      <c r="AI6" s="73"/>
      <c r="AJ6" s="73"/>
      <c r="AK6" s="73"/>
      <c r="AL6" s="73"/>
      <c r="AM6" s="73"/>
      <c r="AN6" s="97"/>
      <c r="AO6" s="97"/>
      <c r="AP6" s="97"/>
      <c r="AQ6" s="98"/>
      <c r="AR6" s="72"/>
      <c r="AS6" s="73"/>
      <c r="AT6" s="73"/>
      <c r="AU6" s="73"/>
      <c r="AV6" s="73"/>
      <c r="AW6" s="73"/>
      <c r="AX6" s="82" t="s">
        <v>547</v>
      </c>
      <c r="AY6" s="82" t="s">
        <v>547</v>
      </c>
      <c r="AZ6" s="82" t="s">
        <v>547</v>
      </c>
      <c r="BA6" s="97"/>
      <c r="BB6" s="97"/>
      <c r="BC6" s="98"/>
      <c r="BD6" s="107"/>
      <c r="BE6" s="108"/>
      <c r="BF6" s="71"/>
      <c r="BG6" s="71"/>
      <c r="BH6" s="71"/>
      <c r="BI6" s="71"/>
      <c r="BJ6" s="71"/>
      <c r="BK6" s="71"/>
      <c r="BL6" s="97"/>
      <c r="BM6" s="97"/>
      <c r="BN6" s="97"/>
      <c r="BO6" s="98"/>
      <c r="BP6" s="70"/>
      <c r="BQ6" s="71"/>
      <c r="BR6" s="71"/>
      <c r="BS6" s="71"/>
      <c r="BT6" s="71"/>
      <c r="BU6" s="71"/>
      <c r="BV6" s="71"/>
      <c r="BW6" s="71"/>
      <c r="BX6" s="97"/>
      <c r="BY6" s="97"/>
      <c r="BZ6" s="97"/>
      <c r="CA6" s="98"/>
      <c r="CB6" s="70"/>
      <c r="CC6" s="71"/>
      <c r="CD6" s="71"/>
      <c r="CE6" s="71"/>
      <c r="CF6" s="71"/>
      <c r="CG6" s="71"/>
      <c r="CH6" s="71"/>
      <c r="CI6" s="71"/>
      <c r="CJ6" s="97"/>
      <c r="CK6" s="97"/>
      <c r="CL6" s="97"/>
      <c r="CM6" s="98"/>
      <c r="CN6" s="70"/>
      <c r="CO6" s="71"/>
      <c r="CP6" s="71"/>
      <c r="CQ6" s="71"/>
      <c r="CR6" s="71"/>
      <c r="CS6" s="71"/>
      <c r="CT6" s="71"/>
      <c r="CU6" s="71"/>
      <c r="CV6" s="97"/>
      <c r="CW6" s="97"/>
      <c r="CX6" s="97"/>
      <c r="CY6" s="98"/>
      <c r="CZ6" s="70"/>
      <c r="DA6" s="71"/>
      <c r="DB6" s="71"/>
      <c r="DC6" s="71"/>
      <c r="DD6" s="71"/>
      <c r="DE6" s="71"/>
      <c r="DF6" s="71"/>
      <c r="DG6" s="71"/>
      <c r="DH6" s="97"/>
      <c r="DI6" s="97"/>
      <c r="DJ6" s="97"/>
      <c r="DK6" s="98"/>
    </row>
    <row r="7" spans="1:115" x14ac:dyDescent="0.25">
      <c r="A7" s="85" t="s">
        <v>542</v>
      </c>
      <c r="B7" s="92">
        <v>1</v>
      </c>
      <c r="C7" s="92">
        <v>6</v>
      </c>
      <c r="D7" s="88">
        <v>6</v>
      </c>
      <c r="H7" s="72"/>
      <c r="I7" s="73"/>
      <c r="J7" s="73"/>
      <c r="K7" s="73"/>
      <c r="L7" s="156" t="s">
        <v>62</v>
      </c>
      <c r="M7" s="156" t="s">
        <v>62</v>
      </c>
      <c r="N7" s="73"/>
      <c r="O7" s="73"/>
      <c r="P7" s="97"/>
      <c r="Q7" s="97"/>
      <c r="R7" s="97"/>
      <c r="S7" s="98"/>
      <c r="T7" s="72"/>
      <c r="U7" s="73"/>
      <c r="V7" s="73"/>
      <c r="W7" s="73"/>
      <c r="X7" s="73"/>
      <c r="Y7" s="73"/>
      <c r="Z7" s="73"/>
      <c r="AA7" s="73"/>
      <c r="AB7" s="97"/>
      <c r="AC7" s="97"/>
      <c r="AD7" s="110"/>
      <c r="AE7" s="98"/>
      <c r="AF7" s="72"/>
      <c r="AG7" s="73"/>
      <c r="AH7" s="73"/>
      <c r="AI7" s="73"/>
      <c r="AJ7" s="73"/>
      <c r="AK7" s="73"/>
      <c r="AL7" s="73"/>
      <c r="AM7" s="73"/>
      <c r="AN7" s="97"/>
      <c r="AO7" s="97"/>
      <c r="AP7" s="97"/>
      <c r="AQ7" s="98"/>
      <c r="AR7" s="72"/>
      <c r="AS7" s="73"/>
      <c r="AT7" s="73"/>
      <c r="AU7" s="73"/>
      <c r="AV7" s="73"/>
      <c r="AW7" s="73"/>
      <c r="AX7" s="73"/>
      <c r="AY7" s="73"/>
      <c r="AZ7" s="97"/>
      <c r="BA7" s="97"/>
      <c r="BB7" s="97"/>
      <c r="BC7" s="98"/>
      <c r="BD7" s="72"/>
      <c r="BE7" s="73"/>
      <c r="BF7" s="73"/>
      <c r="BG7" s="73"/>
      <c r="BH7" s="73"/>
      <c r="BI7" s="73"/>
      <c r="BJ7" s="73"/>
      <c r="BK7" s="73"/>
      <c r="BL7" s="97"/>
      <c r="BM7" s="97"/>
      <c r="BN7" s="97"/>
      <c r="BO7" s="98"/>
      <c r="BP7" s="70"/>
      <c r="BQ7" s="71"/>
      <c r="BR7" s="71"/>
      <c r="BS7" s="71"/>
      <c r="BT7" s="71"/>
      <c r="BU7" s="71"/>
      <c r="BV7" s="71"/>
      <c r="BW7" s="71"/>
      <c r="BX7" s="97"/>
      <c r="BY7" s="97"/>
      <c r="BZ7" s="97"/>
      <c r="CA7" s="98"/>
      <c r="CB7" s="81" t="s">
        <v>62</v>
      </c>
      <c r="CC7" s="82" t="s">
        <v>62</v>
      </c>
      <c r="CD7" s="82" t="s">
        <v>62</v>
      </c>
      <c r="CE7" s="82" t="s">
        <v>62</v>
      </c>
      <c r="CF7" s="73"/>
      <c r="CG7" s="73"/>
      <c r="CH7" s="73"/>
      <c r="CI7" s="73"/>
      <c r="CJ7" s="97"/>
      <c r="CK7" s="97"/>
      <c r="CL7" s="97"/>
      <c r="CM7" s="98"/>
      <c r="CN7" s="70"/>
      <c r="CO7" s="71"/>
      <c r="CP7" s="71"/>
      <c r="CQ7" s="71"/>
      <c r="CR7" s="71"/>
      <c r="CS7" s="71"/>
      <c r="CT7" s="71"/>
      <c r="CU7" s="71"/>
      <c r="CV7" s="97"/>
      <c r="CW7" s="97"/>
      <c r="CX7" s="97"/>
      <c r="CY7" s="98"/>
      <c r="CZ7" s="70"/>
      <c r="DA7" s="71"/>
      <c r="DB7" s="71"/>
      <c r="DC7" s="71"/>
      <c r="DD7" s="71"/>
      <c r="DE7" s="71"/>
      <c r="DF7" s="71"/>
      <c r="DG7" s="71"/>
      <c r="DH7" s="97"/>
      <c r="DI7" s="97"/>
      <c r="DJ7" s="97"/>
      <c r="DK7" s="98"/>
    </row>
    <row r="8" spans="1:115" x14ac:dyDescent="0.25">
      <c r="A8" s="91" t="s">
        <v>525</v>
      </c>
      <c r="B8" s="88">
        <v>1</v>
      </c>
      <c r="C8" s="88">
        <v>6</v>
      </c>
      <c r="D8" s="88">
        <v>6</v>
      </c>
      <c r="H8" s="72"/>
      <c r="I8" s="73"/>
      <c r="J8" s="73"/>
      <c r="K8" s="73"/>
      <c r="L8" s="73"/>
      <c r="M8" s="73"/>
      <c r="N8" s="73"/>
      <c r="O8" s="73"/>
      <c r="P8" s="97"/>
      <c r="Q8" s="97"/>
      <c r="R8" s="97"/>
      <c r="S8" s="98"/>
      <c r="T8" s="72"/>
      <c r="U8" s="73"/>
      <c r="V8" s="73"/>
      <c r="W8" s="78"/>
      <c r="X8" s="73"/>
      <c r="Y8" s="73"/>
      <c r="Z8" s="73"/>
      <c r="AA8" s="73"/>
      <c r="AB8" s="97"/>
      <c r="AC8" s="97"/>
      <c r="AD8" s="110"/>
      <c r="AE8" s="98"/>
      <c r="AF8" s="72"/>
      <c r="AG8" s="73"/>
      <c r="AH8" s="73"/>
      <c r="AI8" s="73"/>
      <c r="AJ8" s="73"/>
      <c r="AK8" s="73"/>
      <c r="AL8" s="73"/>
      <c r="AM8" s="73"/>
      <c r="AN8" s="97"/>
      <c r="AO8" s="97"/>
      <c r="AP8" s="97"/>
      <c r="AQ8" s="98"/>
      <c r="AR8" s="72"/>
      <c r="AS8" s="73"/>
      <c r="AT8" s="73"/>
      <c r="AU8" s="73"/>
      <c r="AV8" s="73"/>
      <c r="AW8" s="73"/>
      <c r="AX8" s="73"/>
      <c r="AY8" s="73"/>
      <c r="AZ8" s="97"/>
      <c r="BA8" s="97"/>
      <c r="BB8" s="97"/>
      <c r="BC8" s="98"/>
      <c r="BD8" s="72"/>
      <c r="BE8" s="73"/>
      <c r="BF8" s="73"/>
      <c r="BG8" s="73"/>
      <c r="BH8" s="73"/>
      <c r="BI8" s="73"/>
      <c r="BJ8" s="73"/>
      <c r="BK8" s="73"/>
      <c r="BL8" s="97"/>
      <c r="BM8" s="97"/>
      <c r="BN8" s="97"/>
      <c r="BO8" s="98"/>
      <c r="BP8" s="70"/>
      <c r="BQ8" s="71"/>
      <c r="BR8" s="71"/>
      <c r="BS8" s="71"/>
      <c r="BT8" s="71"/>
      <c r="BU8" s="71"/>
      <c r="BV8" s="71"/>
      <c r="BW8" s="71"/>
      <c r="BX8" s="97"/>
      <c r="BY8" s="97"/>
      <c r="BZ8" s="97"/>
      <c r="CA8" s="98"/>
      <c r="CB8" s="72"/>
      <c r="CC8" s="73"/>
      <c r="CD8" s="73"/>
      <c r="CE8" s="73"/>
      <c r="CF8" s="82" t="s">
        <v>62</v>
      </c>
      <c r="CG8" s="82" t="s">
        <v>62</v>
      </c>
      <c r="CH8" s="82" t="s">
        <v>62</v>
      </c>
      <c r="CI8" s="82" t="s">
        <v>62</v>
      </c>
      <c r="CJ8" s="97"/>
      <c r="CK8" s="97"/>
      <c r="CL8" s="97"/>
      <c r="CM8" s="98"/>
      <c r="CN8" s="70"/>
      <c r="CO8" s="71"/>
      <c r="CP8" s="71"/>
      <c r="CQ8" s="71"/>
      <c r="CR8" s="71"/>
      <c r="CS8" s="71"/>
      <c r="CT8" s="71"/>
      <c r="CU8" s="71"/>
      <c r="CV8" s="97"/>
      <c r="CW8" s="97"/>
      <c r="CX8" s="97"/>
      <c r="CY8" s="98"/>
      <c r="CZ8" s="81" t="s">
        <v>549</v>
      </c>
      <c r="DA8" s="82" t="s">
        <v>549</v>
      </c>
      <c r="DB8" s="71"/>
      <c r="DC8" s="71"/>
      <c r="DD8" s="71"/>
      <c r="DE8" s="71"/>
      <c r="DF8" s="71"/>
      <c r="DG8" s="71"/>
      <c r="DH8" s="97"/>
      <c r="DI8" s="97"/>
      <c r="DJ8" s="97"/>
      <c r="DK8" s="98"/>
    </row>
    <row r="9" spans="1:115" x14ac:dyDescent="0.25">
      <c r="A9" s="91" t="s">
        <v>506</v>
      </c>
      <c r="B9" s="88">
        <v>1</v>
      </c>
      <c r="C9" s="88">
        <v>6</v>
      </c>
      <c r="D9" s="88">
        <v>6</v>
      </c>
      <c r="H9" s="72"/>
      <c r="I9" s="73"/>
      <c r="J9" s="73"/>
      <c r="K9" s="73"/>
      <c r="L9" s="73"/>
      <c r="M9" s="73"/>
      <c r="N9" s="73"/>
      <c r="O9" s="73"/>
      <c r="P9" s="97"/>
      <c r="Q9" s="97"/>
      <c r="R9" s="97"/>
      <c r="S9" s="98"/>
      <c r="T9" s="72"/>
      <c r="U9" s="73"/>
      <c r="V9" s="73"/>
      <c r="W9" s="73"/>
      <c r="X9" s="73"/>
      <c r="Y9" s="73"/>
      <c r="Z9" s="73"/>
      <c r="AA9" s="73"/>
      <c r="AB9" s="97"/>
      <c r="AC9" s="97"/>
      <c r="AD9" s="110"/>
      <c r="AE9" s="98"/>
      <c r="AF9" s="72"/>
      <c r="AG9" s="73"/>
      <c r="AH9" s="73"/>
      <c r="AI9" s="73"/>
      <c r="AJ9" s="73"/>
      <c r="AK9" s="73"/>
      <c r="AL9" s="73"/>
      <c r="AM9" s="73"/>
      <c r="AN9" s="97"/>
      <c r="AO9" s="97"/>
      <c r="AP9" s="97"/>
      <c r="AQ9" s="98"/>
      <c r="AR9" s="81" t="s">
        <v>547</v>
      </c>
      <c r="AS9" s="82" t="s">
        <v>547</v>
      </c>
      <c r="AT9" s="82" t="s">
        <v>547</v>
      </c>
      <c r="AU9" s="82" t="s">
        <v>547</v>
      </c>
      <c r="AV9" s="82" t="s">
        <v>547</v>
      </c>
      <c r="AW9" s="82" t="s">
        <v>547</v>
      </c>
      <c r="AX9" s="73"/>
      <c r="AY9" s="73"/>
      <c r="AZ9" s="97"/>
      <c r="BA9" s="97"/>
      <c r="BB9" s="97"/>
      <c r="BC9" s="98"/>
      <c r="BD9" s="70"/>
      <c r="BE9" s="71"/>
      <c r="BF9" s="71"/>
      <c r="BG9" s="71"/>
      <c r="BH9" s="71"/>
      <c r="BI9" s="71"/>
      <c r="BJ9" s="71"/>
      <c r="BK9" s="71"/>
      <c r="BL9" s="97"/>
      <c r="BM9" s="97"/>
      <c r="BN9" s="97"/>
      <c r="BO9" s="98"/>
      <c r="BP9" s="70"/>
      <c r="BQ9" s="71"/>
      <c r="BR9" s="71"/>
      <c r="BS9" s="71"/>
      <c r="BT9" s="71"/>
      <c r="BU9" s="71"/>
      <c r="BV9" s="71"/>
      <c r="BW9" s="71"/>
      <c r="BX9" s="97"/>
      <c r="BY9" s="97"/>
      <c r="BZ9" s="97"/>
      <c r="CA9" s="98"/>
      <c r="CB9" s="70"/>
      <c r="CC9" s="71"/>
      <c r="CD9" s="71"/>
      <c r="CE9" s="71"/>
      <c r="CF9" s="71"/>
      <c r="CG9" s="71"/>
      <c r="CH9" s="71"/>
      <c r="CI9" s="71"/>
      <c r="CJ9" s="97"/>
      <c r="CK9" s="97"/>
      <c r="CL9" s="97"/>
      <c r="CM9" s="98"/>
      <c r="CN9" s="70"/>
      <c r="CO9" s="71"/>
      <c r="CP9" s="71"/>
      <c r="CQ9" s="71"/>
      <c r="CR9" s="71"/>
      <c r="CS9" s="71"/>
      <c r="CT9" s="71"/>
      <c r="CU9" s="71"/>
      <c r="CV9" s="97"/>
      <c r="CW9" s="97"/>
      <c r="CX9" s="97"/>
      <c r="CY9" s="98"/>
      <c r="CZ9" s="70"/>
      <c r="DA9" s="71"/>
      <c r="DB9" s="71"/>
      <c r="DC9" s="71"/>
      <c r="DD9" s="71"/>
      <c r="DE9" s="71"/>
      <c r="DF9" s="71"/>
      <c r="DG9" s="71"/>
      <c r="DH9" s="97"/>
      <c r="DI9" s="97"/>
      <c r="DJ9" s="97"/>
      <c r="DK9" s="98"/>
    </row>
    <row r="10" spans="1:115" ht="16.8" x14ac:dyDescent="0.25">
      <c r="A10" s="91" t="s">
        <v>501</v>
      </c>
      <c r="B10" s="88">
        <v>2</v>
      </c>
      <c r="C10" s="88">
        <v>4</v>
      </c>
      <c r="D10" s="88">
        <v>8</v>
      </c>
      <c r="H10" s="157" t="s">
        <v>533</v>
      </c>
      <c r="I10" s="158" t="s">
        <v>533</v>
      </c>
      <c r="J10" s="158" t="s">
        <v>533</v>
      </c>
      <c r="K10" s="158" t="s">
        <v>533</v>
      </c>
      <c r="L10" s="73"/>
      <c r="M10" s="82" t="s">
        <v>532</v>
      </c>
      <c r="N10" s="73"/>
      <c r="O10" s="73"/>
      <c r="P10" s="97"/>
      <c r="Q10" s="97"/>
      <c r="R10" s="97"/>
      <c r="S10" s="98"/>
      <c r="T10" s="72"/>
      <c r="U10" s="73"/>
      <c r="V10" s="73"/>
      <c r="W10" s="73"/>
      <c r="X10" s="73"/>
      <c r="Y10" s="73"/>
      <c r="Z10" s="84" t="s">
        <v>533</v>
      </c>
      <c r="AA10" s="73"/>
      <c r="AB10" s="97"/>
      <c r="AC10" s="97"/>
      <c r="AD10" s="110"/>
      <c r="AE10" s="98"/>
      <c r="AF10" s="72"/>
      <c r="AG10" s="73"/>
      <c r="AH10" s="73"/>
      <c r="AI10" s="73"/>
      <c r="AJ10" s="73"/>
      <c r="AK10" s="73"/>
      <c r="AL10" s="73"/>
      <c r="AM10" s="73"/>
      <c r="AN10" s="97"/>
      <c r="AO10" s="97"/>
      <c r="AP10" s="97"/>
      <c r="AQ10" s="98"/>
      <c r="AR10" s="72"/>
      <c r="AS10" s="73"/>
      <c r="AT10" s="73"/>
      <c r="AU10" s="73"/>
      <c r="AV10" s="73"/>
      <c r="AW10" s="73"/>
      <c r="AX10" s="73"/>
      <c r="AY10" s="73"/>
      <c r="AZ10" s="97"/>
      <c r="BA10" s="97"/>
      <c r="BB10" s="97"/>
      <c r="BC10" s="98"/>
      <c r="BD10" s="70"/>
      <c r="BE10" s="71"/>
      <c r="BF10" s="71"/>
      <c r="BG10" s="71"/>
      <c r="BH10" s="71"/>
      <c r="BI10" s="71"/>
      <c r="BJ10" s="71"/>
      <c r="BK10" s="71"/>
      <c r="BL10" s="97"/>
      <c r="BM10" s="97"/>
      <c r="BN10" s="97"/>
      <c r="BO10" s="98"/>
      <c r="BP10" s="70"/>
      <c r="BQ10" s="71"/>
      <c r="BR10" s="71"/>
      <c r="BS10" s="71"/>
      <c r="BT10" s="71"/>
      <c r="BU10" s="71"/>
      <c r="BV10" s="71"/>
      <c r="BW10" s="71"/>
      <c r="BX10" s="97"/>
      <c r="BY10" s="97"/>
      <c r="BZ10" s="97"/>
      <c r="CA10" s="98"/>
      <c r="CB10" s="70"/>
      <c r="CC10" s="71"/>
      <c r="CD10" s="71"/>
      <c r="CE10" s="71"/>
      <c r="CF10" s="71"/>
      <c r="CG10" s="71"/>
      <c r="CH10" s="71"/>
      <c r="CI10" s="71"/>
      <c r="CJ10" s="97"/>
      <c r="CK10" s="97"/>
      <c r="CL10" s="97"/>
      <c r="CM10" s="98"/>
      <c r="CN10" s="70"/>
      <c r="CO10" s="71"/>
      <c r="CP10" s="71"/>
      <c r="CQ10" s="71"/>
      <c r="CR10" s="71"/>
      <c r="CS10" s="71"/>
      <c r="CT10" s="71"/>
      <c r="CU10" s="71"/>
      <c r="CV10" s="97"/>
      <c r="CW10" s="97"/>
      <c r="CX10" s="97"/>
      <c r="CY10" s="98"/>
      <c r="CZ10" s="70"/>
      <c r="DA10" s="71"/>
      <c r="DB10" s="71"/>
      <c r="DC10" s="71"/>
      <c r="DD10" s="71"/>
      <c r="DE10" s="71"/>
      <c r="DF10" s="71"/>
      <c r="DG10" s="71"/>
      <c r="DH10" s="97"/>
      <c r="DI10" s="97"/>
      <c r="DJ10" s="97"/>
      <c r="DK10" s="98"/>
    </row>
    <row r="11" spans="1:115" x14ac:dyDescent="0.25">
      <c r="A11" s="91" t="s">
        <v>507</v>
      </c>
      <c r="B11" s="88">
        <v>1</v>
      </c>
      <c r="C11" s="88">
        <v>8</v>
      </c>
      <c r="D11" s="88">
        <v>8</v>
      </c>
      <c r="H11" s="72"/>
      <c r="I11" s="73"/>
      <c r="J11" s="73"/>
      <c r="K11" s="73"/>
      <c r="L11" s="73"/>
      <c r="M11" s="73"/>
      <c r="N11" s="82" t="s">
        <v>531</v>
      </c>
      <c r="O11" s="82" t="s">
        <v>531</v>
      </c>
      <c r="P11" s="97"/>
      <c r="Q11" s="97"/>
      <c r="R11" s="97"/>
      <c r="S11" s="97"/>
      <c r="T11" s="81" t="s">
        <v>531</v>
      </c>
      <c r="U11" s="82" t="s">
        <v>531</v>
      </c>
      <c r="V11" s="82" t="s">
        <v>531</v>
      </c>
      <c r="W11" s="82" t="s">
        <v>531</v>
      </c>
      <c r="X11" s="82" t="s">
        <v>531</v>
      </c>
      <c r="Y11" s="82" t="s">
        <v>531</v>
      </c>
      <c r="Z11" s="73"/>
      <c r="AA11" s="73"/>
      <c r="AB11" s="97"/>
      <c r="AC11" s="97"/>
      <c r="AD11" s="110"/>
      <c r="AE11" s="98"/>
      <c r="AF11" s="72"/>
      <c r="AG11" s="73"/>
      <c r="AH11" s="73"/>
      <c r="AI11" s="73"/>
      <c r="AJ11" s="73"/>
      <c r="AK11" s="73"/>
      <c r="AL11" s="73"/>
      <c r="AM11" s="73"/>
      <c r="AN11" s="97"/>
      <c r="AO11" s="97"/>
      <c r="AP11" s="97"/>
      <c r="AQ11" s="97"/>
      <c r="AR11" s="72"/>
      <c r="AS11" s="73"/>
      <c r="AT11" s="73"/>
      <c r="AU11" s="73"/>
      <c r="AV11" s="73"/>
      <c r="AW11" s="73"/>
      <c r="AX11" s="73"/>
      <c r="AY11" s="73"/>
      <c r="AZ11" s="97"/>
      <c r="BA11" s="97"/>
      <c r="BB11" s="97"/>
      <c r="BC11" s="97"/>
      <c r="BD11" s="70"/>
      <c r="BE11" s="71"/>
      <c r="BF11" s="71"/>
      <c r="BG11" s="71"/>
      <c r="BH11" s="71"/>
      <c r="BI11" s="71"/>
      <c r="BJ11" s="71"/>
      <c r="BK11" s="71"/>
      <c r="BL11" s="97"/>
      <c r="BM11" s="97"/>
      <c r="BN11" s="97"/>
      <c r="BO11" s="97"/>
      <c r="BP11" s="70"/>
      <c r="BQ11" s="71"/>
      <c r="BR11" s="71"/>
      <c r="BS11" s="71"/>
      <c r="BT11" s="71"/>
      <c r="BU11" s="71"/>
      <c r="BV11" s="71"/>
      <c r="BW11" s="71"/>
      <c r="BX11" s="97"/>
      <c r="BY11" s="97"/>
      <c r="BZ11" s="97"/>
      <c r="CA11" s="97"/>
      <c r="CB11" s="70"/>
      <c r="CC11" s="71"/>
      <c r="CD11" s="71"/>
      <c r="CE11" s="71"/>
      <c r="CF11" s="71"/>
      <c r="CG11" s="71"/>
      <c r="CH11" s="71"/>
      <c r="CI11" s="71"/>
      <c r="CJ11" s="97"/>
      <c r="CK11" s="97"/>
      <c r="CL11" s="97"/>
      <c r="CM11" s="97"/>
      <c r="CN11" s="70"/>
      <c r="CO11" s="71"/>
      <c r="CP11" s="71"/>
      <c r="CQ11" s="71"/>
      <c r="CR11" s="71"/>
      <c r="CS11" s="71"/>
      <c r="CT11" s="71"/>
      <c r="CU11" s="71"/>
      <c r="CV11" s="97"/>
      <c r="CW11" s="97"/>
      <c r="CX11" s="97"/>
      <c r="CY11" s="97"/>
      <c r="CZ11" s="70"/>
      <c r="DA11" s="71"/>
      <c r="DB11" s="71"/>
      <c r="DC11" s="71"/>
      <c r="DD11" s="71"/>
      <c r="DE11" s="71"/>
      <c r="DF11" s="71"/>
      <c r="DG11" s="71"/>
      <c r="DH11" s="97"/>
      <c r="DI11" s="97"/>
      <c r="DJ11" s="97"/>
      <c r="DK11" s="98"/>
    </row>
    <row r="12" spans="1:115" ht="16.8" x14ac:dyDescent="0.25">
      <c r="A12" s="85" t="s">
        <v>508</v>
      </c>
      <c r="B12" s="88">
        <v>2</v>
      </c>
      <c r="C12" s="88">
        <v>30</v>
      </c>
      <c r="D12" s="88">
        <v>60</v>
      </c>
      <c r="H12" s="72"/>
      <c r="I12" s="73"/>
      <c r="J12" s="73"/>
      <c r="K12" s="73"/>
      <c r="L12" s="73"/>
      <c r="M12" s="73"/>
      <c r="N12" s="73"/>
      <c r="O12" s="73"/>
      <c r="P12" s="97"/>
      <c r="Q12" s="97"/>
      <c r="R12" s="97"/>
      <c r="S12" s="98"/>
      <c r="T12" s="83" t="s">
        <v>534</v>
      </c>
      <c r="U12" s="84" t="s">
        <v>534</v>
      </c>
      <c r="V12" s="84" t="s">
        <v>534</v>
      </c>
      <c r="W12" s="84" t="s">
        <v>534</v>
      </c>
      <c r="X12" s="84" t="s">
        <v>534</v>
      </c>
      <c r="Y12" s="84" t="s">
        <v>534</v>
      </c>
      <c r="Z12" s="84" t="s">
        <v>535</v>
      </c>
      <c r="AA12" s="84" t="s">
        <v>535</v>
      </c>
      <c r="AB12" s="97"/>
      <c r="AC12" s="97"/>
      <c r="AD12" s="110"/>
      <c r="AE12" s="98"/>
      <c r="AF12" s="83" t="s">
        <v>535</v>
      </c>
      <c r="AG12" s="84" t="s">
        <v>535</v>
      </c>
      <c r="AH12" s="84" t="s">
        <v>535</v>
      </c>
      <c r="AI12" s="84" t="s">
        <v>535</v>
      </c>
      <c r="AJ12" s="84" t="s">
        <v>535</v>
      </c>
      <c r="AK12" s="84" t="s">
        <v>535</v>
      </c>
      <c r="AL12" s="84" t="s">
        <v>535</v>
      </c>
      <c r="AM12" s="84" t="s">
        <v>535</v>
      </c>
      <c r="AN12" s="97"/>
      <c r="AO12" s="97"/>
      <c r="AP12" s="97"/>
      <c r="AQ12" s="98"/>
      <c r="AR12" s="83" t="s">
        <v>535</v>
      </c>
      <c r="AS12" s="84" t="s">
        <v>535</v>
      </c>
      <c r="AT12" s="84" t="s">
        <v>535</v>
      </c>
      <c r="AU12" s="84" t="s">
        <v>535</v>
      </c>
      <c r="AV12" s="84" t="s">
        <v>535</v>
      </c>
      <c r="AW12" s="84" t="s">
        <v>535</v>
      </c>
      <c r="AX12" s="84" t="s">
        <v>535</v>
      </c>
      <c r="AY12" s="84" t="s">
        <v>535</v>
      </c>
      <c r="AZ12" s="97"/>
      <c r="BA12" s="97"/>
      <c r="BB12" s="97"/>
      <c r="BC12" s="98"/>
      <c r="BD12" s="83" t="s">
        <v>553</v>
      </c>
      <c r="BE12" s="84" t="s">
        <v>553</v>
      </c>
      <c r="BF12" s="84" t="s">
        <v>553</v>
      </c>
      <c r="BG12" s="84" t="s">
        <v>553</v>
      </c>
      <c r="BH12" s="84" t="s">
        <v>553</v>
      </c>
      <c r="BI12" s="84" t="s">
        <v>553</v>
      </c>
      <c r="BJ12" s="84" t="s">
        <v>553</v>
      </c>
      <c r="BK12" s="84" t="s">
        <v>553</v>
      </c>
      <c r="BL12" s="97"/>
      <c r="BM12" s="97"/>
      <c r="BN12" s="97"/>
      <c r="BO12" s="98"/>
      <c r="BP12" s="70"/>
      <c r="BQ12" s="71"/>
      <c r="BR12" s="71"/>
      <c r="BS12" s="71"/>
      <c r="BT12" s="71"/>
      <c r="BU12" s="71"/>
      <c r="BV12" s="71"/>
      <c r="BW12" s="71"/>
      <c r="BX12" s="97"/>
      <c r="BY12" s="97"/>
      <c r="BZ12" s="97"/>
      <c r="CA12" s="98"/>
      <c r="CB12" s="70"/>
      <c r="CC12" s="71"/>
      <c r="CD12" s="71"/>
      <c r="CE12" s="71"/>
      <c r="CF12" s="71"/>
      <c r="CG12" s="71"/>
      <c r="CH12" s="71"/>
      <c r="CI12" s="71"/>
      <c r="CJ12" s="97"/>
      <c r="CK12" s="97"/>
      <c r="CL12" s="97"/>
      <c r="CM12" s="98"/>
      <c r="CN12" s="70"/>
      <c r="CO12" s="71"/>
      <c r="CP12" s="71"/>
      <c r="CQ12" s="71"/>
      <c r="CR12" s="71"/>
      <c r="CS12" s="71"/>
      <c r="CT12" s="71"/>
      <c r="CU12" s="71"/>
      <c r="CV12" s="97"/>
      <c r="CW12" s="97"/>
      <c r="CX12" s="97"/>
      <c r="CY12" s="98"/>
      <c r="CZ12" s="70"/>
      <c r="DA12" s="71"/>
      <c r="DB12" s="71"/>
      <c r="DC12" s="71"/>
      <c r="DD12" s="71"/>
      <c r="DE12" s="71"/>
      <c r="DF12" s="71"/>
      <c r="DG12" s="71"/>
      <c r="DH12" s="97"/>
      <c r="DI12" s="97"/>
      <c r="DJ12" s="97"/>
      <c r="DK12" s="98"/>
    </row>
    <row r="13" spans="1:115" ht="13.2" customHeight="1" x14ac:dyDescent="0.25">
      <c r="A13" s="85" t="s">
        <v>543</v>
      </c>
      <c r="B13" s="88">
        <v>1</v>
      </c>
      <c r="C13" s="88">
        <v>8</v>
      </c>
      <c r="D13" s="88">
        <v>8</v>
      </c>
      <c r="H13" s="72"/>
      <c r="I13" s="73"/>
      <c r="J13" s="73"/>
      <c r="K13" s="73"/>
      <c r="L13" s="73"/>
      <c r="M13" s="73"/>
      <c r="N13" s="73"/>
      <c r="O13" s="73"/>
      <c r="P13" s="97"/>
      <c r="Q13" s="97"/>
      <c r="R13" s="97"/>
      <c r="S13" s="98"/>
      <c r="T13" s="72"/>
      <c r="U13" s="73"/>
      <c r="V13" s="73"/>
      <c r="W13" s="73"/>
      <c r="X13" s="73"/>
      <c r="Y13" s="73"/>
      <c r="Z13" s="73"/>
      <c r="AA13" s="73"/>
      <c r="AB13" s="97"/>
      <c r="AC13" s="97"/>
      <c r="AD13" s="110"/>
      <c r="AE13" s="98"/>
      <c r="AF13" s="72"/>
      <c r="AG13" s="73"/>
      <c r="AH13" s="73"/>
      <c r="AI13" s="73"/>
      <c r="AJ13" s="73"/>
      <c r="AK13" s="73"/>
      <c r="AL13" s="73"/>
      <c r="AM13" s="73"/>
      <c r="AN13" s="97"/>
      <c r="AO13" s="97"/>
      <c r="AP13" s="97"/>
      <c r="AQ13" s="98"/>
      <c r="AR13" s="72"/>
      <c r="AS13" s="73"/>
      <c r="AT13" s="73"/>
      <c r="AU13" s="73"/>
      <c r="AV13" s="73"/>
      <c r="AW13" s="73"/>
      <c r="AX13" s="73"/>
      <c r="AY13" s="73"/>
      <c r="AZ13" s="97"/>
      <c r="BA13" s="97"/>
      <c r="BB13" s="97"/>
      <c r="BC13" s="98"/>
      <c r="BD13" s="81" t="s">
        <v>532</v>
      </c>
      <c r="BE13" s="82" t="s">
        <v>532</v>
      </c>
      <c r="BF13" s="82" t="s">
        <v>532</v>
      </c>
      <c r="BG13" s="82" t="s">
        <v>532</v>
      </c>
      <c r="BH13" s="82" t="s">
        <v>532</v>
      </c>
      <c r="BI13" s="82" t="s">
        <v>532</v>
      </c>
      <c r="BJ13" s="82" t="s">
        <v>532</v>
      </c>
      <c r="BK13" s="82" t="s">
        <v>532</v>
      </c>
      <c r="BL13" s="97"/>
      <c r="BM13" s="97"/>
      <c r="BN13" s="97"/>
      <c r="BO13" s="98"/>
      <c r="BP13" s="70"/>
      <c r="BQ13" s="71"/>
      <c r="BR13" s="71"/>
      <c r="BS13" s="71"/>
      <c r="BT13" s="71"/>
      <c r="BU13" s="71"/>
      <c r="BV13" s="71"/>
      <c r="BW13" s="71"/>
      <c r="BX13" s="97"/>
      <c r="BY13" s="97"/>
      <c r="BZ13" s="97"/>
      <c r="CA13" s="98"/>
      <c r="CB13" s="70"/>
      <c r="CC13" s="71"/>
      <c r="CD13" s="71"/>
      <c r="CE13" s="71"/>
      <c r="CF13" s="71"/>
      <c r="CG13" s="71"/>
      <c r="CH13" s="71"/>
      <c r="CI13" s="71"/>
      <c r="CJ13" s="97"/>
      <c r="CK13" s="97"/>
      <c r="CL13" s="97"/>
      <c r="CM13" s="98"/>
      <c r="CN13" s="70"/>
      <c r="CO13" s="71"/>
      <c r="CP13" s="71"/>
      <c r="CQ13" s="71"/>
      <c r="CR13" s="71"/>
      <c r="CS13" s="71"/>
      <c r="CT13" s="71"/>
      <c r="CU13" s="71"/>
      <c r="CV13" s="97"/>
      <c r="CW13" s="97"/>
      <c r="CX13" s="97"/>
      <c r="CY13" s="98"/>
      <c r="CZ13" s="70"/>
      <c r="DA13" s="71"/>
      <c r="DB13" s="71"/>
      <c r="DC13" s="71"/>
      <c r="DD13" s="71"/>
      <c r="DE13" s="71"/>
      <c r="DF13" s="71"/>
      <c r="DG13" s="71"/>
      <c r="DH13" s="97"/>
      <c r="DI13" s="97"/>
      <c r="DJ13" s="97"/>
      <c r="DK13" s="98"/>
    </row>
    <row r="14" spans="1:115" x14ac:dyDescent="0.25">
      <c r="A14" s="85" t="s">
        <v>544</v>
      </c>
      <c r="B14" s="88">
        <v>1</v>
      </c>
      <c r="C14" s="88">
        <v>8</v>
      </c>
      <c r="D14" s="88">
        <v>8</v>
      </c>
      <c r="H14" s="72"/>
      <c r="I14" s="73"/>
      <c r="J14" s="73"/>
      <c r="K14" s="73"/>
      <c r="L14" s="73"/>
      <c r="M14" s="73"/>
      <c r="N14" s="73"/>
      <c r="O14" s="73"/>
      <c r="P14" s="97"/>
      <c r="Q14" s="97"/>
      <c r="R14" s="97"/>
      <c r="S14" s="98"/>
      <c r="T14" s="72"/>
      <c r="U14" s="73"/>
      <c r="V14" s="73"/>
      <c r="W14" s="73"/>
      <c r="X14" s="73"/>
      <c r="Y14" s="73"/>
      <c r="Z14" s="73"/>
      <c r="AA14" s="73"/>
      <c r="AB14" s="97"/>
      <c r="AC14" s="97"/>
      <c r="AD14" s="110"/>
      <c r="AE14" s="98"/>
      <c r="AF14" s="72"/>
      <c r="AG14" s="73"/>
      <c r="AH14" s="73"/>
      <c r="AI14" s="73"/>
      <c r="AJ14" s="73"/>
      <c r="AK14" s="73"/>
      <c r="AL14" s="73"/>
      <c r="AM14" s="73"/>
      <c r="AN14" s="97"/>
      <c r="AO14" s="97"/>
      <c r="AP14" s="97"/>
      <c r="AQ14" s="98"/>
      <c r="AR14" s="72"/>
      <c r="AS14" s="73"/>
      <c r="AT14" s="73"/>
      <c r="AU14" s="73"/>
      <c r="AV14" s="73"/>
      <c r="AW14" s="73"/>
      <c r="AX14" s="73"/>
      <c r="AY14" s="73"/>
      <c r="AZ14" s="97"/>
      <c r="BA14" s="97"/>
      <c r="BB14" s="97"/>
      <c r="BC14" s="98"/>
      <c r="BD14" s="70"/>
      <c r="BE14" s="71"/>
      <c r="BF14" s="71"/>
      <c r="BG14" s="71"/>
      <c r="BH14" s="71"/>
      <c r="BI14" s="71"/>
      <c r="BJ14" s="71"/>
      <c r="BK14" s="71"/>
      <c r="BL14" s="97"/>
      <c r="BM14" s="97"/>
      <c r="BN14" s="97"/>
      <c r="BO14" s="98"/>
      <c r="BP14" s="70"/>
      <c r="BQ14" s="71"/>
      <c r="BR14" s="71"/>
      <c r="BS14" s="71"/>
      <c r="BT14" s="71"/>
      <c r="BU14" s="71"/>
      <c r="BV14" s="71"/>
      <c r="BW14" s="71"/>
      <c r="BX14" s="97"/>
      <c r="BY14" s="97"/>
      <c r="BZ14" s="97"/>
      <c r="CA14" s="98"/>
      <c r="CB14" s="81" t="s">
        <v>532</v>
      </c>
      <c r="CC14" s="82" t="s">
        <v>532</v>
      </c>
      <c r="CD14" s="82" t="s">
        <v>532</v>
      </c>
      <c r="CE14" s="82" t="s">
        <v>532</v>
      </c>
      <c r="CF14" s="82" t="s">
        <v>532</v>
      </c>
      <c r="CG14" s="82" t="s">
        <v>532</v>
      </c>
      <c r="CH14" s="82" t="s">
        <v>532</v>
      </c>
      <c r="CI14" s="82" t="s">
        <v>532</v>
      </c>
      <c r="CJ14" s="82" t="s">
        <v>532</v>
      </c>
      <c r="CK14" s="82" t="s">
        <v>532</v>
      </c>
      <c r="CL14" s="82" t="s">
        <v>532</v>
      </c>
      <c r="CM14" s="82" t="s">
        <v>532</v>
      </c>
      <c r="CN14" s="70"/>
      <c r="CO14" s="71"/>
      <c r="CP14" s="71"/>
      <c r="CQ14" s="71"/>
      <c r="CR14" s="71"/>
      <c r="CS14" s="71"/>
      <c r="CT14" s="71"/>
      <c r="CU14" s="71"/>
      <c r="CV14" s="97"/>
      <c r="CW14" s="97"/>
      <c r="CX14" s="97"/>
      <c r="CY14" s="98"/>
      <c r="CZ14" s="70"/>
      <c r="DA14" s="71"/>
      <c r="DB14" s="71"/>
      <c r="DC14" s="71"/>
      <c r="DD14" s="71"/>
      <c r="DE14" s="71"/>
      <c r="DF14" s="71"/>
      <c r="DG14" s="71"/>
      <c r="DH14" s="97"/>
      <c r="DI14" s="97"/>
      <c r="DJ14" s="97"/>
      <c r="DK14" s="98"/>
    </row>
    <row r="15" spans="1:115" s="3" customFormat="1" x14ac:dyDescent="0.25">
      <c r="A15" s="93" t="s">
        <v>519</v>
      </c>
      <c r="B15" s="94">
        <v>1</v>
      </c>
      <c r="C15" s="94">
        <v>8</v>
      </c>
      <c r="D15" s="88">
        <v>8</v>
      </c>
      <c r="H15" s="72"/>
      <c r="I15" s="73"/>
      <c r="J15" s="73"/>
      <c r="K15" s="73"/>
      <c r="L15" s="73"/>
      <c r="M15" s="73"/>
      <c r="N15" s="73"/>
      <c r="O15" s="73"/>
      <c r="P15" s="97"/>
      <c r="Q15" s="97"/>
      <c r="R15" s="97"/>
      <c r="S15" s="98"/>
      <c r="T15" s="72"/>
      <c r="U15" s="73"/>
      <c r="V15" s="73"/>
      <c r="W15" s="73"/>
      <c r="X15" s="73"/>
      <c r="Y15" s="73"/>
      <c r="Z15" s="73"/>
      <c r="AA15" s="73"/>
      <c r="AB15" s="97"/>
      <c r="AC15" s="97"/>
      <c r="AD15" s="110"/>
      <c r="AE15" s="98"/>
      <c r="AF15" s="72"/>
      <c r="AG15" s="73"/>
      <c r="AH15" s="73"/>
      <c r="AI15" s="73"/>
      <c r="AJ15" s="73"/>
      <c r="AK15" s="73"/>
      <c r="AL15" s="73"/>
      <c r="AM15" s="73"/>
      <c r="AN15" s="97"/>
      <c r="AO15" s="97"/>
      <c r="AP15" s="97"/>
      <c r="AQ15" s="98"/>
      <c r="AR15" s="81" t="s">
        <v>532</v>
      </c>
      <c r="AS15" s="82" t="s">
        <v>532</v>
      </c>
      <c r="AT15" s="82" t="s">
        <v>532</v>
      </c>
      <c r="AU15" s="82" t="s">
        <v>532</v>
      </c>
      <c r="AV15" s="82" t="s">
        <v>532</v>
      </c>
      <c r="AW15" s="82" t="s">
        <v>532</v>
      </c>
      <c r="AX15" s="82" t="s">
        <v>532</v>
      </c>
      <c r="AY15" s="82" t="s">
        <v>532</v>
      </c>
      <c r="AZ15" s="97"/>
      <c r="BA15" s="97"/>
      <c r="BB15" s="97"/>
      <c r="BC15" s="98"/>
      <c r="BD15" s="72"/>
      <c r="BE15" s="73"/>
      <c r="BF15" s="73"/>
      <c r="BG15" s="73"/>
      <c r="BH15" s="73"/>
      <c r="BI15" s="73"/>
      <c r="BJ15" s="73"/>
      <c r="BK15" s="73"/>
      <c r="BL15" s="97"/>
      <c r="BM15" s="97"/>
      <c r="BN15" s="97"/>
      <c r="BO15" s="98"/>
      <c r="BP15" s="72"/>
      <c r="BQ15" s="73"/>
      <c r="BR15" s="73"/>
      <c r="BS15" s="73"/>
      <c r="BT15" s="73"/>
      <c r="BU15" s="73"/>
      <c r="BV15" s="73"/>
      <c r="BW15" s="73"/>
      <c r="BX15" s="97"/>
      <c r="BY15" s="97"/>
      <c r="BZ15" s="97"/>
      <c r="CA15" s="98"/>
      <c r="CB15" s="72"/>
      <c r="CC15" s="73"/>
      <c r="CD15" s="73"/>
      <c r="CE15" s="73"/>
      <c r="CF15" s="73"/>
      <c r="CG15" s="73"/>
      <c r="CH15" s="73"/>
      <c r="CI15" s="73"/>
      <c r="CJ15" s="97"/>
      <c r="CK15" s="97"/>
      <c r="CL15" s="97"/>
      <c r="CM15" s="98"/>
      <c r="CN15" s="72"/>
      <c r="CO15" s="73"/>
      <c r="CP15" s="73"/>
      <c r="CQ15" s="73"/>
      <c r="CR15" s="73"/>
      <c r="CS15" s="73"/>
      <c r="CT15" s="73"/>
      <c r="CU15" s="73"/>
      <c r="CV15" s="97"/>
      <c r="CW15" s="97"/>
      <c r="CX15" s="97"/>
      <c r="CY15" s="98"/>
      <c r="CZ15" s="72"/>
      <c r="DA15" s="73"/>
      <c r="DB15" s="73"/>
      <c r="DC15" s="73"/>
      <c r="DD15" s="73"/>
      <c r="DE15" s="73"/>
      <c r="DF15" s="73"/>
      <c r="DG15" s="73"/>
      <c r="DH15" s="97"/>
      <c r="DI15" s="97"/>
      <c r="DJ15" s="97"/>
      <c r="DK15" s="98"/>
    </row>
    <row r="16" spans="1:115" s="3" customFormat="1" x14ac:dyDescent="0.25">
      <c r="A16" s="93" t="s">
        <v>518</v>
      </c>
      <c r="B16" s="94">
        <v>2</v>
      </c>
      <c r="C16" s="94">
        <v>4</v>
      </c>
      <c r="D16" s="88">
        <v>8</v>
      </c>
      <c r="H16" s="72"/>
      <c r="I16" s="73"/>
      <c r="J16" s="73"/>
      <c r="K16" s="73"/>
      <c r="L16" s="73"/>
      <c r="M16" s="73"/>
      <c r="N16" s="82" t="s">
        <v>62</v>
      </c>
      <c r="O16" s="82" t="s">
        <v>62</v>
      </c>
      <c r="P16" s="82" t="s">
        <v>62</v>
      </c>
      <c r="Q16" s="82" t="s">
        <v>532</v>
      </c>
      <c r="R16" s="82" t="s">
        <v>532</v>
      </c>
      <c r="S16" s="103" t="s">
        <v>532</v>
      </c>
      <c r="T16" s="72"/>
      <c r="U16" s="73"/>
      <c r="V16" s="73"/>
      <c r="W16" s="73"/>
      <c r="X16" s="73"/>
      <c r="Y16" s="73"/>
      <c r="Z16" s="73"/>
      <c r="AA16" s="73"/>
      <c r="AB16" s="97"/>
      <c r="AC16" s="97"/>
      <c r="AD16" s="110"/>
      <c r="AE16" s="98"/>
      <c r="AF16" s="72"/>
      <c r="AG16" s="73"/>
      <c r="AH16" s="73"/>
      <c r="AI16" s="73"/>
      <c r="AJ16" s="73"/>
      <c r="AK16" s="73"/>
      <c r="AL16" s="73"/>
      <c r="AM16" s="73"/>
      <c r="AN16" s="97"/>
      <c r="AO16" s="97"/>
      <c r="AP16" s="97"/>
      <c r="AQ16" s="98"/>
      <c r="AR16" s="72"/>
      <c r="AS16" s="73"/>
      <c r="AT16" s="73"/>
      <c r="AU16" s="73"/>
      <c r="AV16" s="73"/>
      <c r="AW16" s="73"/>
      <c r="AX16" s="73"/>
      <c r="AY16" s="73"/>
      <c r="AZ16" s="97"/>
      <c r="BA16" s="97"/>
      <c r="BB16" s="97"/>
      <c r="BC16" s="98"/>
      <c r="BD16" s="72"/>
      <c r="BE16" s="73"/>
      <c r="BF16" s="73"/>
      <c r="BG16" s="73"/>
      <c r="BH16" s="73"/>
      <c r="BI16" s="73"/>
      <c r="BJ16" s="73"/>
      <c r="BK16" s="73"/>
      <c r="BL16" s="97"/>
      <c r="BM16" s="97"/>
      <c r="BN16" s="97"/>
      <c r="BO16" s="98"/>
      <c r="BP16" s="72"/>
      <c r="BQ16" s="73"/>
      <c r="BR16" s="73"/>
      <c r="BS16" s="73"/>
      <c r="BT16" s="73"/>
      <c r="BU16" s="73"/>
      <c r="BV16" s="73"/>
      <c r="BW16" s="73"/>
      <c r="BX16" s="97"/>
      <c r="BY16" s="97"/>
      <c r="BZ16" s="97"/>
      <c r="CA16" s="98"/>
      <c r="CB16" s="81" t="s">
        <v>62</v>
      </c>
      <c r="CC16" s="82" t="s">
        <v>532</v>
      </c>
      <c r="CD16" s="73"/>
      <c r="CE16" s="73"/>
      <c r="CF16" s="73"/>
      <c r="CG16" s="73"/>
      <c r="CH16" s="73"/>
      <c r="CI16" s="73"/>
      <c r="CJ16" s="97"/>
      <c r="CK16" s="97"/>
      <c r="CL16" s="97"/>
      <c r="CM16" s="98"/>
      <c r="CN16" s="72"/>
      <c r="CO16" s="73"/>
      <c r="CP16" s="73"/>
      <c r="CQ16" s="73"/>
      <c r="CR16" s="73"/>
      <c r="CS16" s="73"/>
      <c r="CT16" s="73"/>
      <c r="CU16" s="73"/>
      <c r="CV16" s="97"/>
      <c r="CW16" s="97"/>
      <c r="CX16" s="97"/>
      <c r="CY16" s="98"/>
      <c r="CZ16" s="72"/>
      <c r="DA16" s="73"/>
      <c r="DB16" s="73"/>
      <c r="DC16" s="73"/>
      <c r="DD16" s="73"/>
      <c r="DE16" s="73"/>
      <c r="DF16" s="73"/>
      <c r="DG16" s="73"/>
      <c r="DH16" s="97"/>
      <c r="DI16" s="97"/>
      <c r="DJ16" s="97"/>
      <c r="DK16" s="98"/>
    </row>
    <row r="17" spans="1:115" s="3" customFormat="1" x14ac:dyDescent="0.25">
      <c r="A17" s="93" t="s">
        <v>520</v>
      </c>
      <c r="B17" s="89">
        <v>1</v>
      </c>
      <c r="C17" s="89">
        <v>4</v>
      </c>
      <c r="D17" s="88">
        <v>4</v>
      </c>
      <c r="H17" s="155" t="s">
        <v>532</v>
      </c>
      <c r="I17" s="156" t="s">
        <v>532</v>
      </c>
      <c r="J17" s="73"/>
      <c r="K17" s="73"/>
      <c r="L17" s="73"/>
      <c r="M17" s="73"/>
      <c r="N17" s="73"/>
      <c r="O17" s="73"/>
      <c r="P17" s="97"/>
      <c r="Q17" s="97"/>
      <c r="R17" s="97"/>
      <c r="S17" s="98"/>
      <c r="T17" s="72"/>
      <c r="U17" s="73"/>
      <c r="V17" s="73"/>
      <c r="W17" s="73"/>
      <c r="X17" s="73"/>
      <c r="Y17" s="73"/>
      <c r="Z17" s="73"/>
      <c r="AA17" s="73"/>
      <c r="AB17" s="97"/>
      <c r="AC17" s="97"/>
      <c r="AD17" s="110"/>
      <c r="AE17" s="98"/>
      <c r="AF17" s="72"/>
      <c r="AG17" s="73"/>
      <c r="AH17" s="73"/>
      <c r="AI17" s="73"/>
      <c r="AJ17" s="73"/>
      <c r="AK17" s="73"/>
      <c r="AL17" s="73"/>
      <c r="AM17" s="73"/>
      <c r="AN17" s="97"/>
      <c r="AO17" s="97"/>
      <c r="AP17" s="97"/>
      <c r="AQ17" s="98"/>
      <c r="AR17" s="72"/>
      <c r="AS17" s="73"/>
      <c r="AT17" s="73"/>
      <c r="AU17" s="73"/>
      <c r="AV17" s="73"/>
      <c r="AW17" s="73"/>
      <c r="AX17" s="73"/>
      <c r="AY17" s="73"/>
      <c r="AZ17" s="97"/>
      <c r="BA17" s="97"/>
      <c r="BB17" s="97"/>
      <c r="BC17" s="98"/>
      <c r="BD17" s="72"/>
      <c r="BE17" s="73"/>
      <c r="BF17" s="73"/>
      <c r="BG17" s="73"/>
      <c r="BH17" s="73"/>
      <c r="BI17" s="73"/>
      <c r="BJ17" s="73"/>
      <c r="BK17" s="73"/>
      <c r="BL17" s="82" t="s">
        <v>532</v>
      </c>
      <c r="BM17" s="82" t="s">
        <v>532</v>
      </c>
      <c r="BN17" s="97"/>
      <c r="BO17" s="98"/>
      <c r="BP17" s="72"/>
      <c r="BQ17" s="73"/>
      <c r="BR17" s="73"/>
      <c r="BS17" s="73"/>
      <c r="BT17" s="73"/>
      <c r="BU17" s="73"/>
      <c r="BV17" s="73"/>
      <c r="BW17" s="73"/>
      <c r="BX17" s="97"/>
      <c r="BY17" s="97"/>
      <c r="BZ17" s="97"/>
      <c r="CA17" s="98"/>
      <c r="CB17" s="72"/>
      <c r="CC17" s="73"/>
      <c r="CD17" s="73"/>
      <c r="CE17" s="73"/>
      <c r="CF17" s="73"/>
      <c r="CG17" s="73"/>
      <c r="CH17" s="73"/>
      <c r="CI17" s="73"/>
      <c r="CJ17" s="97"/>
      <c r="CK17" s="97"/>
      <c r="CL17" s="97"/>
      <c r="CM17" s="98"/>
      <c r="CN17" s="72"/>
      <c r="CO17" s="73"/>
      <c r="CP17" s="73"/>
      <c r="CQ17" s="73"/>
      <c r="CR17" s="73"/>
      <c r="CS17" s="73"/>
      <c r="CT17" s="73"/>
      <c r="CU17" s="73"/>
      <c r="CV17" s="97"/>
      <c r="CW17" s="97"/>
      <c r="CX17" s="97"/>
      <c r="CY17" s="98"/>
      <c r="CZ17" s="72"/>
      <c r="DA17" s="73"/>
      <c r="DB17" s="73"/>
      <c r="DC17" s="73"/>
      <c r="DD17" s="73"/>
      <c r="DE17" s="73"/>
      <c r="DF17" s="73"/>
      <c r="DG17" s="73"/>
      <c r="DH17" s="97"/>
      <c r="DI17" s="97"/>
      <c r="DJ17" s="97"/>
      <c r="DK17" s="98"/>
    </row>
    <row r="18" spans="1:115" s="3" customFormat="1" x14ac:dyDescent="0.25">
      <c r="A18" s="104" t="s">
        <v>509</v>
      </c>
      <c r="B18" s="89">
        <v>1</v>
      </c>
      <c r="C18" s="89">
        <v>4</v>
      </c>
      <c r="D18" s="88">
        <v>4</v>
      </c>
      <c r="H18" s="72"/>
      <c r="I18" s="73"/>
      <c r="J18" s="73"/>
      <c r="K18" s="73"/>
      <c r="L18" s="73"/>
      <c r="M18" s="73"/>
      <c r="N18" s="73"/>
      <c r="O18" s="73"/>
      <c r="P18" s="97"/>
      <c r="Q18" s="97"/>
      <c r="R18" s="97"/>
      <c r="S18" s="98"/>
      <c r="T18" s="72"/>
      <c r="U18" s="73"/>
      <c r="V18" s="73"/>
      <c r="W18" s="73"/>
      <c r="X18" s="73"/>
      <c r="Y18" s="73"/>
      <c r="Z18" s="73"/>
      <c r="AA18" s="73"/>
      <c r="AB18" s="97"/>
      <c r="AC18" s="97"/>
      <c r="AD18" s="110"/>
      <c r="AE18" s="98"/>
      <c r="AF18" s="72"/>
      <c r="AG18" s="73"/>
      <c r="AH18" s="73"/>
      <c r="AI18" s="73"/>
      <c r="AJ18" s="73"/>
      <c r="AK18" s="73"/>
      <c r="AL18" s="73"/>
      <c r="AM18" s="73"/>
      <c r="AN18" s="97"/>
      <c r="AO18" s="97"/>
      <c r="AP18" s="97"/>
      <c r="AQ18" s="98"/>
      <c r="AR18" s="72"/>
      <c r="AS18" s="73"/>
      <c r="AT18" s="73"/>
      <c r="AU18" s="73"/>
      <c r="AV18" s="73"/>
      <c r="AW18" s="73"/>
      <c r="AX18" s="73"/>
      <c r="AY18" s="73"/>
      <c r="AZ18" s="97"/>
      <c r="BA18" s="97"/>
      <c r="BB18" s="97"/>
      <c r="BC18" s="98"/>
      <c r="BD18" s="72"/>
      <c r="BE18" s="73"/>
      <c r="BF18" s="73"/>
      <c r="BG18" s="73"/>
      <c r="BH18" s="73"/>
      <c r="BI18" s="73"/>
      <c r="BJ18" s="73"/>
      <c r="BK18" s="73"/>
      <c r="BL18" s="97"/>
      <c r="BM18" s="97"/>
      <c r="BN18" s="97"/>
      <c r="BO18" s="98"/>
      <c r="BP18" s="72"/>
      <c r="BQ18" s="73"/>
      <c r="BR18" s="73"/>
      <c r="BS18" s="73"/>
      <c r="BT18" s="73"/>
      <c r="BU18" s="73"/>
      <c r="BV18" s="73"/>
      <c r="BW18" s="73"/>
      <c r="BX18" s="97"/>
      <c r="BY18" s="97"/>
      <c r="BZ18" s="97"/>
      <c r="CA18" s="98"/>
      <c r="CB18" s="72"/>
      <c r="CC18" s="73"/>
      <c r="CD18" s="73"/>
      <c r="CE18" s="73"/>
      <c r="CF18" s="73"/>
      <c r="CG18" s="73"/>
      <c r="CH18" s="73"/>
      <c r="CI18" s="73"/>
      <c r="CJ18" s="97"/>
      <c r="CK18" s="97"/>
      <c r="CL18" s="97"/>
      <c r="CM18" s="98"/>
      <c r="CN18" s="72"/>
      <c r="CO18" s="73"/>
      <c r="CP18" s="73"/>
      <c r="CQ18" s="73"/>
      <c r="CR18" s="73"/>
      <c r="CS18" s="73"/>
      <c r="CT18" s="73"/>
      <c r="CU18" s="73"/>
      <c r="CV18" s="97"/>
      <c r="CW18" s="97"/>
      <c r="CX18" s="97"/>
      <c r="CY18" s="98"/>
      <c r="CZ18" s="72"/>
      <c r="DA18" s="73"/>
      <c r="DB18" s="82" t="s">
        <v>549</v>
      </c>
      <c r="DC18" s="82" t="s">
        <v>549</v>
      </c>
      <c r="DD18" s="82" t="s">
        <v>549</v>
      </c>
      <c r="DE18" s="82" t="s">
        <v>549</v>
      </c>
      <c r="DF18" s="73"/>
      <c r="DG18" s="73"/>
      <c r="DH18" s="97"/>
      <c r="DI18" s="97"/>
      <c r="DJ18" s="97"/>
      <c r="DK18" s="98"/>
    </row>
    <row r="19" spans="1:115" s="3" customFormat="1" x14ac:dyDescent="0.25">
      <c r="A19" s="104" t="s">
        <v>499</v>
      </c>
      <c r="B19" s="89">
        <v>1</v>
      </c>
      <c r="C19" s="89">
        <v>8</v>
      </c>
      <c r="D19" s="88">
        <v>8</v>
      </c>
      <c r="H19" s="72"/>
      <c r="I19" s="73"/>
      <c r="J19" s="73"/>
      <c r="K19" s="73"/>
      <c r="L19" s="73"/>
      <c r="M19" s="73"/>
      <c r="N19" s="73"/>
      <c r="O19" s="73"/>
      <c r="P19" s="97"/>
      <c r="Q19" s="97"/>
      <c r="R19" s="97"/>
      <c r="S19" s="98"/>
      <c r="T19" s="72"/>
      <c r="U19" s="73"/>
      <c r="V19" s="73"/>
      <c r="W19" s="73"/>
      <c r="X19" s="73"/>
      <c r="Y19" s="73"/>
      <c r="Z19" s="73"/>
      <c r="AA19" s="73"/>
      <c r="AB19" s="97"/>
      <c r="AC19" s="97"/>
      <c r="AD19" s="110"/>
      <c r="AE19" s="98"/>
      <c r="AF19" s="72"/>
      <c r="AG19" s="73"/>
      <c r="AH19" s="73"/>
      <c r="AI19" s="73"/>
      <c r="AJ19" s="73"/>
      <c r="AK19" s="73"/>
      <c r="AL19" s="73"/>
      <c r="AM19" s="73"/>
      <c r="AN19" s="97"/>
      <c r="AO19" s="97"/>
      <c r="AP19" s="97"/>
      <c r="AQ19" s="98"/>
      <c r="AR19" s="72"/>
      <c r="AS19" s="73"/>
      <c r="AT19" s="73"/>
      <c r="AU19" s="73"/>
      <c r="AV19" s="73"/>
      <c r="AW19" s="73"/>
      <c r="AX19" s="73"/>
      <c r="AY19" s="73"/>
      <c r="AZ19" s="97"/>
      <c r="BA19" s="97"/>
      <c r="BB19" s="97"/>
      <c r="BC19" s="98"/>
      <c r="BD19" s="72"/>
      <c r="BE19" s="73"/>
      <c r="BF19" s="73"/>
      <c r="BG19" s="73"/>
      <c r="BH19" s="73"/>
      <c r="BI19" s="73"/>
      <c r="BJ19" s="73"/>
      <c r="BK19" s="73"/>
      <c r="BL19" s="97"/>
      <c r="BM19" s="97"/>
      <c r="BN19" s="97"/>
      <c r="BO19" s="98"/>
      <c r="BP19" s="72"/>
      <c r="BQ19" s="73"/>
      <c r="BR19" s="73"/>
      <c r="BS19" s="73"/>
      <c r="BT19" s="73"/>
      <c r="BU19" s="73"/>
      <c r="BV19" s="73"/>
      <c r="BW19" s="73"/>
      <c r="BX19" s="97"/>
      <c r="BY19" s="97"/>
      <c r="BZ19" s="97"/>
      <c r="CA19" s="98"/>
      <c r="CB19" s="72"/>
      <c r="CC19" s="73"/>
      <c r="CD19" s="73"/>
      <c r="CE19" s="73"/>
      <c r="CF19" s="73"/>
      <c r="CG19" s="73"/>
      <c r="CH19" s="73"/>
      <c r="CI19" s="73"/>
      <c r="CJ19" s="97"/>
      <c r="CK19" s="97"/>
      <c r="CL19" s="97"/>
      <c r="CM19" s="98"/>
      <c r="CN19" s="72"/>
      <c r="CO19" s="73"/>
      <c r="CP19" s="73"/>
      <c r="CQ19" s="73"/>
      <c r="CR19" s="82" t="s">
        <v>532</v>
      </c>
      <c r="CS19" s="82" t="s">
        <v>532</v>
      </c>
      <c r="CT19" s="82" t="s">
        <v>532</v>
      </c>
      <c r="CU19" s="82" t="s">
        <v>532</v>
      </c>
      <c r="CV19" s="82" t="s">
        <v>532</v>
      </c>
      <c r="CW19" s="82" t="s">
        <v>532</v>
      </c>
      <c r="CX19" s="82" t="s">
        <v>532</v>
      </c>
      <c r="CY19" s="103" t="s">
        <v>532</v>
      </c>
      <c r="CZ19" s="72"/>
      <c r="DA19" s="73"/>
      <c r="DB19" s="73"/>
      <c r="DC19" s="73"/>
      <c r="DD19" s="73"/>
      <c r="DE19" s="73"/>
      <c r="DF19" s="73"/>
      <c r="DG19" s="73"/>
      <c r="DH19" s="97"/>
      <c r="DI19" s="97"/>
      <c r="DJ19" s="97"/>
      <c r="DK19" s="98"/>
    </row>
    <row r="20" spans="1:115" s="3" customFormat="1" x14ac:dyDescent="0.25">
      <c r="A20" s="93" t="s">
        <v>537</v>
      </c>
      <c r="B20" s="89">
        <v>1</v>
      </c>
      <c r="C20" s="89">
        <v>10</v>
      </c>
      <c r="D20" s="88">
        <v>10</v>
      </c>
      <c r="H20" s="72"/>
      <c r="I20" s="73"/>
      <c r="J20" s="73"/>
      <c r="K20" s="73"/>
      <c r="L20" s="73"/>
      <c r="M20" s="73"/>
      <c r="N20" s="73"/>
      <c r="O20" s="73"/>
      <c r="P20" s="97"/>
      <c r="Q20" s="97"/>
      <c r="R20" s="97"/>
      <c r="S20" s="98"/>
      <c r="T20" s="72"/>
      <c r="U20" s="73"/>
      <c r="V20" s="73"/>
      <c r="W20" s="73"/>
      <c r="X20" s="73"/>
      <c r="Y20" s="73"/>
      <c r="Z20" s="73"/>
      <c r="AA20" s="73"/>
      <c r="AB20" s="82" t="s">
        <v>532</v>
      </c>
      <c r="AC20" s="82" t="s">
        <v>532</v>
      </c>
      <c r="AD20" s="110"/>
      <c r="AE20" s="98"/>
      <c r="AF20" s="81" t="s">
        <v>532</v>
      </c>
      <c r="AG20" s="82" t="s">
        <v>532</v>
      </c>
      <c r="AH20" s="82" t="s">
        <v>532</v>
      </c>
      <c r="AI20" s="82" t="s">
        <v>532</v>
      </c>
      <c r="AJ20" s="82" t="s">
        <v>532</v>
      </c>
      <c r="AK20" s="82" t="s">
        <v>532</v>
      </c>
      <c r="AL20" s="82" t="s">
        <v>532</v>
      </c>
      <c r="AM20" s="82" t="s">
        <v>532</v>
      </c>
      <c r="AN20" s="97"/>
      <c r="AO20" s="97"/>
      <c r="AP20" s="97"/>
      <c r="AQ20" s="98"/>
      <c r="AR20" s="72"/>
      <c r="AS20" s="73"/>
      <c r="AT20" s="73"/>
      <c r="AU20" s="73"/>
      <c r="AV20" s="73"/>
      <c r="AW20" s="73"/>
      <c r="AX20" s="73"/>
      <c r="AY20" s="73"/>
      <c r="AZ20" s="97"/>
      <c r="BA20" s="97"/>
      <c r="BB20" s="97"/>
      <c r="BC20" s="98"/>
      <c r="BD20" s="72"/>
      <c r="BE20" s="73"/>
      <c r="BF20" s="73"/>
      <c r="BG20" s="73"/>
      <c r="BH20" s="73"/>
      <c r="BI20" s="73"/>
      <c r="BJ20" s="73"/>
      <c r="BK20" s="73"/>
      <c r="BL20" s="97"/>
      <c r="BM20" s="97"/>
      <c r="BN20" s="97"/>
      <c r="BO20" s="98"/>
      <c r="BP20" s="72"/>
      <c r="BQ20" s="73"/>
      <c r="BR20" s="73"/>
      <c r="BS20" s="73"/>
      <c r="BT20" s="73"/>
      <c r="BU20" s="73"/>
      <c r="BV20" s="73"/>
      <c r="BW20" s="73"/>
      <c r="BX20" s="97"/>
      <c r="BY20" s="97"/>
      <c r="BZ20" s="97"/>
      <c r="CA20" s="98"/>
      <c r="CB20" s="72"/>
      <c r="CC20" s="73"/>
      <c r="CD20" s="73"/>
      <c r="CE20" s="73"/>
      <c r="CF20" s="73"/>
      <c r="CG20" s="73"/>
      <c r="CH20" s="73"/>
      <c r="CI20" s="73"/>
      <c r="CJ20" s="97"/>
      <c r="CK20" s="97"/>
      <c r="CL20" s="97"/>
      <c r="CM20" s="98"/>
      <c r="CN20" s="72"/>
      <c r="CO20" s="73"/>
      <c r="CP20" s="73"/>
      <c r="CQ20" s="73"/>
      <c r="CR20" s="73"/>
      <c r="CS20" s="73"/>
      <c r="CT20" s="73"/>
      <c r="CU20" s="73"/>
      <c r="CV20" s="97"/>
      <c r="CW20" s="97"/>
      <c r="CX20" s="97"/>
      <c r="CY20" s="98"/>
      <c r="CZ20" s="72"/>
      <c r="DA20" s="73"/>
      <c r="DB20" s="73"/>
      <c r="DC20" s="73"/>
      <c r="DD20" s="73"/>
      <c r="DE20" s="73"/>
      <c r="DF20" s="73"/>
      <c r="DG20" s="73"/>
      <c r="DH20" s="97"/>
      <c r="DI20" s="97"/>
      <c r="DJ20" s="97"/>
      <c r="DK20" s="98"/>
    </row>
    <row r="21" spans="1:115" s="3" customFormat="1" ht="16.8" x14ac:dyDescent="0.25">
      <c r="A21" s="104" t="s">
        <v>500</v>
      </c>
      <c r="B21" s="89">
        <v>1</v>
      </c>
      <c r="C21" s="89">
        <v>16</v>
      </c>
      <c r="D21" s="88">
        <v>16</v>
      </c>
      <c r="H21" s="72"/>
      <c r="I21" s="73"/>
      <c r="J21" s="73"/>
      <c r="K21" s="73"/>
      <c r="L21" s="73"/>
      <c r="M21" s="73"/>
      <c r="N21" s="73"/>
      <c r="O21" s="73"/>
      <c r="P21" s="97"/>
      <c r="Q21" s="97"/>
      <c r="R21" s="97"/>
      <c r="S21" s="98"/>
      <c r="T21" s="72"/>
      <c r="U21" s="73"/>
      <c r="V21" s="73"/>
      <c r="W21" s="73"/>
      <c r="X21" s="73"/>
      <c r="Y21" s="73"/>
      <c r="Z21" s="73"/>
      <c r="AA21" s="73"/>
      <c r="AB21" s="97"/>
      <c r="AC21" s="97"/>
      <c r="AD21" s="110"/>
      <c r="AE21" s="98"/>
      <c r="AF21" s="72"/>
      <c r="AG21" s="73"/>
      <c r="AH21" s="73"/>
      <c r="AI21" s="73"/>
      <c r="AJ21" s="73"/>
      <c r="AK21" s="73"/>
      <c r="AL21" s="73"/>
      <c r="AM21" s="73"/>
      <c r="AN21" s="97"/>
      <c r="AO21" s="97"/>
      <c r="AP21" s="97"/>
      <c r="AQ21" s="98"/>
      <c r="AR21" s="72"/>
      <c r="AS21" s="73"/>
      <c r="AT21" s="73"/>
      <c r="AU21" s="73"/>
      <c r="AV21" s="73"/>
      <c r="AW21" s="73"/>
      <c r="AX21" s="73"/>
      <c r="AY21" s="73"/>
      <c r="AZ21" s="97"/>
      <c r="BA21" s="97"/>
      <c r="BB21" s="97"/>
      <c r="BC21" s="98"/>
      <c r="BD21" s="72"/>
      <c r="BE21" s="73"/>
      <c r="BF21" s="73"/>
      <c r="BG21" s="73"/>
      <c r="BH21" s="73"/>
      <c r="BI21" s="73"/>
      <c r="BJ21" s="73"/>
      <c r="BK21" s="73"/>
      <c r="BL21" s="97"/>
      <c r="BM21" s="97"/>
      <c r="BN21" s="97"/>
      <c r="BO21" s="98"/>
      <c r="BP21" s="72"/>
      <c r="BQ21" s="73"/>
      <c r="BR21" s="73"/>
      <c r="BS21" s="73"/>
      <c r="BT21" s="73"/>
      <c r="BU21" s="73"/>
      <c r="BV21" s="73"/>
      <c r="BW21" s="73"/>
      <c r="BX21" s="97"/>
      <c r="BY21" s="97"/>
      <c r="BZ21" s="97"/>
      <c r="CA21" s="98"/>
      <c r="CB21" s="72"/>
      <c r="CC21" s="73"/>
      <c r="CD21" s="73"/>
      <c r="CE21" s="73"/>
      <c r="CF21" s="73"/>
      <c r="CG21" s="73"/>
      <c r="CH21" s="73"/>
      <c r="CI21" s="73"/>
      <c r="CJ21" s="97"/>
      <c r="CK21" s="97"/>
      <c r="CL21" s="97"/>
      <c r="CM21" s="98"/>
      <c r="CN21" s="72"/>
      <c r="CO21" s="73"/>
      <c r="CP21" s="73"/>
      <c r="CQ21" s="73"/>
      <c r="CR21" s="73"/>
      <c r="CS21" s="73"/>
      <c r="CT21" s="73"/>
      <c r="CU21" s="73"/>
      <c r="CV21" s="97"/>
      <c r="CW21" s="97"/>
      <c r="CX21" s="97"/>
      <c r="CY21" s="98"/>
      <c r="CZ21" s="83" t="s">
        <v>554</v>
      </c>
      <c r="DA21" s="84" t="s">
        <v>554</v>
      </c>
      <c r="DB21" s="84" t="s">
        <v>554</v>
      </c>
      <c r="DC21" s="84" t="s">
        <v>554</v>
      </c>
      <c r="DD21" s="84" t="s">
        <v>554</v>
      </c>
      <c r="DE21" s="84" t="s">
        <v>554</v>
      </c>
      <c r="DF21" s="84" t="s">
        <v>554</v>
      </c>
      <c r="DG21" s="84" t="s">
        <v>554</v>
      </c>
      <c r="DH21" s="97"/>
      <c r="DI21" s="97"/>
      <c r="DJ21" s="97"/>
      <c r="DK21" s="98"/>
    </row>
    <row r="22" spans="1:115" s="3" customFormat="1" ht="16.8" x14ac:dyDescent="0.25">
      <c r="A22" s="104" t="s">
        <v>510</v>
      </c>
      <c r="B22" s="89">
        <v>2</v>
      </c>
      <c r="C22" s="89">
        <v>16</v>
      </c>
      <c r="D22" s="88">
        <v>32</v>
      </c>
      <c r="H22" s="72"/>
      <c r="I22" s="73"/>
      <c r="J22" s="73"/>
      <c r="K22" s="73"/>
      <c r="L22" s="73"/>
      <c r="M22" s="73"/>
      <c r="N22" s="73"/>
      <c r="O22" s="73"/>
      <c r="P22" s="97"/>
      <c r="Q22" s="97"/>
      <c r="R22" s="97"/>
      <c r="S22" s="98"/>
      <c r="T22" s="72"/>
      <c r="U22" s="73"/>
      <c r="V22" s="73"/>
      <c r="W22" s="73"/>
      <c r="X22" s="73"/>
      <c r="Y22" s="73"/>
      <c r="Z22" s="73"/>
      <c r="AA22" s="73"/>
      <c r="AB22" s="97"/>
      <c r="AC22" s="97"/>
      <c r="AD22" s="110"/>
      <c r="AE22" s="98"/>
      <c r="AF22" s="72"/>
      <c r="AG22" s="73"/>
      <c r="AH22" s="73"/>
      <c r="AI22" s="73"/>
      <c r="AJ22" s="73"/>
      <c r="AK22" s="73"/>
      <c r="AL22" s="73"/>
      <c r="AM22" s="73"/>
      <c r="AN22" s="97"/>
      <c r="AO22" s="97"/>
      <c r="AP22" s="97"/>
      <c r="AQ22" s="98"/>
      <c r="AR22" s="72"/>
      <c r="AS22" s="73"/>
      <c r="AT22" s="73"/>
      <c r="AU22" s="73"/>
      <c r="AV22" s="73"/>
      <c r="AW22" s="73"/>
      <c r="AX22" s="73"/>
      <c r="AY22" s="73"/>
      <c r="AZ22" s="97"/>
      <c r="BA22" s="97"/>
      <c r="BB22" s="97"/>
      <c r="BC22" s="98"/>
      <c r="BD22" s="72"/>
      <c r="BE22" s="73"/>
      <c r="BF22" s="73"/>
      <c r="BG22" s="73"/>
      <c r="BH22" s="73"/>
      <c r="BI22" s="73"/>
      <c r="BJ22" s="73"/>
      <c r="BK22" s="73"/>
      <c r="BL22" s="97"/>
      <c r="BM22" s="97"/>
      <c r="BN22" s="97"/>
      <c r="BO22" s="98"/>
      <c r="BP22" s="72"/>
      <c r="BQ22" s="73"/>
      <c r="BR22" s="73"/>
      <c r="BS22" s="73"/>
      <c r="BT22" s="73"/>
      <c r="BU22" s="73"/>
      <c r="BV22" s="73"/>
      <c r="BW22" s="73"/>
      <c r="BX22" s="97"/>
      <c r="BY22" s="97"/>
      <c r="BZ22" s="97"/>
      <c r="CA22" s="98"/>
      <c r="CB22" s="83" t="s">
        <v>545</v>
      </c>
      <c r="CC22" s="84" t="s">
        <v>546</v>
      </c>
      <c r="CD22" s="84" t="s">
        <v>546</v>
      </c>
      <c r="CE22" s="84" t="s">
        <v>546</v>
      </c>
      <c r="CF22" s="84" t="s">
        <v>546</v>
      </c>
      <c r="CG22" s="84" t="s">
        <v>546</v>
      </c>
      <c r="CH22" s="84" t="s">
        <v>546</v>
      </c>
      <c r="CI22" s="84" t="s">
        <v>546</v>
      </c>
      <c r="CJ22" s="97"/>
      <c r="CK22" s="97"/>
      <c r="CL22" s="97"/>
      <c r="CM22" s="98"/>
      <c r="CN22" s="83" t="s">
        <v>545</v>
      </c>
      <c r="CO22" s="84" t="s">
        <v>546</v>
      </c>
      <c r="CP22" s="84" t="s">
        <v>546</v>
      </c>
      <c r="CQ22" s="84" t="s">
        <v>546</v>
      </c>
      <c r="CR22" s="84" t="s">
        <v>546</v>
      </c>
      <c r="CS22" s="84" t="s">
        <v>546</v>
      </c>
      <c r="CT22" s="84" t="s">
        <v>546</v>
      </c>
      <c r="CU22" s="84" t="s">
        <v>546</v>
      </c>
      <c r="CV22" s="97"/>
      <c r="CW22" s="97"/>
      <c r="CX22" s="97"/>
      <c r="CY22" s="98"/>
      <c r="CZ22" s="72"/>
      <c r="DA22" s="73"/>
      <c r="DB22" s="73"/>
      <c r="DC22" s="73"/>
      <c r="DD22" s="73"/>
      <c r="DE22" s="73"/>
      <c r="DF22" s="73"/>
      <c r="DG22" s="73"/>
      <c r="DH22" s="97"/>
      <c r="DI22" s="97"/>
      <c r="DJ22" s="97"/>
      <c r="DK22" s="98"/>
    </row>
    <row r="23" spans="1:115" x14ac:dyDescent="0.25">
      <c r="A23" s="133" t="s">
        <v>538</v>
      </c>
      <c r="B23" s="134">
        <v>1</v>
      </c>
      <c r="C23" s="134">
        <v>8</v>
      </c>
      <c r="D23" s="134">
        <v>8</v>
      </c>
      <c r="H23" s="70"/>
      <c r="I23" s="71"/>
      <c r="J23" s="156" t="s">
        <v>532</v>
      </c>
      <c r="K23" s="156" t="s">
        <v>532</v>
      </c>
      <c r="L23" s="156" t="s">
        <v>532</v>
      </c>
      <c r="M23" s="71"/>
      <c r="N23" s="71"/>
      <c r="O23" s="71"/>
      <c r="P23" s="97"/>
      <c r="Q23" s="97"/>
      <c r="R23" s="97"/>
      <c r="S23" s="98"/>
      <c r="T23" s="70"/>
      <c r="U23" s="71"/>
      <c r="V23" s="71"/>
      <c r="W23" s="71"/>
      <c r="X23" s="71"/>
      <c r="Y23" s="71"/>
      <c r="Z23" s="71"/>
      <c r="AA23" s="73"/>
      <c r="AB23" s="97"/>
      <c r="AC23" s="97"/>
      <c r="AD23" s="110"/>
      <c r="AE23" s="98"/>
      <c r="AF23" s="70"/>
      <c r="AG23" s="71"/>
      <c r="AH23" s="71"/>
      <c r="AI23" s="71"/>
      <c r="AJ23" s="71"/>
      <c r="AK23" s="71"/>
      <c r="AL23" s="71"/>
      <c r="AM23" s="71"/>
      <c r="AN23" s="97"/>
      <c r="AO23" s="97"/>
      <c r="AP23" s="97"/>
      <c r="AQ23" s="98"/>
      <c r="AR23" s="70"/>
      <c r="AS23" s="71"/>
      <c r="AT23" s="71"/>
      <c r="AU23" s="71"/>
      <c r="AV23" s="71"/>
      <c r="AW23" s="71"/>
      <c r="AX23" s="71"/>
      <c r="AY23" s="71"/>
      <c r="AZ23" s="97"/>
      <c r="BA23" s="97"/>
      <c r="BB23" s="97"/>
      <c r="BC23" s="98"/>
      <c r="BD23" s="70"/>
      <c r="BE23" s="71"/>
      <c r="BF23" s="71"/>
      <c r="BG23" s="71"/>
      <c r="BH23" s="71"/>
      <c r="BI23" s="71"/>
      <c r="BJ23" s="71"/>
      <c r="BK23" s="71"/>
      <c r="BL23" s="97"/>
      <c r="BM23" s="97"/>
      <c r="BN23" s="97"/>
      <c r="BO23" s="98"/>
      <c r="BP23" s="70"/>
      <c r="BQ23" s="71"/>
      <c r="BR23" s="71"/>
      <c r="BS23" s="71"/>
      <c r="BT23" s="71"/>
      <c r="BU23" s="71"/>
      <c r="BV23" s="71"/>
      <c r="BW23" s="71"/>
      <c r="BX23" s="97"/>
      <c r="BY23" s="97"/>
      <c r="BZ23" s="97"/>
      <c r="CA23" s="98"/>
      <c r="CB23" s="70"/>
      <c r="CC23" s="71"/>
      <c r="CD23" s="71"/>
      <c r="CE23" s="71"/>
      <c r="CF23" s="71"/>
      <c r="CG23" s="71"/>
      <c r="CH23" s="71"/>
      <c r="CI23" s="71"/>
      <c r="CJ23" s="97"/>
      <c r="CK23" s="97"/>
      <c r="CL23" s="97"/>
      <c r="CM23" s="98"/>
      <c r="CN23" s="70"/>
      <c r="CO23" s="71"/>
      <c r="CP23" s="71"/>
      <c r="CQ23" s="71"/>
      <c r="CR23" s="71"/>
      <c r="CS23" s="71"/>
      <c r="CT23" s="71"/>
      <c r="CU23" s="71"/>
      <c r="CV23" s="97"/>
      <c r="CW23" s="97"/>
      <c r="CX23" s="97"/>
      <c r="CY23" s="98"/>
      <c r="CZ23" s="70"/>
      <c r="DA23" s="71"/>
      <c r="DB23" s="71"/>
      <c r="DC23" s="71"/>
      <c r="DD23" s="71"/>
      <c r="DE23" s="71"/>
      <c r="DF23" s="71"/>
      <c r="DG23" s="71"/>
      <c r="DH23" s="97"/>
      <c r="DI23" s="97"/>
      <c r="DJ23" s="97"/>
      <c r="DK23" s="98"/>
    </row>
    <row r="24" spans="1:115" x14ac:dyDescent="0.25">
      <c r="A24" s="91" t="s">
        <v>511</v>
      </c>
      <c r="B24" s="88">
        <v>1</v>
      </c>
      <c r="C24" s="88">
        <v>2</v>
      </c>
      <c r="D24" s="88">
        <v>2</v>
      </c>
      <c r="H24" s="70"/>
      <c r="I24" s="71"/>
      <c r="J24" s="71"/>
      <c r="K24" s="71"/>
      <c r="L24" s="71"/>
      <c r="M24" s="71"/>
      <c r="N24" s="71"/>
      <c r="O24" s="71"/>
      <c r="P24" s="97"/>
      <c r="Q24" s="97"/>
      <c r="R24" s="97"/>
      <c r="S24" s="98"/>
      <c r="T24" s="70"/>
      <c r="U24" s="71"/>
      <c r="V24" s="71"/>
      <c r="W24" s="71"/>
      <c r="X24" s="71"/>
      <c r="Y24" s="71"/>
      <c r="Z24" s="71"/>
      <c r="AA24" s="73"/>
      <c r="AB24" s="97"/>
      <c r="AC24" s="97"/>
      <c r="AD24" s="110"/>
      <c r="AE24" s="98"/>
      <c r="AF24" s="70"/>
      <c r="AG24" s="71"/>
      <c r="AH24" s="71"/>
      <c r="AI24" s="71"/>
      <c r="AJ24" s="71"/>
      <c r="AK24" s="71"/>
      <c r="AL24" s="71"/>
      <c r="AM24" s="71"/>
      <c r="AN24" s="97"/>
      <c r="AO24" s="97"/>
      <c r="AP24" s="97"/>
      <c r="AQ24" s="98"/>
      <c r="AR24" s="81" t="s">
        <v>549</v>
      </c>
      <c r="AS24" s="82" t="s">
        <v>549</v>
      </c>
      <c r="AT24" s="71"/>
      <c r="AU24" s="71"/>
      <c r="AV24" s="71"/>
      <c r="AW24" s="71"/>
      <c r="AX24" s="71"/>
      <c r="AY24" s="71"/>
      <c r="AZ24" s="97"/>
      <c r="BA24" s="97"/>
      <c r="BB24" s="97"/>
      <c r="BC24" s="98"/>
      <c r="BD24" s="70"/>
      <c r="BE24" s="71"/>
      <c r="BF24" s="71"/>
      <c r="BG24" s="71"/>
      <c r="BH24" s="71"/>
      <c r="BI24" s="71"/>
      <c r="BJ24" s="71"/>
      <c r="BK24" s="71"/>
      <c r="BL24" s="97"/>
      <c r="BM24" s="97"/>
      <c r="BN24" s="97"/>
      <c r="BO24" s="98"/>
      <c r="BP24" s="70"/>
      <c r="BQ24" s="71"/>
      <c r="BR24" s="71"/>
      <c r="BS24" s="71"/>
      <c r="BT24" s="71"/>
      <c r="BU24" s="71"/>
      <c r="BV24" s="71"/>
      <c r="BW24" s="71"/>
      <c r="BX24" s="97"/>
      <c r="BY24" s="97"/>
      <c r="BZ24" s="97"/>
      <c r="CA24" s="98"/>
      <c r="CB24" s="70"/>
      <c r="CC24" s="71"/>
      <c r="CD24" s="71"/>
      <c r="CE24" s="71"/>
      <c r="CF24" s="71"/>
      <c r="CG24" s="71"/>
      <c r="CH24" s="71"/>
      <c r="CI24" s="71"/>
      <c r="CJ24" s="97"/>
      <c r="CK24" s="97"/>
      <c r="CL24" s="97"/>
      <c r="CM24" s="98"/>
      <c r="CN24" s="70"/>
      <c r="CO24" s="71"/>
      <c r="CP24" s="71"/>
      <c r="CQ24" s="71"/>
      <c r="CR24" s="71"/>
      <c r="CS24" s="71"/>
      <c r="CT24" s="71"/>
      <c r="CU24" s="71"/>
      <c r="CV24" s="97"/>
      <c r="CW24" s="97"/>
      <c r="CX24" s="97"/>
      <c r="CY24" s="98"/>
      <c r="CZ24" s="70"/>
      <c r="DA24" s="71"/>
      <c r="DB24" s="71"/>
      <c r="DC24" s="71"/>
      <c r="DD24" s="71"/>
      <c r="DE24" s="71"/>
      <c r="DF24" s="71"/>
      <c r="DG24" s="71"/>
      <c r="DH24" s="97"/>
      <c r="DI24" s="97"/>
      <c r="DJ24" s="97"/>
      <c r="DK24" s="98"/>
    </row>
    <row r="25" spans="1:115" x14ac:dyDescent="0.25">
      <c r="A25" s="91" t="s">
        <v>512</v>
      </c>
      <c r="B25" s="88">
        <v>2</v>
      </c>
      <c r="C25" s="88">
        <v>4</v>
      </c>
      <c r="D25" s="88">
        <v>8</v>
      </c>
      <c r="H25" s="70"/>
      <c r="I25" s="71"/>
      <c r="J25" s="71"/>
      <c r="K25" s="71"/>
      <c r="L25" s="71"/>
      <c r="M25" s="71"/>
      <c r="N25" s="71"/>
      <c r="O25" s="71"/>
      <c r="P25" s="97"/>
      <c r="Q25" s="97"/>
      <c r="R25" s="97"/>
      <c r="S25" s="98"/>
      <c r="T25" s="70"/>
      <c r="U25" s="71"/>
      <c r="V25" s="71"/>
      <c r="W25" s="71"/>
      <c r="X25" s="71"/>
      <c r="Y25" s="71"/>
      <c r="Z25" s="71"/>
      <c r="AA25" s="73"/>
      <c r="AB25" s="97"/>
      <c r="AC25" s="97"/>
      <c r="AD25" s="110"/>
      <c r="AE25" s="98"/>
      <c r="AF25" s="70"/>
      <c r="AG25" s="71"/>
      <c r="AH25" s="71"/>
      <c r="AI25" s="71"/>
      <c r="AJ25" s="71"/>
      <c r="AK25" s="71"/>
      <c r="AL25" s="71"/>
      <c r="AM25" s="71"/>
      <c r="AN25" s="97"/>
      <c r="AO25" s="97"/>
      <c r="AP25" s="97"/>
      <c r="AQ25" s="98"/>
      <c r="AR25" s="70"/>
      <c r="AS25" s="71"/>
      <c r="AT25" s="71"/>
      <c r="AU25" s="71"/>
      <c r="AV25" s="71"/>
      <c r="AW25" s="71"/>
      <c r="AX25" s="71"/>
      <c r="AY25" s="71"/>
      <c r="AZ25" s="97"/>
      <c r="BA25" s="97"/>
      <c r="BB25" s="97"/>
      <c r="BC25" s="98"/>
      <c r="BD25" s="70"/>
      <c r="BE25" s="71"/>
      <c r="BF25" s="71"/>
      <c r="BG25" s="71"/>
      <c r="BH25" s="71"/>
      <c r="BI25" s="71"/>
      <c r="BJ25" s="71"/>
      <c r="BK25" s="71"/>
      <c r="BL25" s="97"/>
      <c r="BM25" s="97"/>
      <c r="BN25" s="97"/>
      <c r="BO25" s="98"/>
      <c r="BP25" s="70"/>
      <c r="BQ25" s="71"/>
      <c r="BR25" s="71"/>
      <c r="BS25" s="71"/>
      <c r="BT25" s="71"/>
      <c r="BU25" s="71"/>
      <c r="BV25" s="71"/>
      <c r="BW25" s="71"/>
      <c r="BX25" s="97"/>
      <c r="BY25" s="97"/>
      <c r="BZ25" s="97"/>
      <c r="CA25" s="98"/>
      <c r="CB25" s="70"/>
      <c r="CC25" s="71"/>
      <c r="CD25" s="71"/>
      <c r="CE25" s="71"/>
      <c r="CF25" s="71"/>
      <c r="CG25" s="71"/>
      <c r="CH25" s="71"/>
      <c r="CI25" s="71"/>
      <c r="CJ25" s="97"/>
      <c r="CK25" s="97"/>
      <c r="CL25" s="97"/>
      <c r="CM25" s="98"/>
      <c r="CN25" s="81" t="s">
        <v>532</v>
      </c>
      <c r="CO25" s="82" t="s">
        <v>532</v>
      </c>
      <c r="CP25" s="82" t="s">
        <v>532</v>
      </c>
      <c r="CQ25" s="82" t="s">
        <v>532</v>
      </c>
      <c r="CR25" s="82" t="s">
        <v>547</v>
      </c>
      <c r="CS25" s="82" t="s">
        <v>547</v>
      </c>
      <c r="CT25" s="82" t="s">
        <v>547</v>
      </c>
      <c r="CU25" s="82" t="s">
        <v>547</v>
      </c>
      <c r="CV25" s="97"/>
      <c r="CW25" s="97"/>
      <c r="CX25" s="97"/>
      <c r="CY25" s="98"/>
      <c r="CZ25" s="70"/>
      <c r="DA25" s="71"/>
      <c r="DB25" s="71"/>
      <c r="DC25" s="71"/>
      <c r="DD25" s="71"/>
      <c r="DE25" s="71"/>
      <c r="DF25" s="71"/>
      <c r="DG25" s="71"/>
      <c r="DH25" s="97"/>
      <c r="DI25" s="97"/>
      <c r="DJ25" s="97"/>
      <c r="DK25" s="98"/>
    </row>
    <row r="26" spans="1:115" ht="16.8" x14ac:dyDescent="0.25">
      <c r="A26" s="85" t="s">
        <v>513</v>
      </c>
      <c r="B26" s="88">
        <v>2</v>
      </c>
      <c r="C26" s="88">
        <v>4</v>
      </c>
      <c r="D26" s="88">
        <v>8</v>
      </c>
      <c r="H26" s="157" t="s">
        <v>536</v>
      </c>
      <c r="I26" s="158" t="s">
        <v>536</v>
      </c>
      <c r="J26" s="158" t="s">
        <v>536</v>
      </c>
      <c r="K26" s="158" t="s">
        <v>536</v>
      </c>
      <c r="L26" s="86"/>
      <c r="M26" s="71"/>
      <c r="N26" s="71"/>
      <c r="O26" s="71"/>
      <c r="P26" s="97"/>
      <c r="Q26" s="97"/>
      <c r="R26" s="97"/>
      <c r="S26" s="98"/>
      <c r="T26" s="70"/>
      <c r="U26" s="71"/>
      <c r="V26" s="71"/>
      <c r="W26" s="71"/>
      <c r="X26" s="71"/>
      <c r="Y26" s="71"/>
      <c r="Z26" s="71"/>
      <c r="AA26" s="73"/>
      <c r="AB26" s="97"/>
      <c r="AC26" s="97"/>
      <c r="AD26" s="110"/>
      <c r="AE26" s="98"/>
      <c r="AF26" s="70"/>
      <c r="AG26" s="71"/>
      <c r="AH26" s="71"/>
      <c r="AI26" s="71"/>
      <c r="AJ26" s="71"/>
      <c r="AK26" s="71"/>
      <c r="AL26" s="71"/>
      <c r="AM26" s="71"/>
      <c r="AN26" s="97"/>
      <c r="AO26" s="97"/>
      <c r="AP26" s="97"/>
      <c r="AQ26" s="98"/>
      <c r="AR26" s="70"/>
      <c r="AS26" s="71"/>
      <c r="AT26" s="71"/>
      <c r="AU26" s="71"/>
      <c r="AV26" s="71"/>
      <c r="AW26" s="71"/>
      <c r="AX26" s="71"/>
      <c r="AY26" s="71"/>
      <c r="AZ26" s="97"/>
      <c r="BA26" s="97"/>
      <c r="BB26" s="97"/>
      <c r="BC26" s="98"/>
      <c r="BD26" s="70"/>
      <c r="BE26" s="71"/>
      <c r="BF26" s="71"/>
      <c r="BG26" s="71"/>
      <c r="BH26" s="71"/>
      <c r="BI26" s="71"/>
      <c r="BJ26" s="71"/>
      <c r="BK26" s="71"/>
      <c r="BL26" s="97"/>
      <c r="BM26" s="97"/>
      <c r="BN26" s="97"/>
      <c r="BO26" s="98"/>
      <c r="BP26" s="70"/>
      <c r="BQ26" s="71"/>
      <c r="BR26" s="71"/>
      <c r="BS26" s="71"/>
      <c r="BT26" s="71"/>
      <c r="BU26" s="71"/>
      <c r="BV26" s="71"/>
      <c r="BW26" s="71"/>
      <c r="BX26" s="97"/>
      <c r="BY26" s="97"/>
      <c r="BZ26" s="97"/>
      <c r="CA26" s="98"/>
      <c r="CB26" s="70"/>
      <c r="CC26" s="71"/>
      <c r="CD26" s="71"/>
      <c r="CE26" s="71"/>
      <c r="CF26" s="71"/>
      <c r="CG26" s="71"/>
      <c r="CH26" s="71"/>
      <c r="CI26" s="71"/>
      <c r="CJ26" s="97"/>
      <c r="CK26" s="97"/>
      <c r="CL26" s="97"/>
      <c r="CM26" s="98"/>
      <c r="CN26" s="70"/>
      <c r="CO26" s="71"/>
      <c r="CP26" s="71"/>
      <c r="CQ26" s="71"/>
      <c r="CR26" s="71"/>
      <c r="CS26" s="71"/>
      <c r="CT26" s="71"/>
      <c r="CU26" s="71"/>
      <c r="CV26" s="97"/>
      <c r="CW26" s="97"/>
      <c r="CX26" s="97"/>
      <c r="CY26" s="98"/>
      <c r="CZ26" s="70"/>
      <c r="DA26" s="71"/>
      <c r="DB26" s="71"/>
      <c r="DC26" s="71"/>
      <c r="DD26" s="71"/>
      <c r="DE26" s="71"/>
      <c r="DF26" s="71"/>
      <c r="DG26" s="71"/>
      <c r="DH26" s="97"/>
      <c r="DI26" s="97"/>
      <c r="DJ26" s="97"/>
      <c r="DK26" s="98"/>
    </row>
    <row r="27" spans="1:115" ht="16.8" x14ac:dyDescent="0.25">
      <c r="A27" s="91" t="s">
        <v>526</v>
      </c>
      <c r="B27" s="88">
        <v>2</v>
      </c>
      <c r="C27" s="88">
        <v>6</v>
      </c>
      <c r="D27" s="88">
        <v>12</v>
      </c>
      <c r="H27" s="70"/>
      <c r="I27" s="71"/>
      <c r="J27" s="71"/>
      <c r="K27" s="71"/>
      <c r="L27" s="71"/>
      <c r="M27" s="71"/>
      <c r="N27" s="71"/>
      <c r="O27" s="71"/>
      <c r="P27" s="97"/>
      <c r="Q27" s="97"/>
      <c r="R27" s="97"/>
      <c r="S27" s="98"/>
      <c r="T27" s="70"/>
      <c r="U27" s="71"/>
      <c r="V27" s="71"/>
      <c r="W27" s="71"/>
      <c r="X27" s="71"/>
      <c r="Y27" s="71"/>
      <c r="Z27" s="71"/>
      <c r="AA27" s="73"/>
      <c r="AB27" s="97"/>
      <c r="AC27" s="97"/>
      <c r="AD27" s="110"/>
      <c r="AE27" s="98"/>
      <c r="AF27" s="70"/>
      <c r="AG27" s="71"/>
      <c r="AH27" s="71"/>
      <c r="AI27" s="71"/>
      <c r="AJ27" s="71"/>
      <c r="AK27" s="71"/>
      <c r="AL27" s="71"/>
      <c r="AM27" s="71"/>
      <c r="AN27" s="97"/>
      <c r="AO27" s="97"/>
      <c r="AP27" s="97"/>
      <c r="AQ27" s="98"/>
      <c r="AR27" s="70"/>
      <c r="AS27" s="71"/>
      <c r="AT27" s="71"/>
      <c r="AU27" s="71"/>
      <c r="AV27" s="71"/>
      <c r="AW27" s="71"/>
      <c r="AX27" s="71"/>
      <c r="AY27" s="71"/>
      <c r="AZ27" s="97"/>
      <c r="BA27" s="97"/>
      <c r="BB27" s="97"/>
      <c r="BC27" s="98"/>
      <c r="BD27" s="70"/>
      <c r="BE27" s="71"/>
      <c r="BF27" s="71"/>
      <c r="BG27" s="71"/>
      <c r="BH27" s="71"/>
      <c r="BI27" s="71"/>
      <c r="BJ27" s="71"/>
      <c r="BK27" s="71"/>
      <c r="BL27" s="97"/>
      <c r="BM27" s="97"/>
      <c r="BN27" s="97"/>
      <c r="BO27" s="98"/>
      <c r="BP27" s="70"/>
      <c r="BQ27" s="71"/>
      <c r="BR27" s="71"/>
      <c r="BS27" s="71"/>
      <c r="BT27" s="71"/>
      <c r="BU27" s="71"/>
      <c r="BV27" s="71"/>
      <c r="BW27" s="71"/>
      <c r="BX27" s="97"/>
      <c r="BY27" s="97"/>
      <c r="BZ27" s="97"/>
      <c r="CA27" s="98"/>
      <c r="CB27" s="70"/>
      <c r="CC27" s="71"/>
      <c r="CD27" s="71"/>
      <c r="CE27" s="71"/>
      <c r="CF27" s="71"/>
      <c r="CG27" s="71"/>
      <c r="CH27" s="71"/>
      <c r="CI27" s="71"/>
      <c r="CJ27" s="97"/>
      <c r="CK27" s="97"/>
      <c r="CL27" s="97"/>
      <c r="CM27" s="98"/>
      <c r="CN27" s="70"/>
      <c r="CO27" s="71"/>
      <c r="CP27" s="71"/>
      <c r="CQ27" s="71"/>
      <c r="CR27" s="71"/>
      <c r="CS27" s="71"/>
      <c r="CT27" s="71"/>
      <c r="CU27" s="71"/>
      <c r="CV27" s="97"/>
      <c r="CW27" s="97"/>
      <c r="CX27" s="97"/>
      <c r="CY27" s="98"/>
      <c r="CZ27" s="83" t="s">
        <v>555</v>
      </c>
      <c r="DA27" s="84" t="s">
        <v>555</v>
      </c>
      <c r="DB27" s="84" t="s">
        <v>555</v>
      </c>
      <c r="DC27" s="84" t="s">
        <v>555</v>
      </c>
      <c r="DD27" s="84" t="s">
        <v>555</v>
      </c>
      <c r="DE27" s="84" t="s">
        <v>555</v>
      </c>
      <c r="DF27" s="71"/>
      <c r="DG27" s="71"/>
      <c r="DH27" s="97"/>
      <c r="DI27" s="97"/>
      <c r="DJ27" s="97"/>
      <c r="DK27" s="98"/>
    </row>
    <row r="28" spans="1:115" x14ac:dyDescent="0.25">
      <c r="A28" s="85" t="s">
        <v>539</v>
      </c>
      <c r="B28" s="88">
        <v>1</v>
      </c>
      <c r="C28" s="88">
        <v>8</v>
      </c>
      <c r="D28" s="88">
        <v>8</v>
      </c>
      <c r="H28" s="70"/>
      <c r="I28" s="71"/>
      <c r="J28" s="71"/>
      <c r="K28" s="73"/>
      <c r="L28" s="86"/>
      <c r="M28" s="86"/>
      <c r="N28" s="86"/>
      <c r="O28" s="86"/>
      <c r="P28" s="97"/>
      <c r="Q28" s="97"/>
      <c r="R28" s="97"/>
      <c r="S28" s="98"/>
      <c r="T28" s="70"/>
      <c r="U28" s="71"/>
      <c r="V28" s="71"/>
      <c r="W28" s="71"/>
      <c r="X28" s="71"/>
      <c r="Y28" s="71"/>
      <c r="Z28" s="71"/>
      <c r="AA28" s="73"/>
      <c r="AB28" s="97"/>
      <c r="AC28" s="97"/>
      <c r="AD28" s="110"/>
      <c r="AE28" s="98"/>
      <c r="AF28" s="70"/>
      <c r="AG28" s="71"/>
      <c r="AH28" s="71"/>
      <c r="AI28" s="71"/>
      <c r="AJ28" s="71"/>
      <c r="AK28" s="71"/>
      <c r="AL28" s="71"/>
      <c r="AM28" s="71"/>
      <c r="AN28" s="97"/>
      <c r="AO28" s="97"/>
      <c r="AP28" s="97"/>
      <c r="AQ28" s="98"/>
      <c r="AR28" s="70"/>
      <c r="AS28" s="71"/>
      <c r="AT28" s="71"/>
      <c r="AU28" s="71"/>
      <c r="AV28" s="71"/>
      <c r="AW28" s="71"/>
      <c r="AX28" s="71"/>
      <c r="AY28" s="71"/>
      <c r="AZ28" s="97"/>
      <c r="BA28" s="97"/>
      <c r="BB28" s="97"/>
      <c r="BC28" s="98"/>
      <c r="BD28" s="81" t="s">
        <v>547</v>
      </c>
      <c r="BE28" s="82" t="s">
        <v>547</v>
      </c>
      <c r="BF28" s="82" t="s">
        <v>547</v>
      </c>
      <c r="BG28" s="82" t="s">
        <v>547</v>
      </c>
      <c r="BH28" s="82" t="s">
        <v>547</v>
      </c>
      <c r="BI28" s="82" t="s">
        <v>547</v>
      </c>
      <c r="BJ28" s="82" t="s">
        <v>547</v>
      </c>
      <c r="BK28" s="82" t="s">
        <v>547</v>
      </c>
      <c r="BL28" s="97"/>
      <c r="BM28" s="97"/>
      <c r="BN28" s="97"/>
      <c r="BO28" s="98"/>
      <c r="BP28" s="70"/>
      <c r="BQ28" s="71"/>
      <c r="BR28" s="71"/>
      <c r="BS28" s="71"/>
      <c r="BT28" s="71"/>
      <c r="BU28" s="71"/>
      <c r="BV28" s="71"/>
      <c r="BW28" s="71"/>
      <c r="BX28" s="97"/>
      <c r="BY28" s="97"/>
      <c r="BZ28" s="97"/>
      <c r="CA28" s="98"/>
      <c r="CB28" s="70"/>
      <c r="CC28" s="71"/>
      <c r="CD28" s="71"/>
      <c r="CE28" s="71"/>
      <c r="CF28" s="71"/>
      <c r="CG28" s="71"/>
      <c r="CH28" s="71"/>
      <c r="CI28" s="71"/>
      <c r="CJ28" s="97"/>
      <c r="CK28" s="97"/>
      <c r="CL28" s="97"/>
      <c r="CM28" s="98"/>
      <c r="CN28" s="70"/>
      <c r="CO28" s="71"/>
      <c r="CP28" s="71"/>
      <c r="CQ28" s="71"/>
      <c r="CR28" s="71"/>
      <c r="CS28" s="71"/>
      <c r="CT28" s="71"/>
      <c r="CU28" s="71"/>
      <c r="CV28" s="97"/>
      <c r="CW28" s="97"/>
      <c r="CX28" s="97"/>
      <c r="CY28" s="98"/>
      <c r="CZ28" s="70"/>
      <c r="DA28" s="71"/>
      <c r="DB28" s="71"/>
      <c r="DC28" s="71"/>
      <c r="DD28" s="71"/>
      <c r="DE28" s="71"/>
      <c r="DF28" s="71"/>
      <c r="DG28" s="71"/>
      <c r="DH28" s="97"/>
      <c r="DI28" s="97"/>
      <c r="DJ28" s="97"/>
      <c r="DK28" s="98"/>
    </row>
    <row r="29" spans="1:115" ht="16.8" x14ac:dyDescent="0.25">
      <c r="A29" s="91" t="s">
        <v>527</v>
      </c>
      <c r="B29" s="88">
        <v>1</v>
      </c>
      <c r="C29" s="88">
        <v>2</v>
      </c>
      <c r="D29" s="88">
        <v>2</v>
      </c>
      <c r="H29" s="70"/>
      <c r="I29" s="71"/>
      <c r="J29" s="71"/>
      <c r="K29" s="71"/>
      <c r="L29" s="84" t="s">
        <v>533</v>
      </c>
      <c r="M29" s="84" t="s">
        <v>533</v>
      </c>
      <c r="N29" s="71"/>
      <c r="O29" s="71"/>
      <c r="P29" s="97"/>
      <c r="Q29" s="97"/>
      <c r="R29" s="97"/>
      <c r="S29" s="98"/>
      <c r="T29" s="70"/>
      <c r="U29" s="71"/>
      <c r="V29" s="71"/>
      <c r="W29" s="71"/>
      <c r="X29" s="71"/>
      <c r="Y29" s="71"/>
      <c r="Z29" s="71"/>
      <c r="AA29" s="73"/>
      <c r="AB29" s="97"/>
      <c r="AC29" s="97"/>
      <c r="AD29" s="110"/>
      <c r="AE29" s="98"/>
      <c r="AF29" s="70"/>
      <c r="AG29" s="71"/>
      <c r="AH29" s="71"/>
      <c r="AI29" s="71"/>
      <c r="AJ29" s="71"/>
      <c r="AK29" s="71"/>
      <c r="AL29" s="71"/>
      <c r="AM29" s="71"/>
      <c r="AN29" s="97"/>
      <c r="AO29" s="97"/>
      <c r="AP29" s="97"/>
      <c r="AQ29" s="98"/>
      <c r="AR29" s="70"/>
      <c r="AS29" s="71"/>
      <c r="AT29" s="71"/>
      <c r="AU29" s="71"/>
      <c r="AV29" s="71"/>
      <c r="AW29" s="71"/>
      <c r="AX29" s="71"/>
      <c r="AY29" s="71"/>
      <c r="AZ29" s="97"/>
      <c r="BA29" s="97"/>
      <c r="BB29" s="97"/>
      <c r="BC29" s="98"/>
      <c r="BD29" s="70"/>
      <c r="BE29" s="71"/>
      <c r="BF29" s="71"/>
      <c r="BG29" s="71"/>
      <c r="BH29" s="71"/>
      <c r="BI29" s="71"/>
      <c r="BJ29" s="71"/>
      <c r="BK29" s="71"/>
      <c r="BL29" s="97"/>
      <c r="BM29" s="97"/>
      <c r="BN29" s="97"/>
      <c r="BO29" s="98"/>
      <c r="BP29" s="70"/>
      <c r="BQ29" s="71"/>
      <c r="BR29" s="71"/>
      <c r="BS29" s="71"/>
      <c r="BT29" s="71"/>
      <c r="BU29" s="71"/>
      <c r="BV29" s="71"/>
      <c r="BW29" s="71"/>
      <c r="BX29" s="97"/>
      <c r="BY29" s="97"/>
      <c r="BZ29" s="97"/>
      <c r="CA29" s="98"/>
      <c r="CB29" s="70"/>
      <c r="CC29" s="71"/>
      <c r="CD29" s="71"/>
      <c r="CE29" s="71"/>
      <c r="CF29" s="71"/>
      <c r="CG29" s="71"/>
      <c r="CH29" s="71"/>
      <c r="CI29" s="71"/>
      <c r="CJ29" s="97"/>
      <c r="CK29" s="97"/>
      <c r="CL29" s="97"/>
      <c r="CM29" s="98"/>
      <c r="CN29" s="70"/>
      <c r="CO29" s="71"/>
      <c r="CP29" s="71"/>
      <c r="CQ29" s="71"/>
      <c r="CR29" s="71"/>
      <c r="CS29" s="71"/>
      <c r="CT29" s="71"/>
      <c r="CU29" s="71"/>
      <c r="CV29" s="97"/>
      <c r="CW29" s="97"/>
      <c r="CX29" s="97"/>
      <c r="CY29" s="98"/>
      <c r="CZ29" s="70"/>
      <c r="DA29" s="71"/>
      <c r="DB29" s="71"/>
      <c r="DC29" s="71"/>
      <c r="DD29" s="71"/>
      <c r="DE29" s="71"/>
      <c r="DF29" s="71"/>
      <c r="DG29" s="71"/>
      <c r="DH29" s="97"/>
      <c r="DI29" s="97"/>
      <c r="DJ29" s="97"/>
      <c r="DK29" s="98"/>
    </row>
    <row r="30" spans="1:115" x14ac:dyDescent="0.25">
      <c r="A30" s="85" t="s">
        <v>528</v>
      </c>
      <c r="B30" s="88">
        <v>1</v>
      </c>
      <c r="C30" s="88">
        <v>24</v>
      </c>
      <c r="D30" s="88">
        <v>24</v>
      </c>
      <c r="H30" s="70"/>
      <c r="I30" s="71"/>
      <c r="J30" s="71"/>
      <c r="K30" s="71"/>
      <c r="L30" s="71"/>
      <c r="M30" s="71"/>
      <c r="N30" s="73"/>
      <c r="O30" s="73"/>
      <c r="P30" s="97"/>
      <c r="Q30" s="97"/>
      <c r="R30" s="97"/>
      <c r="S30" s="98"/>
      <c r="T30" s="81" t="s">
        <v>62</v>
      </c>
      <c r="U30" s="82" t="s">
        <v>62</v>
      </c>
      <c r="V30" s="82" t="s">
        <v>62</v>
      </c>
      <c r="W30" s="82" t="s">
        <v>62</v>
      </c>
      <c r="X30" s="82" t="s">
        <v>62</v>
      </c>
      <c r="Y30" s="82" t="s">
        <v>62</v>
      </c>
      <c r="Z30" s="82" t="s">
        <v>62</v>
      </c>
      <c r="AA30" s="82" t="s">
        <v>62</v>
      </c>
      <c r="AB30" s="82" t="s">
        <v>62</v>
      </c>
      <c r="AC30" s="82" t="s">
        <v>62</v>
      </c>
      <c r="AD30" s="110"/>
      <c r="AE30" s="130"/>
      <c r="AF30" s="81" t="s">
        <v>62</v>
      </c>
      <c r="AG30" s="82" t="s">
        <v>62</v>
      </c>
      <c r="AH30" s="82" t="s">
        <v>62</v>
      </c>
      <c r="AI30" s="82" t="s">
        <v>62</v>
      </c>
      <c r="AJ30" s="82" t="s">
        <v>62</v>
      </c>
      <c r="AK30" s="82" t="s">
        <v>62</v>
      </c>
      <c r="AL30" s="82" t="s">
        <v>62</v>
      </c>
      <c r="AM30" s="82" t="s">
        <v>62</v>
      </c>
      <c r="AN30" s="82" t="s">
        <v>62</v>
      </c>
      <c r="AO30" s="82" t="s">
        <v>62</v>
      </c>
      <c r="AP30" s="97"/>
      <c r="AQ30" s="98"/>
      <c r="AR30" s="81" t="s">
        <v>62</v>
      </c>
      <c r="AS30" s="82" t="s">
        <v>62</v>
      </c>
      <c r="AT30" s="82" t="s">
        <v>62</v>
      </c>
      <c r="AU30" s="82" t="s">
        <v>62</v>
      </c>
      <c r="AV30" s="73"/>
      <c r="AW30" s="73"/>
      <c r="AX30" s="73"/>
      <c r="AY30" s="73"/>
      <c r="AZ30" s="97"/>
      <c r="BA30" s="97"/>
      <c r="BB30" s="97"/>
      <c r="BC30" s="98"/>
      <c r="BD30" s="70"/>
      <c r="BE30" s="71"/>
      <c r="BF30" s="71"/>
      <c r="BG30" s="71"/>
      <c r="BH30" s="71"/>
      <c r="BI30" s="71"/>
      <c r="BJ30" s="71"/>
      <c r="BK30" s="71"/>
      <c r="BL30" s="97"/>
      <c r="BM30" s="97"/>
      <c r="BN30" s="97"/>
      <c r="BO30" s="98"/>
      <c r="BP30" s="70"/>
      <c r="BQ30" s="71"/>
      <c r="BR30" s="71"/>
      <c r="BS30" s="71"/>
      <c r="BT30" s="71"/>
      <c r="BU30" s="71"/>
      <c r="BV30" s="71"/>
      <c r="BW30" s="71"/>
      <c r="BX30" s="97"/>
      <c r="BY30" s="97"/>
      <c r="BZ30" s="97"/>
      <c r="CA30" s="98"/>
      <c r="CB30" s="70"/>
      <c r="CC30" s="71"/>
      <c r="CD30" s="71"/>
      <c r="CE30" s="71"/>
      <c r="CF30" s="71"/>
      <c r="CG30" s="71"/>
      <c r="CH30" s="71"/>
      <c r="CI30" s="71"/>
      <c r="CJ30" s="97"/>
      <c r="CK30" s="97"/>
      <c r="CL30" s="97"/>
      <c r="CM30" s="98"/>
      <c r="CN30" s="70"/>
      <c r="CO30" s="71"/>
      <c r="CP30" s="71"/>
      <c r="CQ30" s="71"/>
      <c r="CR30" s="71"/>
      <c r="CS30" s="71"/>
      <c r="CT30" s="71"/>
      <c r="CU30" s="71"/>
      <c r="CV30" s="97"/>
      <c r="CW30" s="97"/>
      <c r="CX30" s="97"/>
      <c r="CY30" s="98"/>
      <c r="CZ30" s="70"/>
      <c r="DA30" s="71"/>
      <c r="DB30" s="71"/>
      <c r="DC30" s="71"/>
      <c r="DD30" s="71"/>
      <c r="DE30" s="71"/>
      <c r="DF30" s="71"/>
      <c r="DG30" s="71"/>
      <c r="DH30" s="97"/>
      <c r="DI30" s="97"/>
      <c r="DJ30" s="97"/>
      <c r="DK30" s="98"/>
    </row>
    <row r="31" spans="1:115" x14ac:dyDescent="0.25">
      <c r="A31" s="85" t="s">
        <v>540</v>
      </c>
      <c r="B31" s="88">
        <v>1</v>
      </c>
      <c r="C31" s="88">
        <v>16</v>
      </c>
      <c r="D31" s="88">
        <v>16</v>
      </c>
      <c r="H31" s="70"/>
      <c r="I31" s="71"/>
      <c r="J31" s="71"/>
      <c r="K31" s="73"/>
      <c r="L31" s="86"/>
      <c r="M31" s="86"/>
      <c r="N31" s="84" t="s">
        <v>547</v>
      </c>
      <c r="O31" s="84" t="s">
        <v>547</v>
      </c>
      <c r="P31" s="97"/>
      <c r="Q31" s="97"/>
      <c r="R31" s="97"/>
      <c r="S31" s="98"/>
      <c r="T31" s="81" t="s">
        <v>547</v>
      </c>
      <c r="U31" s="82" t="s">
        <v>547</v>
      </c>
      <c r="V31" s="82" t="s">
        <v>547</v>
      </c>
      <c r="W31" s="82" t="s">
        <v>547</v>
      </c>
      <c r="X31" s="82" t="s">
        <v>547</v>
      </c>
      <c r="Y31" s="82" t="s">
        <v>547</v>
      </c>
      <c r="Z31" s="71"/>
      <c r="AA31" s="73"/>
      <c r="AB31" s="97"/>
      <c r="AC31" s="97"/>
      <c r="AD31" s="110"/>
      <c r="AE31" s="130"/>
      <c r="AF31" s="70"/>
      <c r="AG31" s="71"/>
      <c r="AH31" s="71"/>
      <c r="AI31" s="71"/>
      <c r="AJ31" s="71"/>
      <c r="AK31" s="71"/>
      <c r="AL31" s="71"/>
      <c r="AM31" s="71"/>
      <c r="AN31" s="97"/>
      <c r="AO31" s="97"/>
      <c r="AP31" s="97"/>
      <c r="AQ31" s="98"/>
      <c r="AR31" s="70"/>
      <c r="AS31" s="71"/>
      <c r="AT31" s="71"/>
      <c r="AU31" s="71"/>
      <c r="AV31" s="71"/>
      <c r="AW31" s="71"/>
      <c r="AX31" s="71"/>
      <c r="AY31" s="71"/>
      <c r="AZ31" s="97"/>
      <c r="BA31" s="97"/>
      <c r="BB31" s="97"/>
      <c r="BC31" s="98"/>
      <c r="BD31" s="70"/>
      <c r="BE31" s="71"/>
      <c r="BF31" s="71"/>
      <c r="BG31" s="71"/>
      <c r="BH31" s="71"/>
      <c r="BI31" s="71"/>
      <c r="BJ31" s="71"/>
      <c r="BK31" s="71"/>
      <c r="BL31" s="97"/>
      <c r="BM31" s="97"/>
      <c r="BN31" s="97"/>
      <c r="BO31" s="98"/>
      <c r="BP31" s="70"/>
      <c r="BQ31" s="71"/>
      <c r="BR31" s="71"/>
      <c r="BS31" s="71"/>
      <c r="BT31" s="71"/>
      <c r="BU31" s="71"/>
      <c r="BV31" s="71"/>
      <c r="BW31" s="71"/>
      <c r="BX31" s="97"/>
      <c r="BY31" s="97"/>
      <c r="BZ31" s="97"/>
      <c r="CA31" s="98"/>
      <c r="CB31" s="81" t="s">
        <v>534</v>
      </c>
      <c r="CC31" s="82" t="s">
        <v>534</v>
      </c>
      <c r="CD31" s="82" t="s">
        <v>534</v>
      </c>
      <c r="CE31" s="82" t="s">
        <v>534</v>
      </c>
      <c r="CF31" s="82" t="s">
        <v>534</v>
      </c>
      <c r="CG31" s="82" t="s">
        <v>534</v>
      </c>
      <c r="CH31" s="82" t="s">
        <v>534</v>
      </c>
      <c r="CI31" s="82" t="s">
        <v>534</v>
      </c>
      <c r="CJ31" s="97"/>
      <c r="CK31" s="97"/>
      <c r="CL31" s="97"/>
      <c r="CM31" s="98"/>
      <c r="CN31" s="70"/>
      <c r="CO31" s="71"/>
      <c r="CP31" s="71"/>
      <c r="CQ31" s="71"/>
      <c r="CR31" s="71"/>
      <c r="CS31" s="71"/>
      <c r="CT31" s="71"/>
      <c r="CU31" s="71"/>
      <c r="CV31" s="97"/>
      <c r="CW31" s="97"/>
      <c r="CX31" s="97"/>
      <c r="CY31" s="98"/>
      <c r="CZ31" s="70"/>
      <c r="DA31" s="71"/>
      <c r="DB31" s="71"/>
      <c r="DC31" s="71"/>
      <c r="DD31" s="71"/>
      <c r="DE31" s="71"/>
      <c r="DF31" s="71"/>
      <c r="DG31" s="71"/>
      <c r="DH31" s="97"/>
      <c r="DI31" s="97"/>
      <c r="DJ31" s="97"/>
      <c r="DK31" s="98"/>
    </row>
    <row r="32" spans="1:115" ht="16.8" x14ac:dyDescent="0.25">
      <c r="A32" s="85" t="s">
        <v>529</v>
      </c>
      <c r="B32" s="88">
        <v>2</v>
      </c>
      <c r="C32" s="88">
        <v>10</v>
      </c>
      <c r="D32" s="88">
        <v>20</v>
      </c>
      <c r="H32" s="70"/>
      <c r="I32" s="71"/>
      <c r="J32" s="71"/>
      <c r="K32" s="71"/>
      <c r="L32" s="71"/>
      <c r="M32" s="71"/>
      <c r="N32" s="71"/>
      <c r="O32" s="71"/>
      <c r="P32" s="97"/>
      <c r="Q32" s="97"/>
      <c r="R32" s="97"/>
      <c r="S32" s="98"/>
      <c r="T32" s="83" t="s">
        <v>541</v>
      </c>
      <c r="U32" s="84" t="s">
        <v>541</v>
      </c>
      <c r="V32" s="84" t="s">
        <v>541</v>
      </c>
      <c r="W32" s="84" t="s">
        <v>541</v>
      </c>
      <c r="X32" s="84" t="s">
        <v>541</v>
      </c>
      <c r="Y32" s="84" t="s">
        <v>541</v>
      </c>
      <c r="Z32" s="84" t="s">
        <v>541</v>
      </c>
      <c r="AA32" s="84" t="s">
        <v>541</v>
      </c>
      <c r="AB32" s="97"/>
      <c r="AC32" s="97"/>
      <c r="AD32" s="110"/>
      <c r="AE32" s="130"/>
      <c r="AF32" s="115"/>
      <c r="AG32" s="86"/>
      <c r="AH32" s="71"/>
      <c r="AI32" s="71"/>
      <c r="AJ32" s="71"/>
      <c r="AK32" s="71"/>
      <c r="AL32" s="71"/>
      <c r="AM32" s="71"/>
      <c r="AN32" s="97"/>
      <c r="AO32" s="97"/>
      <c r="AP32" s="97"/>
      <c r="AQ32" s="98"/>
      <c r="AR32" s="70"/>
      <c r="AS32" s="71"/>
      <c r="AT32" s="71"/>
      <c r="AU32" s="71"/>
      <c r="AV32" s="71"/>
      <c r="AW32" s="71"/>
      <c r="AX32" s="71"/>
      <c r="AY32" s="71"/>
      <c r="AZ32" s="84" t="s">
        <v>541</v>
      </c>
      <c r="BA32" s="84" t="s">
        <v>541</v>
      </c>
      <c r="BB32" s="97"/>
      <c r="BC32" s="98"/>
      <c r="BD32" s="115"/>
      <c r="BE32" s="86"/>
      <c r="BF32" s="86"/>
      <c r="BG32" s="71"/>
      <c r="BH32" s="71"/>
      <c r="BI32" s="71"/>
      <c r="BJ32" s="71"/>
      <c r="BK32" s="71"/>
      <c r="BL32" s="97"/>
      <c r="BM32" s="97"/>
      <c r="BN32" s="97"/>
      <c r="BO32" s="98"/>
      <c r="BP32" s="70"/>
      <c r="BQ32" s="71"/>
      <c r="BR32" s="71"/>
      <c r="BS32" s="71"/>
      <c r="BT32" s="71"/>
      <c r="BU32" s="71"/>
      <c r="BV32" s="71"/>
      <c r="BW32" s="71"/>
      <c r="BX32" s="97"/>
      <c r="BY32" s="97"/>
      <c r="BZ32" s="97"/>
      <c r="CA32" s="98"/>
      <c r="CB32" s="70"/>
      <c r="CC32" s="71"/>
      <c r="CD32" s="71"/>
      <c r="CE32" s="71"/>
      <c r="CF32" s="71"/>
      <c r="CG32" s="71"/>
      <c r="CH32" s="71"/>
      <c r="CI32" s="71"/>
      <c r="CJ32" s="97"/>
      <c r="CK32" s="97"/>
      <c r="CL32" s="97"/>
      <c r="CM32" s="98"/>
      <c r="CN32" s="70"/>
      <c r="CO32" s="71"/>
      <c r="CP32" s="71"/>
      <c r="CQ32" s="71"/>
      <c r="CR32" s="71"/>
      <c r="CS32" s="71"/>
      <c r="CT32" s="71"/>
      <c r="CU32" s="71"/>
      <c r="CV32" s="97"/>
      <c r="CW32" s="97"/>
      <c r="CX32" s="97"/>
      <c r="CY32" s="98"/>
      <c r="CZ32" s="70"/>
      <c r="DA32" s="71"/>
      <c r="DB32" s="71"/>
      <c r="DC32" s="71"/>
      <c r="DD32" s="71"/>
      <c r="DE32" s="71"/>
      <c r="DF32" s="71"/>
      <c r="DG32" s="71"/>
      <c r="DH32" s="97"/>
      <c r="DI32" s="97"/>
      <c r="DJ32" s="97"/>
      <c r="DK32" s="98"/>
    </row>
    <row r="33" spans="1:115" x14ac:dyDescent="0.25">
      <c r="A33" s="91" t="s">
        <v>521</v>
      </c>
      <c r="B33" s="88">
        <v>1</v>
      </c>
      <c r="C33" s="88">
        <v>8</v>
      </c>
      <c r="D33" s="88">
        <v>8</v>
      </c>
      <c r="H33" s="70"/>
      <c r="I33" s="71"/>
      <c r="J33" s="71"/>
      <c r="K33" s="71"/>
      <c r="L33" s="71"/>
      <c r="M33" s="71"/>
      <c r="N33" s="71"/>
      <c r="O33" s="71"/>
      <c r="P33" s="97"/>
      <c r="Q33" s="97"/>
      <c r="R33" s="97"/>
      <c r="S33" s="98"/>
      <c r="T33" s="70"/>
      <c r="U33" s="71"/>
      <c r="V33" s="71"/>
      <c r="W33" s="71"/>
      <c r="X33" s="71"/>
      <c r="Y33" s="71"/>
      <c r="Z33" s="71"/>
      <c r="AA33" s="73"/>
      <c r="AB33" s="97"/>
      <c r="AC33" s="97"/>
      <c r="AD33" s="110"/>
      <c r="AE33" s="130"/>
      <c r="AF33" s="70"/>
      <c r="AG33" s="71"/>
      <c r="AH33" s="71"/>
      <c r="AI33" s="71"/>
      <c r="AJ33" s="71"/>
      <c r="AK33" s="71"/>
      <c r="AL33" s="71"/>
      <c r="AM33" s="71"/>
      <c r="AN33" s="97"/>
      <c r="AO33" s="97"/>
      <c r="AP33" s="97"/>
      <c r="AQ33" s="98"/>
      <c r="AR33" s="70"/>
      <c r="AS33" s="71"/>
      <c r="AT33" s="71"/>
      <c r="AU33" s="71"/>
      <c r="AV33" s="71"/>
      <c r="AW33" s="71"/>
      <c r="AX33" s="71"/>
      <c r="AY33" s="71"/>
      <c r="AZ33" s="97"/>
      <c r="BA33" s="97"/>
      <c r="BB33" s="97"/>
      <c r="BC33" s="98"/>
      <c r="BD33" s="70"/>
      <c r="BE33" s="71"/>
      <c r="BF33" s="71"/>
      <c r="BG33" s="71"/>
      <c r="BH33" s="71"/>
      <c r="BI33" s="71"/>
      <c r="BJ33" s="71"/>
      <c r="BK33" s="71"/>
      <c r="BL33" s="97"/>
      <c r="BM33" s="97"/>
      <c r="BN33" s="97"/>
      <c r="BO33" s="98"/>
      <c r="BP33" s="70"/>
      <c r="BQ33" s="71"/>
      <c r="BR33" s="71"/>
      <c r="BS33" s="71"/>
      <c r="BT33" s="71"/>
      <c r="BU33" s="71"/>
      <c r="BV33" s="71"/>
      <c r="BW33" s="71"/>
      <c r="BX33" s="97"/>
      <c r="BY33" s="97"/>
      <c r="BZ33" s="97"/>
      <c r="CA33" s="98"/>
      <c r="CB33" s="81" t="s">
        <v>547</v>
      </c>
      <c r="CC33" s="82" t="s">
        <v>547</v>
      </c>
      <c r="CD33" s="82" t="s">
        <v>547</v>
      </c>
      <c r="CE33" s="82" t="s">
        <v>547</v>
      </c>
      <c r="CF33" s="82" t="s">
        <v>547</v>
      </c>
      <c r="CG33" s="82" t="s">
        <v>547</v>
      </c>
      <c r="CH33" s="82" t="s">
        <v>547</v>
      </c>
      <c r="CI33" s="82" t="s">
        <v>547</v>
      </c>
      <c r="CJ33" s="97"/>
      <c r="CK33" s="97"/>
      <c r="CL33" s="97"/>
      <c r="CM33" s="98"/>
      <c r="CN33" s="70"/>
      <c r="CO33" s="71"/>
      <c r="CP33" s="71"/>
      <c r="CQ33" s="71"/>
      <c r="CR33" s="71"/>
      <c r="CS33" s="71"/>
      <c r="CT33" s="71"/>
      <c r="CU33" s="71"/>
      <c r="CV33" s="97"/>
      <c r="CW33" s="97"/>
      <c r="CX33" s="97"/>
      <c r="CY33" s="98"/>
      <c r="CZ33" s="70"/>
      <c r="DA33" s="71"/>
      <c r="DB33" s="71"/>
      <c r="DC33" s="71"/>
      <c r="DD33" s="71"/>
      <c r="DE33" s="71"/>
      <c r="DF33" s="71"/>
      <c r="DG33" s="71"/>
      <c r="DH33" s="97"/>
      <c r="DI33" s="97"/>
      <c r="DJ33" s="97"/>
      <c r="DK33" s="98"/>
    </row>
    <row r="34" spans="1:115" x14ac:dyDescent="0.25">
      <c r="A34" s="85" t="s">
        <v>514</v>
      </c>
      <c r="B34" s="88">
        <v>1</v>
      </c>
      <c r="C34" s="88">
        <v>4</v>
      </c>
      <c r="D34" s="88">
        <v>4</v>
      </c>
      <c r="H34" s="70"/>
      <c r="I34" s="71"/>
      <c r="J34" s="71"/>
      <c r="K34" s="71"/>
      <c r="L34" s="71"/>
      <c r="M34" s="71"/>
      <c r="N34" s="71"/>
      <c r="O34" s="71"/>
      <c r="P34" s="97"/>
      <c r="Q34" s="97"/>
      <c r="R34" s="97"/>
      <c r="S34" s="98"/>
      <c r="T34" s="70"/>
      <c r="U34" s="71"/>
      <c r="V34" s="71"/>
      <c r="W34" s="71"/>
      <c r="X34" s="71"/>
      <c r="Y34" s="71"/>
      <c r="Z34" s="71"/>
      <c r="AA34" s="73"/>
      <c r="AB34" s="97"/>
      <c r="AC34" s="97"/>
      <c r="AD34" s="110"/>
      <c r="AE34" s="130"/>
      <c r="AF34" s="70"/>
      <c r="AG34" s="71"/>
      <c r="AH34" s="73"/>
      <c r="AI34" s="73"/>
      <c r="AJ34" s="73"/>
      <c r="AK34" s="73"/>
      <c r="AL34" s="71"/>
      <c r="AM34" s="71"/>
      <c r="AN34" s="82" t="s">
        <v>532</v>
      </c>
      <c r="AO34" s="82" t="s">
        <v>532</v>
      </c>
      <c r="AP34" s="82" t="s">
        <v>532</v>
      </c>
      <c r="AQ34" s="103" t="s">
        <v>532</v>
      </c>
      <c r="AR34" s="70"/>
      <c r="AS34" s="71"/>
      <c r="AT34" s="71"/>
      <c r="AU34" s="71"/>
      <c r="AV34" s="71"/>
      <c r="AW34" s="71"/>
      <c r="AX34" s="71"/>
      <c r="AY34" s="71"/>
      <c r="AZ34" s="97"/>
      <c r="BA34" s="97"/>
      <c r="BB34" s="97"/>
      <c r="BC34" s="98"/>
      <c r="BD34" s="70"/>
      <c r="BE34" s="71"/>
      <c r="BF34" s="71"/>
      <c r="BG34" s="71"/>
      <c r="BH34" s="71"/>
      <c r="BI34" s="71"/>
      <c r="BJ34" s="71"/>
      <c r="BK34" s="71"/>
      <c r="BL34" s="97"/>
      <c r="BM34" s="97"/>
      <c r="BN34" s="97"/>
      <c r="BO34" s="98"/>
      <c r="BP34" s="70"/>
      <c r="BQ34" s="71"/>
      <c r="BR34" s="71"/>
      <c r="BS34" s="71"/>
      <c r="BT34" s="71"/>
      <c r="BU34" s="71"/>
      <c r="BV34" s="71"/>
      <c r="BW34" s="71"/>
      <c r="BX34" s="97"/>
      <c r="BY34" s="97"/>
      <c r="BZ34" s="97"/>
      <c r="CA34" s="98"/>
      <c r="CB34" s="70"/>
      <c r="CC34" s="71"/>
      <c r="CD34" s="71"/>
      <c r="CE34" s="71"/>
      <c r="CF34" s="71"/>
      <c r="CG34" s="71"/>
      <c r="CH34" s="71"/>
      <c r="CI34" s="71"/>
      <c r="CJ34" s="97"/>
      <c r="CK34" s="97"/>
      <c r="CL34" s="97"/>
      <c r="CM34" s="98"/>
      <c r="CN34" s="70"/>
      <c r="CO34" s="71"/>
      <c r="CP34" s="71"/>
      <c r="CQ34" s="71"/>
      <c r="CR34" s="71"/>
      <c r="CS34" s="71"/>
      <c r="CT34" s="71"/>
      <c r="CU34" s="71"/>
      <c r="CV34" s="97"/>
      <c r="CW34" s="97"/>
      <c r="CX34" s="97"/>
      <c r="CY34" s="98"/>
      <c r="CZ34" s="70"/>
      <c r="DA34" s="71"/>
      <c r="DB34" s="71"/>
      <c r="DC34" s="71"/>
      <c r="DD34" s="71"/>
      <c r="DE34" s="71"/>
      <c r="DF34" s="71"/>
      <c r="DG34" s="71"/>
      <c r="DH34" s="97"/>
      <c r="DI34" s="97"/>
      <c r="DJ34" s="97"/>
      <c r="DK34" s="98"/>
    </row>
    <row r="35" spans="1:115" ht="16.8" x14ac:dyDescent="0.25">
      <c r="A35" s="136" t="s">
        <v>530</v>
      </c>
      <c r="B35" s="134">
        <v>2</v>
      </c>
      <c r="C35" s="134">
        <v>12</v>
      </c>
      <c r="D35" s="134">
        <v>24</v>
      </c>
      <c r="H35" s="79"/>
      <c r="I35" s="80"/>
      <c r="J35" s="80"/>
      <c r="K35" s="80"/>
      <c r="L35" s="80"/>
      <c r="M35" s="80"/>
      <c r="N35" s="80"/>
      <c r="O35" s="80"/>
      <c r="P35" s="99"/>
      <c r="Q35" s="99"/>
      <c r="R35" s="99"/>
      <c r="S35" s="100"/>
      <c r="T35" s="79"/>
      <c r="U35" s="80"/>
      <c r="V35" s="80"/>
      <c r="W35" s="80"/>
      <c r="X35" s="80"/>
      <c r="Y35" s="80"/>
      <c r="Z35" s="80"/>
      <c r="AA35" s="111"/>
      <c r="AB35" s="99"/>
      <c r="AC35" s="99"/>
      <c r="AD35" s="113"/>
      <c r="AE35" s="131"/>
      <c r="AF35" s="79"/>
      <c r="AG35" s="80"/>
      <c r="AH35" s="80"/>
      <c r="AI35" s="80"/>
      <c r="AJ35" s="80"/>
      <c r="AK35" s="80"/>
      <c r="AL35" s="80"/>
      <c r="AM35" s="80"/>
      <c r="AN35" s="99"/>
      <c r="AO35" s="99"/>
      <c r="AP35" s="99"/>
      <c r="AQ35" s="100"/>
      <c r="AR35" s="79"/>
      <c r="AS35" s="80"/>
      <c r="AT35" s="80"/>
      <c r="AU35" s="80"/>
      <c r="AV35" s="135" t="s">
        <v>552</v>
      </c>
      <c r="AW35" s="135" t="s">
        <v>552</v>
      </c>
      <c r="AX35" s="135" t="s">
        <v>552</v>
      </c>
      <c r="AY35" s="135" t="s">
        <v>552</v>
      </c>
      <c r="AZ35" s="97"/>
      <c r="BA35" s="97"/>
      <c r="BB35" s="99"/>
      <c r="BC35" s="100"/>
      <c r="BD35" s="135" t="s">
        <v>552</v>
      </c>
      <c r="BE35" s="135" t="s">
        <v>552</v>
      </c>
      <c r="BF35" s="135" t="s">
        <v>552</v>
      </c>
      <c r="BG35" s="135" t="s">
        <v>552</v>
      </c>
      <c r="BH35" s="135" t="s">
        <v>552</v>
      </c>
      <c r="BI35" s="135" t="s">
        <v>552</v>
      </c>
      <c r="BJ35" s="135" t="s">
        <v>552</v>
      </c>
      <c r="BK35" s="135" t="s">
        <v>552</v>
      </c>
      <c r="BL35" s="99"/>
      <c r="BM35" s="99"/>
      <c r="BN35" s="99"/>
      <c r="BO35" s="100"/>
      <c r="BP35" s="79"/>
      <c r="BQ35" s="80"/>
      <c r="BR35" s="80"/>
      <c r="BS35" s="80"/>
      <c r="BT35" s="80"/>
      <c r="BU35" s="80"/>
      <c r="BV35" s="80"/>
      <c r="BW35" s="80"/>
      <c r="BX35" s="99"/>
      <c r="BY35" s="99"/>
      <c r="BZ35" s="99"/>
      <c r="CA35" s="100"/>
      <c r="CB35" s="79"/>
      <c r="CC35" s="80"/>
      <c r="CD35" s="80"/>
      <c r="CE35" s="80"/>
      <c r="CF35" s="80"/>
      <c r="CG35" s="80"/>
      <c r="CH35" s="80"/>
      <c r="CI35" s="80"/>
      <c r="CJ35" s="99"/>
      <c r="CK35" s="99"/>
      <c r="CL35" s="99"/>
      <c r="CM35" s="100"/>
      <c r="CN35" s="79"/>
      <c r="CO35" s="80"/>
      <c r="CP35" s="80"/>
      <c r="CQ35" s="80"/>
      <c r="CR35" s="80"/>
      <c r="CS35" s="80"/>
      <c r="CT35" s="80"/>
      <c r="CU35" s="80"/>
      <c r="CV35" s="99"/>
      <c r="CW35" s="99"/>
      <c r="CX35" s="99"/>
      <c r="CY35" s="100"/>
      <c r="CZ35" s="79"/>
      <c r="DA35" s="80"/>
      <c r="DB35" s="80"/>
      <c r="DC35" s="80"/>
      <c r="DD35" s="80"/>
      <c r="DE35" s="80"/>
      <c r="DF35" s="80"/>
      <c r="DG35" s="80"/>
      <c r="DH35" s="99"/>
      <c r="DI35" s="99"/>
      <c r="DJ35" s="99"/>
      <c r="DK35" s="100"/>
    </row>
    <row r="36" spans="1:115" ht="13.8" thickBot="1" x14ac:dyDescent="0.3">
      <c r="A36" s="67" t="s">
        <v>515</v>
      </c>
      <c r="B36" s="90"/>
      <c r="C36" s="90"/>
      <c r="D36" s="87"/>
      <c r="H36" s="74"/>
      <c r="I36" s="75"/>
      <c r="J36" s="75"/>
      <c r="K36" s="75"/>
      <c r="L36" s="75"/>
      <c r="M36" s="75"/>
      <c r="N36" s="75"/>
      <c r="O36" s="75"/>
      <c r="P36" s="101"/>
      <c r="Q36" s="101"/>
      <c r="R36" s="101"/>
      <c r="S36" s="102"/>
      <c r="T36" s="74"/>
      <c r="U36" s="75"/>
      <c r="V36" s="75"/>
      <c r="W36" s="75"/>
      <c r="X36" s="75"/>
      <c r="Y36" s="75"/>
      <c r="Z36" s="75"/>
      <c r="AA36" s="112"/>
      <c r="AB36" s="101"/>
      <c r="AC36" s="101"/>
      <c r="AD36" s="114"/>
      <c r="AE36" s="132"/>
      <c r="AF36" s="74"/>
      <c r="AG36" s="75"/>
      <c r="AH36" s="75"/>
      <c r="AI36" s="75"/>
      <c r="AJ36" s="75"/>
      <c r="AK36" s="75"/>
      <c r="AL36" s="75"/>
      <c r="AM36" s="75"/>
      <c r="AN36" s="101"/>
      <c r="AO36" s="101"/>
      <c r="AP36" s="101"/>
      <c r="AQ36" s="102"/>
      <c r="AR36" s="74"/>
      <c r="AS36" s="75"/>
      <c r="AT36" s="75"/>
      <c r="AU36" s="75"/>
      <c r="AV36" s="75"/>
      <c r="AW36" s="75"/>
      <c r="AX36" s="75"/>
      <c r="AY36" s="75"/>
      <c r="AZ36" s="101"/>
      <c r="BA36" s="101"/>
      <c r="BB36" s="101"/>
      <c r="BC36" s="102"/>
      <c r="BD36" s="74"/>
      <c r="BE36" s="75"/>
      <c r="BF36" s="75"/>
      <c r="BG36" s="75"/>
      <c r="BH36" s="75"/>
      <c r="BI36" s="75"/>
      <c r="BJ36" s="75"/>
      <c r="BK36" s="75"/>
      <c r="BL36" s="101"/>
      <c r="BM36" s="101"/>
      <c r="BN36" s="101"/>
      <c r="BO36" s="102"/>
      <c r="BP36" s="74"/>
      <c r="BQ36" s="75"/>
      <c r="BR36" s="75"/>
      <c r="BS36" s="75"/>
      <c r="BT36" s="75"/>
      <c r="BU36" s="75"/>
      <c r="BV36" s="75"/>
      <c r="BW36" s="75"/>
      <c r="BX36" s="101"/>
      <c r="BY36" s="101"/>
      <c r="BZ36" s="101"/>
      <c r="CA36" s="102"/>
      <c r="CB36" s="74"/>
      <c r="CC36" s="75"/>
      <c r="CD36" s="75"/>
      <c r="CE36" s="75"/>
      <c r="CF36" s="75"/>
      <c r="CG36" s="75"/>
      <c r="CH36" s="75"/>
      <c r="CI36" s="75"/>
      <c r="CJ36" s="101"/>
      <c r="CK36" s="101"/>
      <c r="CL36" s="101"/>
      <c r="CM36" s="102"/>
      <c r="CN36" s="74"/>
      <c r="CO36" s="75"/>
      <c r="CP36" s="75"/>
      <c r="CQ36" s="75"/>
      <c r="CR36" s="75"/>
      <c r="CS36" s="75"/>
      <c r="CT36" s="75"/>
      <c r="CU36" s="75"/>
      <c r="CV36" s="101"/>
      <c r="CW36" s="101"/>
      <c r="CX36" s="101"/>
      <c r="CY36" s="102"/>
      <c r="CZ36" s="74"/>
      <c r="DA36" s="75"/>
      <c r="DB36" s="75"/>
      <c r="DC36" s="75"/>
      <c r="DD36" s="75"/>
      <c r="DE36" s="75"/>
      <c r="DF36" s="75"/>
      <c r="DG36" s="75"/>
      <c r="DH36" s="101"/>
      <c r="DI36" s="101"/>
      <c r="DJ36" s="101"/>
      <c r="DK36" s="102"/>
    </row>
    <row r="37" spans="1:115" x14ac:dyDescent="0.25">
      <c r="A37" s="66" t="s">
        <v>1</v>
      </c>
      <c r="B37" s="64"/>
      <c r="C37" s="64"/>
      <c r="D37" s="119">
        <f>SUM(D2:D36)</f>
        <v>380</v>
      </c>
      <c r="R37" s="116" t="s">
        <v>550</v>
      </c>
      <c r="S37" s="116" t="s">
        <v>551</v>
      </c>
      <c r="AD37" s="116" t="s">
        <v>550</v>
      </c>
      <c r="AE37" s="116" t="s">
        <v>551</v>
      </c>
      <c r="AP37" s="116" t="s">
        <v>550</v>
      </c>
      <c r="AQ37" s="116" t="s">
        <v>551</v>
      </c>
      <c r="BB37" s="116" t="s">
        <v>550</v>
      </c>
      <c r="BC37" s="116" t="s">
        <v>551</v>
      </c>
      <c r="BN37" s="116" t="s">
        <v>550</v>
      </c>
      <c r="BO37" s="116" t="s">
        <v>551</v>
      </c>
      <c r="BZ37" s="116" t="s">
        <v>550</v>
      </c>
      <c r="CA37" s="116" t="s">
        <v>551</v>
      </c>
      <c r="CL37" s="116" t="s">
        <v>550</v>
      </c>
      <c r="CM37" s="116" t="s">
        <v>551</v>
      </c>
      <c r="CX37" s="116" t="s">
        <v>550</v>
      </c>
      <c r="CY37" s="116" t="s">
        <v>551</v>
      </c>
      <c r="DJ37" s="116" t="s">
        <v>550</v>
      </c>
      <c r="DK37" s="116" t="s">
        <v>551</v>
      </c>
    </row>
    <row r="38" spans="1:115" s="116" customFormat="1" ht="9.6" x14ac:dyDescent="0.2">
      <c r="A38" s="117"/>
      <c r="B38" s="137" t="s">
        <v>556</v>
      </c>
      <c r="C38" s="138"/>
      <c r="D38" s="120" t="s">
        <v>531</v>
      </c>
      <c r="E38" s="121"/>
      <c r="F38" s="121"/>
      <c r="G38" s="121"/>
      <c r="H38" s="122"/>
      <c r="I38" s="123"/>
      <c r="J38" s="123"/>
      <c r="K38" s="123"/>
      <c r="L38" s="123"/>
      <c r="M38" s="123"/>
      <c r="N38" s="123"/>
      <c r="O38" s="123"/>
      <c r="P38" s="123"/>
      <c r="Q38" s="124"/>
      <c r="R38" s="121">
        <v>8</v>
      </c>
      <c r="S38" s="121"/>
      <c r="T38" s="122"/>
      <c r="U38" s="123"/>
      <c r="V38" s="123"/>
      <c r="W38" s="123"/>
      <c r="X38" s="123"/>
      <c r="Y38" s="123"/>
      <c r="Z38" s="123"/>
      <c r="AA38" s="123"/>
      <c r="AB38" s="123"/>
      <c r="AC38" s="124"/>
      <c r="AD38" s="121">
        <v>8</v>
      </c>
      <c r="AE38" s="121"/>
      <c r="AF38" s="122"/>
      <c r="AG38" s="123"/>
      <c r="AH38" s="123"/>
      <c r="AI38" s="123"/>
      <c r="AJ38" s="123"/>
      <c r="AK38" s="123"/>
      <c r="AL38" s="123"/>
      <c r="AM38" s="123"/>
      <c r="AN38" s="123"/>
      <c r="AO38" s="124"/>
      <c r="AP38" s="121">
        <v>8</v>
      </c>
      <c r="AQ38" s="121"/>
      <c r="AR38" s="122"/>
      <c r="AS38" s="123"/>
      <c r="AT38" s="123"/>
      <c r="AU38" s="123"/>
      <c r="AV38" s="123"/>
      <c r="AW38" s="123"/>
      <c r="AX38" s="123"/>
      <c r="AY38" s="123"/>
      <c r="AZ38" s="123"/>
      <c r="BA38" s="124"/>
      <c r="BB38" s="121">
        <v>8</v>
      </c>
      <c r="BC38" s="121"/>
      <c r="BD38" s="122"/>
      <c r="BE38" s="123"/>
      <c r="BF38" s="123"/>
      <c r="BG38" s="123"/>
      <c r="BH38" s="123"/>
      <c r="BI38" s="123"/>
      <c r="BJ38" s="123"/>
      <c r="BK38" s="123"/>
      <c r="BL38" s="123"/>
      <c r="BM38" s="124"/>
      <c r="BN38" s="121">
        <v>8</v>
      </c>
      <c r="BO38" s="121"/>
      <c r="BP38" s="122"/>
      <c r="BQ38" s="123"/>
      <c r="BR38" s="123"/>
      <c r="BS38" s="123"/>
      <c r="BT38" s="123"/>
      <c r="BU38" s="123"/>
      <c r="BV38" s="123"/>
      <c r="BW38" s="123"/>
      <c r="BX38" s="123"/>
      <c r="BY38" s="124"/>
      <c r="BZ38" s="121">
        <v>0</v>
      </c>
      <c r="CA38" s="121"/>
      <c r="CB38" s="122"/>
      <c r="CC38" s="123"/>
      <c r="CD38" s="123"/>
      <c r="CE38" s="123"/>
      <c r="CF38" s="123"/>
      <c r="CG38" s="123"/>
      <c r="CH38" s="123"/>
      <c r="CI38" s="123"/>
      <c r="CJ38" s="123"/>
      <c r="CK38" s="124"/>
      <c r="CL38" s="121">
        <v>8</v>
      </c>
      <c r="CM38" s="121"/>
      <c r="CN38" s="122"/>
      <c r="CO38" s="123"/>
      <c r="CP38" s="123"/>
      <c r="CQ38" s="123"/>
      <c r="CR38" s="123"/>
      <c r="CS38" s="123"/>
      <c r="CT38" s="123"/>
      <c r="CU38" s="123"/>
      <c r="CV38" s="123"/>
      <c r="CW38" s="124"/>
      <c r="CX38" s="121">
        <v>8</v>
      </c>
      <c r="CY38" s="121"/>
      <c r="CZ38" s="122"/>
      <c r="DA38" s="123"/>
      <c r="DB38" s="123"/>
      <c r="DC38" s="123"/>
      <c r="DD38" s="123"/>
      <c r="DE38" s="123"/>
      <c r="DF38" s="123"/>
      <c r="DG38" s="123"/>
      <c r="DH38" s="123"/>
      <c r="DI38" s="124"/>
      <c r="DJ38" s="121">
        <v>0</v>
      </c>
      <c r="DK38" s="121"/>
    </row>
    <row r="39" spans="1:115" s="116" customFormat="1" ht="9.6" x14ac:dyDescent="0.2">
      <c r="A39" s="117"/>
      <c r="B39" s="139" t="s">
        <v>557</v>
      </c>
      <c r="C39" s="140"/>
      <c r="D39" s="120" t="s">
        <v>62</v>
      </c>
      <c r="E39" s="121"/>
      <c r="F39" s="121"/>
      <c r="G39" s="121"/>
      <c r="H39" s="125"/>
      <c r="Q39" s="126"/>
      <c r="R39" s="121">
        <v>8</v>
      </c>
      <c r="S39" s="121">
        <v>1</v>
      </c>
      <c r="T39" s="125"/>
      <c r="AC39" s="126"/>
      <c r="AD39" s="121">
        <v>8</v>
      </c>
      <c r="AE39" s="121">
        <v>2</v>
      </c>
      <c r="AF39" s="125"/>
      <c r="AO39" s="126"/>
      <c r="AP39" s="121">
        <v>8</v>
      </c>
      <c r="AQ39" s="121">
        <v>2</v>
      </c>
      <c r="AR39" s="125"/>
      <c r="BA39" s="126"/>
      <c r="BB39" s="121">
        <v>8</v>
      </c>
      <c r="BC39" s="121"/>
      <c r="BD39" s="125"/>
      <c r="BM39" s="126"/>
      <c r="BN39" s="121">
        <v>8</v>
      </c>
      <c r="BO39" s="121"/>
      <c r="BP39" s="125"/>
      <c r="BY39" s="126"/>
      <c r="BZ39" s="121">
        <v>0</v>
      </c>
      <c r="CA39" s="121"/>
      <c r="CB39" s="125"/>
      <c r="CK39" s="126"/>
      <c r="CL39" s="121">
        <v>8</v>
      </c>
      <c r="CM39" s="121"/>
      <c r="CN39" s="125"/>
      <c r="CW39" s="126"/>
      <c r="CX39" s="121">
        <v>0</v>
      </c>
      <c r="CY39" s="121"/>
      <c r="CZ39" s="125"/>
      <c r="DI39" s="126"/>
      <c r="DJ39" s="121">
        <v>6</v>
      </c>
      <c r="DK39" s="121"/>
    </row>
    <row r="40" spans="1:115" s="116" customFormat="1" ht="9.6" x14ac:dyDescent="0.2">
      <c r="A40" s="117"/>
      <c r="B40" s="139" t="s">
        <v>558</v>
      </c>
      <c r="C40" s="140"/>
      <c r="D40" s="120" t="s">
        <v>532</v>
      </c>
      <c r="E40" s="121"/>
      <c r="F40" s="121"/>
      <c r="G40" s="121"/>
      <c r="H40" s="125"/>
      <c r="Q40" s="126"/>
      <c r="R40" s="121">
        <v>8</v>
      </c>
      <c r="S40" s="121">
        <v>4</v>
      </c>
      <c r="T40" s="125"/>
      <c r="AC40" s="126"/>
      <c r="AD40" s="121">
        <v>8</v>
      </c>
      <c r="AE40" s="121">
        <v>2</v>
      </c>
      <c r="AF40" s="125"/>
      <c r="AO40" s="126"/>
      <c r="AP40" s="121">
        <v>8</v>
      </c>
      <c r="AQ40" s="121">
        <v>4</v>
      </c>
      <c r="AR40" s="125"/>
      <c r="BA40" s="126"/>
      <c r="BB40" s="121">
        <v>8</v>
      </c>
      <c r="BC40" s="121">
        <v>2</v>
      </c>
      <c r="BD40" s="125"/>
      <c r="BM40" s="126"/>
      <c r="BN40" s="121">
        <v>8</v>
      </c>
      <c r="BO40" s="121">
        <v>2</v>
      </c>
      <c r="BP40" s="125"/>
      <c r="BY40" s="126"/>
      <c r="BZ40" s="121">
        <v>0</v>
      </c>
      <c r="CA40" s="121"/>
      <c r="CB40" s="125"/>
      <c r="CK40" s="126"/>
      <c r="CL40" s="121">
        <v>8</v>
      </c>
      <c r="CM40" s="121">
        <v>4</v>
      </c>
      <c r="CN40" s="125"/>
      <c r="CW40" s="126"/>
      <c r="CX40" s="121">
        <v>8</v>
      </c>
      <c r="CY40" s="121">
        <v>4</v>
      </c>
      <c r="CZ40" s="125"/>
      <c r="DI40" s="126"/>
      <c r="DJ40" s="121">
        <v>8</v>
      </c>
      <c r="DK40" s="121"/>
    </row>
    <row r="41" spans="1:115" s="116" customFormat="1" ht="9.6" x14ac:dyDescent="0.2">
      <c r="A41" s="117"/>
      <c r="B41" s="139" t="s">
        <v>559</v>
      </c>
      <c r="C41" s="140"/>
      <c r="D41" s="120" t="s">
        <v>547</v>
      </c>
      <c r="E41" s="121"/>
      <c r="F41" s="121"/>
      <c r="G41" s="121"/>
      <c r="H41" s="125"/>
      <c r="Q41" s="126"/>
      <c r="R41" s="121">
        <v>8</v>
      </c>
      <c r="S41" s="121"/>
      <c r="T41" s="125"/>
      <c r="AC41" s="126"/>
      <c r="AD41" s="121">
        <v>7</v>
      </c>
      <c r="AE41" s="121"/>
      <c r="AF41" s="125"/>
      <c r="AO41" s="126"/>
      <c r="AP41" s="121">
        <v>0</v>
      </c>
      <c r="AQ41" s="121"/>
      <c r="AR41" s="125"/>
      <c r="BA41" s="126"/>
      <c r="BB41" s="121">
        <v>8</v>
      </c>
      <c r="BC41" s="121">
        <v>1</v>
      </c>
      <c r="BD41" s="125"/>
      <c r="BM41" s="126"/>
      <c r="BN41" s="121">
        <v>8</v>
      </c>
      <c r="BO41" s="121"/>
      <c r="BP41" s="125"/>
      <c r="BY41" s="126"/>
      <c r="BZ41" s="121">
        <v>0</v>
      </c>
      <c r="CA41" s="121"/>
      <c r="CB41" s="125"/>
      <c r="CK41" s="126"/>
      <c r="CL41" s="121">
        <v>8</v>
      </c>
      <c r="CM41" s="121"/>
      <c r="CN41" s="125"/>
      <c r="CW41" s="126"/>
      <c r="CX41" s="121">
        <v>8</v>
      </c>
      <c r="CY41" s="121"/>
      <c r="CZ41" s="125"/>
      <c r="DI41" s="126"/>
      <c r="DJ41" s="121">
        <v>6</v>
      </c>
      <c r="DK41" s="121"/>
    </row>
    <row r="42" spans="1:115" s="116" customFormat="1" ht="9.6" x14ac:dyDescent="0.2">
      <c r="A42" s="117"/>
      <c r="B42" s="139" t="s">
        <v>560</v>
      </c>
      <c r="C42" s="140"/>
      <c r="D42" s="120" t="s">
        <v>549</v>
      </c>
      <c r="E42" s="121"/>
      <c r="F42" s="121"/>
      <c r="G42" s="121"/>
      <c r="H42" s="125"/>
      <c r="Q42" s="126"/>
      <c r="R42" s="121">
        <v>4</v>
      </c>
      <c r="S42" s="121"/>
      <c r="T42" s="125"/>
      <c r="AC42" s="126"/>
      <c r="AD42" s="121">
        <v>8</v>
      </c>
      <c r="AE42" s="121"/>
      <c r="AF42" s="125"/>
      <c r="AO42" s="126"/>
      <c r="AP42" s="121">
        <v>0</v>
      </c>
      <c r="AQ42" s="121"/>
      <c r="AR42" s="125"/>
      <c r="BA42" s="126"/>
      <c r="BB42" s="121">
        <v>2</v>
      </c>
      <c r="BC42" s="121">
        <v>2</v>
      </c>
      <c r="BD42" s="125"/>
      <c r="BM42" s="126"/>
      <c r="BN42" s="121">
        <v>0</v>
      </c>
      <c r="BO42" s="121"/>
      <c r="BP42" s="125"/>
      <c r="BY42" s="126"/>
      <c r="BZ42" s="121">
        <v>0</v>
      </c>
      <c r="CA42" s="121"/>
      <c r="CB42" s="125"/>
      <c r="CK42" s="126"/>
      <c r="CL42" s="121">
        <v>8</v>
      </c>
      <c r="CM42" s="121"/>
      <c r="CN42" s="125"/>
      <c r="CW42" s="126"/>
      <c r="CX42" s="121">
        <v>8</v>
      </c>
      <c r="CY42" s="121"/>
      <c r="CZ42" s="125"/>
      <c r="DI42" s="126"/>
      <c r="DJ42" s="121">
        <v>6</v>
      </c>
      <c r="DK42" s="121"/>
    </row>
    <row r="43" spans="1:115" s="116" customFormat="1" ht="9.6" x14ac:dyDescent="0.2">
      <c r="A43" s="117"/>
      <c r="B43" s="139" t="s">
        <v>561</v>
      </c>
      <c r="C43" s="140"/>
      <c r="D43" s="120" t="s">
        <v>548</v>
      </c>
      <c r="E43" s="121"/>
      <c r="F43" s="121"/>
      <c r="G43" s="121"/>
      <c r="H43" s="125"/>
      <c r="Q43" s="126"/>
      <c r="R43" s="121">
        <v>6</v>
      </c>
      <c r="S43" s="121"/>
      <c r="T43" s="125"/>
      <c r="AC43" s="126"/>
      <c r="AD43" s="121">
        <v>1</v>
      </c>
      <c r="AE43" s="121"/>
      <c r="AF43" s="125"/>
      <c r="AO43" s="126"/>
      <c r="AP43" s="121">
        <v>0</v>
      </c>
      <c r="AQ43" s="121"/>
      <c r="AR43" s="125"/>
      <c r="BA43" s="126"/>
      <c r="BB43" s="121">
        <v>4</v>
      </c>
      <c r="BC43" s="121"/>
      <c r="BD43" s="125"/>
      <c r="BM43" s="126"/>
      <c r="BN43" s="121">
        <v>0</v>
      </c>
      <c r="BO43" s="121"/>
      <c r="BP43" s="125"/>
      <c r="BY43" s="126"/>
      <c r="BZ43" s="121">
        <v>0</v>
      </c>
      <c r="CA43" s="121"/>
      <c r="CB43" s="125"/>
      <c r="CK43" s="126"/>
      <c r="CL43" s="121">
        <v>8</v>
      </c>
      <c r="CM43" s="121"/>
      <c r="CN43" s="125"/>
      <c r="CW43" s="126"/>
      <c r="CX43" s="121">
        <v>8</v>
      </c>
      <c r="CY43" s="121"/>
      <c r="CZ43" s="125"/>
      <c r="DI43" s="126"/>
      <c r="DJ43" s="121">
        <v>8</v>
      </c>
      <c r="DK43" s="121"/>
    </row>
    <row r="44" spans="1:115" s="116" customFormat="1" ht="9.6" x14ac:dyDescent="0.2">
      <c r="A44" s="117"/>
      <c r="B44" s="141" t="s">
        <v>562</v>
      </c>
      <c r="C44" s="142"/>
      <c r="D44" s="120" t="s">
        <v>534</v>
      </c>
      <c r="E44" s="121"/>
      <c r="F44" s="121"/>
      <c r="G44" s="121"/>
      <c r="H44" s="127"/>
      <c r="I44" s="128"/>
      <c r="J44" s="128"/>
      <c r="K44" s="128"/>
      <c r="L44" s="128"/>
      <c r="M44" s="128"/>
      <c r="N44" s="128"/>
      <c r="O44" s="128"/>
      <c r="P44" s="128"/>
      <c r="Q44" s="129"/>
      <c r="R44" s="121">
        <v>0</v>
      </c>
      <c r="S44" s="121"/>
      <c r="T44" s="127"/>
      <c r="U44" s="128"/>
      <c r="V44" s="128"/>
      <c r="W44" s="128"/>
      <c r="X44" s="128"/>
      <c r="Y44" s="128"/>
      <c r="Z44" s="128"/>
      <c r="AA44" s="128"/>
      <c r="AB44" s="128"/>
      <c r="AC44" s="129"/>
      <c r="AD44" s="121">
        <v>8</v>
      </c>
      <c r="AE44" s="121"/>
      <c r="AF44" s="127"/>
      <c r="AG44" s="128"/>
      <c r="AH44" s="128"/>
      <c r="AI44" s="128"/>
      <c r="AJ44" s="128"/>
      <c r="AK44" s="128"/>
      <c r="AL44" s="128"/>
      <c r="AM44" s="128"/>
      <c r="AN44" s="128"/>
      <c r="AO44" s="129"/>
      <c r="AP44" s="121">
        <v>8</v>
      </c>
      <c r="AQ44" s="121"/>
      <c r="AR44" s="127"/>
      <c r="AS44" s="128"/>
      <c r="AT44" s="128"/>
      <c r="AU44" s="128"/>
      <c r="AV44" s="128"/>
      <c r="AW44" s="128"/>
      <c r="AX44" s="128"/>
      <c r="AY44" s="128"/>
      <c r="AZ44" s="128"/>
      <c r="BA44" s="129"/>
      <c r="BB44" s="121">
        <v>8</v>
      </c>
      <c r="BC44" s="121"/>
      <c r="BD44" s="127"/>
      <c r="BE44" s="128"/>
      <c r="BF44" s="128"/>
      <c r="BG44" s="128"/>
      <c r="BH44" s="128"/>
      <c r="BI44" s="128"/>
      <c r="BJ44" s="128"/>
      <c r="BK44" s="128"/>
      <c r="BL44" s="128"/>
      <c r="BM44" s="129"/>
      <c r="BN44" s="121">
        <v>8</v>
      </c>
      <c r="BO44" s="121"/>
      <c r="BP44" s="127"/>
      <c r="BQ44" s="128"/>
      <c r="BR44" s="128"/>
      <c r="BS44" s="128"/>
      <c r="BT44" s="128"/>
      <c r="BU44" s="128"/>
      <c r="BV44" s="128"/>
      <c r="BW44" s="128"/>
      <c r="BX44" s="128"/>
      <c r="BY44" s="129"/>
      <c r="BZ44" s="121">
        <v>0</v>
      </c>
      <c r="CA44" s="121"/>
      <c r="CB44" s="127"/>
      <c r="CC44" s="128"/>
      <c r="CD44" s="128"/>
      <c r="CE44" s="128"/>
      <c r="CF44" s="128"/>
      <c r="CG44" s="128"/>
      <c r="CH44" s="128"/>
      <c r="CI44" s="128"/>
      <c r="CJ44" s="128"/>
      <c r="CK44" s="129"/>
      <c r="CL44" s="121">
        <v>8</v>
      </c>
      <c r="CM44" s="121"/>
      <c r="CN44" s="127"/>
      <c r="CO44" s="128"/>
      <c r="CP44" s="128"/>
      <c r="CQ44" s="128"/>
      <c r="CR44" s="128"/>
      <c r="CS44" s="128"/>
      <c r="CT44" s="128"/>
      <c r="CU44" s="128"/>
      <c r="CV44" s="128"/>
      <c r="CW44" s="129"/>
      <c r="CX44" s="121">
        <v>0</v>
      </c>
      <c r="CY44" s="121"/>
      <c r="CZ44" s="127"/>
      <c r="DA44" s="128"/>
      <c r="DB44" s="128"/>
      <c r="DC44" s="128"/>
      <c r="DD44" s="128"/>
      <c r="DE44" s="128"/>
      <c r="DF44" s="128"/>
      <c r="DG44" s="128"/>
      <c r="DH44" s="128"/>
      <c r="DI44" s="129"/>
      <c r="DJ44" s="121">
        <v>0</v>
      </c>
      <c r="DK44" s="121"/>
    </row>
    <row r="45" spans="1:115" s="116" customFormat="1" ht="9.6" x14ac:dyDescent="0.2">
      <c r="A45" s="117"/>
      <c r="B45" s="117"/>
      <c r="C45" s="117"/>
      <c r="D45" s="118"/>
      <c r="Q45" s="146">
        <f>SUM(R38:R44)</f>
        <v>42</v>
      </c>
      <c r="R45" s="146"/>
      <c r="S45" s="116">
        <f>SUM(S39:S44)</f>
        <v>5</v>
      </c>
      <c r="AC45" s="146">
        <f>SUM(AD38:AD44)</f>
        <v>48</v>
      </c>
      <c r="AD45" s="146"/>
      <c r="AE45" s="116">
        <f>SUM(AE39:AE44)</f>
        <v>4</v>
      </c>
      <c r="AO45" s="146">
        <f>SUM(AP38:AP44)</f>
        <v>32</v>
      </c>
      <c r="AP45" s="146"/>
      <c r="AQ45" s="116">
        <f>SUM(AQ39:AQ44)</f>
        <v>6</v>
      </c>
      <c r="BA45" s="146">
        <f>SUM(BB38:BB44)</f>
        <v>46</v>
      </c>
      <c r="BB45" s="146"/>
      <c r="BC45" s="116">
        <f>SUM(BC39:BC44)</f>
        <v>5</v>
      </c>
      <c r="BM45" s="146">
        <f>SUM(BN38:BN44)</f>
        <v>40</v>
      </c>
      <c r="BN45" s="146"/>
      <c r="BO45" s="116">
        <f>SUM(BO39:BO44)</f>
        <v>2</v>
      </c>
      <c r="BY45" s="146">
        <f>SUM(BZ38:BZ44)</f>
        <v>0</v>
      </c>
      <c r="BZ45" s="146"/>
      <c r="CA45" s="116">
        <f>SUM(CA39:CA44)</f>
        <v>0</v>
      </c>
      <c r="CK45" s="146">
        <f>SUM(CL38:CL44)</f>
        <v>56</v>
      </c>
      <c r="CL45" s="146"/>
      <c r="CM45" s="116">
        <f>SUM(CM39:CM44)</f>
        <v>4</v>
      </c>
      <c r="CW45" s="146">
        <f>SUM(CX38:CX44)</f>
        <v>40</v>
      </c>
      <c r="CX45" s="146"/>
      <c r="CY45" s="116">
        <f>SUM(CY39:CY44)</f>
        <v>4</v>
      </c>
      <c r="DI45" s="146">
        <f>SUM(DJ38:DJ44)</f>
        <v>34</v>
      </c>
      <c r="DJ45" s="146"/>
      <c r="DK45" s="116">
        <f>SUM(DK39:DK44)</f>
        <v>0</v>
      </c>
    </row>
    <row r="46" spans="1:115" s="116" customFormat="1" ht="9.6" x14ac:dyDescent="0.2">
      <c r="A46" s="117"/>
      <c r="B46" s="117"/>
      <c r="C46" s="117"/>
      <c r="D46" s="118"/>
      <c r="DA46" s="116" t="s">
        <v>565</v>
      </c>
      <c r="DJ46" s="153">
        <f>Q45+AC45+AO45+BA45+CK45+CW45+DI45</f>
        <v>298</v>
      </c>
      <c r="DK46" s="153"/>
    </row>
    <row r="47" spans="1:115" x14ac:dyDescent="0.25">
      <c r="DA47" s="116" t="s">
        <v>564</v>
      </c>
      <c r="DJ47" s="153">
        <f>S45+AE45+AQ45+BC45+BM45+BO45+CM45+CY45+DK45</f>
        <v>70</v>
      </c>
      <c r="DK47" s="153"/>
    </row>
    <row r="48" spans="1:115" x14ac:dyDescent="0.25">
      <c r="DA48" s="116" t="s">
        <v>563</v>
      </c>
      <c r="DI48" s="153">
        <f>SUM(DJ46:DK47)</f>
        <v>368</v>
      </c>
      <c r="DJ48" s="154"/>
      <c r="DK48" s="154"/>
    </row>
    <row r="49" spans="105:115" x14ac:dyDescent="0.25">
      <c r="DA49" s="116" t="s">
        <v>566</v>
      </c>
      <c r="DI49" s="116"/>
      <c r="DJ49" s="153">
        <f>SUM(R44:DJ44)</f>
        <v>40</v>
      </c>
      <c r="DK49" s="154"/>
    </row>
  </sheetData>
  <mergeCells count="22">
    <mergeCell ref="CN1:CY1"/>
    <mergeCell ref="DI48:DK48"/>
    <mergeCell ref="DJ49:DK49"/>
    <mergeCell ref="DI45:DJ45"/>
    <mergeCell ref="DJ46:DK46"/>
    <mergeCell ref="DJ47:DK47"/>
    <mergeCell ref="Q45:R45"/>
    <mergeCell ref="AC45:AD45"/>
    <mergeCell ref="AO45:AP45"/>
    <mergeCell ref="BA45:BB45"/>
    <mergeCell ref="CZ1:DK1"/>
    <mergeCell ref="H1:S1"/>
    <mergeCell ref="T1:AE1"/>
    <mergeCell ref="AF1:AQ1"/>
    <mergeCell ref="AR1:BC1"/>
    <mergeCell ref="BD1:BO1"/>
    <mergeCell ref="BP1:CA1"/>
    <mergeCell ref="CB1:CM1"/>
    <mergeCell ref="BM45:BN45"/>
    <mergeCell ref="BY45:BZ45"/>
    <mergeCell ref="CK45:CL45"/>
    <mergeCell ref="CW45:CX45"/>
  </mergeCells>
  <phoneticPr fontId="38" type="noConversion"/>
  <pageMargins left="0.7" right="0.7" top="0.75" bottom="0.75" header="0.3" footer="0.3"/>
  <pageSetup paperSize="8" scale="8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Kalkulacija</vt:lpstr>
      <vt:lpstr>Sheet3</vt:lpstr>
      <vt:lpstr>Kalkulacija!_ftn1</vt:lpstr>
      <vt:lpstr>Kalkulacija!_ftnref1</vt:lpstr>
      <vt:lpstr>Kalkulacija!Print_Area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 Seifried</dc:creator>
  <cp:lastModifiedBy>Dragan</cp:lastModifiedBy>
  <cp:lastPrinted>2017-05-02T07:48:43Z</cp:lastPrinted>
  <dcterms:created xsi:type="dcterms:W3CDTF">2012-09-21T12:36:35Z</dcterms:created>
  <dcterms:modified xsi:type="dcterms:W3CDTF">2017-05-03T13:27:37Z</dcterms:modified>
</cp:coreProperties>
</file>