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9440" windowHeight="15375" activeTab="1"/>
  </bookViews>
  <sheets>
    <sheet name="Master" sheetId="1" r:id="rId1"/>
    <sheet name="0.4 only" sheetId="2" r:id="rId2"/>
    <sheet name="Sheet3" sheetId="3" r:id="rId3"/>
  </sheets>
  <definedNames>
    <definedName name="_xlnm._FilterDatabase" localSheetId="0" hidden="1">Master!$A$2:$Y$56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5" i="2"/>
  <c r="U34"/>
  <c r="D34"/>
  <c r="G34"/>
  <c r="L34"/>
  <c r="T34"/>
  <c r="U33"/>
  <c r="D33"/>
  <c r="G33"/>
  <c r="L33"/>
  <c r="T33"/>
  <c r="U32"/>
  <c r="D32"/>
  <c r="G32"/>
  <c r="L32"/>
  <c r="T32"/>
  <c r="U31"/>
  <c r="D31"/>
  <c r="G31"/>
  <c r="J31"/>
  <c r="L31"/>
  <c r="T31"/>
  <c r="U30"/>
  <c r="D30"/>
  <c r="G30"/>
  <c r="L30"/>
  <c r="T30"/>
  <c r="U29"/>
  <c r="D29"/>
  <c r="G29"/>
  <c r="L29"/>
  <c r="T29"/>
  <c r="U28"/>
  <c r="D28"/>
  <c r="G28"/>
  <c r="J28"/>
  <c r="L28"/>
  <c r="T28"/>
  <c r="U27"/>
  <c r="D27"/>
  <c r="G27"/>
  <c r="L27"/>
  <c r="T27"/>
  <c r="U26"/>
  <c r="D26"/>
  <c r="G26"/>
  <c r="L26"/>
  <c r="T26"/>
  <c r="U25"/>
  <c r="D25"/>
  <c r="G25"/>
  <c r="J25"/>
  <c r="L25"/>
  <c r="T25"/>
  <c r="U24"/>
  <c r="D24"/>
  <c r="G24"/>
  <c r="L24"/>
  <c r="T24"/>
  <c r="U23"/>
  <c r="D23"/>
  <c r="G23"/>
  <c r="L23"/>
  <c r="T23"/>
  <c r="U22"/>
  <c r="D22"/>
  <c r="G22"/>
  <c r="L22"/>
  <c r="T22"/>
  <c r="U21"/>
  <c r="D21"/>
  <c r="G21"/>
  <c r="J21"/>
  <c r="L21"/>
  <c r="T21"/>
  <c r="U20"/>
  <c r="D20"/>
  <c r="G20"/>
  <c r="L20"/>
  <c r="T20"/>
  <c r="U19"/>
  <c r="D19"/>
  <c r="G19"/>
  <c r="J19"/>
  <c r="L19"/>
  <c r="T19"/>
  <c r="U18"/>
  <c r="D18"/>
  <c r="G18"/>
  <c r="L18"/>
  <c r="T18"/>
  <c r="U17"/>
  <c r="D17"/>
  <c r="G17"/>
  <c r="L17"/>
  <c r="T17"/>
  <c r="U16"/>
  <c r="D16"/>
  <c r="G16"/>
  <c r="J16"/>
  <c r="L16"/>
  <c r="T16"/>
  <c r="U15"/>
  <c r="D15"/>
  <c r="G15"/>
  <c r="L15"/>
  <c r="T15"/>
  <c r="U14"/>
  <c r="D14"/>
  <c r="G14"/>
  <c r="L14"/>
  <c r="T14"/>
  <c r="U13"/>
  <c r="D13"/>
  <c r="G13"/>
  <c r="L13"/>
  <c r="T13"/>
  <c r="U12"/>
  <c r="D12"/>
  <c r="G12"/>
  <c r="J12"/>
  <c r="L12"/>
  <c r="T12"/>
  <c r="U11"/>
  <c r="D11"/>
  <c r="G11"/>
  <c r="J11"/>
  <c r="L11"/>
  <c r="T11"/>
  <c r="U10"/>
  <c r="D10"/>
  <c r="G10"/>
  <c r="J10"/>
  <c r="L10"/>
  <c r="T10"/>
  <c r="U9"/>
  <c r="D9"/>
  <c r="G9"/>
  <c r="L9"/>
  <c r="T9"/>
  <c r="U8"/>
  <c r="D8"/>
  <c r="G8"/>
  <c r="J8"/>
  <c r="L8"/>
  <c r="T8"/>
  <c r="U7"/>
  <c r="D7"/>
  <c r="G7"/>
  <c r="L7"/>
  <c r="T7"/>
  <c r="U6"/>
  <c r="D6"/>
  <c r="G6"/>
  <c r="L6"/>
  <c r="T6"/>
  <c r="U5"/>
  <c r="D5"/>
  <c r="G5"/>
  <c r="L5"/>
  <c r="T5"/>
  <c r="U4"/>
  <c r="D4"/>
  <c r="G4"/>
  <c r="J4"/>
  <c r="L4"/>
  <c r="T4"/>
  <c r="U3"/>
  <c r="D3"/>
  <c r="G3"/>
  <c r="L3"/>
  <c r="T3"/>
  <c r="T2"/>
  <c r="T1"/>
  <c r="S29" i="1"/>
  <c r="S30"/>
  <c r="S31"/>
  <c r="S32"/>
  <c r="S33"/>
  <c r="S34"/>
  <c r="S35"/>
  <c r="S36"/>
  <c r="S37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3"/>
  <c r="S4"/>
  <c r="S5"/>
  <c r="S6"/>
  <c r="S7"/>
  <c r="S8"/>
  <c r="S9"/>
  <c r="R56"/>
  <c r="R57"/>
  <c r="R4"/>
  <c r="R5"/>
  <c r="R6"/>
  <c r="R7"/>
  <c r="D8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H48"/>
  <c r="R48"/>
  <c r="R49"/>
  <c r="R50"/>
  <c r="R51"/>
  <c r="R52"/>
  <c r="R53"/>
  <c r="R54"/>
  <c r="R55"/>
  <c r="R3"/>
  <c r="R2"/>
  <c r="D56"/>
  <c r="F56"/>
  <c r="H56"/>
  <c r="J56"/>
  <c r="D4"/>
  <c r="F4"/>
  <c r="H4"/>
  <c r="J4"/>
  <c r="D3"/>
  <c r="F3"/>
  <c r="J3"/>
  <c r="R1"/>
  <c r="D5"/>
  <c r="F5"/>
  <c r="J5"/>
  <c r="D6"/>
  <c r="F6"/>
  <c r="J6"/>
  <c r="D7"/>
  <c r="F7"/>
  <c r="J7"/>
  <c r="F8"/>
  <c r="H8"/>
  <c r="J8"/>
  <c r="D9"/>
  <c r="F9"/>
  <c r="J9"/>
  <c r="D10"/>
  <c r="F10"/>
  <c r="H10"/>
  <c r="J10"/>
  <c r="D11"/>
  <c r="F11"/>
  <c r="H11"/>
  <c r="J11"/>
  <c r="D12"/>
  <c r="F12"/>
  <c r="H12"/>
  <c r="J12"/>
  <c r="D13"/>
  <c r="F13"/>
  <c r="J13"/>
  <c r="D14"/>
  <c r="F14"/>
  <c r="J14"/>
  <c r="D15"/>
  <c r="F15"/>
  <c r="H15"/>
  <c r="J15"/>
  <c r="D16"/>
  <c r="F16"/>
  <c r="H16"/>
  <c r="J16"/>
  <c r="D17"/>
  <c r="F17"/>
  <c r="H17"/>
  <c r="J17"/>
  <c r="D18"/>
  <c r="F18"/>
  <c r="J18"/>
  <c r="D19"/>
  <c r="F19"/>
  <c r="H19"/>
  <c r="J19"/>
  <c r="D20"/>
  <c r="F20"/>
  <c r="J20"/>
  <c r="D21"/>
  <c r="F21"/>
  <c r="J21"/>
  <c r="D22"/>
  <c r="F22"/>
  <c r="H22"/>
  <c r="J22"/>
  <c r="D23"/>
  <c r="F23"/>
  <c r="J23"/>
  <c r="D24"/>
  <c r="F24"/>
  <c r="H24"/>
  <c r="J24"/>
  <c r="D25"/>
  <c r="F25"/>
  <c r="J25"/>
  <c r="D26"/>
  <c r="F26"/>
  <c r="J26"/>
  <c r="D27"/>
  <c r="F27"/>
  <c r="J27"/>
  <c r="D28"/>
  <c r="F28"/>
  <c r="H28"/>
  <c r="J28"/>
  <c r="D29"/>
  <c r="F29"/>
  <c r="J29"/>
  <c r="D30"/>
  <c r="F30"/>
  <c r="J30"/>
  <c r="D31"/>
  <c r="F31"/>
  <c r="H31"/>
  <c r="J31"/>
  <c r="D32"/>
  <c r="F32"/>
  <c r="J32"/>
  <c r="D33"/>
  <c r="F33"/>
  <c r="J33"/>
  <c r="D34"/>
  <c r="F34"/>
  <c r="H34"/>
  <c r="J34"/>
  <c r="D35"/>
  <c r="F35"/>
  <c r="J35"/>
  <c r="D36"/>
  <c r="F36"/>
  <c r="J36"/>
  <c r="D37"/>
  <c r="F37"/>
  <c r="J37"/>
  <c r="D38"/>
  <c r="F38"/>
  <c r="H38"/>
  <c r="J38"/>
  <c r="D39"/>
  <c r="F39"/>
  <c r="H39"/>
  <c r="J39"/>
  <c r="D40"/>
  <c r="F40"/>
  <c r="H40"/>
  <c r="J40"/>
  <c r="D41"/>
  <c r="F41"/>
  <c r="H41"/>
  <c r="J41"/>
  <c r="D42"/>
  <c r="F42"/>
  <c r="H42"/>
  <c r="J42"/>
  <c r="D43"/>
  <c r="F43"/>
  <c r="H43"/>
  <c r="J43"/>
  <c r="D44"/>
  <c r="F44"/>
  <c r="H44"/>
  <c r="J44"/>
  <c r="D45"/>
  <c r="F45"/>
  <c r="H45"/>
  <c r="J45"/>
  <c r="D46"/>
  <c r="F46"/>
  <c r="H46"/>
  <c r="J46"/>
  <c r="D47"/>
  <c r="F47"/>
  <c r="H47"/>
  <c r="J47"/>
  <c r="D48"/>
  <c r="F48"/>
  <c r="J48"/>
  <c r="D49"/>
  <c r="F49"/>
  <c r="H49"/>
  <c r="J49"/>
  <c r="D50"/>
  <c r="F50"/>
  <c r="H50"/>
  <c r="J50"/>
  <c r="D51"/>
  <c r="F51"/>
  <c r="H51"/>
  <c r="J51"/>
  <c r="D52"/>
  <c r="F52"/>
  <c r="H52"/>
  <c r="J52"/>
  <c r="D53"/>
  <c r="F53"/>
  <c r="H53"/>
  <c r="J53"/>
  <c r="D54"/>
  <c r="F54"/>
  <c r="H54"/>
  <c r="J54"/>
  <c r="D55"/>
  <c r="F55"/>
  <c r="H55"/>
  <c r="J55"/>
</calcChain>
</file>

<file path=xl/sharedStrings.xml><?xml version="1.0" encoding="utf-8"?>
<sst xmlns="http://schemas.openxmlformats.org/spreadsheetml/2006/main" count="783" uniqueCount="178">
  <si>
    <t>id</t>
  </si>
  <si>
    <t>name</t>
  </si>
  <si>
    <t>type</t>
  </si>
  <si>
    <t>attack</t>
  </si>
  <si>
    <t>health</t>
  </si>
  <si>
    <t>mana_cost</t>
  </si>
  <si>
    <t>scrap_value</t>
  </si>
  <si>
    <t>scrap_cost</t>
  </si>
  <si>
    <t>sickness</t>
  </si>
  <si>
    <t>attack_available</t>
  </si>
  <si>
    <t>Mech</t>
  </si>
  <si>
    <t>Bio</t>
  </si>
  <si>
    <t>Upgrade</t>
  </si>
  <si>
    <t>null</t>
  </si>
  <si>
    <t>Immolate</t>
  </si>
  <si>
    <t xml:space="preserve">Rust Storm </t>
  </si>
  <si>
    <t xml:space="preserve">CPU Upgrade </t>
  </si>
  <si>
    <t xml:space="preserve">Spare Parts </t>
  </si>
  <si>
    <t>Hobble</t>
  </si>
  <si>
    <t xml:space="preserve">Heat Shielding </t>
  </si>
  <si>
    <t>Balance-3</t>
  </si>
  <si>
    <t>BalanceMech-1</t>
  </si>
  <si>
    <t>AttackMech-1</t>
  </si>
  <si>
    <t>DefenseMech-1</t>
  </si>
  <si>
    <t>BalanceMech-2</t>
  </si>
  <si>
    <t>ScrapMech</t>
  </si>
  <si>
    <t>DefenseMech-2</t>
  </si>
  <si>
    <t>AttackMech-2</t>
  </si>
  <si>
    <t>DefenseMech-3</t>
  </si>
  <si>
    <t>Street Punk</t>
  </si>
  <si>
    <t>Street Thug</t>
  </si>
  <si>
    <t>Fighter</t>
  </si>
  <si>
    <t>Retired Soldier</t>
  </si>
  <si>
    <t>Sniper</t>
  </si>
  <si>
    <t>Bodyguard</t>
  </si>
  <si>
    <t>Elite Commando</t>
  </si>
  <si>
    <t>Body Armor</t>
  </si>
  <si>
    <t>Bionic Arms</t>
  </si>
  <si>
    <t>Cybernetic Arm Cannon</t>
  </si>
  <si>
    <t>Exoskeleton</t>
  </si>
  <si>
    <t>Steroid Implants</t>
  </si>
  <si>
    <t>Adrenalin Injection</t>
  </si>
  <si>
    <t>Reinforced Cranial Implants</t>
  </si>
  <si>
    <t>Artificial Intelligence Implants</t>
  </si>
  <si>
    <t>Gang Leader</t>
  </si>
  <si>
    <t>Spell</t>
  </si>
  <si>
    <t>Scrapyard</t>
  </si>
  <si>
    <t>EMP</t>
  </si>
  <si>
    <t>Head Shot</t>
  </si>
  <si>
    <t>Dumpster</t>
  </si>
  <si>
    <t>Remove all Upgrades from one Bio.</t>
  </si>
  <si>
    <t>Magnetic Field</t>
  </si>
  <si>
    <t>Pyromania</t>
  </si>
  <si>
    <t>Thievery</t>
  </si>
  <si>
    <t>Derelict</t>
  </si>
  <si>
    <t>Deal 2 damage to all Mechs.</t>
  </si>
  <si>
    <t>Destroy all Mechs; players gain their Scrap value.</t>
  </si>
  <si>
    <t>Gain 3 Scrap this turn only.</t>
  </si>
  <si>
    <t>Gain 5 Scrap this turn only.</t>
  </si>
  <si>
    <t>Opponent cannot scrap Mechs next turn.</t>
  </si>
  <si>
    <t>Opponent loses all Scrap.</t>
  </si>
  <si>
    <t>Steal 3 Scrap from opponent.</t>
  </si>
  <si>
    <t>Opponent cannot play Bios next turn.</t>
  </si>
  <si>
    <t>Firmware Upgrade</t>
  </si>
  <si>
    <t>Power Surge</t>
  </si>
  <si>
    <t>The next Upgrade you play this turn costs 0 Scrap.</t>
  </si>
  <si>
    <t>Opponent cannot play any Upgrade next turn.</t>
  </si>
  <si>
    <t>Downgrade</t>
  </si>
  <si>
    <t>Owned Mechs gain 2 Health during next opponent turn.</t>
  </si>
  <si>
    <t>Owned Mechs gain 2 Attack this turn only.</t>
  </si>
  <si>
    <t>Destroy one Bio unit with 5 Health or less.</t>
  </si>
  <si>
    <t>Destroy one Bio unit with 6 Health or more.</t>
  </si>
  <si>
    <t>Upgrade a Bio +2/+2 for a cost in Mana instead of Scrap.</t>
  </si>
  <si>
    <t>effect_description</t>
  </si>
  <si>
    <t>flavor_text</t>
  </si>
  <si>
    <t>generic_name</t>
  </si>
  <si>
    <t>Spareparts</t>
  </si>
  <si>
    <t>Cobbled together from whatever was lying around at the time.</t>
  </si>
  <si>
    <t>Gyrodroid</t>
  </si>
  <si>
    <t>A flying, spherical droid that shoots weak laser beams at nearby targets.</t>
  </si>
  <si>
    <t>The Chopper</t>
  </si>
  <si>
    <t>Looks like a flying circular blade with a sphere in the middle.</t>
  </si>
  <si>
    <t>Shieldmech</t>
  </si>
  <si>
    <t>A small, flying shield generator droid.</t>
  </si>
  <si>
    <t>Supply Mech</t>
  </si>
  <si>
    <t>DefenseMech4</t>
  </si>
  <si>
    <t>RushMech-1</t>
  </si>
  <si>
    <t>Rush. No cast sickness.</t>
  </si>
  <si>
    <t>Cannot attack.</t>
  </si>
  <si>
    <t>Scout Mech</t>
  </si>
  <si>
    <t>The fastest mech on two legs. You don’t want to see the ones with four.</t>
  </si>
  <si>
    <t>Fortimech</t>
  </si>
  <si>
    <t>About the only place that a hume is safe during a firefight is inside one of these.</t>
  </si>
  <si>
    <t>Humanoid in form, except for two massive cannons in place of arms.</t>
  </si>
  <si>
    <t>Humadroid</t>
  </si>
  <si>
    <t>You might mistake it for a human, but it won’t mistake you for a mech.</t>
  </si>
  <si>
    <t>Waste Runner</t>
  </si>
  <si>
    <t>Armored and armed with superior arms.</t>
  </si>
  <si>
    <t>Modleg Ambusher</t>
  </si>
  <si>
    <t>Uses the legs of other bots to enhance its own speed.</t>
  </si>
  <si>
    <t>RushMech-2</t>
  </si>
  <si>
    <t>Bodyman</t>
  </si>
  <si>
    <t>Strength augmented with mechanical musculature.</t>
  </si>
  <si>
    <t>Eyes and reflexes augmented for maximum deadliness.</t>
  </si>
  <si>
    <t>Longshot</t>
  </si>
  <si>
    <t>Vetter</t>
  </si>
  <si>
    <t>A retired conscript with a desire to jack and make some quick creds.</t>
  </si>
  <si>
    <t>Wastelander</t>
  </si>
  <si>
    <t>Spent his life learning the lessons of the wastelands.</t>
  </si>
  <si>
    <t>Commander</t>
  </si>
  <si>
    <t>A professional soldier for the government.</t>
  </si>
  <si>
    <t>Cyberpimp</t>
  </si>
  <si>
    <t>Supersized and heavily augmented.</t>
  </si>
  <si>
    <t>Web Boss</t>
  </si>
  <si>
    <t>Cyborg</t>
  </si>
  <si>
    <t>He’s more machine than human now.</t>
  </si>
  <si>
    <t>Inside Man</t>
  </si>
  <si>
    <t>Leader of a gang that primarily operates on the web.</t>
  </si>
  <si>
    <t>A government official with wider web control. Usually brings friends.</t>
  </si>
  <si>
    <t>Hume</t>
  </si>
  <si>
    <t>Lost Soul</t>
  </si>
  <si>
    <t>Slacker Jacker</t>
  </si>
  <si>
    <t>Conscript</t>
  </si>
  <si>
    <t>Spook</t>
  </si>
  <si>
    <t>He just signed up last week and he is very excited to fight.</t>
  </si>
  <si>
    <t>Echo of a powerful jacker that wanders the computerized wastes.</t>
  </si>
  <si>
    <t>Spends all of his time jacked into the web.</t>
  </si>
  <si>
    <t>Hume that donated their human body to have their consciousness uploaded to the web.</t>
  </si>
  <si>
    <t>Steal 1 enemy Mech from the playing field.</t>
  </si>
  <si>
    <t>All enemy Mechs have -1/-1 while this Hume is in play.</t>
  </si>
  <si>
    <t>All friendly Mechs have +1/+1 while this Hume is in play.</t>
  </si>
  <si>
    <t>Cannot attack. Cast 2 Bodyman minions at no cost next to this unit.</t>
  </si>
  <si>
    <t>Heavy Mech</t>
  </si>
  <si>
    <t>The bigger they are, the harder they fall. Eventually.</t>
  </si>
  <si>
    <t>These arms will give strength to even the most puny individual.</t>
  </si>
  <si>
    <t>Steel-reinforced armor to absord damage from blows and shots.</t>
  </si>
  <si>
    <t>An injection to increase speed and body function temporarily.</t>
  </si>
  <si>
    <t>Offers head protection as well as a slight increase in brain activity.</t>
  </si>
  <si>
    <t>Intraveneous implants that feed the body for increased strength.</t>
  </si>
  <si>
    <t>Replaces the forearm with a powerful firearm for massive damage.</t>
  </si>
  <si>
    <t>This very invasive operation reinforces bone tissue with titanium.</t>
  </si>
  <si>
    <t>An advanced processor is connected to the subject's brain, replacing personality with extreme intelligence and reflexes.</t>
  </si>
  <si>
    <t>Most of the subject's body is converted to cybernetics, increasing strength and resilience substantially.</t>
  </si>
  <si>
    <t>Full-body Cybernetics</t>
  </si>
  <si>
    <t>It is not unusual to find useful parts in garbage dumpsters in the city.</t>
  </si>
  <si>
    <t>Raid a scrapyard to find a plethora of useful robotic electronics.</t>
  </si>
  <si>
    <t>No need to sacrifice your own Mechs now, is there.</t>
  </si>
  <si>
    <t>A bottle, a rag, and some fuel; perfect recipe to set a scrap pile ablaze.</t>
  </si>
  <si>
    <t>This nuclear device is highly damaging to electronic equipment.</t>
  </si>
  <si>
    <t>Ranged. Suffers no damage when attacking.</t>
  </si>
  <si>
    <t>Field Medic</t>
  </si>
  <si>
    <t>First Aid Kit</t>
  </si>
  <si>
    <t>Restore 3 health to the player.</t>
  </si>
  <si>
    <t>Heals the player for 1 health at the end of each turn</t>
  </si>
  <si>
    <t>Restore 10 health to the player.</t>
  </si>
  <si>
    <t>Emergency Surgery</t>
  </si>
  <si>
    <t>An accurate shot from a sniper is often enough to take down a person.</t>
  </si>
  <si>
    <t>When bullets are not enough, a massive flame can go a long way.</t>
  </si>
  <si>
    <t>Modern warfare relies very heavily on cybernetics. Perhaps too heavily.</t>
  </si>
  <si>
    <t>A box of robotic parts you forgot you had kept in your warehouse.</t>
  </si>
  <si>
    <t>A new version of your Cybernetics Operating System is available.</t>
  </si>
  <si>
    <t>Specialized engineers have developed a powerful computer chip. For a price.</t>
  </si>
  <si>
    <t>Low morale discourages new troops from joining the fight.</t>
  </si>
  <si>
    <t>Your lead engineer suffered an injury and needs time to heal.</t>
  </si>
  <si>
    <t>Corrosion causes armor plates to crack and weaken.</t>
  </si>
  <si>
    <t>A surge in the electrical system causes a strange, temporary boost in machines.</t>
  </si>
  <si>
    <t>Deploy a shield to protect mechanical units for a short time against incoming attacks.</t>
  </si>
  <si>
    <t>Mitigate combat wounds with this assortment of bandages and medicine.</t>
  </si>
  <si>
    <t>Expensive surgery to repair broken bones and patch up ripped flesh and muscle.</t>
  </si>
  <si>
    <t>flavor text</t>
  </si>
  <si>
    <t>Worth more than its weight in scrap, and it is pretty heavy.</t>
  </si>
  <si>
    <t>Unsung hero responsible for keeping countless troops alive.</t>
  </si>
  <si>
    <t>A strong magnetic field to keep all Mechs glued to the battlefield.</t>
  </si>
  <si>
    <t>Upgrade a Mech +3/+3 for a cost in Scrap.</t>
  </si>
  <si>
    <t>Assassinatrix</t>
  </si>
  <si>
    <t xml:space="preserve">// Java code for PhrancisGame.java </t>
  </si>
  <si>
    <t>AI Implants</t>
  </si>
  <si>
    <t>image_name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</si>
</sst>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66FF"/>
      <name val="Calibri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Menlo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Menlo"/>
    </font>
    <font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Alignment="1"/>
    <xf numFmtId="0" fontId="4" fillId="0" borderId="0" xfId="0" applyFont="1" applyFill="1" applyAlignment="1"/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10" fillId="0" borderId="1" xfId="0" applyFont="1" applyFill="1" applyBorder="1" applyAlignment="1"/>
    <xf numFmtId="0" fontId="7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Border="1" applyAlignment="1">
      <alignment horizontal="left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1" xfId="0" applyFont="1" applyFill="1" applyBorder="1" applyAlignment="1"/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/>
    <xf numFmtId="0" fontId="12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2" xfId="0" applyFill="1" applyBorder="1" applyAlignment="1"/>
    <xf numFmtId="0" fontId="1" fillId="2" borderId="2" xfId="0" applyFont="1" applyFill="1" applyBorder="1" applyAlignment="1"/>
    <xf numFmtId="0" fontId="8" fillId="0" borderId="2" xfId="0" applyFont="1" applyFill="1" applyBorder="1" applyAlignment="1"/>
    <xf numFmtId="0" fontId="0" fillId="0" borderId="3" xfId="0" applyFill="1" applyBorder="1" applyAlignment="1"/>
    <xf numFmtId="0" fontId="8" fillId="0" borderId="3" xfId="0" applyFont="1" applyFill="1" applyBorder="1" applyAlignment="1"/>
    <xf numFmtId="0" fontId="10" fillId="0" borderId="2" xfId="0" applyFont="1" applyFill="1" applyBorder="1" applyAlignment="1"/>
    <xf numFmtId="0" fontId="13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7"/>
  <sheetViews>
    <sheetView zoomScale="85" zoomScaleNormal="85" zoomScalePageLayoutView="125" workbookViewId="0">
      <pane ySplit="2" topLeftCell="A3" activePane="bottomLeft" state="frozen"/>
      <selection activeCell="D1" sqref="D1"/>
      <selection pane="bottomLeft" sqref="A1:XFD1048576"/>
    </sheetView>
  </sheetViews>
  <sheetFormatPr defaultColWidth="8.85546875" defaultRowHeight="30" customHeight="1"/>
  <cols>
    <col min="1" max="1" width="8.85546875" style="2"/>
    <col min="2" max="2" width="28.7109375" style="6" hidden="1" customWidth="1"/>
    <col min="3" max="3" width="34.42578125" style="6" customWidth="1"/>
    <col min="4" max="4" width="34.42578125" style="6" hidden="1" customWidth="1"/>
    <col min="5" max="5" width="39" style="14" customWidth="1"/>
    <col min="6" max="6" width="39" style="14" hidden="1" customWidth="1"/>
    <col min="7" max="7" width="45" style="37" bestFit="1" customWidth="1"/>
    <col min="8" max="8" width="45" style="37" hidden="1" customWidth="1"/>
    <col min="9" max="9" width="8.85546875" style="2"/>
    <col min="10" max="10" width="0" style="2" hidden="1" customWidth="1"/>
    <col min="11" max="11" width="5.85546875" style="11" bestFit="1" customWidth="1"/>
    <col min="12" max="12" width="6" style="11" bestFit="1" customWidth="1"/>
    <col min="13" max="13" width="9.42578125" style="11" bestFit="1" customWidth="1"/>
    <col min="14" max="14" width="10.140625" style="11" bestFit="1" customWidth="1"/>
    <col min="15" max="15" width="8.85546875" style="11"/>
    <col min="16" max="16" width="7.28515625" style="11" bestFit="1" customWidth="1"/>
    <col min="17" max="17" width="7" style="50" customWidth="1"/>
    <col min="18" max="18" width="16.5703125" style="11" customWidth="1"/>
    <col min="19" max="16384" width="8.85546875" style="2"/>
  </cols>
  <sheetData>
    <row r="1" spans="1:19" ht="30" customHeight="1">
      <c r="R1" s="11" t="str">
        <f>"-- PostgreSQL insert query"</f>
        <v>-- PostgreSQL insert query</v>
      </c>
      <c r="S1" s="2" t="s">
        <v>175</v>
      </c>
    </row>
    <row r="2" spans="1:19" s="23" customFormat="1" ht="30" customHeight="1">
      <c r="A2" s="1" t="s">
        <v>0</v>
      </c>
      <c r="B2" s="5" t="s">
        <v>75</v>
      </c>
      <c r="C2" s="5" t="s">
        <v>1</v>
      </c>
      <c r="D2" s="5" t="s">
        <v>1</v>
      </c>
      <c r="E2" s="15" t="s">
        <v>74</v>
      </c>
      <c r="F2" s="15" t="s">
        <v>169</v>
      </c>
      <c r="G2" s="36" t="s">
        <v>73</v>
      </c>
      <c r="H2" s="36" t="s">
        <v>73</v>
      </c>
      <c r="I2" s="1" t="s">
        <v>2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51" t="s">
        <v>9</v>
      </c>
      <c r="R2" s="23" t="str">
        <f>"START TRANSACTION; INSERT INTO CARDS("&amp;D2&amp;","&amp;F2&amp;","&amp;H2&amp;","&amp;J2&amp;","&amp;K2&amp;","&amp;L2&amp;","&amp;M2&amp;","&amp;N2&amp;","&amp;O2&amp;","&amp;P2&amp;","&amp;Q2&amp;") VALUES"</f>
        <v>START TRANSACTION; INSERT INTO CARDS(name,flavor text,effect_description,type,attack,health,mana_cost,scrap_value,scrap_cost,sickness,attack_available) VALUES</v>
      </c>
    </row>
    <row r="3" spans="1:19" ht="30" customHeight="1">
      <c r="B3" s="6" t="s">
        <v>25</v>
      </c>
      <c r="C3" s="6" t="s">
        <v>76</v>
      </c>
      <c r="D3" s="6" t="str">
        <f>"'"&amp;C3&amp;"'"</f>
        <v>'Spareparts'</v>
      </c>
      <c r="E3" s="14" t="s">
        <v>77</v>
      </c>
      <c r="F3" s="14" t="str">
        <f>"'"&amp;E3&amp;"'"</f>
        <v>'Cobbled together from whatever was lying around at the time.'</v>
      </c>
      <c r="G3" s="37" t="s">
        <v>13</v>
      </c>
      <c r="H3" s="37" t="s">
        <v>13</v>
      </c>
      <c r="I3" s="2" t="s">
        <v>10</v>
      </c>
      <c r="J3" s="2" t="str">
        <f>"'"&amp;I4&amp;"'"</f>
        <v>'Mech'</v>
      </c>
      <c r="K3" s="11">
        <v>0</v>
      </c>
      <c r="L3" s="11">
        <v>1</v>
      </c>
      <c r="M3" s="11">
        <v>0</v>
      </c>
      <c r="N3" s="12">
        <v>3</v>
      </c>
      <c r="O3" s="11" t="s">
        <v>13</v>
      </c>
      <c r="P3" s="11">
        <v>1</v>
      </c>
      <c r="Q3" s="50">
        <v>1</v>
      </c>
      <c r="R3" s="11" t="str">
        <f>"("&amp;D3&amp;","&amp;F3&amp;","&amp;H3&amp;","&amp;J3&amp;","&amp;K3&amp;","&amp;L3&amp;","&amp;M3&amp;","&amp;N3&amp;","&amp;O3&amp;","&amp;P3&amp;","&amp;Q3&amp;"),"</f>
        <v>('Spareparts','Cobbled together from whatever was lying around at the time.',null,'Mech',0,1,0,3,null,1,1),</v>
      </c>
      <c r="S3" s="2" t="str">
        <f t="shared" ref="S3:S8" si="0">"createCreature(" &amp; M3 &amp; ", zone, " &amp; K3 &amp; ", " &amp; L3 &amp; ", " &amp; CHAR(34) &amp; I3  &amp; CHAR(34) &amp; ", " &amp; N3 &amp; ", " &amp; CHAR(34) &amp; C3 &amp; CHAR(34) &amp; ");"</f>
        <v>createCreature(0, zone, 0, 1, "Mech", 3, "Spareparts");</v>
      </c>
    </row>
    <row r="4" spans="1:19" ht="30" customHeight="1">
      <c r="B4" s="6" t="s">
        <v>21</v>
      </c>
      <c r="C4" s="6" t="s">
        <v>78</v>
      </c>
      <c r="D4" s="6" t="str">
        <f t="shared" ref="D4:D56" si="1">"'"&amp;C4&amp;"'"</f>
        <v>'Gyrodroid'</v>
      </c>
      <c r="E4" s="14" t="s">
        <v>79</v>
      </c>
      <c r="F4" s="14" t="str">
        <f t="shared" ref="F4:F56" si="2">"'"&amp;E4&amp;"'"</f>
        <v>'A flying, spherical droid that shoots weak laser beams at nearby targets.'</v>
      </c>
      <c r="G4" s="37" t="s">
        <v>149</v>
      </c>
      <c r="H4" s="37" t="str">
        <f>"'"&amp;G4&amp;"'"</f>
        <v>'Ranged. Suffers no damage when attacking.'</v>
      </c>
      <c r="I4" s="2" t="s">
        <v>10</v>
      </c>
      <c r="J4" s="2" t="str">
        <f t="shared" ref="J4:J56" si="3">"'"&amp;I5&amp;"'"</f>
        <v>'Mech'</v>
      </c>
      <c r="K4" s="11">
        <v>1</v>
      </c>
      <c r="L4" s="11">
        <v>1</v>
      </c>
      <c r="M4" s="11">
        <v>1</v>
      </c>
      <c r="N4" s="11">
        <v>1</v>
      </c>
      <c r="O4" s="11" t="s">
        <v>13</v>
      </c>
      <c r="P4" s="11">
        <v>1</v>
      </c>
      <c r="Q4" s="50">
        <v>1</v>
      </c>
      <c r="R4" s="11" t="str">
        <f t="shared" ref="R4:R55" si="4">"("&amp;D4&amp;","&amp;F4&amp;","&amp;H4&amp;","&amp;J4&amp;","&amp;K4&amp;","&amp;L4&amp;","&amp;M4&amp;","&amp;N4&amp;","&amp;O4&amp;","&amp;P4&amp;","&amp;Q4&amp;"),"</f>
        <v>('Gyrodroid','A flying, spherical droid that shoots weak laser beams at nearby targets.','Ranged. Suffers no damage when attacking.','Mech',1,1,1,1,null,1,1),</v>
      </c>
      <c r="S4" s="2" t="str">
        <f t="shared" si="0"/>
        <v>createCreature(1, zone, 1, 1, "Mech", 1, "Gyrodroid");</v>
      </c>
    </row>
    <row r="5" spans="1:19" ht="30" customHeight="1">
      <c r="B5" s="6" t="s">
        <v>22</v>
      </c>
      <c r="C5" s="6" t="s">
        <v>80</v>
      </c>
      <c r="D5" s="6" t="str">
        <f t="shared" si="1"/>
        <v>'The Chopper'</v>
      </c>
      <c r="E5" s="14" t="s">
        <v>81</v>
      </c>
      <c r="F5" s="14" t="str">
        <f t="shared" si="2"/>
        <v>'Looks like a flying circular blade with a sphere in the middle.'</v>
      </c>
      <c r="G5" s="37" t="s">
        <v>13</v>
      </c>
      <c r="H5" s="37" t="s">
        <v>13</v>
      </c>
      <c r="I5" s="2" t="s">
        <v>10</v>
      </c>
      <c r="J5" s="2" t="str">
        <f t="shared" si="3"/>
        <v>'Mech'</v>
      </c>
      <c r="K5" s="11">
        <v>2</v>
      </c>
      <c r="L5" s="11">
        <v>1</v>
      </c>
      <c r="M5" s="11">
        <v>2</v>
      </c>
      <c r="N5" s="11">
        <v>1</v>
      </c>
      <c r="O5" s="11" t="s">
        <v>13</v>
      </c>
      <c r="P5" s="11">
        <v>1</v>
      </c>
      <c r="Q5" s="50">
        <v>1</v>
      </c>
      <c r="R5" s="11" t="str">
        <f t="shared" si="4"/>
        <v>('The Chopper','Looks like a flying circular blade with a sphere in the middle.',null,'Mech',2,1,2,1,null,1,1),</v>
      </c>
      <c r="S5" s="2" t="str">
        <f t="shared" si="0"/>
        <v>createCreature(2, zone, 2, 1, "Mech", 1, "The Chopper");</v>
      </c>
    </row>
    <row r="6" spans="1:19" ht="30" customHeight="1">
      <c r="B6" s="6" t="s">
        <v>23</v>
      </c>
      <c r="C6" s="6" t="s">
        <v>82</v>
      </c>
      <c r="D6" s="6" t="str">
        <f t="shared" si="1"/>
        <v>'Shieldmech'</v>
      </c>
      <c r="E6" s="14" t="s">
        <v>83</v>
      </c>
      <c r="F6" s="14" t="str">
        <f t="shared" si="2"/>
        <v>'A small, flying shield generator droid.'</v>
      </c>
      <c r="G6" s="37" t="s">
        <v>13</v>
      </c>
      <c r="H6" s="37" t="s">
        <v>13</v>
      </c>
      <c r="I6" s="2" t="s">
        <v>10</v>
      </c>
      <c r="J6" s="2" t="str">
        <f t="shared" si="3"/>
        <v>'Mech'</v>
      </c>
      <c r="K6" s="11">
        <v>1</v>
      </c>
      <c r="L6" s="11">
        <v>2</v>
      </c>
      <c r="M6" s="11">
        <v>2</v>
      </c>
      <c r="N6" s="11">
        <v>1</v>
      </c>
      <c r="O6" s="11" t="s">
        <v>13</v>
      </c>
      <c r="P6" s="11">
        <v>1</v>
      </c>
      <c r="Q6" s="50">
        <v>1</v>
      </c>
      <c r="R6" s="11" t="str">
        <f t="shared" si="4"/>
        <v>('Shieldmech','A small, flying shield generator droid.',null,'Mech',1,2,2,1,null,1,1),</v>
      </c>
      <c r="S6" s="2" t="str">
        <f t="shared" si="0"/>
        <v>createCreature(2, zone, 1, 2, "Mech", 1, "Shieldmech");</v>
      </c>
    </row>
    <row r="7" spans="1:19" ht="30" customHeight="1">
      <c r="B7" s="6" t="s">
        <v>24</v>
      </c>
      <c r="C7" s="6" t="s">
        <v>94</v>
      </c>
      <c r="D7" s="6" t="str">
        <f t="shared" si="1"/>
        <v>'Humadroid'</v>
      </c>
      <c r="E7" s="14" t="s">
        <v>95</v>
      </c>
      <c r="F7" s="14" t="str">
        <f t="shared" si="2"/>
        <v>'You might mistake it for a human, but it won’t mistake you for a mech.'</v>
      </c>
      <c r="G7" s="37" t="s">
        <v>13</v>
      </c>
      <c r="H7" s="37" t="s">
        <v>13</v>
      </c>
      <c r="I7" s="2" t="s">
        <v>10</v>
      </c>
      <c r="J7" s="2" t="str">
        <f t="shared" si="3"/>
        <v>'Mech'</v>
      </c>
      <c r="K7" s="11">
        <v>3</v>
      </c>
      <c r="L7" s="11">
        <v>3</v>
      </c>
      <c r="M7" s="11">
        <v>3</v>
      </c>
      <c r="N7" s="11">
        <v>2</v>
      </c>
      <c r="O7" s="11" t="s">
        <v>13</v>
      </c>
      <c r="P7" s="11">
        <v>1</v>
      </c>
      <c r="Q7" s="50">
        <v>1</v>
      </c>
      <c r="R7" s="11" t="str">
        <f t="shared" si="4"/>
        <v>('Humadroid','You might mistake it for a human, but it won’t mistake you for a mech.',null,'Mech',3,3,3,2,null,1,1),</v>
      </c>
      <c r="S7" s="2" t="str">
        <f t="shared" si="0"/>
        <v>createCreature(3, zone, 3, 3, "Mech", 2, "Humadroid");</v>
      </c>
    </row>
    <row r="8" spans="1:19" ht="30" customHeight="1">
      <c r="B8" s="6" t="s">
        <v>27</v>
      </c>
      <c r="C8" s="6" t="s">
        <v>174</v>
      </c>
      <c r="D8" s="6" t="str">
        <f t="shared" si="1"/>
        <v>'Assassinatrix'</v>
      </c>
      <c r="E8" s="14" t="s">
        <v>93</v>
      </c>
      <c r="F8" s="14" t="str">
        <f t="shared" si="2"/>
        <v>'Humanoid in form, except for two massive cannons in place of arms.'</v>
      </c>
      <c r="G8" s="37" t="s">
        <v>149</v>
      </c>
      <c r="H8" s="37" t="str">
        <f t="shared" ref="H8:H56" si="5">"'"&amp;G8&amp;"'"</f>
        <v>'Ranged. Suffers no damage when attacking.'</v>
      </c>
      <c r="I8" s="2" t="s">
        <v>10</v>
      </c>
      <c r="J8" s="2" t="str">
        <f t="shared" si="3"/>
        <v>'Mech'</v>
      </c>
      <c r="K8" s="11">
        <v>4</v>
      </c>
      <c r="L8" s="11">
        <v>2</v>
      </c>
      <c r="M8" s="11">
        <v>3</v>
      </c>
      <c r="N8" s="11">
        <v>2</v>
      </c>
      <c r="O8" s="11" t="s">
        <v>13</v>
      </c>
      <c r="P8" s="11">
        <v>1</v>
      </c>
      <c r="Q8" s="50">
        <v>1</v>
      </c>
      <c r="R8" s="11" t="str">
        <f t="shared" si="4"/>
        <v>('Assassinatrix','Humanoid in form, except for two massive cannons in place of arms.','Ranged. Suffers no damage when attacking.','Mech',4,2,3,2,null,1,1),</v>
      </c>
      <c r="S8" s="2" t="str">
        <f t="shared" si="0"/>
        <v>createCreature(3, zone, 4, 2, "Mech", 2, "Assassinatrix");</v>
      </c>
    </row>
    <row r="9" spans="1:19" ht="30" customHeight="1">
      <c r="B9" s="6" t="s">
        <v>26</v>
      </c>
      <c r="C9" s="6" t="s">
        <v>91</v>
      </c>
      <c r="D9" s="6" t="str">
        <f t="shared" si="1"/>
        <v>'Fortimech'</v>
      </c>
      <c r="E9" s="14" t="s">
        <v>92</v>
      </c>
      <c r="F9" s="14" t="str">
        <f t="shared" si="2"/>
        <v>'About the only place that a hume is safe during a firefight is inside one of these.'</v>
      </c>
      <c r="G9" s="37" t="s">
        <v>13</v>
      </c>
      <c r="H9" s="37" t="s">
        <v>13</v>
      </c>
      <c r="I9" s="2" t="s">
        <v>10</v>
      </c>
      <c r="J9" s="2" t="str">
        <f t="shared" si="3"/>
        <v>'Mech'</v>
      </c>
      <c r="K9" s="11">
        <v>2</v>
      </c>
      <c r="L9" s="11">
        <v>4</v>
      </c>
      <c r="M9" s="11">
        <v>3</v>
      </c>
      <c r="N9" s="11">
        <v>2</v>
      </c>
      <c r="O9" s="11" t="s">
        <v>13</v>
      </c>
      <c r="P9" s="11">
        <v>1</v>
      </c>
      <c r="Q9" s="50">
        <v>1</v>
      </c>
      <c r="R9" s="11" t="str">
        <f t="shared" si="4"/>
        <v>('Fortimech','About the only place that a hume is safe during a firefight is inside one of these.',null,'Mech',2,4,3,2,null,1,1),</v>
      </c>
      <c r="S9" s="2" t="str">
        <f>"createCreature(" &amp; M9 &amp; ", zone, " &amp; K9 &amp; ", " &amp; L9 &amp; ", " &amp; CHAR(34) &amp; I9  &amp; CHAR(34) &amp; ", " &amp; N9 &amp; ", " &amp; CHAR(34) &amp; C9 &amp; CHAR(34) &amp; ");"</f>
        <v>createCreature(3, zone, 2, 4, "Mech", 2, "Fortimech");</v>
      </c>
    </row>
    <row r="10" spans="1:19" s="19" customFormat="1" ht="30" customHeight="1">
      <c r="B10" s="20" t="s">
        <v>86</v>
      </c>
      <c r="C10" s="20" t="s">
        <v>89</v>
      </c>
      <c r="D10" s="20" t="str">
        <f t="shared" si="1"/>
        <v>'Scout Mech'</v>
      </c>
      <c r="E10" s="21" t="s">
        <v>90</v>
      </c>
      <c r="F10" s="21" t="str">
        <f t="shared" si="2"/>
        <v>'The fastest mech on two legs. You don’t want to see the ones with four.'</v>
      </c>
      <c r="G10" s="38" t="s">
        <v>87</v>
      </c>
      <c r="H10" s="38" t="str">
        <f t="shared" si="5"/>
        <v>'Rush. No cast sickness.'</v>
      </c>
      <c r="I10" s="19" t="s">
        <v>10</v>
      </c>
      <c r="J10" s="19" t="str">
        <f t="shared" si="3"/>
        <v>'Mech'</v>
      </c>
      <c r="K10" s="22">
        <v>5</v>
      </c>
      <c r="L10" s="22">
        <v>1</v>
      </c>
      <c r="M10" s="22">
        <v>3</v>
      </c>
      <c r="N10" s="22">
        <v>2</v>
      </c>
      <c r="O10" s="22" t="s">
        <v>13</v>
      </c>
      <c r="P10" s="22" t="s">
        <v>13</v>
      </c>
      <c r="Q10" s="52">
        <v>1</v>
      </c>
      <c r="R10" s="11" t="str">
        <f t="shared" si="4"/>
        <v>('Scout Mech','The fastest mech on two legs. You don’t want to see the ones with four.','Rush. No cast sickness.','Mech',5,1,3,2,null,null,1),</v>
      </c>
      <c r="S10" s="2" t="str">
        <f t="shared" ref="S10:S28" si="6">"createCreature(" &amp; M10 &amp; ", zone, " &amp; K10 &amp; ", " &amp; L10 &amp; ", " &amp; CHAR(34) &amp; I10  &amp; CHAR(34) &amp; ", " &amp; N10 &amp; ", " &amp; CHAR(34) &amp; C10 &amp; CHAR(34) &amp; ");"</f>
        <v>createCreature(3, zone, 5, 1, "Mech", 2, "Scout Mech");</v>
      </c>
    </row>
    <row r="11" spans="1:19" s="19" customFormat="1" ht="30" customHeight="1">
      <c r="B11" s="20" t="s">
        <v>85</v>
      </c>
      <c r="C11" s="20" t="s">
        <v>84</v>
      </c>
      <c r="D11" s="20" t="str">
        <f t="shared" si="1"/>
        <v>'Supply Mech'</v>
      </c>
      <c r="E11" s="21" t="s">
        <v>170</v>
      </c>
      <c r="F11" s="21" t="str">
        <f t="shared" si="2"/>
        <v>'Worth more than its weight in scrap, and it is pretty heavy.'</v>
      </c>
      <c r="G11" s="38" t="s">
        <v>88</v>
      </c>
      <c r="H11" s="38" t="str">
        <f t="shared" si="5"/>
        <v>'Cannot attack.'</v>
      </c>
      <c r="I11" s="19" t="s">
        <v>10</v>
      </c>
      <c r="J11" s="19" t="str">
        <f t="shared" si="3"/>
        <v>'Mech'</v>
      </c>
      <c r="K11" s="22">
        <v>0</v>
      </c>
      <c r="L11" s="22">
        <v>5</v>
      </c>
      <c r="M11" s="22">
        <v>3</v>
      </c>
      <c r="N11" s="22">
        <v>3</v>
      </c>
      <c r="O11" s="22" t="s">
        <v>13</v>
      </c>
      <c r="P11" s="22">
        <v>1</v>
      </c>
      <c r="Q11" s="52" t="s">
        <v>13</v>
      </c>
      <c r="R11" s="11" t="str">
        <f t="shared" si="4"/>
        <v>('Supply Mech','Worth more than its weight in scrap, and it is pretty heavy.','Cannot attack.','Mech',0,5,3,3,null,1,null),</v>
      </c>
      <c r="S11" s="2" t="str">
        <f t="shared" si="6"/>
        <v>createCreature(3, zone, 0, 5, "Mech", 3, "Supply Mech");</v>
      </c>
    </row>
    <row r="12" spans="1:19" ht="30" customHeight="1">
      <c r="B12" s="20" t="s">
        <v>100</v>
      </c>
      <c r="C12" s="6" t="s">
        <v>98</v>
      </c>
      <c r="D12" s="6" t="str">
        <f t="shared" si="1"/>
        <v>'Modleg Ambusher'</v>
      </c>
      <c r="E12" s="14" t="s">
        <v>99</v>
      </c>
      <c r="F12" s="14" t="str">
        <f t="shared" si="2"/>
        <v>'Uses the legs of other bots to enhance its own speed.'</v>
      </c>
      <c r="G12" s="47" t="s">
        <v>87</v>
      </c>
      <c r="H12" s="47" t="str">
        <f t="shared" si="5"/>
        <v>'Rush. No cast sickness.'</v>
      </c>
      <c r="I12" s="2" t="s">
        <v>10</v>
      </c>
      <c r="J12" s="2" t="str">
        <f t="shared" si="3"/>
        <v>'Mech'</v>
      </c>
      <c r="K12" s="23">
        <v>5</v>
      </c>
      <c r="L12" s="23">
        <v>3</v>
      </c>
      <c r="M12" s="23">
        <v>5</v>
      </c>
      <c r="N12" s="23">
        <v>3</v>
      </c>
      <c r="O12" s="23" t="s">
        <v>13</v>
      </c>
      <c r="P12" s="23" t="s">
        <v>13</v>
      </c>
      <c r="Q12" s="50">
        <v>1</v>
      </c>
      <c r="R12" s="11" t="str">
        <f t="shared" si="4"/>
        <v>('Modleg Ambusher','Uses the legs of other bots to enhance its own speed.','Rush. No cast sickness.','Mech',5,3,5,3,null,null,1),</v>
      </c>
      <c r="S12" s="2" t="str">
        <f t="shared" si="6"/>
        <v>createCreature(5, zone, 5, 3, "Mech", 3, "Modleg Ambusher");</v>
      </c>
    </row>
    <row r="13" spans="1:19" ht="30" customHeight="1">
      <c r="B13" s="6" t="s">
        <v>28</v>
      </c>
      <c r="C13" s="48" t="s">
        <v>132</v>
      </c>
      <c r="D13" s="48" t="str">
        <f t="shared" si="1"/>
        <v>'Heavy Mech'</v>
      </c>
      <c r="E13" s="49" t="s">
        <v>133</v>
      </c>
      <c r="F13" s="49" t="str">
        <f t="shared" si="2"/>
        <v>'The bigger they are, the harder they fall. Eventually.'</v>
      </c>
      <c r="G13" s="37" t="s">
        <v>13</v>
      </c>
      <c r="H13" s="37" t="s">
        <v>13</v>
      </c>
      <c r="I13" s="2" t="s">
        <v>10</v>
      </c>
      <c r="J13" s="2" t="str">
        <f t="shared" si="3"/>
        <v>'Mech'</v>
      </c>
      <c r="K13" s="23">
        <v>3</v>
      </c>
      <c r="L13" s="22">
        <v>6</v>
      </c>
      <c r="M13" s="23">
        <v>5</v>
      </c>
      <c r="N13" s="23">
        <v>3</v>
      </c>
      <c r="O13" s="23" t="s">
        <v>13</v>
      </c>
      <c r="P13" s="23">
        <v>1</v>
      </c>
      <c r="Q13" s="50">
        <v>1</v>
      </c>
      <c r="R13" s="11" t="str">
        <f t="shared" si="4"/>
        <v>('Heavy Mech','The bigger they are, the harder they fall. Eventually.',null,'Mech',3,6,5,3,null,1,1),</v>
      </c>
      <c r="S13" s="2" t="str">
        <f t="shared" si="6"/>
        <v>createCreature(5, zone, 3, 6, "Mech", 3, "Heavy Mech");</v>
      </c>
    </row>
    <row r="14" spans="1:19" s="3" customFormat="1" ht="30" customHeight="1">
      <c r="B14" s="7" t="s">
        <v>20</v>
      </c>
      <c r="C14" s="7" t="s">
        <v>96</v>
      </c>
      <c r="D14" s="7" t="str">
        <f t="shared" si="1"/>
        <v>'Waste Runner'</v>
      </c>
      <c r="E14" s="25" t="s">
        <v>97</v>
      </c>
      <c r="F14" s="25" t="str">
        <f t="shared" si="2"/>
        <v>'Armored and armed with superior arms.'</v>
      </c>
      <c r="G14" s="39" t="s">
        <v>13</v>
      </c>
      <c r="H14" s="39" t="s">
        <v>13</v>
      </c>
      <c r="I14" s="3" t="s">
        <v>10</v>
      </c>
      <c r="J14" s="3" t="str">
        <f t="shared" si="3"/>
        <v>'Hume'</v>
      </c>
      <c r="K14" s="26">
        <v>4</v>
      </c>
      <c r="L14" s="26">
        <v>4</v>
      </c>
      <c r="M14" s="26">
        <v>5</v>
      </c>
      <c r="N14" s="26">
        <v>3</v>
      </c>
      <c r="O14" s="26" t="s">
        <v>13</v>
      </c>
      <c r="P14" s="26">
        <v>1</v>
      </c>
      <c r="Q14" s="53">
        <v>1</v>
      </c>
      <c r="R14" s="11" t="str">
        <f t="shared" si="4"/>
        <v>('Waste Runner','Armored and armed with superior arms.',null,'Hume',4,4,5,3,null,1,1),</v>
      </c>
      <c r="S14" s="2" t="str">
        <f t="shared" si="6"/>
        <v>createCreature(5, zone, 4, 4, "Mech", 3, "Waste Runner");</v>
      </c>
    </row>
    <row r="15" spans="1:19" s="30" customFormat="1" ht="30" customHeight="1">
      <c r="B15" s="28" t="s">
        <v>13</v>
      </c>
      <c r="C15" s="28" t="s">
        <v>120</v>
      </c>
      <c r="D15" s="28" t="str">
        <f t="shared" si="1"/>
        <v>'Lost Soul'</v>
      </c>
      <c r="E15" s="31" t="s">
        <v>125</v>
      </c>
      <c r="F15" s="31" t="str">
        <f t="shared" si="2"/>
        <v>'Echo of a powerful jacker that wanders the computerized wastes.'</v>
      </c>
      <c r="G15" s="40" t="s">
        <v>128</v>
      </c>
      <c r="H15" s="40" t="str">
        <f t="shared" si="5"/>
        <v>'Steal 1 enemy Mech from the playing field.'</v>
      </c>
      <c r="I15" s="30" t="s">
        <v>119</v>
      </c>
      <c r="J15" s="30" t="str">
        <f t="shared" si="3"/>
        <v>'Hume'</v>
      </c>
      <c r="K15" s="29">
        <v>2</v>
      </c>
      <c r="L15" s="29">
        <v>5</v>
      </c>
      <c r="M15" s="29">
        <v>3</v>
      </c>
      <c r="N15" s="29" t="s">
        <v>13</v>
      </c>
      <c r="O15" s="29" t="s">
        <v>13</v>
      </c>
      <c r="P15" s="29" t="s">
        <v>13</v>
      </c>
      <c r="Q15" s="52">
        <v>1</v>
      </c>
      <c r="R15" s="11" t="str">
        <f t="shared" si="4"/>
        <v>('Lost Soul','Echo of a powerful jacker that wanders the computerized wastes.','Steal 1 enemy Mech from the playing field.','Hume',2,5,3,null,null,null,1),</v>
      </c>
      <c r="S15" s="2" t="str">
        <f t="shared" si="6"/>
        <v>createCreature(3, zone, 2, 5, "Hume", null, "Lost Soul");</v>
      </c>
    </row>
    <row r="16" spans="1:19" s="30" customFormat="1" ht="30" customHeight="1">
      <c r="B16" s="28" t="s">
        <v>13</v>
      </c>
      <c r="C16" s="28" t="s">
        <v>121</v>
      </c>
      <c r="D16" s="28" t="str">
        <f t="shared" si="1"/>
        <v>'Slacker Jacker'</v>
      </c>
      <c r="E16" s="31" t="s">
        <v>126</v>
      </c>
      <c r="F16" s="31" t="str">
        <f t="shared" si="2"/>
        <v>'Spends all of his time jacked into the web.'</v>
      </c>
      <c r="G16" s="40" t="s">
        <v>129</v>
      </c>
      <c r="H16" s="40" t="str">
        <f t="shared" si="5"/>
        <v>'All enemy Mechs have -1/-1 while this Hume is in play.'</v>
      </c>
      <c r="I16" s="30" t="s">
        <v>119</v>
      </c>
      <c r="J16" s="30" t="str">
        <f t="shared" si="3"/>
        <v>'Hume'</v>
      </c>
      <c r="K16" s="29">
        <v>0</v>
      </c>
      <c r="L16" s="29">
        <v>5</v>
      </c>
      <c r="M16" s="29">
        <v>3</v>
      </c>
      <c r="N16" s="29" t="s">
        <v>13</v>
      </c>
      <c r="O16" s="29" t="s">
        <v>13</v>
      </c>
      <c r="P16" s="29" t="s">
        <v>13</v>
      </c>
      <c r="Q16" s="52" t="s">
        <v>13</v>
      </c>
      <c r="R16" s="11" t="str">
        <f t="shared" si="4"/>
        <v>('Slacker Jacker','Spends all of his time jacked into the web.','All enemy Mechs have -1/-1 while this Hume is in play.','Hume',0,5,3,null,null,null,null),</v>
      </c>
      <c r="S16" s="2" t="str">
        <f t="shared" si="6"/>
        <v>createCreature(3, zone, 0, 5, "Hume", null, "Slacker Jacker");</v>
      </c>
    </row>
    <row r="17" spans="1:25" s="32" customFormat="1" ht="30" customHeight="1">
      <c r="B17" s="33" t="s">
        <v>13</v>
      </c>
      <c r="C17" s="33" t="s">
        <v>123</v>
      </c>
      <c r="D17" s="33" t="str">
        <f t="shared" si="1"/>
        <v>'Spook'</v>
      </c>
      <c r="E17" s="34" t="s">
        <v>127</v>
      </c>
      <c r="F17" s="34" t="str">
        <f t="shared" si="2"/>
        <v>'Hume that donated their human body to have their consciousness uploaded to the web.'</v>
      </c>
      <c r="G17" s="41" t="s">
        <v>130</v>
      </c>
      <c r="H17" s="41" t="str">
        <f t="shared" si="5"/>
        <v>'All friendly Mechs have +1/+1 while this Hume is in play.'</v>
      </c>
      <c r="I17" s="32" t="s">
        <v>119</v>
      </c>
      <c r="J17" s="32" t="str">
        <f t="shared" si="3"/>
        <v>'Bio'</v>
      </c>
      <c r="K17" s="35">
        <v>0</v>
      </c>
      <c r="L17" s="35">
        <v>5</v>
      </c>
      <c r="M17" s="35">
        <v>3</v>
      </c>
      <c r="N17" s="35" t="s">
        <v>13</v>
      </c>
      <c r="O17" s="35" t="s">
        <v>13</v>
      </c>
      <c r="P17" s="35" t="s">
        <v>13</v>
      </c>
      <c r="Q17" s="54" t="s">
        <v>13</v>
      </c>
      <c r="R17" s="11" t="str">
        <f t="shared" si="4"/>
        <v>('Spook','Hume that donated their human body to have their consciousness uploaded to the web.','All friendly Mechs have +1/+1 while this Hume is in play.','Bio',0,5,3,null,null,null,null),</v>
      </c>
      <c r="S17" s="2" t="str">
        <f t="shared" si="6"/>
        <v>createCreature(3, zone, 0, 5, "Hume", null, "Spook");</v>
      </c>
    </row>
    <row r="18" spans="1:25" s="30" customFormat="1" ht="30" customHeight="1">
      <c r="B18" s="28" t="s">
        <v>13</v>
      </c>
      <c r="C18" s="28" t="s">
        <v>122</v>
      </c>
      <c r="D18" s="28" t="str">
        <f t="shared" si="1"/>
        <v>'Conscript'</v>
      </c>
      <c r="E18" s="31" t="s">
        <v>124</v>
      </c>
      <c r="F18" s="31" t="str">
        <f t="shared" si="2"/>
        <v>'He just signed up last week and he is very excited to fight.'</v>
      </c>
      <c r="G18" s="40" t="s">
        <v>13</v>
      </c>
      <c r="H18" s="40" t="s">
        <v>13</v>
      </c>
      <c r="I18" s="30" t="s">
        <v>11</v>
      </c>
      <c r="J18" s="30" t="str">
        <f t="shared" si="3"/>
        <v>'Bio'</v>
      </c>
      <c r="K18" s="29">
        <v>2</v>
      </c>
      <c r="L18" s="29">
        <v>2</v>
      </c>
      <c r="M18" s="29">
        <v>2</v>
      </c>
      <c r="N18" s="29" t="s">
        <v>13</v>
      </c>
      <c r="O18" s="29" t="s">
        <v>13</v>
      </c>
      <c r="P18" s="29">
        <v>1</v>
      </c>
      <c r="Q18" s="52">
        <v>1</v>
      </c>
      <c r="R18" s="11" t="str">
        <f t="shared" si="4"/>
        <v>('Conscript','He just signed up last week and he is very excited to fight.',null,'Bio',2,2,2,null,null,1,1),</v>
      </c>
      <c r="S18" s="2" t="str">
        <f t="shared" si="6"/>
        <v>createCreature(2, zone, 2, 2, "Bio", null, "Conscript");</v>
      </c>
    </row>
    <row r="19" spans="1:25" s="9" customFormat="1" ht="30" customHeight="1">
      <c r="A19" s="29"/>
      <c r="B19" s="13" t="s">
        <v>29</v>
      </c>
      <c r="C19" s="27" t="s">
        <v>104</v>
      </c>
      <c r="D19" s="27" t="str">
        <f t="shared" si="1"/>
        <v>'Longshot'</v>
      </c>
      <c r="E19" s="16" t="s">
        <v>103</v>
      </c>
      <c r="F19" s="16" t="str">
        <f t="shared" si="2"/>
        <v>'Eyes and reflexes augmented for maximum deadliness.'</v>
      </c>
      <c r="G19" s="37" t="s">
        <v>149</v>
      </c>
      <c r="H19" s="37" t="str">
        <f t="shared" si="5"/>
        <v>'Ranged. Suffers no damage when attacking.'</v>
      </c>
      <c r="I19" s="9" t="s">
        <v>11</v>
      </c>
      <c r="J19" s="9" t="str">
        <f t="shared" si="3"/>
        <v>'Bio'</v>
      </c>
      <c r="K19" s="24">
        <v>3</v>
      </c>
      <c r="L19" s="24">
        <v>2</v>
      </c>
      <c r="M19" s="24">
        <v>3</v>
      </c>
      <c r="N19" s="24" t="s">
        <v>13</v>
      </c>
      <c r="O19" s="24" t="s">
        <v>13</v>
      </c>
      <c r="P19" s="24">
        <v>1</v>
      </c>
      <c r="Q19" s="52" t="s">
        <v>13</v>
      </c>
      <c r="R19" s="11" t="str">
        <f t="shared" si="4"/>
        <v>('Longshot','Eyes and reflexes augmented for maximum deadliness.','Ranged. Suffers no damage when attacking.','Bio',3,2,3,null,null,1,null),</v>
      </c>
      <c r="S19" s="2" t="str">
        <f t="shared" si="6"/>
        <v>createCreature(3, zone, 3, 2, "Bio", null, "Longshot");</v>
      </c>
      <c r="T19" s="29"/>
      <c r="U19" s="29"/>
      <c r="V19" s="29"/>
      <c r="W19" s="29"/>
      <c r="X19" s="29"/>
      <c r="Y19" s="29"/>
    </row>
    <row r="20" spans="1:25" ht="30" customHeight="1">
      <c r="A20" s="29"/>
      <c r="B20" s="6" t="s">
        <v>30</v>
      </c>
      <c r="C20" s="6" t="s">
        <v>101</v>
      </c>
      <c r="D20" s="6" t="str">
        <f t="shared" si="1"/>
        <v>'Bodyman'</v>
      </c>
      <c r="E20" s="14" t="s">
        <v>102</v>
      </c>
      <c r="F20" s="14" t="str">
        <f t="shared" si="2"/>
        <v>'Strength augmented with mechanical musculature.'</v>
      </c>
      <c r="G20" s="37" t="s">
        <v>13</v>
      </c>
      <c r="H20" s="37" t="s">
        <v>13</v>
      </c>
      <c r="I20" s="2" t="s">
        <v>11</v>
      </c>
      <c r="J20" s="2" t="str">
        <f t="shared" si="3"/>
        <v>'Bio'</v>
      </c>
      <c r="K20" s="23">
        <v>2</v>
      </c>
      <c r="L20" s="23">
        <v>3</v>
      </c>
      <c r="M20" s="23">
        <v>4</v>
      </c>
      <c r="N20" s="23" t="s">
        <v>13</v>
      </c>
      <c r="O20" s="23" t="s">
        <v>13</v>
      </c>
      <c r="P20" s="23">
        <v>1</v>
      </c>
      <c r="Q20" s="50">
        <v>1</v>
      </c>
      <c r="R20" s="11" t="str">
        <f t="shared" si="4"/>
        <v>('Bodyman','Strength augmented with mechanical musculature.',null,'Bio',2,3,4,null,null,1,1),</v>
      </c>
      <c r="S20" s="2" t="str">
        <f t="shared" si="6"/>
        <v>createCreature(4, zone, 2, 3, "Bio", null, "Bodyman");</v>
      </c>
      <c r="T20" s="29"/>
      <c r="U20" s="29"/>
      <c r="V20" s="29"/>
      <c r="W20" s="29"/>
      <c r="X20" s="29"/>
      <c r="Y20" s="29"/>
    </row>
    <row r="21" spans="1:25" ht="30" customHeight="1">
      <c r="A21" s="29"/>
      <c r="B21" s="6" t="s">
        <v>31</v>
      </c>
      <c r="C21" s="6" t="s">
        <v>105</v>
      </c>
      <c r="D21" s="6" t="str">
        <f t="shared" si="1"/>
        <v>'Vetter'</v>
      </c>
      <c r="E21" s="14" t="s">
        <v>106</v>
      </c>
      <c r="F21" s="14" t="str">
        <f t="shared" si="2"/>
        <v>'A retired conscript with a desire to jack and make some quick creds.'</v>
      </c>
      <c r="G21" s="37" t="s">
        <v>13</v>
      </c>
      <c r="H21" s="37" t="s">
        <v>13</v>
      </c>
      <c r="I21" s="2" t="s">
        <v>11</v>
      </c>
      <c r="J21" s="2" t="str">
        <f t="shared" si="3"/>
        <v>'Bio'</v>
      </c>
      <c r="K21" s="23">
        <v>3</v>
      </c>
      <c r="L21" s="23">
        <v>3</v>
      </c>
      <c r="M21" s="23">
        <v>5</v>
      </c>
      <c r="N21" s="23" t="s">
        <v>13</v>
      </c>
      <c r="O21" s="23" t="s">
        <v>13</v>
      </c>
      <c r="P21" s="23">
        <v>1</v>
      </c>
      <c r="Q21" s="50">
        <v>1</v>
      </c>
      <c r="R21" s="11" t="str">
        <f t="shared" si="4"/>
        <v>('Vetter','A retired conscript with a desire to jack and make some quick creds.',null,'Bio',3,3,5,null,null,1,1),</v>
      </c>
      <c r="S21" s="2" t="str">
        <f t="shared" si="6"/>
        <v>createCreature(5, zone, 3, 3, "Bio", null, "Vetter");</v>
      </c>
      <c r="T21" s="29"/>
      <c r="U21" s="29"/>
      <c r="V21" s="29"/>
      <c r="W21" s="29"/>
      <c r="X21" s="29"/>
      <c r="Y21" s="29"/>
    </row>
    <row r="22" spans="1:25" s="19" customFormat="1" ht="30" customHeight="1">
      <c r="B22" s="20" t="s">
        <v>13</v>
      </c>
      <c r="C22" s="20" t="s">
        <v>150</v>
      </c>
      <c r="D22" s="20" t="str">
        <f t="shared" si="1"/>
        <v>'Field Medic'</v>
      </c>
      <c r="E22" s="21" t="s">
        <v>171</v>
      </c>
      <c r="F22" s="21" t="str">
        <f t="shared" si="2"/>
        <v>'Unsung hero responsible for keeping countless troops alive.'</v>
      </c>
      <c r="G22" s="38" t="s">
        <v>153</v>
      </c>
      <c r="H22" s="38" t="str">
        <f t="shared" si="5"/>
        <v>'Heals the player for 1 health at the end of each turn'</v>
      </c>
      <c r="I22" s="19" t="s">
        <v>11</v>
      </c>
      <c r="J22" s="19" t="str">
        <f t="shared" si="3"/>
        <v>'Bio'</v>
      </c>
      <c r="K22" s="22">
        <v>1</v>
      </c>
      <c r="L22" s="22">
        <v>5</v>
      </c>
      <c r="M22" s="22">
        <v>5</v>
      </c>
      <c r="N22" s="22" t="s">
        <v>13</v>
      </c>
      <c r="O22" s="22" t="s">
        <v>13</v>
      </c>
      <c r="P22" s="22" t="s">
        <v>13</v>
      </c>
      <c r="Q22" s="52" t="s">
        <v>13</v>
      </c>
      <c r="R22" s="11" t="str">
        <f t="shared" si="4"/>
        <v>('Field Medic','Unsung hero responsible for keeping countless troops alive.','Heals the player for 1 health at the end of each turn','Bio',1,5,5,null,null,null,null),</v>
      </c>
      <c r="S22" s="2" t="str">
        <f t="shared" si="6"/>
        <v>createCreature(5, zone, 1, 5, "Bio", null, "Field Medic");</v>
      </c>
    </row>
    <row r="23" spans="1:25" ht="30" customHeight="1">
      <c r="A23" s="19"/>
      <c r="B23" s="6" t="s">
        <v>32</v>
      </c>
      <c r="C23" s="6" t="s">
        <v>107</v>
      </c>
      <c r="D23" s="6" t="str">
        <f t="shared" si="1"/>
        <v>'Wastelander'</v>
      </c>
      <c r="E23" s="14" t="s">
        <v>108</v>
      </c>
      <c r="F23" s="14" t="str">
        <f t="shared" si="2"/>
        <v>'Spent his life learning the lessons of the wastelands.'</v>
      </c>
      <c r="G23" s="37" t="s">
        <v>13</v>
      </c>
      <c r="H23" s="37" t="s">
        <v>13</v>
      </c>
      <c r="I23" s="2" t="s">
        <v>11</v>
      </c>
      <c r="J23" s="2" t="str">
        <f t="shared" si="3"/>
        <v>'Bio'</v>
      </c>
      <c r="K23" s="23">
        <v>4</v>
      </c>
      <c r="L23" s="23">
        <v>4</v>
      </c>
      <c r="M23" s="23">
        <v>6</v>
      </c>
      <c r="N23" s="23" t="s">
        <v>13</v>
      </c>
      <c r="O23" s="23" t="s">
        <v>13</v>
      </c>
      <c r="P23" s="23">
        <v>1</v>
      </c>
      <c r="Q23" s="50">
        <v>1</v>
      </c>
      <c r="R23" s="11" t="str">
        <f t="shared" si="4"/>
        <v>('Wastelander','Spent his life learning the lessons of the wastelands.',null,'Bio',4,4,6,null,null,1,1),</v>
      </c>
      <c r="S23" s="2" t="str">
        <f t="shared" si="6"/>
        <v>createCreature(6, zone, 4, 4, "Bio", null, "Wastelander");</v>
      </c>
      <c r="T23" s="19"/>
      <c r="U23" s="19"/>
      <c r="V23" s="19"/>
      <c r="W23" s="19"/>
      <c r="X23" s="19"/>
      <c r="Y23" s="19"/>
    </row>
    <row r="24" spans="1:25" ht="30" customHeight="1">
      <c r="A24" s="19"/>
      <c r="B24" s="6" t="s">
        <v>33</v>
      </c>
      <c r="C24" s="6" t="s">
        <v>109</v>
      </c>
      <c r="D24" s="6" t="str">
        <f t="shared" si="1"/>
        <v>'Commander'</v>
      </c>
      <c r="E24" s="14" t="s">
        <v>110</v>
      </c>
      <c r="F24" s="14" t="str">
        <f t="shared" si="2"/>
        <v>'A professional soldier for the government.'</v>
      </c>
      <c r="G24" s="47" t="s">
        <v>87</v>
      </c>
      <c r="H24" s="47" t="str">
        <f t="shared" si="5"/>
        <v>'Rush. No cast sickness.'</v>
      </c>
      <c r="I24" s="2" t="s">
        <v>11</v>
      </c>
      <c r="J24" s="2" t="str">
        <f t="shared" si="3"/>
        <v>'Bio'</v>
      </c>
      <c r="K24" s="23">
        <v>5</v>
      </c>
      <c r="L24" s="23">
        <v>3</v>
      </c>
      <c r="M24" s="23">
        <v>6</v>
      </c>
      <c r="N24" s="23" t="s">
        <v>13</v>
      </c>
      <c r="O24" s="23" t="s">
        <v>13</v>
      </c>
      <c r="P24" s="23">
        <v>1</v>
      </c>
      <c r="Q24" s="50">
        <v>1</v>
      </c>
      <c r="R24" s="11" t="str">
        <f t="shared" si="4"/>
        <v>('Commander','A professional soldier for the government.','Rush. No cast sickness.','Bio',5,3,6,null,null,1,1),</v>
      </c>
      <c r="S24" s="2" t="str">
        <f t="shared" si="6"/>
        <v>createCreature(6, zone, 5, 3, "Bio", null, "Commander");</v>
      </c>
      <c r="T24" s="19"/>
      <c r="U24" s="19"/>
      <c r="V24" s="19"/>
      <c r="W24" s="19"/>
      <c r="X24" s="19"/>
      <c r="Y24" s="19"/>
    </row>
    <row r="25" spans="1:25" ht="30" customHeight="1">
      <c r="A25" s="19"/>
      <c r="B25" s="6" t="s">
        <v>34</v>
      </c>
      <c r="C25" s="6" t="s">
        <v>111</v>
      </c>
      <c r="D25" s="6" t="str">
        <f t="shared" si="1"/>
        <v>'Cyberpimp'</v>
      </c>
      <c r="E25" s="14" t="s">
        <v>112</v>
      </c>
      <c r="F25" s="14" t="str">
        <f t="shared" si="2"/>
        <v>'Supersized and heavily augmented.'</v>
      </c>
      <c r="G25" s="37" t="s">
        <v>13</v>
      </c>
      <c r="H25" s="37" t="s">
        <v>13</v>
      </c>
      <c r="I25" s="2" t="s">
        <v>11</v>
      </c>
      <c r="J25" s="2" t="str">
        <f t="shared" si="3"/>
        <v>'Bio'</v>
      </c>
      <c r="K25" s="23">
        <v>3</v>
      </c>
      <c r="L25" s="23">
        <v>5</v>
      </c>
      <c r="M25" s="23">
        <v>6</v>
      </c>
      <c r="N25" s="23" t="s">
        <v>13</v>
      </c>
      <c r="O25" s="23" t="s">
        <v>13</v>
      </c>
      <c r="P25" s="23">
        <v>1</v>
      </c>
      <c r="Q25" s="50">
        <v>1</v>
      </c>
      <c r="R25" s="11" t="str">
        <f t="shared" si="4"/>
        <v>('Cyberpimp','Supersized and heavily augmented.',null,'Bio',3,5,6,null,null,1,1),</v>
      </c>
      <c r="S25" s="2" t="str">
        <f t="shared" si="6"/>
        <v>createCreature(6, zone, 3, 5, "Bio", null, "Cyberpimp");</v>
      </c>
      <c r="T25" s="19"/>
      <c r="U25" s="19"/>
      <c r="V25" s="19"/>
      <c r="W25" s="19"/>
      <c r="X25" s="19"/>
      <c r="Y25" s="19"/>
    </row>
    <row r="26" spans="1:25" ht="30" customHeight="1">
      <c r="A26" s="19"/>
      <c r="B26" s="6" t="s">
        <v>44</v>
      </c>
      <c r="C26" s="6" t="s">
        <v>114</v>
      </c>
      <c r="D26" s="6" t="str">
        <f t="shared" si="1"/>
        <v>'Cyborg'</v>
      </c>
      <c r="E26" s="14" t="s">
        <v>115</v>
      </c>
      <c r="F26" s="14" t="str">
        <f t="shared" si="2"/>
        <v>'He’s more machine than human now.'</v>
      </c>
      <c r="G26" s="37" t="s">
        <v>13</v>
      </c>
      <c r="H26" s="37" t="s">
        <v>13</v>
      </c>
      <c r="I26" s="2" t="s">
        <v>11</v>
      </c>
      <c r="J26" s="2" t="str">
        <f t="shared" si="3"/>
        <v>'Bio'</v>
      </c>
      <c r="K26" s="23">
        <v>5</v>
      </c>
      <c r="L26" s="23">
        <v>5</v>
      </c>
      <c r="M26" s="23">
        <v>7</v>
      </c>
      <c r="N26" s="23" t="s">
        <v>13</v>
      </c>
      <c r="O26" s="23" t="s">
        <v>13</v>
      </c>
      <c r="P26" s="23">
        <v>1</v>
      </c>
      <c r="Q26" s="50">
        <v>1</v>
      </c>
      <c r="R26" s="11" t="str">
        <f t="shared" si="4"/>
        <v>('Cyborg','He’s more machine than human now.',null,'Bio',5,5,7,null,null,1,1),</v>
      </c>
      <c r="S26" s="2" t="str">
        <f t="shared" si="6"/>
        <v>createCreature(7, zone, 5, 5, "Bio", null, "Cyborg");</v>
      </c>
      <c r="T26" s="19"/>
      <c r="U26" s="19"/>
      <c r="V26" s="19"/>
      <c r="W26" s="19"/>
      <c r="X26" s="19"/>
      <c r="Y26" s="19"/>
    </row>
    <row r="27" spans="1:25" s="9" customFormat="1" ht="30" customHeight="1">
      <c r="A27" s="30"/>
      <c r="B27" s="13" t="s">
        <v>35</v>
      </c>
      <c r="C27" s="13" t="s">
        <v>113</v>
      </c>
      <c r="D27" s="13" t="str">
        <f t="shared" si="1"/>
        <v>'Web Boss'</v>
      </c>
      <c r="E27" s="16" t="s">
        <v>117</v>
      </c>
      <c r="F27" s="16" t="str">
        <f t="shared" si="2"/>
        <v>'Leader of a gang that primarily operates on the web.'</v>
      </c>
      <c r="G27" s="42" t="s">
        <v>13</v>
      </c>
      <c r="H27" s="42" t="s">
        <v>13</v>
      </c>
      <c r="I27" s="9" t="s">
        <v>11</v>
      </c>
      <c r="J27" s="9" t="str">
        <f t="shared" si="3"/>
        <v>'Bio'</v>
      </c>
      <c r="K27" s="24">
        <v>6</v>
      </c>
      <c r="L27" s="24">
        <v>6</v>
      </c>
      <c r="M27" s="24">
        <v>8</v>
      </c>
      <c r="N27" s="24" t="s">
        <v>13</v>
      </c>
      <c r="O27" s="24" t="s">
        <v>13</v>
      </c>
      <c r="P27" s="24">
        <v>1</v>
      </c>
      <c r="Q27" s="50">
        <v>1</v>
      </c>
      <c r="R27" s="11" t="str">
        <f t="shared" si="4"/>
        <v>('Web Boss','Leader of a gang that primarily operates on the web.',null,'Bio',6,6,8,null,null,1,1),</v>
      </c>
      <c r="S27" s="2" t="str">
        <f t="shared" si="6"/>
        <v>createCreature(8, zone, 6, 6, "Bio", null, "Web Boss");</v>
      </c>
      <c r="T27" s="30"/>
      <c r="U27" s="30"/>
      <c r="V27" s="30"/>
      <c r="W27" s="30"/>
      <c r="X27" s="30"/>
      <c r="Y27" s="30"/>
    </row>
    <row r="28" spans="1:25" s="32" customFormat="1" ht="30" customHeight="1">
      <c r="B28" s="33" t="s">
        <v>13</v>
      </c>
      <c r="C28" s="45" t="s">
        <v>116</v>
      </c>
      <c r="D28" s="45" t="str">
        <f t="shared" si="1"/>
        <v>'Inside Man'</v>
      </c>
      <c r="E28" s="34" t="s">
        <v>118</v>
      </c>
      <c r="F28" s="34" t="str">
        <f t="shared" si="2"/>
        <v>'A government official with wider web control. Usually brings friends.'</v>
      </c>
      <c r="G28" s="41" t="s">
        <v>131</v>
      </c>
      <c r="H28" s="41" t="str">
        <f t="shared" si="5"/>
        <v>'Cannot attack. Cast 2 Bodyman minions at no cost next to this unit.'</v>
      </c>
      <c r="I28" s="32" t="s">
        <v>11</v>
      </c>
      <c r="J28" s="32" t="str">
        <f t="shared" si="3"/>
        <v>'Upgrade'</v>
      </c>
      <c r="K28" s="35">
        <v>2</v>
      </c>
      <c r="L28" s="35">
        <v>6</v>
      </c>
      <c r="M28" s="35">
        <v>8</v>
      </c>
      <c r="N28" s="35" t="s">
        <v>13</v>
      </c>
      <c r="O28" s="35" t="s">
        <v>13</v>
      </c>
      <c r="P28" s="35">
        <v>1</v>
      </c>
      <c r="Q28" s="54" t="s">
        <v>13</v>
      </c>
      <c r="R28" s="11" t="str">
        <f t="shared" si="4"/>
        <v>('Inside Man','A government official with wider web control. Usually brings friends.','Cannot attack. Cast 2 Bodyman minions at no cost next to this unit.','Upgrade',2,6,8,null,null,1,null),</v>
      </c>
      <c r="S28" s="2" t="str">
        <f t="shared" si="6"/>
        <v>createCreature(8, zone, 2, 6, "Bio", null, "Inside Man");</v>
      </c>
    </row>
    <row r="29" spans="1:25" s="9" customFormat="1" ht="30" customHeight="1">
      <c r="A29" s="29"/>
      <c r="B29" s="13" t="s">
        <v>13</v>
      </c>
      <c r="C29" s="13" t="s">
        <v>37</v>
      </c>
      <c r="D29" s="13" t="str">
        <f t="shared" si="1"/>
        <v>'Bionic Arms'</v>
      </c>
      <c r="E29" s="46" t="s">
        <v>134</v>
      </c>
      <c r="F29" s="46" t="str">
        <f t="shared" si="2"/>
        <v>'These arms will give strength to even the most puny individual.'</v>
      </c>
      <c r="G29" s="42" t="s">
        <v>13</v>
      </c>
      <c r="H29" s="42" t="s">
        <v>13</v>
      </c>
      <c r="I29" s="9" t="s">
        <v>12</v>
      </c>
      <c r="J29" s="9" t="str">
        <f t="shared" si="3"/>
        <v>'Upgrade'</v>
      </c>
      <c r="K29" s="24">
        <v>2</v>
      </c>
      <c r="L29" s="24">
        <v>0</v>
      </c>
      <c r="M29" s="24" t="s">
        <v>13</v>
      </c>
      <c r="N29" s="24" t="s">
        <v>13</v>
      </c>
      <c r="O29" s="24">
        <v>1</v>
      </c>
      <c r="P29" s="24" t="s">
        <v>13</v>
      </c>
      <c r="Q29" s="55" t="s">
        <v>13</v>
      </c>
      <c r="R29" s="11" t="str">
        <f t="shared" si="4"/>
        <v>('Bionic Arms','These arms will give strength to even the most puny individual.',null,'Upgrade',2,0,null,null,1,null,null),</v>
      </c>
      <c r="S29" s="56" t="str">
        <f>"createEnchantment(zone, " &amp; K29 &amp; ", " &amp; L29 &amp; ", " &amp; O29 &amp; ", " &amp; CHAR(34) &amp; C29 &amp; CHAR(34) &amp; ");"</f>
        <v>createEnchantment(zone, 2, 0, 1, "Bionic Arms");</v>
      </c>
      <c r="T29" s="29"/>
      <c r="U29" s="29"/>
      <c r="V29" s="29"/>
      <c r="W29" s="29"/>
      <c r="X29" s="29"/>
      <c r="Y29" s="29"/>
    </row>
    <row r="30" spans="1:25" ht="30" customHeight="1">
      <c r="A30" s="29"/>
      <c r="B30" s="6" t="s">
        <v>13</v>
      </c>
      <c r="C30" s="6" t="s">
        <v>36</v>
      </c>
      <c r="D30" s="6" t="str">
        <f t="shared" si="1"/>
        <v>'Body Armor'</v>
      </c>
      <c r="E30" s="14" t="s">
        <v>135</v>
      </c>
      <c r="F30" s="14" t="str">
        <f t="shared" si="2"/>
        <v>'Steel-reinforced armor to absord damage from blows and shots.'</v>
      </c>
      <c r="G30" s="37" t="s">
        <v>13</v>
      </c>
      <c r="H30" s="37" t="s">
        <v>13</v>
      </c>
      <c r="I30" s="2" t="s">
        <v>12</v>
      </c>
      <c r="J30" s="2" t="str">
        <f t="shared" si="3"/>
        <v>'Upgrade'</v>
      </c>
      <c r="K30" s="23">
        <v>0</v>
      </c>
      <c r="L30" s="23">
        <v>2</v>
      </c>
      <c r="M30" s="23" t="s">
        <v>13</v>
      </c>
      <c r="N30" s="23" t="s">
        <v>13</v>
      </c>
      <c r="O30" s="23">
        <v>1</v>
      </c>
      <c r="P30" s="23" t="s">
        <v>13</v>
      </c>
      <c r="Q30" s="55" t="s">
        <v>13</v>
      </c>
      <c r="R30" s="11" t="str">
        <f t="shared" si="4"/>
        <v>('Body Armor','Steel-reinforced armor to absord damage from blows and shots.',null,'Upgrade',0,2,null,null,1,null,null),</v>
      </c>
      <c r="S30" s="56" t="str">
        <f t="shared" ref="S30:S37" si="7">"createEnchantment(zone, " &amp; K30 &amp; ", " &amp; L30 &amp; ", " &amp; O30 &amp; ", " &amp; CHAR(34) &amp; C30 &amp; CHAR(34) &amp; ");"</f>
        <v>createEnchantment(zone, 0, 2, 1, "Body Armor");</v>
      </c>
      <c r="T30" s="29"/>
      <c r="U30" s="29"/>
      <c r="V30" s="29"/>
      <c r="W30" s="29"/>
      <c r="X30" s="29"/>
      <c r="Y30" s="29"/>
    </row>
    <row r="31" spans="1:25" ht="30" customHeight="1">
      <c r="A31" s="29"/>
      <c r="B31" s="6" t="s">
        <v>13</v>
      </c>
      <c r="C31" s="6" t="s">
        <v>41</v>
      </c>
      <c r="D31" s="6" t="str">
        <f t="shared" si="1"/>
        <v>'Adrenalin Injection'</v>
      </c>
      <c r="E31" s="14" t="s">
        <v>136</v>
      </c>
      <c r="F31" s="14" t="str">
        <f t="shared" si="2"/>
        <v>'An injection to increase speed and body function temporarily.'</v>
      </c>
      <c r="G31" s="47" t="s">
        <v>87</v>
      </c>
      <c r="H31" s="47" t="str">
        <f t="shared" si="5"/>
        <v>'Rush. No cast sickness.'</v>
      </c>
      <c r="I31" s="2" t="s">
        <v>12</v>
      </c>
      <c r="J31" s="2" t="str">
        <f t="shared" si="3"/>
        <v>'Upgrade'</v>
      </c>
      <c r="K31" s="23">
        <v>1</v>
      </c>
      <c r="L31" s="23">
        <v>1</v>
      </c>
      <c r="M31" s="23" t="s">
        <v>13</v>
      </c>
      <c r="N31" s="23" t="s">
        <v>13</v>
      </c>
      <c r="O31" s="23">
        <v>1</v>
      </c>
      <c r="P31" s="23" t="s">
        <v>13</v>
      </c>
      <c r="Q31" s="55" t="s">
        <v>13</v>
      </c>
      <c r="R31" s="11" t="str">
        <f t="shared" si="4"/>
        <v>('Adrenalin Injection','An injection to increase speed and body function temporarily.','Rush. No cast sickness.','Upgrade',1,1,null,null,1,null,null),</v>
      </c>
      <c r="S31" s="56" t="str">
        <f t="shared" si="7"/>
        <v>createEnchantment(zone, 1, 1, 1, "Adrenalin Injection");</v>
      </c>
      <c r="T31" s="29"/>
      <c r="U31" s="29"/>
      <c r="V31" s="29"/>
      <c r="W31" s="29"/>
      <c r="X31" s="29"/>
      <c r="Y31" s="29"/>
    </row>
    <row r="32" spans="1:25" ht="30" customHeight="1">
      <c r="A32" s="29"/>
      <c r="B32" s="6" t="s">
        <v>13</v>
      </c>
      <c r="C32" s="6" t="s">
        <v>42</v>
      </c>
      <c r="D32" s="6" t="str">
        <f t="shared" si="1"/>
        <v>'Reinforced Cranial Implants'</v>
      </c>
      <c r="E32" s="14" t="s">
        <v>137</v>
      </c>
      <c r="F32" s="14" t="str">
        <f t="shared" si="2"/>
        <v>'Offers head protection as well as a slight increase in brain activity.'</v>
      </c>
      <c r="G32" s="37" t="s">
        <v>13</v>
      </c>
      <c r="H32" s="37" t="s">
        <v>13</v>
      </c>
      <c r="I32" s="2" t="s">
        <v>12</v>
      </c>
      <c r="J32" s="2" t="str">
        <f t="shared" si="3"/>
        <v>'Upgrade'</v>
      </c>
      <c r="K32" s="23">
        <v>1</v>
      </c>
      <c r="L32" s="23">
        <v>2</v>
      </c>
      <c r="M32" s="23" t="s">
        <v>13</v>
      </c>
      <c r="N32" s="23" t="s">
        <v>13</v>
      </c>
      <c r="O32" s="23">
        <v>2</v>
      </c>
      <c r="P32" s="23" t="s">
        <v>13</v>
      </c>
      <c r="Q32" s="55" t="s">
        <v>13</v>
      </c>
      <c r="R32" s="11" t="str">
        <f t="shared" si="4"/>
        <v>('Reinforced Cranial Implants','Offers head protection as well as a slight increase in brain activity.',null,'Upgrade',1,2,null,null,2,null,null),</v>
      </c>
      <c r="S32" s="56" t="str">
        <f t="shared" si="7"/>
        <v>createEnchantment(zone, 1, 2, 2, "Reinforced Cranial Implants");</v>
      </c>
      <c r="T32" s="29"/>
      <c r="U32" s="29"/>
      <c r="V32" s="29"/>
      <c r="W32" s="29"/>
      <c r="X32" s="29"/>
      <c r="Y32" s="29"/>
    </row>
    <row r="33" spans="1:25" ht="30" customHeight="1">
      <c r="A33" s="29"/>
      <c r="B33" s="6" t="s">
        <v>13</v>
      </c>
      <c r="C33" s="6" t="s">
        <v>40</v>
      </c>
      <c r="D33" s="6" t="str">
        <f t="shared" si="1"/>
        <v>'Steroid Implants'</v>
      </c>
      <c r="E33" s="14" t="s">
        <v>138</v>
      </c>
      <c r="F33" s="14" t="str">
        <f t="shared" si="2"/>
        <v>'Intraveneous implants that feed the body for increased strength.'</v>
      </c>
      <c r="G33" s="37" t="s">
        <v>13</v>
      </c>
      <c r="H33" s="37" t="s">
        <v>13</v>
      </c>
      <c r="I33" s="2" t="s">
        <v>12</v>
      </c>
      <c r="J33" s="2" t="str">
        <f t="shared" si="3"/>
        <v>'Upgrade'</v>
      </c>
      <c r="K33" s="23">
        <v>2</v>
      </c>
      <c r="L33" s="23">
        <v>1</v>
      </c>
      <c r="M33" s="23" t="s">
        <v>13</v>
      </c>
      <c r="N33" s="23" t="s">
        <v>13</v>
      </c>
      <c r="O33" s="23">
        <v>2</v>
      </c>
      <c r="P33" s="23" t="s">
        <v>13</v>
      </c>
      <c r="Q33" s="55" t="s">
        <v>13</v>
      </c>
      <c r="R33" s="11" t="str">
        <f t="shared" si="4"/>
        <v>('Steroid Implants','Intraveneous implants that feed the body for increased strength.',null,'Upgrade',2,1,null,null,2,null,null),</v>
      </c>
      <c r="S33" s="56" t="str">
        <f t="shared" si="7"/>
        <v>createEnchantment(zone, 2, 1, 2, "Steroid Implants");</v>
      </c>
      <c r="T33" s="29"/>
      <c r="U33" s="29"/>
      <c r="V33" s="29"/>
      <c r="W33" s="29"/>
      <c r="X33" s="29"/>
      <c r="Y33" s="29"/>
    </row>
    <row r="34" spans="1:25" ht="30" customHeight="1">
      <c r="A34" s="29"/>
      <c r="B34" s="6" t="s">
        <v>13</v>
      </c>
      <c r="C34" s="6" t="s">
        <v>38</v>
      </c>
      <c r="D34" s="6" t="str">
        <f t="shared" si="1"/>
        <v>'Cybernetic Arm Cannon'</v>
      </c>
      <c r="E34" s="14" t="s">
        <v>139</v>
      </c>
      <c r="F34" s="14" t="str">
        <f t="shared" si="2"/>
        <v>'Replaces the forearm with a powerful firearm for massive damage.'</v>
      </c>
      <c r="G34" s="37" t="s">
        <v>149</v>
      </c>
      <c r="H34" s="37" t="str">
        <f t="shared" si="5"/>
        <v>'Ranged. Suffers no damage when attacking.'</v>
      </c>
      <c r="I34" s="2" t="s">
        <v>12</v>
      </c>
      <c r="J34" s="2" t="str">
        <f t="shared" si="3"/>
        <v>'Upgrade'</v>
      </c>
      <c r="K34" s="23">
        <v>3</v>
      </c>
      <c r="L34" s="23">
        <v>0</v>
      </c>
      <c r="M34" s="23" t="s">
        <v>13</v>
      </c>
      <c r="N34" s="23" t="s">
        <v>13</v>
      </c>
      <c r="O34" s="23">
        <v>2</v>
      </c>
      <c r="P34" s="23" t="s">
        <v>13</v>
      </c>
      <c r="Q34" s="55" t="s">
        <v>13</v>
      </c>
      <c r="R34" s="11" t="str">
        <f t="shared" si="4"/>
        <v>('Cybernetic Arm Cannon','Replaces the forearm with a powerful firearm for massive damage.','Ranged. Suffers no damage when attacking.','Upgrade',3,0,null,null,2,null,null),</v>
      </c>
      <c r="S34" s="56" t="str">
        <f t="shared" si="7"/>
        <v>createEnchantment(zone, 3, 0, 2, "Cybernetic Arm Cannon");</v>
      </c>
      <c r="T34" s="29"/>
      <c r="U34" s="29"/>
      <c r="V34" s="29"/>
      <c r="W34" s="29"/>
      <c r="X34" s="29"/>
      <c r="Y34" s="29"/>
    </row>
    <row r="35" spans="1:25" ht="30" customHeight="1">
      <c r="A35" s="29"/>
      <c r="B35" s="6" t="s">
        <v>13</v>
      </c>
      <c r="C35" s="6" t="s">
        <v>39</v>
      </c>
      <c r="D35" s="6" t="str">
        <f t="shared" si="1"/>
        <v>'Exoskeleton'</v>
      </c>
      <c r="E35" s="14" t="s">
        <v>140</v>
      </c>
      <c r="F35" s="14" t="str">
        <f t="shared" si="2"/>
        <v>'This very invasive operation reinforces bone tissue with titanium.'</v>
      </c>
      <c r="G35" s="37" t="s">
        <v>13</v>
      </c>
      <c r="H35" s="37" t="s">
        <v>13</v>
      </c>
      <c r="I35" s="2" t="s">
        <v>12</v>
      </c>
      <c r="J35" s="2" t="str">
        <f t="shared" si="3"/>
        <v>'Upgrade'</v>
      </c>
      <c r="K35" s="23">
        <v>0</v>
      </c>
      <c r="L35" s="23">
        <v>3</v>
      </c>
      <c r="M35" s="23" t="s">
        <v>13</v>
      </c>
      <c r="N35" s="23" t="s">
        <v>13</v>
      </c>
      <c r="O35" s="23">
        <v>2</v>
      </c>
      <c r="P35" s="23" t="s">
        <v>13</v>
      </c>
      <c r="Q35" s="55" t="s">
        <v>13</v>
      </c>
      <c r="R35" s="11" t="str">
        <f t="shared" si="4"/>
        <v>('Exoskeleton','This very invasive operation reinforces bone tissue with titanium.',null,'Upgrade',0,3,null,null,2,null,null),</v>
      </c>
      <c r="S35" s="56" t="str">
        <f t="shared" si="7"/>
        <v>createEnchantment(zone, 0, 3, 2, "Exoskeleton");</v>
      </c>
      <c r="T35" s="29"/>
      <c r="U35" s="29"/>
      <c r="V35" s="29"/>
      <c r="W35" s="29"/>
      <c r="X35" s="29"/>
      <c r="Y35" s="29"/>
    </row>
    <row r="36" spans="1:25" ht="45">
      <c r="A36" s="29"/>
      <c r="B36" s="6" t="s">
        <v>13</v>
      </c>
      <c r="C36" s="6" t="s">
        <v>43</v>
      </c>
      <c r="D36" s="6" t="str">
        <f t="shared" si="1"/>
        <v>'Artificial Intelligence Implants'</v>
      </c>
      <c r="E36" s="14" t="s">
        <v>141</v>
      </c>
      <c r="F36" s="14" t="str">
        <f t="shared" si="2"/>
        <v>'An advanced processor is connected to the subject's brain, replacing personality with extreme intelligence and reflexes.'</v>
      </c>
      <c r="G36" s="37" t="s">
        <v>13</v>
      </c>
      <c r="H36" s="37" t="s">
        <v>13</v>
      </c>
      <c r="I36" s="2" t="s">
        <v>12</v>
      </c>
      <c r="J36" s="2" t="str">
        <f t="shared" si="3"/>
        <v>'Upgrade'</v>
      </c>
      <c r="K36" s="23">
        <v>2</v>
      </c>
      <c r="L36" s="23">
        <v>2</v>
      </c>
      <c r="M36" s="23" t="s">
        <v>13</v>
      </c>
      <c r="N36" s="23" t="s">
        <v>13</v>
      </c>
      <c r="O36" s="23">
        <v>3</v>
      </c>
      <c r="P36" s="23" t="s">
        <v>13</v>
      </c>
      <c r="Q36" s="55" t="s">
        <v>13</v>
      </c>
      <c r="R36" s="11" t="str">
        <f t="shared" si="4"/>
        <v>('Artificial Intelligence Implants','An advanced processor is connected to the subject's brain, replacing personality with extreme intelligence and reflexes.',null,'Upgrade',2,2,null,null,3,null,null),</v>
      </c>
      <c r="S36" s="56" t="str">
        <f t="shared" si="7"/>
        <v>createEnchantment(zone, 2, 2, 3, "Artificial Intelligence Implants");</v>
      </c>
      <c r="T36" s="29"/>
      <c r="U36" s="29"/>
      <c r="V36" s="29"/>
      <c r="W36" s="29"/>
      <c r="X36" s="29"/>
      <c r="Y36" s="29"/>
    </row>
    <row r="37" spans="1:25" s="3" customFormat="1" ht="45">
      <c r="B37" s="7" t="s">
        <v>13</v>
      </c>
      <c r="C37" s="7" t="s">
        <v>143</v>
      </c>
      <c r="D37" s="7" t="str">
        <f t="shared" si="1"/>
        <v>'Full-body Cybernetics'</v>
      </c>
      <c r="E37" s="25" t="s">
        <v>142</v>
      </c>
      <c r="F37" s="25" t="str">
        <f t="shared" si="2"/>
        <v>'Most of the subject's body is converted to cybernetics, increasing strength and resilience substantially.'</v>
      </c>
      <c r="G37" s="39" t="s">
        <v>13</v>
      </c>
      <c r="H37" s="39" t="s">
        <v>13</v>
      </c>
      <c r="I37" s="3" t="s">
        <v>12</v>
      </c>
      <c r="J37" s="3" t="str">
        <f t="shared" si="3"/>
        <v>'Spell'</v>
      </c>
      <c r="K37" s="26">
        <v>3</v>
      </c>
      <c r="L37" s="26">
        <v>3</v>
      </c>
      <c r="M37" s="26" t="s">
        <v>13</v>
      </c>
      <c r="N37" s="26" t="s">
        <v>13</v>
      </c>
      <c r="O37" s="26">
        <v>5</v>
      </c>
      <c r="P37" s="26" t="s">
        <v>13</v>
      </c>
      <c r="Q37" s="53" t="s">
        <v>13</v>
      </c>
      <c r="R37" s="11" t="str">
        <f t="shared" si="4"/>
        <v>('Full-body Cybernetics','Most of the subject's body is converted to cybernetics, increasing strength and resilience substantially.',null,'Spell',3,3,null,null,5,null,null),</v>
      </c>
      <c r="S37" s="56" t="str">
        <f t="shared" si="7"/>
        <v>createEnchantment(zone, 3, 3, 5, "Full-body Cybernetics");</v>
      </c>
    </row>
    <row r="38" spans="1:25" s="9" customFormat="1" ht="30" customHeight="1">
      <c r="A38" s="29"/>
      <c r="B38" s="13" t="s">
        <v>13</v>
      </c>
      <c r="C38" s="10" t="s">
        <v>49</v>
      </c>
      <c r="D38" s="10" t="str">
        <f t="shared" si="1"/>
        <v>'Dumpster'</v>
      </c>
      <c r="E38" s="17" t="s">
        <v>144</v>
      </c>
      <c r="F38" s="17" t="str">
        <f t="shared" si="2"/>
        <v>'It is not unusual to find useful parts in garbage dumpsters in the city.'</v>
      </c>
      <c r="G38" s="43" t="s">
        <v>57</v>
      </c>
      <c r="H38" s="43" t="str">
        <f t="shared" si="5"/>
        <v>'Gain 3 Scrap this turn only.'</v>
      </c>
      <c r="I38" s="9" t="s">
        <v>45</v>
      </c>
      <c r="J38" s="9" t="str">
        <f t="shared" si="3"/>
        <v>'Spell'</v>
      </c>
      <c r="K38" s="4" t="s">
        <v>13</v>
      </c>
      <c r="L38" s="4" t="s">
        <v>13</v>
      </c>
      <c r="M38" s="4">
        <v>3</v>
      </c>
      <c r="N38" s="24" t="s">
        <v>13</v>
      </c>
      <c r="O38" s="24" t="s">
        <v>13</v>
      </c>
      <c r="P38" s="24" t="s">
        <v>13</v>
      </c>
      <c r="Q38" s="55" t="s">
        <v>13</v>
      </c>
      <c r="R38" s="11" t="str">
        <f t="shared" si="4"/>
        <v>('Dumpster','It is not unusual to find useful parts in garbage dumpsters in the city.','Gain 3 Scrap this turn only.','Spell',null,null,3,null,null,null,null),</v>
      </c>
      <c r="S38" s="2"/>
      <c r="T38" s="29"/>
      <c r="U38" s="29"/>
      <c r="V38" s="29"/>
      <c r="W38" s="29"/>
      <c r="X38" s="29"/>
      <c r="Y38" s="29"/>
    </row>
    <row r="39" spans="1:25" ht="30" customHeight="1">
      <c r="A39" s="29"/>
      <c r="B39" s="6" t="s">
        <v>13</v>
      </c>
      <c r="C39" s="10" t="s">
        <v>46</v>
      </c>
      <c r="D39" s="10" t="str">
        <f t="shared" si="1"/>
        <v>'Scrapyard'</v>
      </c>
      <c r="E39" s="17" t="s">
        <v>145</v>
      </c>
      <c r="F39" s="17" t="str">
        <f t="shared" si="2"/>
        <v>'Raid a scrapyard to find a plethora of useful robotic electronics.'</v>
      </c>
      <c r="G39" s="43" t="s">
        <v>58</v>
      </c>
      <c r="H39" s="43" t="str">
        <f t="shared" si="5"/>
        <v>'Gain 5 Scrap this turn only.'</v>
      </c>
      <c r="I39" s="9" t="s">
        <v>45</v>
      </c>
      <c r="J39" s="9" t="str">
        <f t="shared" si="3"/>
        <v>'Spell'</v>
      </c>
      <c r="K39" s="4" t="s">
        <v>13</v>
      </c>
      <c r="L39" s="4" t="s">
        <v>13</v>
      </c>
      <c r="M39" s="4">
        <v>5</v>
      </c>
      <c r="N39" s="24" t="s">
        <v>13</v>
      </c>
      <c r="O39" s="24" t="s">
        <v>13</v>
      </c>
      <c r="P39" s="24" t="s">
        <v>13</v>
      </c>
      <c r="Q39" s="55" t="s">
        <v>13</v>
      </c>
      <c r="R39" s="11" t="str">
        <f t="shared" si="4"/>
        <v>('Scrapyard','Raid a scrapyard to find a plethora of useful robotic electronics.','Gain 5 Scrap this turn only.','Spell',null,null,5,null,null,null,null),</v>
      </c>
      <c r="T39" s="29"/>
      <c r="U39" s="29"/>
      <c r="V39" s="29"/>
      <c r="W39" s="29"/>
      <c r="X39" s="29"/>
      <c r="Y39" s="29"/>
    </row>
    <row r="40" spans="1:25" ht="30" customHeight="1">
      <c r="A40" s="29"/>
      <c r="B40" s="6" t="s">
        <v>13</v>
      </c>
      <c r="C40" s="8" t="s">
        <v>53</v>
      </c>
      <c r="D40" s="8" t="str">
        <f t="shared" si="1"/>
        <v>'Thievery'</v>
      </c>
      <c r="E40" s="18" t="s">
        <v>146</v>
      </c>
      <c r="F40" s="18" t="str">
        <f t="shared" si="2"/>
        <v>'No need to sacrifice your own Mechs now, is there.'</v>
      </c>
      <c r="G40" s="44" t="s">
        <v>61</v>
      </c>
      <c r="H40" s="44" t="str">
        <f t="shared" si="5"/>
        <v>'Steal 3 Scrap from opponent.'</v>
      </c>
      <c r="I40" s="2" t="s">
        <v>45</v>
      </c>
      <c r="J40" s="2" t="str">
        <f t="shared" si="3"/>
        <v>'Spell'</v>
      </c>
      <c r="K40" s="11" t="s">
        <v>13</v>
      </c>
      <c r="L40" s="11" t="s">
        <v>13</v>
      </c>
      <c r="M40" s="11">
        <v>4</v>
      </c>
      <c r="N40" s="24" t="s">
        <v>13</v>
      </c>
      <c r="O40" s="24" t="s">
        <v>13</v>
      </c>
      <c r="P40" s="24" t="s">
        <v>13</v>
      </c>
      <c r="Q40" s="55" t="s">
        <v>13</v>
      </c>
      <c r="R40" s="11" t="str">
        <f t="shared" si="4"/>
        <v>('Thievery','No need to sacrifice your own Mechs now, is there.','Steal 3 Scrap from opponent.','Spell',null,null,4,null,null,null,null),</v>
      </c>
      <c r="T40" s="29"/>
      <c r="U40" s="29"/>
      <c r="V40" s="29"/>
      <c r="W40" s="29"/>
      <c r="X40" s="29"/>
      <c r="Y40" s="29"/>
    </row>
    <row r="41" spans="1:25" ht="30" customHeight="1">
      <c r="A41" s="29"/>
      <c r="B41" s="6" t="s">
        <v>13</v>
      </c>
      <c r="C41" s="8" t="s">
        <v>52</v>
      </c>
      <c r="D41" s="8" t="str">
        <f t="shared" si="1"/>
        <v>'Pyromania'</v>
      </c>
      <c r="E41" s="18" t="s">
        <v>147</v>
      </c>
      <c r="F41" s="18" t="str">
        <f t="shared" si="2"/>
        <v>'A bottle, a rag, and some fuel; perfect recipe to set a scrap pile ablaze.'</v>
      </c>
      <c r="G41" s="44" t="s">
        <v>60</v>
      </c>
      <c r="H41" s="44" t="str">
        <f t="shared" si="5"/>
        <v>'Opponent loses all Scrap.'</v>
      </c>
      <c r="I41" s="2" t="s">
        <v>45</v>
      </c>
      <c r="J41" s="2" t="str">
        <f t="shared" si="3"/>
        <v>'Spell'</v>
      </c>
      <c r="K41" s="11" t="s">
        <v>13</v>
      </c>
      <c r="L41" s="11" t="s">
        <v>13</v>
      </c>
      <c r="M41" s="11">
        <v>4</v>
      </c>
      <c r="N41" s="24" t="s">
        <v>13</v>
      </c>
      <c r="O41" s="24" t="s">
        <v>13</v>
      </c>
      <c r="P41" s="24" t="s">
        <v>13</v>
      </c>
      <c r="Q41" s="55" t="s">
        <v>13</v>
      </c>
      <c r="R41" s="11" t="str">
        <f t="shared" si="4"/>
        <v>('Pyromania','A bottle, a rag, and some fuel; perfect recipe to set a scrap pile ablaze.','Opponent loses all Scrap.','Spell',null,null,4,null,null,null,null),</v>
      </c>
      <c r="T41" s="29"/>
      <c r="U41" s="29"/>
      <c r="V41" s="29"/>
      <c r="W41" s="29"/>
      <c r="X41" s="29"/>
      <c r="Y41" s="29"/>
    </row>
    <row r="42" spans="1:25" ht="30" customHeight="1">
      <c r="A42" s="29"/>
      <c r="B42" s="6" t="s">
        <v>13</v>
      </c>
      <c r="C42" s="8" t="s">
        <v>47</v>
      </c>
      <c r="D42" s="8" t="str">
        <f t="shared" si="1"/>
        <v>'EMP'</v>
      </c>
      <c r="E42" s="18" t="s">
        <v>148</v>
      </c>
      <c r="F42" s="18" t="str">
        <f t="shared" si="2"/>
        <v>'This nuclear device is highly damaging to electronic equipment.'</v>
      </c>
      <c r="G42" s="44" t="s">
        <v>56</v>
      </c>
      <c r="H42" s="44" t="str">
        <f t="shared" si="5"/>
        <v>'Destroy all Mechs; players gain their Scrap value.'</v>
      </c>
      <c r="I42" s="2" t="s">
        <v>45</v>
      </c>
      <c r="J42" s="2" t="str">
        <f t="shared" si="3"/>
        <v>'Spell'</v>
      </c>
      <c r="K42" s="11" t="s">
        <v>13</v>
      </c>
      <c r="L42" s="11" t="s">
        <v>13</v>
      </c>
      <c r="M42" s="11">
        <v>6</v>
      </c>
      <c r="N42" s="24" t="s">
        <v>13</v>
      </c>
      <c r="O42" s="24" t="s">
        <v>13</v>
      </c>
      <c r="P42" s="24" t="s">
        <v>13</v>
      </c>
      <c r="Q42" s="55" t="s">
        <v>13</v>
      </c>
      <c r="R42" s="11" t="str">
        <f t="shared" si="4"/>
        <v>('EMP','This nuclear device is highly damaging to electronic equipment.','Destroy all Mechs; players gain their Scrap value.','Spell',null,null,6,null,null,null,null),</v>
      </c>
      <c r="T42" s="29"/>
      <c r="U42" s="29"/>
      <c r="V42" s="29"/>
      <c r="W42" s="29"/>
      <c r="X42" s="29"/>
      <c r="Y42" s="29"/>
    </row>
    <row r="43" spans="1:25" ht="30" customHeight="1">
      <c r="A43" s="29"/>
      <c r="B43" s="6" t="s">
        <v>13</v>
      </c>
      <c r="C43" s="8" t="s">
        <v>48</v>
      </c>
      <c r="D43" s="8" t="str">
        <f t="shared" si="1"/>
        <v>'Head Shot'</v>
      </c>
      <c r="E43" s="18" t="s">
        <v>156</v>
      </c>
      <c r="F43" s="18" t="str">
        <f t="shared" si="2"/>
        <v>'An accurate shot from a sniper is often enough to take down a person.'</v>
      </c>
      <c r="G43" s="44" t="s">
        <v>70</v>
      </c>
      <c r="H43" s="44" t="str">
        <f t="shared" si="5"/>
        <v>'Destroy one Bio unit with 5 Health or less.'</v>
      </c>
      <c r="I43" s="2" t="s">
        <v>45</v>
      </c>
      <c r="J43" s="2" t="str">
        <f t="shared" si="3"/>
        <v>'Spell'</v>
      </c>
      <c r="K43" s="11" t="s">
        <v>13</v>
      </c>
      <c r="L43" s="11" t="s">
        <v>13</v>
      </c>
      <c r="M43" s="11">
        <v>4</v>
      </c>
      <c r="N43" s="24" t="s">
        <v>13</v>
      </c>
      <c r="O43" s="24" t="s">
        <v>13</v>
      </c>
      <c r="P43" s="24" t="s">
        <v>13</v>
      </c>
      <c r="Q43" s="55" t="s">
        <v>13</v>
      </c>
      <c r="R43" s="11" t="str">
        <f t="shared" si="4"/>
        <v>('Head Shot','An accurate shot from a sniper is often enough to take down a person.','Destroy one Bio unit with 5 Health or less.','Spell',null,null,4,null,null,null,null),</v>
      </c>
      <c r="T43" s="29"/>
      <c r="U43" s="29"/>
      <c r="V43" s="29"/>
      <c r="W43" s="29"/>
      <c r="X43" s="29"/>
      <c r="Y43" s="29"/>
    </row>
    <row r="44" spans="1:25" ht="30" customHeight="1">
      <c r="A44" s="29"/>
      <c r="B44" s="6" t="s">
        <v>13</v>
      </c>
      <c r="C44" s="8" t="s">
        <v>14</v>
      </c>
      <c r="D44" s="8" t="str">
        <f t="shared" si="1"/>
        <v>'Immolate'</v>
      </c>
      <c r="E44" s="18" t="s">
        <v>157</v>
      </c>
      <c r="F44" s="18" t="str">
        <f t="shared" si="2"/>
        <v>'When bullets are not enough, a massive flame can go a long way.'</v>
      </c>
      <c r="G44" s="44" t="s">
        <v>71</v>
      </c>
      <c r="H44" s="44" t="str">
        <f t="shared" si="5"/>
        <v>'Destroy one Bio unit with 6 Health or more.'</v>
      </c>
      <c r="I44" s="2" t="s">
        <v>45</v>
      </c>
      <c r="J44" s="2" t="str">
        <f t="shared" si="3"/>
        <v>'Spell'</v>
      </c>
      <c r="K44" s="11" t="s">
        <v>13</v>
      </c>
      <c r="L44" s="11" t="s">
        <v>13</v>
      </c>
      <c r="M44" s="11">
        <v>8</v>
      </c>
      <c r="N44" s="24" t="s">
        <v>13</v>
      </c>
      <c r="O44" s="24" t="s">
        <v>13</v>
      </c>
      <c r="P44" s="24" t="s">
        <v>13</v>
      </c>
      <c r="Q44" s="55" t="s">
        <v>13</v>
      </c>
      <c r="R44" s="11" t="str">
        <f t="shared" si="4"/>
        <v>('Immolate','When bullets are not enough, a massive flame can go a long way.','Destroy one Bio unit with 6 Health or more.','Spell',null,null,8,null,null,null,null),</v>
      </c>
      <c r="T44" s="29"/>
      <c r="U44" s="29"/>
      <c r="V44" s="29"/>
      <c r="W44" s="29"/>
      <c r="X44" s="29"/>
      <c r="Y44" s="29"/>
    </row>
    <row r="45" spans="1:25" ht="30" customHeight="1">
      <c r="A45" s="29"/>
      <c r="B45" s="6" t="s">
        <v>13</v>
      </c>
      <c r="C45" s="8" t="s">
        <v>67</v>
      </c>
      <c r="D45" s="8" t="str">
        <f t="shared" si="1"/>
        <v>'Downgrade'</v>
      </c>
      <c r="E45" s="18" t="s">
        <v>158</v>
      </c>
      <c r="F45" s="18" t="str">
        <f t="shared" si="2"/>
        <v>'Modern warfare relies very heavily on cybernetics. Perhaps too heavily.'</v>
      </c>
      <c r="G45" s="44" t="s">
        <v>50</v>
      </c>
      <c r="H45" s="44" t="str">
        <f t="shared" si="5"/>
        <v>'Remove all Upgrades from one Bio.'</v>
      </c>
      <c r="I45" s="2" t="s">
        <v>45</v>
      </c>
      <c r="J45" s="2" t="str">
        <f t="shared" si="3"/>
        <v>'Spell'</v>
      </c>
      <c r="K45" s="11" t="s">
        <v>13</v>
      </c>
      <c r="L45" s="11" t="s">
        <v>13</v>
      </c>
      <c r="M45" s="11">
        <v>7</v>
      </c>
      <c r="N45" s="24" t="s">
        <v>13</v>
      </c>
      <c r="O45" s="24" t="s">
        <v>13</v>
      </c>
      <c r="P45" s="24" t="s">
        <v>13</v>
      </c>
      <c r="Q45" s="55" t="s">
        <v>13</v>
      </c>
      <c r="R45" s="11" t="str">
        <f t="shared" si="4"/>
        <v>('Downgrade','Modern warfare relies very heavily on cybernetics. Perhaps too heavily.','Remove all Upgrades from one Bio.','Spell',null,null,7,null,null,null,null),</v>
      </c>
      <c r="T45" s="29"/>
      <c r="U45" s="29"/>
      <c r="V45" s="29"/>
      <c r="W45" s="29"/>
      <c r="X45" s="29"/>
      <c r="Y45" s="29"/>
    </row>
    <row r="46" spans="1:25" ht="30" customHeight="1">
      <c r="A46" s="29"/>
      <c r="B46" s="6" t="s">
        <v>13</v>
      </c>
      <c r="C46" s="8" t="s">
        <v>17</v>
      </c>
      <c r="D46" s="8" t="str">
        <f t="shared" si="1"/>
        <v>'Spare Parts '</v>
      </c>
      <c r="E46" s="18" t="s">
        <v>159</v>
      </c>
      <c r="F46" s="18" t="str">
        <f t="shared" si="2"/>
        <v>'A box of robotic parts you forgot you had kept in your warehouse.'</v>
      </c>
      <c r="G46" s="44" t="s">
        <v>65</v>
      </c>
      <c r="H46" s="44" t="str">
        <f t="shared" si="5"/>
        <v>'The next Upgrade you play this turn costs 0 Scrap.'</v>
      </c>
      <c r="I46" s="2" t="s">
        <v>45</v>
      </c>
      <c r="J46" s="2" t="str">
        <f t="shared" si="3"/>
        <v>'Spell'</v>
      </c>
      <c r="K46" s="11" t="s">
        <v>13</v>
      </c>
      <c r="L46" s="11" t="s">
        <v>13</v>
      </c>
      <c r="M46" s="11">
        <v>3</v>
      </c>
      <c r="N46" s="24" t="s">
        <v>13</v>
      </c>
      <c r="O46" s="24" t="s">
        <v>13</v>
      </c>
      <c r="P46" s="24" t="s">
        <v>13</v>
      </c>
      <c r="Q46" s="55" t="s">
        <v>13</v>
      </c>
      <c r="R46" s="11" t="str">
        <f t="shared" si="4"/>
        <v>('Spare Parts ','A box of robotic parts you forgot you had kept in your warehouse.','The next Upgrade you play this turn costs 0 Scrap.','Spell',null,null,3,null,null,null,null),</v>
      </c>
      <c r="T46" s="29"/>
      <c r="U46" s="29"/>
      <c r="V46" s="29"/>
      <c r="W46" s="29"/>
      <c r="X46" s="29"/>
      <c r="Y46" s="29"/>
    </row>
    <row r="47" spans="1:25" ht="30" customHeight="1">
      <c r="A47" s="29"/>
      <c r="B47" s="6" t="s">
        <v>13</v>
      </c>
      <c r="C47" s="8" t="s">
        <v>63</v>
      </c>
      <c r="D47" s="8" t="str">
        <f t="shared" si="1"/>
        <v>'Firmware Upgrade'</v>
      </c>
      <c r="E47" s="18" t="s">
        <v>160</v>
      </c>
      <c r="F47" s="18" t="str">
        <f t="shared" si="2"/>
        <v>'A new version of your Cybernetics Operating System is available.'</v>
      </c>
      <c r="G47" s="44" t="s">
        <v>72</v>
      </c>
      <c r="H47" s="44" t="str">
        <f t="shared" si="5"/>
        <v>'Upgrade a Bio +2/+2 for a cost in Mana instead of Scrap.'</v>
      </c>
      <c r="I47" s="2" t="s">
        <v>45</v>
      </c>
      <c r="J47" s="2" t="str">
        <f t="shared" si="3"/>
        <v>'Spell'</v>
      </c>
      <c r="K47" s="11">
        <v>2</v>
      </c>
      <c r="L47" s="11">
        <v>2</v>
      </c>
      <c r="M47" s="11">
        <v>4</v>
      </c>
      <c r="N47" s="24" t="s">
        <v>13</v>
      </c>
      <c r="O47" s="24" t="s">
        <v>13</v>
      </c>
      <c r="P47" s="24" t="s">
        <v>13</v>
      </c>
      <c r="Q47" s="55" t="s">
        <v>13</v>
      </c>
      <c r="R47" s="11" t="str">
        <f t="shared" si="4"/>
        <v>('Firmware Upgrade','A new version of your Cybernetics Operating System is available.','Upgrade a Bio +2/+2 for a cost in Mana instead of Scrap.','Spell',2,2,4,null,null,null,null),</v>
      </c>
      <c r="T47" s="29"/>
      <c r="U47" s="29"/>
      <c r="V47" s="29"/>
      <c r="W47" s="29"/>
      <c r="X47" s="29"/>
      <c r="Y47" s="29"/>
    </row>
    <row r="48" spans="1:25" ht="30" customHeight="1">
      <c r="A48" s="29"/>
      <c r="B48" s="6" t="s">
        <v>13</v>
      </c>
      <c r="C48" s="8" t="s">
        <v>16</v>
      </c>
      <c r="D48" s="8" t="str">
        <f t="shared" si="1"/>
        <v>'CPU Upgrade '</v>
      </c>
      <c r="E48" s="18" t="s">
        <v>161</v>
      </c>
      <c r="F48" s="18" t="str">
        <f t="shared" si="2"/>
        <v>'Specialized engineers have developed a powerful computer chip. For a price.'</v>
      </c>
      <c r="G48" s="44" t="s">
        <v>173</v>
      </c>
      <c r="H48" s="44" t="str">
        <f t="shared" si="5"/>
        <v>'Upgrade a Mech +3/+3 for a cost in Scrap.'</v>
      </c>
      <c r="I48" s="2" t="s">
        <v>45</v>
      </c>
      <c r="J48" s="2" t="str">
        <f t="shared" si="3"/>
        <v>'Spell'</v>
      </c>
      <c r="K48" s="11">
        <v>3</v>
      </c>
      <c r="L48" s="11">
        <v>3</v>
      </c>
      <c r="M48" s="11">
        <v>0</v>
      </c>
      <c r="N48" s="24" t="s">
        <v>13</v>
      </c>
      <c r="O48" s="24">
        <v>3</v>
      </c>
      <c r="P48" s="24" t="s">
        <v>13</v>
      </c>
      <c r="Q48" s="55" t="s">
        <v>13</v>
      </c>
      <c r="R48" s="11" t="str">
        <f t="shared" si="4"/>
        <v>('CPU Upgrade ','Specialized engineers have developed a powerful computer chip. For a price.','Upgrade a Mech +3/+3 for a cost in Scrap.','Spell',3,3,0,null,3,null,null),</v>
      </c>
      <c r="T48" s="29"/>
      <c r="U48" s="29"/>
      <c r="V48" s="29"/>
      <c r="W48" s="29"/>
      <c r="X48" s="29"/>
      <c r="Y48" s="29"/>
    </row>
    <row r="49" spans="1:25" ht="30" customHeight="1">
      <c r="A49" s="29"/>
      <c r="B49" s="6" t="s">
        <v>13</v>
      </c>
      <c r="C49" s="8" t="s">
        <v>51</v>
      </c>
      <c r="D49" s="8" t="str">
        <f t="shared" si="1"/>
        <v>'Magnetic Field'</v>
      </c>
      <c r="E49" s="18" t="s">
        <v>172</v>
      </c>
      <c r="F49" s="18" t="str">
        <f t="shared" si="2"/>
        <v>'A strong magnetic field to keep all Mechs glued to the battlefield.'</v>
      </c>
      <c r="G49" s="44" t="s">
        <v>59</v>
      </c>
      <c r="H49" s="44" t="str">
        <f t="shared" si="5"/>
        <v>'Opponent cannot scrap Mechs next turn.'</v>
      </c>
      <c r="I49" s="2" t="s">
        <v>45</v>
      </c>
      <c r="J49" s="2" t="str">
        <f t="shared" si="3"/>
        <v>'Spell'</v>
      </c>
      <c r="K49" s="11" t="s">
        <v>13</v>
      </c>
      <c r="L49" s="11" t="s">
        <v>13</v>
      </c>
      <c r="M49" s="11">
        <v>3</v>
      </c>
      <c r="N49" s="24" t="s">
        <v>13</v>
      </c>
      <c r="O49" s="24" t="s">
        <v>13</v>
      </c>
      <c r="P49" s="24" t="s">
        <v>13</v>
      </c>
      <c r="Q49" s="55" t="s">
        <v>13</v>
      </c>
      <c r="R49" s="11" t="str">
        <f t="shared" si="4"/>
        <v>('Magnetic Field','A strong magnetic field to keep all Mechs glued to the battlefield.','Opponent cannot scrap Mechs next turn.','Spell',null,null,3,null,null,null,null),</v>
      </c>
      <c r="T49" s="29"/>
      <c r="U49" s="29"/>
      <c r="V49" s="29"/>
      <c r="W49" s="29"/>
      <c r="X49" s="29"/>
      <c r="Y49" s="29"/>
    </row>
    <row r="50" spans="1:25" ht="30" customHeight="1">
      <c r="A50" s="29"/>
      <c r="B50" s="6" t="s">
        <v>13</v>
      </c>
      <c r="C50" s="8" t="s">
        <v>54</v>
      </c>
      <c r="D50" s="8" t="str">
        <f t="shared" si="1"/>
        <v>'Derelict'</v>
      </c>
      <c r="E50" s="18" t="s">
        <v>162</v>
      </c>
      <c r="F50" s="18" t="str">
        <f t="shared" si="2"/>
        <v>'Low morale discourages new troops from joining the fight.'</v>
      </c>
      <c r="G50" s="44" t="s">
        <v>62</v>
      </c>
      <c r="H50" s="44" t="str">
        <f t="shared" si="5"/>
        <v>'Opponent cannot play Bios next turn.'</v>
      </c>
      <c r="I50" s="2" t="s">
        <v>45</v>
      </c>
      <c r="J50" s="2" t="str">
        <f t="shared" si="3"/>
        <v>'Spell'</v>
      </c>
      <c r="K50" s="11" t="s">
        <v>13</v>
      </c>
      <c r="L50" s="11" t="s">
        <v>13</v>
      </c>
      <c r="M50" s="11">
        <v>3</v>
      </c>
      <c r="N50" s="24" t="s">
        <v>13</v>
      </c>
      <c r="O50" s="24" t="s">
        <v>13</v>
      </c>
      <c r="P50" s="24" t="s">
        <v>13</v>
      </c>
      <c r="Q50" s="55" t="s">
        <v>13</v>
      </c>
      <c r="R50" s="11" t="str">
        <f t="shared" si="4"/>
        <v>('Derelict','Low morale discourages new troops from joining the fight.','Opponent cannot play Bios next turn.','Spell',null,null,3,null,null,null,null),</v>
      </c>
      <c r="T50" s="29"/>
      <c r="U50" s="29"/>
      <c r="V50" s="29"/>
      <c r="W50" s="29"/>
      <c r="X50" s="29"/>
      <c r="Y50" s="29"/>
    </row>
    <row r="51" spans="1:25" ht="30" customHeight="1">
      <c r="A51" s="29"/>
      <c r="B51" s="6" t="s">
        <v>13</v>
      </c>
      <c r="C51" s="8" t="s">
        <v>18</v>
      </c>
      <c r="D51" s="8" t="str">
        <f t="shared" si="1"/>
        <v>'Hobble'</v>
      </c>
      <c r="E51" s="18" t="s">
        <v>163</v>
      </c>
      <c r="F51" s="18" t="str">
        <f t="shared" si="2"/>
        <v>'Your lead engineer suffered an injury and needs time to heal.'</v>
      </c>
      <c r="G51" s="44" t="s">
        <v>66</v>
      </c>
      <c r="H51" s="44" t="str">
        <f t="shared" si="5"/>
        <v>'Opponent cannot play any Upgrade next turn.'</v>
      </c>
      <c r="I51" s="2" t="s">
        <v>45</v>
      </c>
      <c r="J51" s="2" t="str">
        <f t="shared" si="3"/>
        <v>'Spell'</v>
      </c>
      <c r="K51" s="11" t="s">
        <v>13</v>
      </c>
      <c r="L51" s="11" t="s">
        <v>13</v>
      </c>
      <c r="M51" s="11">
        <v>3</v>
      </c>
      <c r="N51" s="24" t="s">
        <v>13</v>
      </c>
      <c r="O51" s="24" t="s">
        <v>13</v>
      </c>
      <c r="P51" s="24" t="s">
        <v>13</v>
      </c>
      <c r="Q51" s="55" t="s">
        <v>13</v>
      </c>
      <c r="R51" s="11" t="str">
        <f t="shared" si="4"/>
        <v>('Hobble','Your lead engineer suffered an injury and needs time to heal.','Opponent cannot play any Upgrade next turn.','Spell',null,null,3,null,null,null,null),</v>
      </c>
      <c r="T51" s="29"/>
      <c r="U51" s="29"/>
      <c r="V51" s="29"/>
      <c r="W51" s="29"/>
      <c r="X51" s="29"/>
      <c r="Y51" s="29"/>
    </row>
    <row r="52" spans="1:25" ht="30" customHeight="1">
      <c r="A52" s="29"/>
      <c r="B52" s="6" t="s">
        <v>13</v>
      </c>
      <c r="C52" s="8" t="s">
        <v>15</v>
      </c>
      <c r="D52" s="8" t="str">
        <f t="shared" si="1"/>
        <v>'Rust Storm '</v>
      </c>
      <c r="E52" s="18" t="s">
        <v>164</v>
      </c>
      <c r="F52" s="18" t="str">
        <f t="shared" si="2"/>
        <v>'Corrosion causes armor plates to crack and weaken.'</v>
      </c>
      <c r="G52" s="44" t="s">
        <v>55</v>
      </c>
      <c r="H52" s="44" t="str">
        <f t="shared" si="5"/>
        <v>'Deal 2 damage to all Mechs.'</v>
      </c>
      <c r="I52" s="2" t="s">
        <v>45</v>
      </c>
      <c r="J52" s="2" t="str">
        <f t="shared" si="3"/>
        <v>'Spell'</v>
      </c>
      <c r="K52" s="11" t="s">
        <v>13</v>
      </c>
      <c r="L52" s="11" t="s">
        <v>13</v>
      </c>
      <c r="M52" s="11">
        <v>6</v>
      </c>
      <c r="N52" s="24" t="s">
        <v>13</v>
      </c>
      <c r="O52" s="24" t="s">
        <v>13</v>
      </c>
      <c r="P52" s="24" t="s">
        <v>13</v>
      </c>
      <c r="Q52" s="55" t="s">
        <v>13</v>
      </c>
      <c r="R52" s="11" t="str">
        <f t="shared" si="4"/>
        <v>('Rust Storm ','Corrosion causes armor plates to crack and weaken.','Deal 2 damage to all Mechs.','Spell',null,null,6,null,null,null,null),</v>
      </c>
      <c r="T52" s="29"/>
      <c r="U52" s="29"/>
      <c r="V52" s="29"/>
      <c r="W52" s="29"/>
      <c r="X52" s="29"/>
      <c r="Y52" s="29"/>
    </row>
    <row r="53" spans="1:25" ht="30" customHeight="1">
      <c r="A53" s="29"/>
      <c r="B53" s="6" t="s">
        <v>13</v>
      </c>
      <c r="C53" s="8" t="s">
        <v>64</v>
      </c>
      <c r="D53" s="8" t="str">
        <f t="shared" si="1"/>
        <v>'Power Surge'</v>
      </c>
      <c r="E53" s="18" t="s">
        <v>165</v>
      </c>
      <c r="F53" s="18" t="str">
        <f t="shared" si="2"/>
        <v>'A surge in the electrical system causes a strange, temporary boost in machines.'</v>
      </c>
      <c r="G53" s="44" t="s">
        <v>69</v>
      </c>
      <c r="H53" s="44" t="str">
        <f t="shared" si="5"/>
        <v>'Owned Mechs gain 2 Attack this turn only.'</v>
      </c>
      <c r="I53" s="2" t="s">
        <v>45</v>
      </c>
      <c r="J53" s="2" t="str">
        <f t="shared" si="3"/>
        <v>'Spell'</v>
      </c>
      <c r="K53" s="11" t="s">
        <v>13</v>
      </c>
      <c r="L53" s="11" t="s">
        <v>13</v>
      </c>
      <c r="M53" s="11">
        <v>4</v>
      </c>
      <c r="N53" s="24" t="s">
        <v>13</v>
      </c>
      <c r="O53" s="24" t="s">
        <v>13</v>
      </c>
      <c r="P53" s="24" t="s">
        <v>13</v>
      </c>
      <c r="Q53" s="55" t="s">
        <v>13</v>
      </c>
      <c r="R53" s="11" t="str">
        <f t="shared" si="4"/>
        <v>('Power Surge','A surge in the electrical system causes a strange, temporary boost in machines.','Owned Mechs gain 2 Attack this turn only.','Spell',null,null,4,null,null,null,null),</v>
      </c>
      <c r="T53" s="29"/>
      <c r="U53" s="29"/>
      <c r="V53" s="29"/>
      <c r="W53" s="29"/>
      <c r="X53" s="29"/>
      <c r="Y53" s="29"/>
    </row>
    <row r="54" spans="1:25" ht="30" customHeight="1">
      <c r="A54" s="29"/>
      <c r="B54" s="6" t="s">
        <v>13</v>
      </c>
      <c r="C54" s="8" t="s">
        <v>19</v>
      </c>
      <c r="D54" s="8" t="str">
        <f t="shared" si="1"/>
        <v>'Heat Shielding '</v>
      </c>
      <c r="E54" s="18" t="s">
        <v>166</v>
      </c>
      <c r="F54" s="18" t="str">
        <f t="shared" si="2"/>
        <v>'Deploy a shield to protect mechanical units for a short time against incoming attacks.'</v>
      </c>
      <c r="G54" s="44" t="s">
        <v>68</v>
      </c>
      <c r="H54" s="44" t="str">
        <f t="shared" si="5"/>
        <v>'Owned Mechs gain 2 Health during next opponent turn.'</v>
      </c>
      <c r="I54" s="2" t="s">
        <v>45</v>
      </c>
      <c r="J54" s="2" t="str">
        <f t="shared" si="3"/>
        <v>'Spell'</v>
      </c>
      <c r="K54" s="11" t="s">
        <v>13</v>
      </c>
      <c r="L54" s="11" t="s">
        <v>13</v>
      </c>
      <c r="M54" s="11">
        <v>4</v>
      </c>
      <c r="N54" s="24" t="s">
        <v>13</v>
      </c>
      <c r="O54" s="24" t="s">
        <v>13</v>
      </c>
      <c r="P54" s="24" t="s">
        <v>13</v>
      </c>
      <c r="Q54" s="55" t="s">
        <v>13</v>
      </c>
      <c r="R54" s="11" t="str">
        <f t="shared" si="4"/>
        <v>('Heat Shielding ','Deploy a shield to protect mechanical units for a short time against incoming attacks.','Owned Mechs gain 2 Health during next opponent turn.','Spell',null,null,4,null,null,null,null),</v>
      </c>
      <c r="T54" s="29"/>
      <c r="U54" s="29"/>
      <c r="V54" s="29"/>
      <c r="W54" s="29"/>
      <c r="X54" s="29"/>
      <c r="Y54" s="29"/>
    </row>
    <row r="55" spans="1:25" s="19" customFormat="1" ht="30" customHeight="1">
      <c r="B55" s="20" t="s">
        <v>13</v>
      </c>
      <c r="C55" s="20" t="s">
        <v>151</v>
      </c>
      <c r="D55" s="20" t="str">
        <f t="shared" si="1"/>
        <v>'First Aid Kit'</v>
      </c>
      <c r="E55" s="21" t="s">
        <v>167</v>
      </c>
      <c r="F55" s="21" t="str">
        <f t="shared" si="2"/>
        <v>'Mitigate combat wounds with this assortment of bandages and medicine.'</v>
      </c>
      <c r="G55" s="38" t="s">
        <v>152</v>
      </c>
      <c r="H55" s="38" t="str">
        <f t="shared" si="5"/>
        <v>'Restore 3 health to the player.'</v>
      </c>
      <c r="I55" s="19" t="s">
        <v>45</v>
      </c>
      <c r="J55" s="19" t="str">
        <f t="shared" si="3"/>
        <v>'Spell'</v>
      </c>
      <c r="K55" s="22" t="s">
        <v>13</v>
      </c>
      <c r="L55" s="22" t="s">
        <v>13</v>
      </c>
      <c r="M55" s="22">
        <v>3</v>
      </c>
      <c r="N55" s="22" t="s">
        <v>13</v>
      </c>
      <c r="O55" s="22" t="s">
        <v>13</v>
      </c>
      <c r="P55" s="22" t="s">
        <v>13</v>
      </c>
      <c r="Q55" s="52" t="s">
        <v>13</v>
      </c>
      <c r="R55" s="11" t="str">
        <f t="shared" si="4"/>
        <v>('First Aid Kit','Mitigate combat wounds with this assortment of bandages and medicine.','Restore 3 health to the player.','Spell',null,null,3,null,null,null,null),</v>
      </c>
      <c r="S55" s="2"/>
    </row>
    <row r="56" spans="1:25" s="19" customFormat="1" ht="30" customHeight="1">
      <c r="B56" s="20" t="s">
        <v>13</v>
      </c>
      <c r="C56" s="20" t="s">
        <v>155</v>
      </c>
      <c r="D56" s="20" t="str">
        <f t="shared" si="1"/>
        <v>'Emergency Surgery'</v>
      </c>
      <c r="E56" s="21" t="s">
        <v>168</v>
      </c>
      <c r="F56" s="21" t="str">
        <f t="shared" si="2"/>
        <v>'Expensive surgery to repair broken bones and patch up ripped flesh and muscle.'</v>
      </c>
      <c r="G56" s="38" t="s">
        <v>154</v>
      </c>
      <c r="H56" s="38" t="str">
        <f t="shared" si="5"/>
        <v>'Restore 10 health to the player.'</v>
      </c>
      <c r="I56" s="19" t="s">
        <v>45</v>
      </c>
      <c r="J56" s="19" t="str">
        <f t="shared" si="3"/>
        <v>''</v>
      </c>
      <c r="K56" s="22" t="s">
        <v>13</v>
      </c>
      <c r="L56" s="22" t="s">
        <v>13</v>
      </c>
      <c r="M56" s="22">
        <v>8</v>
      </c>
      <c r="N56" s="22" t="s">
        <v>13</v>
      </c>
      <c r="O56" s="22" t="s">
        <v>13</v>
      </c>
      <c r="P56" s="22" t="s">
        <v>13</v>
      </c>
      <c r="Q56" s="52" t="s">
        <v>13</v>
      </c>
      <c r="R56" s="11" t="str">
        <f>"("&amp;D56&amp;","&amp;F56&amp;","&amp;H56&amp;","&amp;J56&amp;","&amp;K56&amp;","&amp;L56&amp;","&amp;M56&amp;","&amp;N56&amp;","&amp;O56&amp;","&amp;P56&amp;","&amp;Q56&amp;");"</f>
        <v>('Emergency Surgery','Expensive surgery to repair broken bones and patch up ripped flesh and muscle.','Restore 10 health to the player.','',null,null,8,null,null,null,null);</v>
      </c>
      <c r="S56" s="2"/>
    </row>
    <row r="57" spans="1:25" ht="30" customHeight="1">
      <c r="R57" s="11" t="str">
        <f>"COMMIT;"</f>
        <v>COMMIT;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"/>
  <sheetViews>
    <sheetView tabSelected="1" workbookViewId="0">
      <selection activeCell="A3" sqref="A3"/>
    </sheetView>
  </sheetViews>
  <sheetFormatPr defaultColWidth="8.85546875" defaultRowHeight="30" customHeight="1"/>
  <cols>
    <col min="1" max="1" width="8.85546875" style="2"/>
    <col min="2" max="2" width="28.7109375" style="6" hidden="1" customWidth="1"/>
    <col min="3" max="3" width="34.42578125" style="6" customWidth="1"/>
    <col min="4" max="4" width="34.42578125" style="6" hidden="1" customWidth="1"/>
    <col min="5" max="5" width="34.42578125" style="6" customWidth="1"/>
    <col min="6" max="6" width="39" style="14" customWidth="1"/>
    <col min="7" max="7" width="39" style="14" hidden="1" customWidth="1"/>
    <col min="8" max="8" width="39" style="14" customWidth="1"/>
    <col min="9" max="9" width="45" style="37" bestFit="1" customWidth="1"/>
    <col min="10" max="10" width="45" style="37" hidden="1" customWidth="1"/>
    <col min="11" max="11" width="8.85546875" style="2"/>
    <col min="12" max="12" width="0" style="2" hidden="1" customWidth="1"/>
    <col min="13" max="13" width="5.85546875" style="11" bestFit="1" customWidth="1"/>
    <col min="14" max="14" width="6" style="11" bestFit="1" customWidth="1"/>
    <col min="15" max="15" width="9.42578125" style="11" bestFit="1" customWidth="1"/>
    <col min="16" max="16" width="10.140625" style="11" bestFit="1" customWidth="1"/>
    <col min="17" max="17" width="8.85546875" style="11"/>
    <col min="18" max="18" width="7.28515625" style="11" bestFit="1" customWidth="1"/>
    <col min="19" max="19" width="7" style="50" customWidth="1"/>
    <col min="20" max="20" width="16.5703125" style="11" customWidth="1"/>
    <col min="21" max="16384" width="8.85546875" style="2"/>
  </cols>
  <sheetData>
    <row r="1" spans="1:27" ht="15">
      <c r="T1" s="11" t="str">
        <f>"-- PostgreSQL insert query"</f>
        <v>-- PostgreSQL insert query</v>
      </c>
      <c r="U1" s="2" t="s">
        <v>175</v>
      </c>
    </row>
    <row r="2" spans="1:27" s="23" customFormat="1" ht="15">
      <c r="A2" s="1" t="s">
        <v>0</v>
      </c>
      <c r="B2" s="5" t="s">
        <v>75</v>
      </c>
      <c r="C2" s="5" t="s">
        <v>1</v>
      </c>
      <c r="D2" s="5" t="s">
        <v>1</v>
      </c>
      <c r="E2" s="5" t="s">
        <v>177</v>
      </c>
      <c r="F2" s="15" t="s">
        <v>74</v>
      </c>
      <c r="G2" s="15" t="s">
        <v>169</v>
      </c>
      <c r="H2" s="15"/>
      <c r="I2" s="36" t="s">
        <v>73</v>
      </c>
      <c r="J2" s="36" t="s">
        <v>73</v>
      </c>
      <c r="K2" s="1" t="s">
        <v>2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51" t="s">
        <v>9</v>
      </c>
      <c r="T2" s="23" t="str">
        <f>"START TRANSACTION; INSERT INTO CARDS("&amp;D2&amp;","&amp;G2&amp;","&amp;J2&amp;","&amp;L2&amp;","&amp;M2&amp;","&amp;N2&amp;","&amp;O2&amp;","&amp;P2&amp;","&amp;Q2&amp;","&amp;R2&amp;","&amp;S2&amp;") VALUES"</f>
        <v>START TRANSACTION; INSERT INTO CARDS(name,flavor text,effect_description,type,attack,health,mana_cost,scrap_value,scrap_cost,sickness,attack_available) VALUES</v>
      </c>
    </row>
    <row r="3" spans="1:27">
      <c r="B3" s="6" t="s">
        <v>25</v>
      </c>
      <c r="C3" s="6" t="s">
        <v>76</v>
      </c>
      <c r="D3" s="6" t="str">
        <f>"'"&amp;C3&amp;"'"</f>
        <v>'Spareparts'</v>
      </c>
      <c r="F3" s="14" t="s">
        <v>77</v>
      </c>
      <c r="G3" s="14" t="str">
        <f>"'"&amp;F3&amp;"'"</f>
        <v>'Cobbled together from whatever was lying around at the time.'</v>
      </c>
      <c r="I3" s="37" t="s">
        <v>13</v>
      </c>
      <c r="J3" s="37" t="s">
        <v>13</v>
      </c>
      <c r="K3" s="2" t="s">
        <v>10</v>
      </c>
      <c r="L3" s="2" t="str">
        <f>"'"&amp;K4&amp;"'"</f>
        <v>'Mech'</v>
      </c>
      <c r="M3" s="11">
        <v>0</v>
      </c>
      <c r="N3" s="11">
        <v>1</v>
      </c>
      <c r="O3" s="11">
        <v>0</v>
      </c>
      <c r="P3" s="12"/>
      <c r="Q3" s="11" t="s">
        <v>13</v>
      </c>
      <c r="R3" s="11">
        <v>1</v>
      </c>
      <c r="S3" s="50">
        <v>1</v>
      </c>
      <c r="T3" s="11" t="str">
        <f>"("&amp;D3&amp;","&amp;G3&amp;","&amp;J3&amp;","&amp;L3&amp;","&amp;M3&amp;","&amp;N3&amp;","&amp;O3&amp;","&amp;P3&amp;","&amp;Q3&amp;","&amp;R3&amp;","&amp;S3&amp;"),"</f>
        <v>('Spareparts','Cobbled together from whatever was lying around at the time.',null,'Mech',0,1,0,,null,1,1),</v>
      </c>
      <c r="U3" s="2" t="str">
        <f t="shared" ref="U3:U8" si="0">"createCreature(" &amp; O3 &amp; ", zone, " &amp; M3 &amp; ", " &amp; N3 &amp; ", " &amp; CHAR(34) &amp; K3  &amp; CHAR(34) &amp; ", " &amp; P3 &amp; ", " &amp; CHAR(34) &amp; C3 &amp; CHAR(34) &amp; ");"</f>
        <v>createCreature(0, zone, 0, 1, "Mech", , "Spareparts");</v>
      </c>
    </row>
    <row r="4" spans="1:27">
      <c r="B4" s="6" t="s">
        <v>21</v>
      </c>
      <c r="C4" s="6" t="s">
        <v>78</v>
      </c>
      <c r="D4" s="6" t="str">
        <f t="shared" ref="D4:D34" si="1">"'"&amp;C4&amp;"'"</f>
        <v>'Gyrodroid'</v>
      </c>
      <c r="F4" s="14" t="s">
        <v>79</v>
      </c>
      <c r="G4" s="14" t="str">
        <f t="shared" ref="G4:G34" si="2">"'"&amp;F4&amp;"'"</f>
        <v>'A flying, spherical droid that shoots weak laser beams at nearby targets.'</v>
      </c>
      <c r="I4" s="37" t="s">
        <v>149</v>
      </c>
      <c r="J4" s="37" t="str">
        <f>"'"&amp;I4&amp;"'"</f>
        <v>'Ranged. Suffers no damage when attacking.'</v>
      </c>
      <c r="K4" s="2" t="s">
        <v>10</v>
      </c>
      <c r="L4" s="2" t="str">
        <f t="shared" ref="L4:L33" si="3">"'"&amp;K5&amp;"'"</f>
        <v>'Mech'</v>
      </c>
      <c r="M4" s="11">
        <v>1</v>
      </c>
      <c r="N4" s="11">
        <v>1</v>
      </c>
      <c r="O4" s="11">
        <v>1</v>
      </c>
      <c r="P4" s="11">
        <v>1</v>
      </c>
      <c r="Q4" s="11" t="s">
        <v>13</v>
      </c>
      <c r="R4" s="11">
        <v>1</v>
      </c>
      <c r="S4" s="50">
        <v>1</v>
      </c>
      <c r="T4" s="11" t="str">
        <f t="shared" ref="T4:T34" si="4">"("&amp;D4&amp;","&amp;G4&amp;","&amp;J4&amp;","&amp;L4&amp;","&amp;M4&amp;","&amp;N4&amp;","&amp;O4&amp;","&amp;P4&amp;","&amp;Q4&amp;","&amp;R4&amp;","&amp;S4&amp;"),"</f>
        <v>('Gyrodroid','A flying, spherical droid that shoots weak laser beams at nearby targets.','Ranged. Suffers no damage when attacking.','Mech',1,1,1,1,null,1,1),</v>
      </c>
      <c r="U4" s="2" t="str">
        <f t="shared" si="0"/>
        <v>createCreature(1, zone, 1, 1, "Mech", 1, "Gyrodroid");</v>
      </c>
    </row>
    <row r="5" spans="1:27">
      <c r="B5" s="6" t="s">
        <v>22</v>
      </c>
      <c r="C5" s="6" t="s">
        <v>80</v>
      </c>
      <c r="D5" s="6" t="str">
        <f t="shared" si="1"/>
        <v>'The Chopper'</v>
      </c>
      <c r="F5" s="14" t="s">
        <v>81</v>
      </c>
      <c r="G5" s="14" t="str">
        <f t="shared" si="2"/>
        <v>'Looks like a flying circular blade with a sphere in the middle.'</v>
      </c>
      <c r="I5" s="37" t="s">
        <v>13</v>
      </c>
      <c r="J5" s="37" t="s">
        <v>13</v>
      </c>
      <c r="K5" s="2" t="s">
        <v>10</v>
      </c>
      <c r="L5" s="2" t="str">
        <f t="shared" si="3"/>
        <v>'Mech'</v>
      </c>
      <c r="M5" s="11">
        <v>2</v>
      </c>
      <c r="N5" s="11">
        <v>1</v>
      </c>
      <c r="O5" s="11">
        <v>2</v>
      </c>
      <c r="P5" s="11">
        <v>1</v>
      </c>
      <c r="Q5" s="11" t="s">
        <v>13</v>
      </c>
      <c r="R5" s="11">
        <v>1</v>
      </c>
      <c r="S5" s="50">
        <v>1</v>
      </c>
      <c r="T5" s="11" t="str">
        <f t="shared" si="4"/>
        <v>('The Chopper','Looks like a flying circular blade with a sphere in the middle.',null,'Mech',2,1,2,1,null,1,1),</v>
      </c>
      <c r="U5" s="2" t="str">
        <f t="shared" si="0"/>
        <v>createCreature(2, zone, 2, 1, "Mech", 1, "The Chopper");</v>
      </c>
    </row>
    <row r="6" spans="1:27" ht="15">
      <c r="B6" s="6" t="s">
        <v>23</v>
      </c>
      <c r="C6" s="6" t="s">
        <v>82</v>
      </c>
      <c r="D6" s="6" t="str">
        <f t="shared" si="1"/>
        <v>'Shieldmech'</v>
      </c>
      <c r="F6" s="14" t="s">
        <v>83</v>
      </c>
      <c r="G6" s="14" t="str">
        <f t="shared" si="2"/>
        <v>'A small, flying shield generator droid.'</v>
      </c>
      <c r="I6" s="37" t="s">
        <v>13</v>
      </c>
      <c r="J6" s="37" t="s">
        <v>13</v>
      </c>
      <c r="K6" s="2" t="s">
        <v>10</v>
      </c>
      <c r="L6" s="2" t="str">
        <f t="shared" si="3"/>
        <v>'Mech'</v>
      </c>
      <c r="M6" s="11">
        <v>1</v>
      </c>
      <c r="N6" s="11">
        <v>2</v>
      </c>
      <c r="O6" s="11">
        <v>2</v>
      </c>
      <c r="P6" s="11">
        <v>1</v>
      </c>
      <c r="Q6" s="11" t="s">
        <v>13</v>
      </c>
      <c r="R6" s="11">
        <v>1</v>
      </c>
      <c r="S6" s="50">
        <v>1</v>
      </c>
      <c r="T6" s="11" t="str">
        <f t="shared" si="4"/>
        <v>('Shieldmech','A small, flying shield generator droid.',null,'Mech',1,2,2,1,null,1,1),</v>
      </c>
      <c r="U6" s="2" t="str">
        <f t="shared" si="0"/>
        <v>createCreature(2, zone, 1, 2, "Mech", 1, "Shieldmech");</v>
      </c>
    </row>
    <row r="7" spans="1:27">
      <c r="B7" s="6" t="s">
        <v>24</v>
      </c>
      <c r="C7" s="6" t="s">
        <v>94</v>
      </c>
      <c r="D7" s="6" t="str">
        <f t="shared" si="1"/>
        <v>'Humadroid'</v>
      </c>
      <c r="F7" s="14" t="s">
        <v>95</v>
      </c>
      <c r="G7" s="14" t="str">
        <f t="shared" si="2"/>
        <v>'You might mistake it for a human, but it won’t mistake you for a mech.'</v>
      </c>
      <c r="I7" s="37" t="s">
        <v>13</v>
      </c>
      <c r="J7" s="37" t="s">
        <v>13</v>
      </c>
      <c r="K7" s="2" t="s">
        <v>10</v>
      </c>
      <c r="L7" s="2" t="str">
        <f t="shared" si="3"/>
        <v>'Mech'</v>
      </c>
      <c r="M7" s="11">
        <v>3</v>
      </c>
      <c r="N7" s="11">
        <v>3</v>
      </c>
      <c r="O7" s="11">
        <v>3</v>
      </c>
      <c r="P7" s="11">
        <v>2</v>
      </c>
      <c r="Q7" s="11" t="s">
        <v>13</v>
      </c>
      <c r="R7" s="11">
        <v>1</v>
      </c>
      <c r="S7" s="50">
        <v>1</v>
      </c>
      <c r="T7" s="11" t="str">
        <f t="shared" si="4"/>
        <v>('Humadroid','You might mistake it for a human, but it won’t mistake you for a mech.',null,'Mech',3,3,3,2,null,1,1),</v>
      </c>
      <c r="U7" s="2" t="str">
        <f t="shared" si="0"/>
        <v>createCreature(3, zone, 3, 3, "Mech", 2, "Humadroid");</v>
      </c>
    </row>
    <row r="8" spans="1:27">
      <c r="B8" s="6" t="s">
        <v>27</v>
      </c>
      <c r="C8" s="6" t="s">
        <v>174</v>
      </c>
      <c r="D8" s="6" t="str">
        <f t="shared" si="1"/>
        <v>'Assassinatrix'</v>
      </c>
      <c r="F8" s="14" t="s">
        <v>93</v>
      </c>
      <c r="G8" s="14" t="str">
        <f t="shared" si="2"/>
        <v>'Humanoid in form, except for two massive cannons in place of arms.'</v>
      </c>
      <c r="I8" s="37" t="s">
        <v>149</v>
      </c>
      <c r="J8" s="37" t="str">
        <f t="shared" ref="J8:J31" si="5">"'"&amp;I8&amp;"'"</f>
        <v>'Ranged. Suffers no damage when attacking.'</v>
      </c>
      <c r="K8" s="2" t="s">
        <v>10</v>
      </c>
      <c r="L8" s="2" t="str">
        <f t="shared" si="3"/>
        <v>'Mech'</v>
      </c>
      <c r="M8" s="11">
        <v>4</v>
      </c>
      <c r="N8" s="11">
        <v>2</v>
      </c>
      <c r="O8" s="11">
        <v>3</v>
      </c>
      <c r="P8" s="11">
        <v>2</v>
      </c>
      <c r="Q8" s="11" t="s">
        <v>13</v>
      </c>
      <c r="R8" s="11">
        <v>1</v>
      </c>
      <c r="S8" s="50">
        <v>1</v>
      </c>
      <c r="T8" s="11" t="str">
        <f t="shared" si="4"/>
        <v>('Assassinatrix','Humanoid in form, except for two massive cannons in place of arms.','Ranged. Suffers no damage when attacking.','Mech',4,2,3,2,null,1,1),</v>
      </c>
      <c r="U8" s="2" t="str">
        <f t="shared" si="0"/>
        <v>createCreature(3, zone, 4, 2, "Mech", 2, "Assassinatrix");</v>
      </c>
    </row>
    <row r="9" spans="1:27">
      <c r="B9" s="6" t="s">
        <v>26</v>
      </c>
      <c r="C9" s="6" t="s">
        <v>91</v>
      </c>
      <c r="D9" s="6" t="str">
        <f t="shared" si="1"/>
        <v>'Fortimech'</v>
      </c>
      <c r="F9" s="14" t="s">
        <v>92</v>
      </c>
      <c r="G9" s="14" t="str">
        <f t="shared" si="2"/>
        <v>'About the only place that a hume is safe during a firefight is inside one of these.'</v>
      </c>
      <c r="I9" s="37" t="s">
        <v>13</v>
      </c>
      <c r="J9" s="37" t="s">
        <v>13</v>
      </c>
      <c r="K9" s="2" t="s">
        <v>10</v>
      </c>
      <c r="L9" s="2" t="str">
        <f t="shared" si="3"/>
        <v>'Mech'</v>
      </c>
      <c r="M9" s="11">
        <v>2</v>
      </c>
      <c r="N9" s="11">
        <v>4</v>
      </c>
      <c r="O9" s="11">
        <v>3</v>
      </c>
      <c r="P9" s="11">
        <v>2</v>
      </c>
      <c r="Q9" s="11" t="s">
        <v>13</v>
      </c>
      <c r="R9" s="11">
        <v>1</v>
      </c>
      <c r="S9" s="50">
        <v>1</v>
      </c>
      <c r="T9" s="11" t="str">
        <f t="shared" si="4"/>
        <v>('Fortimech','About the only place that a hume is safe during a firefight is inside one of these.',null,'Mech',2,4,3,2,null,1,1),</v>
      </c>
      <c r="U9" s="2" t="str">
        <f>"createCreature(" &amp; O9 &amp; ", zone, " &amp; M9 &amp; ", " &amp; N9 &amp; ", " &amp; CHAR(34) &amp; K9  &amp; CHAR(34) &amp; ", " &amp; P9 &amp; ", " &amp; CHAR(34) &amp; C9 &amp; CHAR(34) &amp; ");"</f>
        <v>createCreature(3, zone, 2, 4, "Mech", 2, "Fortimech");</v>
      </c>
    </row>
    <row r="10" spans="1:27" s="19" customFormat="1">
      <c r="B10" s="20" t="s">
        <v>86</v>
      </c>
      <c r="C10" s="20" t="s">
        <v>89</v>
      </c>
      <c r="D10" s="20" t="str">
        <f t="shared" si="1"/>
        <v>'Scout Mech'</v>
      </c>
      <c r="E10" s="20"/>
      <c r="F10" s="21" t="s">
        <v>90</v>
      </c>
      <c r="G10" s="21" t="str">
        <f t="shared" si="2"/>
        <v>'The fastest mech on two legs. You don’t want to see the ones with four.'</v>
      </c>
      <c r="H10" s="21"/>
      <c r="I10" s="38" t="s">
        <v>87</v>
      </c>
      <c r="J10" s="38" t="str">
        <f t="shared" si="5"/>
        <v>'Rush. No cast sickness.'</v>
      </c>
      <c r="K10" s="19" t="s">
        <v>10</v>
      </c>
      <c r="L10" s="19" t="str">
        <f t="shared" si="3"/>
        <v>'Mech'</v>
      </c>
      <c r="M10" s="22">
        <v>5</v>
      </c>
      <c r="N10" s="22">
        <v>1</v>
      </c>
      <c r="O10" s="22">
        <v>3</v>
      </c>
      <c r="P10" s="22">
        <v>2</v>
      </c>
      <c r="Q10" s="22" t="s">
        <v>13</v>
      </c>
      <c r="R10" s="22" t="s">
        <v>13</v>
      </c>
      <c r="S10" s="52">
        <v>1</v>
      </c>
      <c r="T10" s="11" t="str">
        <f t="shared" si="4"/>
        <v>('Scout Mech','The fastest mech on two legs. You don’t want to see the ones with four.','Rush. No cast sickness.','Mech',5,1,3,2,null,null,1),</v>
      </c>
      <c r="U10" s="2" t="str">
        <f t="shared" ref="U10:U25" si="6">"createCreature(" &amp; O10 &amp; ", zone, " &amp; M10 &amp; ", " &amp; N10 &amp; ", " &amp; CHAR(34) &amp; K10  &amp; CHAR(34) &amp; ", " &amp; P10 &amp; ", " &amp; CHAR(34) &amp; C10 &amp; CHAR(34) &amp; ");"</f>
        <v>createCreature(3, zone, 5, 1, "Mech", 2, "Scout Mech");</v>
      </c>
    </row>
    <row r="11" spans="1:27" s="19" customFormat="1">
      <c r="B11" s="20" t="s">
        <v>85</v>
      </c>
      <c r="C11" s="20" t="s">
        <v>84</v>
      </c>
      <c r="D11" s="20" t="str">
        <f t="shared" si="1"/>
        <v>'Supply Mech'</v>
      </c>
      <c r="E11" s="20"/>
      <c r="F11" s="21" t="s">
        <v>170</v>
      </c>
      <c r="G11" s="21" t="str">
        <f t="shared" si="2"/>
        <v>'Worth more than its weight in scrap, and it is pretty heavy.'</v>
      </c>
      <c r="H11" s="21"/>
      <c r="I11" s="38" t="s">
        <v>88</v>
      </c>
      <c r="J11" s="38" t="str">
        <f t="shared" si="5"/>
        <v>'Cannot attack.'</v>
      </c>
      <c r="K11" s="19" t="s">
        <v>10</v>
      </c>
      <c r="L11" s="19" t="str">
        <f t="shared" si="3"/>
        <v>'Mech'</v>
      </c>
      <c r="M11" s="22">
        <v>0</v>
      </c>
      <c r="N11" s="22">
        <v>5</v>
      </c>
      <c r="O11" s="22">
        <v>3</v>
      </c>
      <c r="P11" s="22">
        <v>3</v>
      </c>
      <c r="Q11" s="22" t="s">
        <v>13</v>
      </c>
      <c r="R11" s="22">
        <v>1</v>
      </c>
      <c r="S11" s="52" t="s">
        <v>13</v>
      </c>
      <c r="T11" s="11" t="str">
        <f t="shared" si="4"/>
        <v>('Supply Mech','Worth more than its weight in scrap, and it is pretty heavy.','Cannot attack.','Mech',0,5,3,3,null,1,null),</v>
      </c>
      <c r="U11" s="2" t="str">
        <f t="shared" si="6"/>
        <v>createCreature(3, zone, 0, 5, "Mech", 3, "Supply Mech");</v>
      </c>
    </row>
    <row r="12" spans="1:27">
      <c r="B12" s="20" t="s">
        <v>100</v>
      </c>
      <c r="C12" s="6" t="s">
        <v>98</v>
      </c>
      <c r="D12" s="6" t="str">
        <f t="shared" si="1"/>
        <v>'Modleg Ambusher'</v>
      </c>
      <c r="F12" s="14" t="s">
        <v>99</v>
      </c>
      <c r="G12" s="14" t="str">
        <f t="shared" si="2"/>
        <v>'Uses the legs of other bots to enhance its own speed.'</v>
      </c>
      <c r="I12" s="47" t="s">
        <v>87</v>
      </c>
      <c r="J12" s="47" t="str">
        <f t="shared" si="5"/>
        <v>'Rush. No cast sickness.'</v>
      </c>
      <c r="K12" s="2" t="s">
        <v>10</v>
      </c>
      <c r="L12" s="2" t="str">
        <f t="shared" si="3"/>
        <v>'Mech'</v>
      </c>
      <c r="M12" s="23">
        <v>5</v>
      </c>
      <c r="N12" s="23">
        <v>3</v>
      </c>
      <c r="O12" s="23">
        <v>5</v>
      </c>
      <c r="P12" s="23">
        <v>3</v>
      </c>
      <c r="Q12" s="23" t="s">
        <v>13</v>
      </c>
      <c r="R12" s="23" t="s">
        <v>13</v>
      </c>
      <c r="S12" s="50">
        <v>1</v>
      </c>
      <c r="T12" s="11" t="str">
        <f t="shared" si="4"/>
        <v>('Modleg Ambusher','Uses the legs of other bots to enhance its own speed.','Rush. No cast sickness.','Mech',5,3,5,3,null,null,1),</v>
      </c>
      <c r="U12" s="2" t="str">
        <f t="shared" si="6"/>
        <v>createCreature(5, zone, 5, 3, "Mech", 3, "Modleg Ambusher");</v>
      </c>
    </row>
    <row r="13" spans="1:27">
      <c r="B13" s="6" t="s">
        <v>28</v>
      </c>
      <c r="C13" s="48" t="s">
        <v>132</v>
      </c>
      <c r="D13" s="48" t="str">
        <f t="shared" si="1"/>
        <v>'Heavy Mech'</v>
      </c>
      <c r="E13" s="48"/>
      <c r="F13" s="49" t="s">
        <v>133</v>
      </c>
      <c r="G13" s="49" t="str">
        <f t="shared" si="2"/>
        <v>'The bigger they are, the harder they fall. Eventually.'</v>
      </c>
      <c r="H13" s="49"/>
      <c r="I13" s="37" t="s">
        <v>13</v>
      </c>
      <c r="J13" s="37" t="s">
        <v>13</v>
      </c>
      <c r="K13" s="2" t="s">
        <v>10</v>
      </c>
      <c r="L13" s="2" t="str">
        <f t="shared" si="3"/>
        <v>'Mech'</v>
      </c>
      <c r="M13" s="23">
        <v>3</v>
      </c>
      <c r="N13" s="22">
        <v>6</v>
      </c>
      <c r="O13" s="23">
        <v>5</v>
      </c>
      <c r="P13" s="23">
        <v>3</v>
      </c>
      <c r="Q13" s="23" t="s">
        <v>13</v>
      </c>
      <c r="R13" s="23">
        <v>1</v>
      </c>
      <c r="S13" s="50">
        <v>1</v>
      </c>
      <c r="T13" s="11" t="str">
        <f t="shared" si="4"/>
        <v>('Heavy Mech','The bigger they are, the harder they fall. Eventually.',null,'Mech',3,6,5,3,null,1,1),</v>
      </c>
      <c r="U13" s="2" t="str">
        <f t="shared" si="6"/>
        <v>createCreature(5, zone, 3, 6, "Mech", 3, "Heavy Mech");</v>
      </c>
    </row>
    <row r="14" spans="1:27" s="3" customFormat="1" ht="15">
      <c r="B14" s="7" t="s">
        <v>20</v>
      </c>
      <c r="C14" s="7" t="s">
        <v>96</v>
      </c>
      <c r="D14" s="7" t="str">
        <f t="shared" si="1"/>
        <v>'Waste Runner'</v>
      </c>
      <c r="E14" s="7"/>
      <c r="F14" s="25" t="s">
        <v>97</v>
      </c>
      <c r="G14" s="25" t="str">
        <f t="shared" si="2"/>
        <v>'Armored and armed with superior arms.'</v>
      </c>
      <c r="H14" s="25"/>
      <c r="I14" s="39" t="s">
        <v>13</v>
      </c>
      <c r="J14" s="39" t="s">
        <v>13</v>
      </c>
      <c r="K14" s="3" t="s">
        <v>10</v>
      </c>
      <c r="L14" s="3" t="e">
        <f>"'"&amp;#REF!&amp;"'"</f>
        <v>#REF!</v>
      </c>
      <c r="M14" s="26">
        <v>4</v>
      </c>
      <c r="N14" s="26">
        <v>4</v>
      </c>
      <c r="O14" s="26">
        <v>5</v>
      </c>
      <c r="P14" s="26">
        <v>3</v>
      </c>
      <c r="Q14" s="26" t="s">
        <v>13</v>
      </c>
      <c r="R14" s="26">
        <v>1</v>
      </c>
      <c r="S14" s="53">
        <v>1</v>
      </c>
      <c r="T14" s="11" t="e">
        <f t="shared" si="4"/>
        <v>#REF!</v>
      </c>
      <c r="U14" s="2" t="str">
        <f t="shared" si="6"/>
        <v>createCreature(5, zone, 4, 4, "Mech", 3, "Waste Runner");</v>
      </c>
    </row>
    <row r="15" spans="1:27" s="30" customFormat="1" ht="30" customHeight="1">
      <c r="B15" s="28" t="s">
        <v>13</v>
      </c>
      <c r="C15" s="28" t="s">
        <v>122</v>
      </c>
      <c r="D15" s="28" t="str">
        <f t="shared" si="1"/>
        <v>'Conscript'</v>
      </c>
      <c r="E15" s="28"/>
      <c r="F15" s="31" t="s">
        <v>124</v>
      </c>
      <c r="G15" s="31" t="str">
        <f t="shared" si="2"/>
        <v>'He just signed up last week and he is very excited to fight.'</v>
      </c>
      <c r="H15" s="31"/>
      <c r="I15" s="40" t="s">
        <v>13</v>
      </c>
      <c r="J15" s="40" t="s">
        <v>13</v>
      </c>
      <c r="K15" s="30" t="s">
        <v>11</v>
      </c>
      <c r="L15" s="30" t="str">
        <f t="shared" si="3"/>
        <v>'Bio'</v>
      </c>
      <c r="M15" s="29">
        <v>2</v>
      </c>
      <c r="N15" s="29">
        <v>2</v>
      </c>
      <c r="O15" s="29">
        <v>2</v>
      </c>
      <c r="P15" s="29" t="s">
        <v>13</v>
      </c>
      <c r="Q15" s="29" t="s">
        <v>13</v>
      </c>
      <c r="R15" s="29">
        <v>1</v>
      </c>
      <c r="S15" s="52">
        <v>1</v>
      </c>
      <c r="T15" s="11" t="str">
        <f t="shared" si="4"/>
        <v>('Conscript','He just signed up last week and he is very excited to fight.',null,'Bio',2,2,2,null,null,1,1),</v>
      </c>
      <c r="U15" s="2" t="str">
        <f t="shared" si="6"/>
        <v>createCreature(2, zone, 2, 2, "Bio", null, "Conscript");</v>
      </c>
    </row>
    <row r="16" spans="1:27" s="9" customFormat="1" ht="30" customHeight="1">
      <c r="A16" s="29"/>
      <c r="B16" s="13" t="s">
        <v>29</v>
      </c>
      <c r="C16" s="27" t="s">
        <v>104</v>
      </c>
      <c r="D16" s="27" t="str">
        <f t="shared" si="1"/>
        <v>'Longshot'</v>
      </c>
      <c r="E16" s="27"/>
      <c r="F16" s="16" t="s">
        <v>103</v>
      </c>
      <c r="G16" s="16" t="str">
        <f t="shared" si="2"/>
        <v>'Eyes and reflexes augmented for maximum deadliness.'</v>
      </c>
      <c r="H16" s="16"/>
      <c r="I16" s="37" t="s">
        <v>149</v>
      </c>
      <c r="J16" s="37" t="str">
        <f t="shared" si="5"/>
        <v>'Ranged. Suffers no damage when attacking.'</v>
      </c>
      <c r="K16" s="9" t="s">
        <v>11</v>
      </c>
      <c r="L16" s="9" t="str">
        <f t="shared" si="3"/>
        <v>'Bio'</v>
      </c>
      <c r="M16" s="24">
        <v>3</v>
      </c>
      <c r="N16" s="24">
        <v>2</v>
      </c>
      <c r="O16" s="24">
        <v>3</v>
      </c>
      <c r="P16" s="24" t="s">
        <v>13</v>
      </c>
      <c r="Q16" s="24" t="s">
        <v>13</v>
      </c>
      <c r="R16" s="24">
        <v>1</v>
      </c>
      <c r="S16" s="52" t="s">
        <v>13</v>
      </c>
      <c r="T16" s="11" t="str">
        <f t="shared" si="4"/>
        <v>('Longshot','Eyes and reflexes augmented for maximum deadliness.','Ranged. Suffers no damage when attacking.','Bio',3,2,3,null,null,1,null),</v>
      </c>
      <c r="U16" s="2" t="str">
        <f t="shared" si="6"/>
        <v>createCreature(3, zone, 3, 2, "Bio", null, "Longshot");</v>
      </c>
      <c r="V16" s="29"/>
      <c r="W16" s="29"/>
      <c r="X16" s="29"/>
      <c r="Y16" s="29"/>
      <c r="Z16" s="29"/>
      <c r="AA16" s="29"/>
    </row>
    <row r="17" spans="1:27" ht="30" customHeight="1">
      <c r="A17" s="29"/>
      <c r="B17" s="6" t="s">
        <v>30</v>
      </c>
      <c r="C17" s="6" t="s">
        <v>101</v>
      </c>
      <c r="D17" s="6" t="str">
        <f t="shared" si="1"/>
        <v>'Bodyman'</v>
      </c>
      <c r="F17" s="14" t="s">
        <v>102</v>
      </c>
      <c r="G17" s="14" t="str">
        <f t="shared" si="2"/>
        <v>'Strength augmented with mechanical musculature.'</v>
      </c>
      <c r="I17" s="37" t="s">
        <v>13</v>
      </c>
      <c r="J17" s="37" t="s">
        <v>13</v>
      </c>
      <c r="K17" s="2" t="s">
        <v>11</v>
      </c>
      <c r="L17" s="2" t="str">
        <f t="shared" si="3"/>
        <v>'Bio'</v>
      </c>
      <c r="M17" s="23">
        <v>2</v>
      </c>
      <c r="N17" s="23">
        <v>3</v>
      </c>
      <c r="O17" s="23">
        <v>4</v>
      </c>
      <c r="P17" s="23" t="s">
        <v>13</v>
      </c>
      <c r="Q17" s="23" t="s">
        <v>13</v>
      </c>
      <c r="R17" s="23">
        <v>1</v>
      </c>
      <c r="S17" s="50">
        <v>1</v>
      </c>
      <c r="T17" s="11" t="str">
        <f t="shared" si="4"/>
        <v>('Bodyman','Strength augmented with mechanical musculature.',null,'Bio',2,3,4,null,null,1,1),</v>
      </c>
      <c r="U17" s="2" t="str">
        <f t="shared" si="6"/>
        <v>createCreature(4, zone, 2, 3, "Bio", null, "Bodyman");</v>
      </c>
      <c r="V17" s="29"/>
      <c r="W17" s="29"/>
      <c r="X17" s="29"/>
      <c r="Y17" s="29"/>
      <c r="Z17" s="29"/>
      <c r="AA17" s="29"/>
    </row>
    <row r="18" spans="1:27" ht="30" customHeight="1">
      <c r="A18" s="29"/>
      <c r="B18" s="6" t="s">
        <v>31</v>
      </c>
      <c r="C18" s="6" t="s">
        <v>105</v>
      </c>
      <c r="D18" s="6" t="str">
        <f t="shared" si="1"/>
        <v>'Vetter'</v>
      </c>
      <c r="F18" s="14" t="s">
        <v>106</v>
      </c>
      <c r="G18" s="14" t="str">
        <f t="shared" si="2"/>
        <v>'A retired conscript with a desire to jack and make some quick creds.'</v>
      </c>
      <c r="I18" s="37" t="s">
        <v>13</v>
      </c>
      <c r="J18" s="37" t="s">
        <v>13</v>
      </c>
      <c r="K18" s="2" t="s">
        <v>11</v>
      </c>
      <c r="L18" s="2" t="str">
        <f t="shared" si="3"/>
        <v>'Bio'</v>
      </c>
      <c r="M18" s="23">
        <v>3</v>
      </c>
      <c r="N18" s="23">
        <v>3</v>
      </c>
      <c r="O18" s="23">
        <v>5</v>
      </c>
      <c r="P18" s="23" t="s">
        <v>13</v>
      </c>
      <c r="Q18" s="23" t="s">
        <v>13</v>
      </c>
      <c r="R18" s="23">
        <v>1</v>
      </c>
      <c r="S18" s="50">
        <v>1</v>
      </c>
      <c r="T18" s="11" t="str">
        <f t="shared" si="4"/>
        <v>('Vetter','A retired conscript with a desire to jack and make some quick creds.',null,'Bio',3,3,5,null,null,1,1),</v>
      </c>
      <c r="U18" s="2" t="str">
        <f t="shared" si="6"/>
        <v>createCreature(5, zone, 3, 3, "Bio", null, "Vetter");</v>
      </c>
      <c r="V18" s="29"/>
      <c r="W18" s="29"/>
      <c r="X18" s="29"/>
      <c r="Y18" s="29"/>
      <c r="Z18" s="29"/>
      <c r="AA18" s="29"/>
    </row>
    <row r="19" spans="1:27" s="19" customFormat="1" ht="30" customHeight="1">
      <c r="B19" s="20" t="s">
        <v>13</v>
      </c>
      <c r="C19" s="20" t="s">
        <v>150</v>
      </c>
      <c r="D19" s="20" t="str">
        <f t="shared" si="1"/>
        <v>'Field Medic'</v>
      </c>
      <c r="E19" s="20"/>
      <c r="F19" s="21" t="s">
        <v>171</v>
      </c>
      <c r="G19" s="21" t="str">
        <f t="shared" si="2"/>
        <v>'Unsung hero responsible for keeping countless troops alive.'</v>
      </c>
      <c r="H19" s="21"/>
      <c r="I19" s="38" t="s">
        <v>153</v>
      </c>
      <c r="J19" s="38" t="str">
        <f t="shared" si="5"/>
        <v>'Heals the player for 1 health at the end of each turn'</v>
      </c>
      <c r="K19" s="19" t="s">
        <v>11</v>
      </c>
      <c r="L19" s="19" t="str">
        <f t="shared" si="3"/>
        <v>'Bio'</v>
      </c>
      <c r="M19" s="22">
        <v>1</v>
      </c>
      <c r="N19" s="22">
        <v>5</v>
      </c>
      <c r="O19" s="22">
        <v>5</v>
      </c>
      <c r="P19" s="22" t="s">
        <v>13</v>
      </c>
      <c r="Q19" s="22" t="s">
        <v>13</v>
      </c>
      <c r="R19" s="22" t="s">
        <v>13</v>
      </c>
      <c r="S19" s="52" t="s">
        <v>13</v>
      </c>
      <c r="T19" s="11" t="str">
        <f t="shared" si="4"/>
        <v>('Field Medic','Unsung hero responsible for keeping countless troops alive.','Heals the player for 1 health at the end of each turn','Bio',1,5,5,null,null,null,null),</v>
      </c>
      <c r="U19" s="2" t="str">
        <f t="shared" si="6"/>
        <v>createCreature(5, zone, 1, 5, "Bio", null, "Field Medic");</v>
      </c>
    </row>
    <row r="20" spans="1:27" ht="30" customHeight="1">
      <c r="A20" s="19"/>
      <c r="B20" s="6" t="s">
        <v>32</v>
      </c>
      <c r="C20" s="6" t="s">
        <v>107</v>
      </c>
      <c r="D20" s="6" t="str">
        <f t="shared" si="1"/>
        <v>'Wastelander'</v>
      </c>
      <c r="F20" s="14" t="s">
        <v>108</v>
      </c>
      <c r="G20" s="14" t="str">
        <f t="shared" si="2"/>
        <v>'Spent his life learning the lessons of the wastelands.'</v>
      </c>
      <c r="I20" s="37" t="s">
        <v>13</v>
      </c>
      <c r="J20" s="37" t="s">
        <v>13</v>
      </c>
      <c r="K20" s="2" t="s">
        <v>11</v>
      </c>
      <c r="L20" s="2" t="str">
        <f t="shared" si="3"/>
        <v>'Bio'</v>
      </c>
      <c r="M20" s="23">
        <v>4</v>
      </c>
      <c r="N20" s="23">
        <v>4</v>
      </c>
      <c r="O20" s="23">
        <v>6</v>
      </c>
      <c r="P20" s="23" t="s">
        <v>13</v>
      </c>
      <c r="Q20" s="23" t="s">
        <v>13</v>
      </c>
      <c r="R20" s="23">
        <v>1</v>
      </c>
      <c r="S20" s="50">
        <v>1</v>
      </c>
      <c r="T20" s="11" t="str">
        <f t="shared" si="4"/>
        <v>('Wastelander','Spent his life learning the lessons of the wastelands.',null,'Bio',4,4,6,null,null,1,1),</v>
      </c>
      <c r="U20" s="2" t="str">
        <f t="shared" si="6"/>
        <v>createCreature(6, zone, 4, 4, "Bio", null, "Wastelander");</v>
      </c>
      <c r="V20" s="19"/>
      <c r="W20" s="19"/>
      <c r="X20" s="19"/>
      <c r="Y20" s="19"/>
      <c r="Z20" s="19"/>
      <c r="AA20" s="19"/>
    </row>
    <row r="21" spans="1:27" ht="30" customHeight="1">
      <c r="A21" s="19"/>
      <c r="B21" s="6" t="s">
        <v>33</v>
      </c>
      <c r="C21" s="6" t="s">
        <v>109</v>
      </c>
      <c r="D21" s="6" t="str">
        <f t="shared" si="1"/>
        <v>'Commander'</v>
      </c>
      <c r="F21" s="14" t="s">
        <v>110</v>
      </c>
      <c r="G21" s="14" t="str">
        <f t="shared" si="2"/>
        <v>'A professional soldier for the government.'</v>
      </c>
      <c r="I21" s="47" t="s">
        <v>87</v>
      </c>
      <c r="J21" s="47" t="str">
        <f t="shared" si="5"/>
        <v>'Rush. No cast sickness.'</v>
      </c>
      <c r="K21" s="2" t="s">
        <v>11</v>
      </c>
      <c r="L21" s="2" t="str">
        <f t="shared" si="3"/>
        <v>'Bio'</v>
      </c>
      <c r="M21" s="23">
        <v>5</v>
      </c>
      <c r="N21" s="23">
        <v>3</v>
      </c>
      <c r="O21" s="23">
        <v>6</v>
      </c>
      <c r="P21" s="23" t="s">
        <v>13</v>
      </c>
      <c r="Q21" s="23" t="s">
        <v>13</v>
      </c>
      <c r="R21" s="23">
        <v>1</v>
      </c>
      <c r="S21" s="50">
        <v>1</v>
      </c>
      <c r="T21" s="11" t="str">
        <f t="shared" si="4"/>
        <v>('Commander','A professional soldier for the government.','Rush. No cast sickness.','Bio',5,3,6,null,null,1,1),</v>
      </c>
      <c r="U21" s="2" t="str">
        <f t="shared" si="6"/>
        <v>createCreature(6, zone, 5, 3, "Bio", null, "Commander");</v>
      </c>
      <c r="V21" s="19"/>
      <c r="W21" s="19"/>
      <c r="X21" s="19"/>
      <c r="Y21" s="19"/>
      <c r="Z21" s="19"/>
      <c r="AA21" s="19"/>
    </row>
    <row r="22" spans="1:27" ht="30" customHeight="1">
      <c r="A22" s="19"/>
      <c r="B22" s="6" t="s">
        <v>34</v>
      </c>
      <c r="C22" s="6" t="s">
        <v>111</v>
      </c>
      <c r="D22" s="6" t="str">
        <f t="shared" si="1"/>
        <v>'Cyberpimp'</v>
      </c>
      <c r="F22" s="14" t="s">
        <v>112</v>
      </c>
      <c r="G22" s="14" t="str">
        <f t="shared" si="2"/>
        <v>'Supersized and heavily augmented.'</v>
      </c>
      <c r="I22" s="37" t="s">
        <v>13</v>
      </c>
      <c r="J22" s="37" t="s">
        <v>13</v>
      </c>
      <c r="K22" s="2" t="s">
        <v>11</v>
      </c>
      <c r="L22" s="2" t="str">
        <f t="shared" si="3"/>
        <v>'Bio'</v>
      </c>
      <c r="M22" s="23">
        <v>3</v>
      </c>
      <c r="N22" s="23">
        <v>5</v>
      </c>
      <c r="O22" s="23">
        <v>6</v>
      </c>
      <c r="P22" s="23" t="s">
        <v>13</v>
      </c>
      <c r="Q22" s="23" t="s">
        <v>13</v>
      </c>
      <c r="R22" s="23">
        <v>1</v>
      </c>
      <c r="S22" s="50">
        <v>1</v>
      </c>
      <c r="T22" s="11" t="str">
        <f t="shared" si="4"/>
        <v>('Cyberpimp','Supersized and heavily augmented.',null,'Bio',3,5,6,null,null,1,1),</v>
      </c>
      <c r="U22" s="2" t="str">
        <f t="shared" si="6"/>
        <v>createCreature(6, zone, 3, 5, "Bio", null, "Cyberpimp");</v>
      </c>
      <c r="V22" s="19"/>
      <c r="W22" s="19"/>
      <c r="X22" s="19"/>
      <c r="Y22" s="19"/>
      <c r="Z22" s="19"/>
      <c r="AA22" s="19"/>
    </row>
    <row r="23" spans="1:27" ht="30" customHeight="1">
      <c r="A23" s="19"/>
      <c r="B23" s="6" t="s">
        <v>44</v>
      </c>
      <c r="C23" s="6" t="s">
        <v>114</v>
      </c>
      <c r="D23" s="6" t="str">
        <f t="shared" si="1"/>
        <v>'Cyborg'</v>
      </c>
      <c r="F23" s="14" t="s">
        <v>115</v>
      </c>
      <c r="G23" s="14" t="str">
        <f t="shared" si="2"/>
        <v>'He’s more machine than human now.'</v>
      </c>
      <c r="I23" s="37" t="s">
        <v>13</v>
      </c>
      <c r="J23" s="37" t="s">
        <v>13</v>
      </c>
      <c r="K23" s="2" t="s">
        <v>11</v>
      </c>
      <c r="L23" s="2" t="str">
        <f t="shared" si="3"/>
        <v>'Bio'</v>
      </c>
      <c r="M23" s="23">
        <v>5</v>
      </c>
      <c r="N23" s="23">
        <v>5</v>
      </c>
      <c r="O23" s="23">
        <v>7</v>
      </c>
      <c r="P23" s="23" t="s">
        <v>13</v>
      </c>
      <c r="Q23" s="23" t="s">
        <v>13</v>
      </c>
      <c r="R23" s="23">
        <v>1</v>
      </c>
      <c r="S23" s="50">
        <v>1</v>
      </c>
      <c r="T23" s="11" t="str">
        <f t="shared" si="4"/>
        <v>('Cyborg','He’s more machine than human now.',null,'Bio',5,5,7,null,null,1,1),</v>
      </c>
      <c r="U23" s="2" t="str">
        <f t="shared" si="6"/>
        <v>createCreature(7, zone, 5, 5, "Bio", null, "Cyborg");</v>
      </c>
      <c r="V23" s="19"/>
      <c r="W23" s="19"/>
      <c r="X23" s="19"/>
      <c r="Y23" s="19"/>
      <c r="Z23" s="19"/>
      <c r="AA23" s="19"/>
    </row>
    <row r="24" spans="1:27" s="9" customFormat="1" ht="30" customHeight="1">
      <c r="A24" s="30"/>
      <c r="B24" s="13" t="s">
        <v>35</v>
      </c>
      <c r="C24" s="13" t="s">
        <v>113</v>
      </c>
      <c r="D24" s="13" t="str">
        <f t="shared" si="1"/>
        <v>'Web Boss'</v>
      </c>
      <c r="E24" s="13"/>
      <c r="F24" s="16" t="s">
        <v>117</v>
      </c>
      <c r="G24" s="16" t="str">
        <f t="shared" si="2"/>
        <v>'Leader of a gang that primarily operates on the web.'</v>
      </c>
      <c r="H24" s="16"/>
      <c r="I24" s="42" t="s">
        <v>13</v>
      </c>
      <c r="J24" s="42" t="s">
        <v>13</v>
      </c>
      <c r="K24" s="9" t="s">
        <v>11</v>
      </c>
      <c r="L24" s="9" t="str">
        <f t="shared" si="3"/>
        <v>'Bio'</v>
      </c>
      <c r="M24" s="24">
        <v>6</v>
      </c>
      <c r="N24" s="24">
        <v>6</v>
      </c>
      <c r="O24" s="24">
        <v>8</v>
      </c>
      <c r="P24" s="24" t="s">
        <v>13</v>
      </c>
      <c r="Q24" s="24" t="s">
        <v>13</v>
      </c>
      <c r="R24" s="24">
        <v>1</v>
      </c>
      <c r="S24" s="50">
        <v>1</v>
      </c>
      <c r="T24" s="11" t="str">
        <f t="shared" si="4"/>
        <v>('Web Boss','Leader of a gang that primarily operates on the web.',null,'Bio',6,6,8,null,null,1,1),</v>
      </c>
      <c r="U24" s="2" t="str">
        <f t="shared" si="6"/>
        <v>createCreature(8, zone, 6, 6, "Bio", null, "Web Boss");</v>
      </c>
      <c r="V24" s="30"/>
      <c r="W24" s="30"/>
      <c r="X24" s="30"/>
      <c r="Y24" s="30"/>
      <c r="Z24" s="30"/>
      <c r="AA24" s="30"/>
    </row>
    <row r="25" spans="1:27" s="32" customFormat="1" ht="30" customHeight="1">
      <c r="B25" s="33" t="s">
        <v>13</v>
      </c>
      <c r="C25" s="45" t="s">
        <v>116</v>
      </c>
      <c r="D25" s="45" t="str">
        <f t="shared" si="1"/>
        <v>'Inside Man'</v>
      </c>
      <c r="E25" s="45"/>
      <c r="F25" s="34" t="s">
        <v>118</v>
      </c>
      <c r="G25" s="34" t="str">
        <f t="shared" si="2"/>
        <v>'A government official with wider web control. Usually brings friends.'</v>
      </c>
      <c r="H25" s="34"/>
      <c r="I25" s="41" t="s">
        <v>131</v>
      </c>
      <c r="J25" s="41" t="str">
        <f t="shared" si="5"/>
        <v>'Cannot attack. Cast 2 Bodyman minions at no cost next to this unit.'</v>
      </c>
      <c r="K25" s="32" t="s">
        <v>11</v>
      </c>
      <c r="L25" s="32" t="str">
        <f t="shared" si="3"/>
        <v>'Upgrade'</v>
      </c>
      <c r="M25" s="35">
        <v>2</v>
      </c>
      <c r="N25" s="35">
        <v>6</v>
      </c>
      <c r="O25" s="35">
        <v>8</v>
      </c>
      <c r="P25" s="35" t="s">
        <v>13</v>
      </c>
      <c r="Q25" s="35" t="s">
        <v>13</v>
      </c>
      <c r="R25" s="35">
        <v>1</v>
      </c>
      <c r="S25" s="54" t="s">
        <v>13</v>
      </c>
      <c r="T25" s="11" t="str">
        <f t="shared" si="4"/>
        <v>('Inside Man','A government official with wider web control. Usually brings friends.','Cannot attack. Cast 2 Bodyman minions at no cost next to this unit.','Upgrade',2,6,8,null,null,1,null),</v>
      </c>
      <c r="U25" s="2" t="str">
        <f t="shared" si="6"/>
        <v>createCreature(8, zone, 2, 6, "Bio", null, "Inside Man");</v>
      </c>
    </row>
    <row r="26" spans="1:27" s="9" customFormat="1" ht="30" customHeight="1">
      <c r="A26" s="29"/>
      <c r="B26" s="13" t="s">
        <v>13</v>
      </c>
      <c r="C26" s="13" t="s">
        <v>37</v>
      </c>
      <c r="D26" s="13" t="str">
        <f t="shared" si="1"/>
        <v>'Bionic Arms'</v>
      </c>
      <c r="E26" s="13"/>
      <c r="F26" s="46" t="s">
        <v>134</v>
      </c>
      <c r="G26" s="46" t="str">
        <f t="shared" si="2"/>
        <v>'These arms will give strength to even the most puny individual.'</v>
      </c>
      <c r="H26" s="46"/>
      <c r="I26" s="42" t="s">
        <v>13</v>
      </c>
      <c r="J26" s="42" t="s">
        <v>13</v>
      </c>
      <c r="K26" s="9" t="s">
        <v>12</v>
      </c>
      <c r="L26" s="9" t="str">
        <f t="shared" si="3"/>
        <v>'Upgrade'</v>
      </c>
      <c r="M26" s="24">
        <v>2</v>
      </c>
      <c r="N26" s="24">
        <v>0</v>
      </c>
      <c r="O26" s="24" t="s">
        <v>13</v>
      </c>
      <c r="P26" s="24" t="s">
        <v>13</v>
      </c>
      <c r="Q26" s="24">
        <v>1</v>
      </c>
      <c r="R26" s="24" t="s">
        <v>13</v>
      </c>
      <c r="S26" s="55" t="s">
        <v>13</v>
      </c>
      <c r="T26" s="11" t="str">
        <f t="shared" si="4"/>
        <v>('Bionic Arms','These arms will give strength to even the most puny individual.',null,'Upgrade',2,0,null,null,1,null,null),</v>
      </c>
      <c r="U26" s="56" t="str">
        <f>"createEnchantment(zone, " &amp; M26 &amp; ", " &amp; N26 &amp; ", " &amp; Q26 &amp; ", " &amp; CHAR(34) &amp; C26 &amp; CHAR(34) &amp; ");"</f>
        <v>createEnchantment(zone, 2, 0, 1, "Bionic Arms");</v>
      </c>
      <c r="V26" s="29"/>
      <c r="W26" s="29"/>
      <c r="X26" s="29"/>
      <c r="Y26" s="29"/>
      <c r="Z26" s="29"/>
      <c r="AA26" s="29"/>
    </row>
    <row r="27" spans="1:27" ht="30" customHeight="1">
      <c r="A27" s="29"/>
      <c r="B27" s="6" t="s">
        <v>13</v>
      </c>
      <c r="C27" s="6" t="s">
        <v>36</v>
      </c>
      <c r="D27" s="6" t="str">
        <f t="shared" si="1"/>
        <v>'Body Armor'</v>
      </c>
      <c r="F27" s="14" t="s">
        <v>135</v>
      </c>
      <c r="G27" s="14" t="str">
        <f t="shared" si="2"/>
        <v>'Steel-reinforced armor to absord damage from blows and shots.'</v>
      </c>
      <c r="I27" s="37" t="s">
        <v>13</v>
      </c>
      <c r="J27" s="37" t="s">
        <v>13</v>
      </c>
      <c r="K27" s="2" t="s">
        <v>12</v>
      </c>
      <c r="L27" s="2" t="str">
        <f t="shared" si="3"/>
        <v>'Upgrade'</v>
      </c>
      <c r="M27" s="23">
        <v>0</v>
      </c>
      <c r="N27" s="23">
        <v>2</v>
      </c>
      <c r="O27" s="23" t="s">
        <v>13</v>
      </c>
      <c r="P27" s="23" t="s">
        <v>13</v>
      </c>
      <c r="Q27" s="23">
        <v>1</v>
      </c>
      <c r="R27" s="23" t="s">
        <v>13</v>
      </c>
      <c r="S27" s="55" t="s">
        <v>13</v>
      </c>
      <c r="T27" s="11" t="str">
        <f t="shared" si="4"/>
        <v>('Body Armor','Steel-reinforced armor to absord damage from blows and shots.',null,'Upgrade',0,2,null,null,1,null,null),</v>
      </c>
      <c r="U27" s="56" t="str">
        <f t="shared" ref="U27:U34" si="7">"createEnchantment(zone, " &amp; M27 &amp; ", " &amp; N27 &amp; ", " &amp; Q27 &amp; ", " &amp; CHAR(34) &amp; C27 &amp; CHAR(34) &amp; ");"</f>
        <v>createEnchantment(zone, 0, 2, 1, "Body Armor");</v>
      </c>
      <c r="V27" s="29"/>
      <c r="W27" s="29"/>
      <c r="X27" s="29"/>
      <c r="Y27" s="29"/>
      <c r="Z27" s="29"/>
      <c r="AA27" s="29"/>
    </row>
    <row r="28" spans="1:27" ht="30" customHeight="1">
      <c r="A28" s="29"/>
      <c r="B28" s="6" t="s">
        <v>13</v>
      </c>
      <c r="C28" s="6" t="s">
        <v>41</v>
      </c>
      <c r="D28" s="6" t="str">
        <f t="shared" si="1"/>
        <v>'Adrenalin Injection'</v>
      </c>
      <c r="F28" s="14" t="s">
        <v>136</v>
      </c>
      <c r="G28" s="14" t="str">
        <f t="shared" si="2"/>
        <v>'An injection to increase speed and body function temporarily.'</v>
      </c>
      <c r="I28" s="47" t="s">
        <v>87</v>
      </c>
      <c r="J28" s="47" t="str">
        <f t="shared" si="5"/>
        <v>'Rush. No cast sickness.'</v>
      </c>
      <c r="K28" s="2" t="s">
        <v>12</v>
      </c>
      <c r="L28" s="2" t="str">
        <f t="shared" si="3"/>
        <v>'Upgrade'</v>
      </c>
      <c r="M28" s="23">
        <v>1</v>
      </c>
      <c r="N28" s="23">
        <v>1</v>
      </c>
      <c r="O28" s="23" t="s">
        <v>13</v>
      </c>
      <c r="P28" s="23" t="s">
        <v>13</v>
      </c>
      <c r="Q28" s="23">
        <v>1</v>
      </c>
      <c r="R28" s="23" t="s">
        <v>13</v>
      </c>
      <c r="S28" s="55" t="s">
        <v>13</v>
      </c>
      <c r="T28" s="11" t="str">
        <f t="shared" si="4"/>
        <v>('Adrenalin Injection','An injection to increase speed and body function temporarily.','Rush. No cast sickness.','Upgrade',1,1,null,null,1,null,null),</v>
      </c>
      <c r="U28" s="56" t="str">
        <f t="shared" si="7"/>
        <v>createEnchantment(zone, 1, 1, 1, "Adrenalin Injection");</v>
      </c>
      <c r="V28" s="29"/>
      <c r="W28" s="29"/>
      <c r="X28" s="29"/>
      <c r="Y28" s="29"/>
      <c r="Z28" s="29"/>
      <c r="AA28" s="29"/>
    </row>
    <row r="29" spans="1:27" ht="30" customHeight="1">
      <c r="A29" s="29"/>
      <c r="B29" s="6" t="s">
        <v>13</v>
      </c>
      <c r="C29" s="6" t="s">
        <v>42</v>
      </c>
      <c r="D29" s="6" t="str">
        <f t="shared" si="1"/>
        <v>'Reinforced Cranial Implants'</v>
      </c>
      <c r="F29" s="14" t="s">
        <v>137</v>
      </c>
      <c r="G29" s="14" t="str">
        <f t="shared" si="2"/>
        <v>'Offers head protection as well as a slight increase in brain activity.'</v>
      </c>
      <c r="I29" s="37" t="s">
        <v>13</v>
      </c>
      <c r="J29" s="37" t="s">
        <v>13</v>
      </c>
      <c r="K29" s="2" t="s">
        <v>12</v>
      </c>
      <c r="L29" s="2" t="str">
        <f t="shared" si="3"/>
        <v>'Upgrade'</v>
      </c>
      <c r="M29" s="23">
        <v>1</v>
      </c>
      <c r="N29" s="23">
        <v>2</v>
      </c>
      <c r="O29" s="23" t="s">
        <v>13</v>
      </c>
      <c r="P29" s="23" t="s">
        <v>13</v>
      </c>
      <c r="Q29" s="23">
        <v>2</v>
      </c>
      <c r="R29" s="23" t="s">
        <v>13</v>
      </c>
      <c r="S29" s="55" t="s">
        <v>13</v>
      </c>
      <c r="T29" s="11" t="str">
        <f t="shared" si="4"/>
        <v>('Reinforced Cranial Implants','Offers head protection as well as a slight increase in brain activity.',null,'Upgrade',1,2,null,null,2,null,null),</v>
      </c>
      <c r="U29" s="56" t="str">
        <f t="shared" si="7"/>
        <v>createEnchantment(zone, 1, 2, 2, "Reinforced Cranial Implants");</v>
      </c>
      <c r="V29" s="29"/>
      <c r="W29" s="29"/>
      <c r="X29" s="29"/>
      <c r="Y29" s="29"/>
      <c r="Z29" s="29"/>
      <c r="AA29" s="29"/>
    </row>
    <row r="30" spans="1:27" ht="30" customHeight="1">
      <c r="A30" s="29"/>
      <c r="B30" s="6" t="s">
        <v>13</v>
      </c>
      <c r="C30" s="6" t="s">
        <v>40</v>
      </c>
      <c r="D30" s="6" t="str">
        <f t="shared" si="1"/>
        <v>'Steroid Implants'</v>
      </c>
      <c r="F30" s="14" t="s">
        <v>138</v>
      </c>
      <c r="G30" s="14" t="str">
        <f t="shared" si="2"/>
        <v>'Intraveneous implants that feed the body for increased strength.'</v>
      </c>
      <c r="I30" s="37" t="s">
        <v>13</v>
      </c>
      <c r="J30" s="37" t="s">
        <v>13</v>
      </c>
      <c r="K30" s="2" t="s">
        <v>12</v>
      </c>
      <c r="L30" s="2" t="str">
        <f t="shared" si="3"/>
        <v>'Upgrade'</v>
      </c>
      <c r="M30" s="23">
        <v>2</v>
      </c>
      <c r="N30" s="23">
        <v>1</v>
      </c>
      <c r="O30" s="23" t="s">
        <v>13</v>
      </c>
      <c r="P30" s="23" t="s">
        <v>13</v>
      </c>
      <c r="Q30" s="23">
        <v>2</v>
      </c>
      <c r="R30" s="23" t="s">
        <v>13</v>
      </c>
      <c r="S30" s="55" t="s">
        <v>13</v>
      </c>
      <c r="T30" s="11" t="str">
        <f t="shared" si="4"/>
        <v>('Steroid Implants','Intraveneous implants that feed the body for increased strength.',null,'Upgrade',2,1,null,null,2,null,null),</v>
      </c>
      <c r="U30" s="56" t="str">
        <f t="shared" si="7"/>
        <v>createEnchantment(zone, 2, 1, 2, "Steroid Implants");</v>
      </c>
      <c r="V30" s="29"/>
      <c r="W30" s="29"/>
      <c r="X30" s="29"/>
      <c r="Y30" s="29"/>
      <c r="Z30" s="29"/>
      <c r="AA30" s="29"/>
    </row>
    <row r="31" spans="1:27" ht="30" customHeight="1">
      <c r="A31" s="29"/>
      <c r="B31" s="6" t="s">
        <v>13</v>
      </c>
      <c r="C31" s="6" t="s">
        <v>38</v>
      </c>
      <c r="D31" s="6" t="str">
        <f t="shared" si="1"/>
        <v>'Cybernetic Arm Cannon'</v>
      </c>
      <c r="F31" s="14" t="s">
        <v>139</v>
      </c>
      <c r="G31" s="14" t="str">
        <f t="shared" si="2"/>
        <v>'Replaces the forearm with a powerful firearm for massive damage.'</v>
      </c>
      <c r="I31" s="37" t="s">
        <v>149</v>
      </c>
      <c r="J31" s="37" t="str">
        <f t="shared" si="5"/>
        <v>'Ranged. Suffers no damage when attacking.'</v>
      </c>
      <c r="K31" s="2" t="s">
        <v>12</v>
      </c>
      <c r="L31" s="2" t="str">
        <f t="shared" si="3"/>
        <v>'Upgrade'</v>
      </c>
      <c r="M31" s="23">
        <v>3</v>
      </c>
      <c r="N31" s="23">
        <v>0</v>
      </c>
      <c r="O31" s="23" t="s">
        <v>13</v>
      </c>
      <c r="P31" s="23" t="s">
        <v>13</v>
      </c>
      <c r="Q31" s="23">
        <v>2</v>
      </c>
      <c r="R31" s="23" t="s">
        <v>13</v>
      </c>
      <c r="S31" s="55" t="s">
        <v>13</v>
      </c>
      <c r="T31" s="11" t="str">
        <f t="shared" si="4"/>
        <v>('Cybernetic Arm Cannon','Replaces the forearm with a powerful firearm for massive damage.','Ranged. Suffers no damage when attacking.','Upgrade',3,0,null,null,2,null,null),</v>
      </c>
      <c r="U31" s="56" t="str">
        <f t="shared" si="7"/>
        <v>createEnchantment(zone, 3, 0, 2, "Cybernetic Arm Cannon");</v>
      </c>
      <c r="V31" s="29"/>
      <c r="W31" s="29"/>
      <c r="X31" s="29"/>
      <c r="Y31" s="29"/>
      <c r="Z31" s="29"/>
      <c r="AA31" s="29"/>
    </row>
    <row r="32" spans="1:27" ht="30" customHeight="1">
      <c r="A32" s="29"/>
      <c r="B32" s="6" t="s">
        <v>13</v>
      </c>
      <c r="C32" s="6" t="s">
        <v>39</v>
      </c>
      <c r="D32" s="6" t="str">
        <f t="shared" si="1"/>
        <v>'Exoskeleton'</v>
      </c>
      <c r="F32" s="14" t="s">
        <v>140</v>
      </c>
      <c r="G32" s="14" t="str">
        <f t="shared" si="2"/>
        <v>'This very invasive operation reinforces bone tissue with titanium.'</v>
      </c>
      <c r="I32" s="37" t="s">
        <v>13</v>
      </c>
      <c r="J32" s="37" t="s">
        <v>13</v>
      </c>
      <c r="K32" s="2" t="s">
        <v>12</v>
      </c>
      <c r="L32" s="2" t="str">
        <f t="shared" si="3"/>
        <v>'Upgrade'</v>
      </c>
      <c r="M32" s="23">
        <v>0</v>
      </c>
      <c r="N32" s="23">
        <v>3</v>
      </c>
      <c r="O32" s="23" t="s">
        <v>13</v>
      </c>
      <c r="P32" s="23" t="s">
        <v>13</v>
      </c>
      <c r="Q32" s="23">
        <v>2</v>
      </c>
      <c r="R32" s="23" t="s">
        <v>13</v>
      </c>
      <c r="S32" s="55" t="s">
        <v>13</v>
      </c>
      <c r="T32" s="11" t="str">
        <f t="shared" si="4"/>
        <v>('Exoskeleton','This very invasive operation reinforces bone tissue with titanium.',null,'Upgrade',0,3,null,null,2,null,null),</v>
      </c>
      <c r="U32" s="56" t="str">
        <f t="shared" si="7"/>
        <v>createEnchantment(zone, 0, 3, 2, "Exoskeleton");</v>
      </c>
      <c r="V32" s="29"/>
      <c r="W32" s="29"/>
      <c r="X32" s="29"/>
      <c r="Y32" s="29"/>
      <c r="Z32" s="29"/>
      <c r="AA32" s="29"/>
    </row>
    <row r="33" spans="1:27" ht="45">
      <c r="A33" s="29"/>
      <c r="B33" s="6" t="s">
        <v>13</v>
      </c>
      <c r="C33" s="6" t="s">
        <v>176</v>
      </c>
      <c r="D33" s="6" t="str">
        <f t="shared" si="1"/>
        <v>'AI Implants'</v>
      </c>
      <c r="F33" s="14" t="s">
        <v>141</v>
      </c>
      <c r="G33" s="14" t="str">
        <f t="shared" si="2"/>
        <v>'An advanced processor is connected to the subject's brain, replacing personality with extreme intelligence and reflexes.'</v>
      </c>
      <c r="I33" s="37" t="s">
        <v>13</v>
      </c>
      <c r="J33" s="37" t="s">
        <v>13</v>
      </c>
      <c r="K33" s="2" t="s">
        <v>12</v>
      </c>
      <c r="L33" s="2" t="str">
        <f t="shared" si="3"/>
        <v>'Upgrade'</v>
      </c>
      <c r="M33" s="23">
        <v>2</v>
      </c>
      <c r="N33" s="23">
        <v>2</v>
      </c>
      <c r="O33" s="23" t="s">
        <v>13</v>
      </c>
      <c r="P33" s="23" t="s">
        <v>13</v>
      </c>
      <c r="Q33" s="23">
        <v>3</v>
      </c>
      <c r="R33" s="23" t="s">
        <v>13</v>
      </c>
      <c r="S33" s="55" t="s">
        <v>13</v>
      </c>
      <c r="T33" s="11" t="str">
        <f t="shared" si="4"/>
        <v>('AI Implants','An advanced processor is connected to the subject's brain, replacing personality with extreme intelligence and reflexes.',null,'Upgrade',2,2,null,null,3,null,null),</v>
      </c>
      <c r="U33" s="56" t="str">
        <f t="shared" si="7"/>
        <v>createEnchantment(zone, 2, 2, 3, "AI Implants");</v>
      </c>
      <c r="V33" s="29"/>
      <c r="W33" s="29"/>
      <c r="X33" s="29"/>
      <c r="Y33" s="29"/>
      <c r="Z33" s="29"/>
      <c r="AA33" s="29"/>
    </row>
    <row r="34" spans="1:27" s="3" customFormat="1" ht="45">
      <c r="B34" s="7" t="s">
        <v>13</v>
      </c>
      <c r="C34" s="7" t="s">
        <v>143</v>
      </c>
      <c r="D34" s="7" t="str">
        <f t="shared" si="1"/>
        <v>'Full-body Cybernetics'</v>
      </c>
      <c r="E34" s="7"/>
      <c r="F34" s="25" t="s">
        <v>142</v>
      </c>
      <c r="G34" s="25" t="str">
        <f t="shared" si="2"/>
        <v>'Most of the subject's body is converted to cybernetics, increasing strength and resilience substantially.'</v>
      </c>
      <c r="H34" s="25"/>
      <c r="I34" s="39" t="s">
        <v>13</v>
      </c>
      <c r="J34" s="39" t="s">
        <v>13</v>
      </c>
      <c r="K34" s="3" t="s">
        <v>12</v>
      </c>
      <c r="L34" s="3" t="e">
        <f>"'"&amp;#REF!&amp;"'"</f>
        <v>#REF!</v>
      </c>
      <c r="M34" s="26">
        <v>3</v>
      </c>
      <c r="N34" s="26">
        <v>3</v>
      </c>
      <c r="O34" s="26" t="s">
        <v>13</v>
      </c>
      <c r="P34" s="26" t="s">
        <v>13</v>
      </c>
      <c r="Q34" s="26">
        <v>5</v>
      </c>
      <c r="R34" s="26" t="s">
        <v>13</v>
      </c>
      <c r="S34" s="53" t="s">
        <v>13</v>
      </c>
      <c r="T34" s="11" t="e">
        <f t="shared" si="4"/>
        <v>#REF!</v>
      </c>
      <c r="U34" s="56" t="str">
        <f t="shared" si="7"/>
        <v>createEnchantment(zone, 3, 3, 5, "Full-body Cybernetics");</v>
      </c>
    </row>
    <row r="35" spans="1:27" ht="30" customHeight="1">
      <c r="T35" s="11" t="str">
        <f>"COMMIT;"</f>
        <v>COMMIT;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0.4 only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fveilleux-gaboury</dc:creator>
  <cp:lastModifiedBy>fveilleux-gaboury</cp:lastModifiedBy>
  <dcterms:created xsi:type="dcterms:W3CDTF">2014-10-27T16:43:33Z</dcterms:created>
  <dcterms:modified xsi:type="dcterms:W3CDTF">2014-12-24T18:57:23Z</dcterms:modified>
</cp:coreProperties>
</file>