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g\Desktop\Carpetas\Trabajos en R\Argentina\"/>
    </mc:Choice>
  </mc:AlternateContent>
  <xr:revisionPtr revIDLastSave="0" documentId="13_ncr:1_{ED438F32-2C56-4B04-9A6A-A1A21D82F3FC}" xr6:coauthVersionLast="47" xr6:coauthVersionMax="47" xr10:uidLastSave="{00000000-0000-0000-0000-000000000000}"/>
  <bookViews>
    <workbookView xWindow="-120" yWindow="-120" windowWidth="29040" windowHeight="15840" xr2:uid="{1F3F8C43-83C9-4BBB-BF26-254CCAA020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D60" i="1" l="1"/>
  <c r="D61" i="1"/>
  <c r="D4" i="1"/>
  <c r="D12" i="1"/>
  <c r="D36" i="1"/>
  <c r="D5" i="1"/>
  <c r="D37" i="1"/>
  <c r="D56" i="1"/>
  <c r="D17" i="1"/>
  <c r="D25" i="1"/>
  <c r="D33" i="1"/>
  <c r="D41" i="1"/>
  <c r="D49" i="1"/>
  <c r="D57" i="1"/>
  <c r="D20" i="1"/>
  <c r="D44" i="1"/>
  <c r="D21" i="1"/>
  <c r="D53" i="1"/>
  <c r="D14" i="1"/>
  <c r="D30" i="1"/>
  <c r="D46" i="1"/>
  <c r="D7" i="1"/>
  <c r="D23" i="1"/>
  <c r="D39" i="1"/>
  <c r="D47" i="1"/>
  <c r="D8" i="1"/>
  <c r="D24" i="1"/>
  <c r="D40" i="1"/>
  <c r="D9" i="1"/>
  <c r="D2" i="1"/>
  <c r="D10" i="1"/>
  <c r="D18" i="1"/>
  <c r="D26" i="1"/>
  <c r="D34" i="1"/>
  <c r="D42" i="1"/>
  <c r="D50" i="1"/>
  <c r="D58" i="1"/>
  <c r="D28" i="1"/>
  <c r="D52" i="1"/>
  <c r="D13" i="1"/>
  <c r="D29" i="1"/>
  <c r="D45" i="1"/>
  <c r="D6" i="1"/>
  <c r="D22" i="1"/>
  <c r="D38" i="1"/>
  <c r="D54" i="1"/>
  <c r="D15" i="1"/>
  <c r="D31" i="1"/>
  <c r="D55" i="1"/>
  <c r="D16" i="1"/>
  <c r="D32" i="1"/>
  <c r="D48" i="1"/>
  <c r="D3" i="1"/>
  <c r="D11" i="1"/>
  <c r="D19" i="1"/>
  <c r="D27" i="1"/>
  <c r="D35" i="1"/>
  <c r="D43" i="1"/>
  <c r="D51" i="1"/>
  <c r="D59" i="1"/>
  <c r="F23" i="1" l="1"/>
  <c r="J23" i="1"/>
  <c r="F13" i="1"/>
  <c r="L13" i="1" s="1"/>
  <c r="M13" i="1" s="1"/>
  <c r="J13" i="1"/>
  <c r="K13" i="1" s="1"/>
  <c r="F52" i="1"/>
  <c r="L52" i="1" s="1"/>
  <c r="M52" i="1" s="1"/>
  <c r="J52" i="1"/>
  <c r="K52" i="1" s="1"/>
  <c r="F56" i="1"/>
  <c r="J56" i="1"/>
  <c r="K56" i="1" s="1"/>
  <c r="F39" i="1"/>
  <c r="J39" i="1"/>
  <c r="K39" i="1" s="1"/>
  <c r="F19" i="1"/>
  <c r="L19" i="1" s="1"/>
  <c r="M19" i="1" s="1"/>
  <c r="J19" i="1"/>
  <c r="K19" i="1" s="1"/>
  <c r="F10" i="1"/>
  <c r="J10" i="1"/>
  <c r="F11" i="1"/>
  <c r="J11" i="1"/>
  <c r="F28" i="1"/>
  <c r="J28" i="1"/>
  <c r="K28" i="1" s="1"/>
  <c r="F57" i="1"/>
  <c r="L57" i="1" s="1"/>
  <c r="M57" i="1" s="1"/>
  <c r="J57" i="1"/>
  <c r="K57" i="1" s="1"/>
  <c r="F27" i="1"/>
  <c r="L27" i="1" s="1"/>
  <c r="M27" i="1" s="1"/>
  <c r="J27" i="1"/>
  <c r="K27" i="1" s="1"/>
  <c r="F44" i="1"/>
  <c r="J44" i="1"/>
  <c r="K44" i="1" s="1"/>
  <c r="F20" i="1"/>
  <c r="J20" i="1"/>
  <c r="K20" i="1" s="1"/>
  <c r="F7" i="1"/>
  <c r="L7" i="1" s="1"/>
  <c r="M7" i="1" s="1"/>
  <c r="J7" i="1"/>
  <c r="K7" i="1" s="1"/>
  <c r="F31" i="1"/>
  <c r="L31" i="1" s="1"/>
  <c r="M31" i="1" s="1"/>
  <c r="J31" i="1"/>
  <c r="K31" i="1" s="1"/>
  <c r="F18" i="1"/>
  <c r="J18" i="1"/>
  <c r="F15" i="1"/>
  <c r="J15" i="1"/>
  <c r="K15" i="1" s="1"/>
  <c r="F37" i="1"/>
  <c r="L37" i="1" s="1"/>
  <c r="M37" i="1" s="1"/>
  <c r="J37" i="1"/>
  <c r="K37" i="1" s="1"/>
  <c r="F54" i="1"/>
  <c r="L54" i="1" s="1"/>
  <c r="M54" i="1" s="1"/>
  <c r="J54" i="1"/>
  <c r="K54" i="1" s="1"/>
  <c r="F2" i="1"/>
  <c r="J2" i="1"/>
  <c r="K2" i="1" s="1"/>
  <c r="F5" i="1"/>
  <c r="J5" i="1"/>
  <c r="K5" i="1" s="1"/>
  <c r="F3" i="1"/>
  <c r="L3" i="1" s="1"/>
  <c r="M3" i="1" s="1"/>
  <c r="J3" i="1"/>
  <c r="K3" i="1" s="1"/>
  <c r="F38" i="1"/>
  <c r="L38" i="1" s="1"/>
  <c r="M38" i="1" s="1"/>
  <c r="J38" i="1"/>
  <c r="K38" i="1" s="1"/>
  <c r="F58" i="1"/>
  <c r="J58" i="1"/>
  <c r="K58" i="1" s="1"/>
  <c r="F9" i="1"/>
  <c r="J9" i="1"/>
  <c r="K9" i="1" s="1"/>
  <c r="F46" i="1"/>
  <c r="L46" i="1" s="1"/>
  <c r="M46" i="1" s="1"/>
  <c r="J46" i="1"/>
  <c r="K46" i="1" s="1"/>
  <c r="F49" i="1"/>
  <c r="L49" i="1" s="1"/>
  <c r="M49" i="1" s="1"/>
  <c r="J49" i="1"/>
  <c r="K49" i="1" s="1"/>
  <c r="F36" i="1"/>
  <c r="J36" i="1"/>
  <c r="K36" i="1" s="1"/>
  <c r="F59" i="1"/>
  <c r="J59" i="1"/>
  <c r="K59" i="1" s="1"/>
  <c r="F48" i="1"/>
  <c r="L48" i="1" s="1"/>
  <c r="M48" i="1" s="1"/>
  <c r="J48" i="1"/>
  <c r="K48" i="1" s="1"/>
  <c r="F22" i="1"/>
  <c r="L22" i="1" s="1"/>
  <c r="M22" i="1" s="1"/>
  <c r="J22" i="1"/>
  <c r="K22" i="1" s="1"/>
  <c r="F50" i="1"/>
  <c r="J50" i="1"/>
  <c r="K50" i="1" s="1"/>
  <c r="F40" i="1"/>
  <c r="J40" i="1"/>
  <c r="K40" i="1" s="1"/>
  <c r="F30" i="1"/>
  <c r="L30" i="1" s="1"/>
  <c r="M30" i="1" s="1"/>
  <c r="J30" i="1"/>
  <c r="K30" i="1" s="1"/>
  <c r="F41" i="1"/>
  <c r="L41" i="1" s="1"/>
  <c r="M41" i="1" s="1"/>
  <c r="J41" i="1"/>
  <c r="K41" i="1" s="1"/>
  <c r="F12" i="1"/>
  <c r="J12" i="1"/>
  <c r="K12" i="1" s="1"/>
  <c r="F51" i="1"/>
  <c r="J51" i="1"/>
  <c r="K51" i="1" s="1"/>
  <c r="F32" i="1"/>
  <c r="L32" i="1" s="1"/>
  <c r="M32" i="1" s="1"/>
  <c r="J32" i="1"/>
  <c r="K32" i="1" s="1"/>
  <c r="F6" i="1"/>
  <c r="L6" i="1" s="1"/>
  <c r="M6" i="1" s="1"/>
  <c r="J6" i="1"/>
  <c r="K6" i="1" s="1"/>
  <c r="F42" i="1"/>
  <c r="J42" i="1"/>
  <c r="K42" i="1" s="1"/>
  <c r="F24" i="1"/>
  <c r="J24" i="1"/>
  <c r="K24" i="1" s="1"/>
  <c r="F14" i="1"/>
  <c r="J14" i="1"/>
  <c r="F33" i="1"/>
  <c r="L33" i="1" s="1"/>
  <c r="M33" i="1" s="1"/>
  <c r="J33" i="1"/>
  <c r="K33" i="1" s="1"/>
  <c r="F4" i="1"/>
  <c r="J4" i="1"/>
  <c r="K4" i="1" s="1"/>
  <c r="F43" i="1"/>
  <c r="J43" i="1"/>
  <c r="K43" i="1" s="1"/>
  <c r="F16" i="1"/>
  <c r="J16" i="1"/>
  <c r="F45" i="1"/>
  <c r="L45" i="1" s="1"/>
  <c r="M45" i="1" s="1"/>
  <c r="J45" i="1"/>
  <c r="K45" i="1" s="1"/>
  <c r="F34" i="1"/>
  <c r="J34" i="1"/>
  <c r="K34" i="1" s="1"/>
  <c r="F8" i="1"/>
  <c r="J8" i="1"/>
  <c r="K8" i="1" s="1"/>
  <c r="F53" i="1"/>
  <c r="L53" i="1" s="1"/>
  <c r="M53" i="1" s="1"/>
  <c r="J53" i="1"/>
  <c r="K53" i="1" s="1"/>
  <c r="F25" i="1"/>
  <c r="L25" i="1" s="1"/>
  <c r="M25" i="1" s="1"/>
  <c r="J25" i="1"/>
  <c r="K25" i="1" s="1"/>
  <c r="J61" i="1"/>
  <c r="K61" i="1" s="1"/>
  <c r="F61" i="1"/>
  <c r="F35" i="1"/>
  <c r="J35" i="1"/>
  <c r="K35" i="1" s="1"/>
  <c r="F55" i="1"/>
  <c r="L55" i="1" s="1"/>
  <c r="M55" i="1" s="1"/>
  <c r="J55" i="1"/>
  <c r="K55" i="1" s="1"/>
  <c r="F29" i="1"/>
  <c r="L29" i="1" s="1"/>
  <c r="M29" i="1" s="1"/>
  <c r="J29" i="1"/>
  <c r="K29" i="1" s="1"/>
  <c r="F26" i="1"/>
  <c r="J26" i="1"/>
  <c r="K26" i="1" s="1"/>
  <c r="F47" i="1"/>
  <c r="J47" i="1"/>
  <c r="K47" i="1" s="1"/>
  <c r="F21" i="1"/>
  <c r="L21" i="1" s="1"/>
  <c r="M21" i="1" s="1"/>
  <c r="J21" i="1"/>
  <c r="K21" i="1" s="1"/>
  <c r="F17" i="1"/>
  <c r="L17" i="1" s="1"/>
  <c r="M17" i="1" s="1"/>
  <c r="J17" i="1"/>
  <c r="K17" i="1" s="1"/>
  <c r="J60" i="1"/>
  <c r="K60" i="1" s="1"/>
  <c r="F60" i="1"/>
  <c r="G59" i="1"/>
  <c r="L60" i="1" l="1"/>
  <c r="M60" i="1" s="1"/>
  <c r="G60" i="1"/>
  <c r="L18" i="1"/>
  <c r="M18" i="1" s="1"/>
  <c r="K18" i="1"/>
  <c r="L11" i="1"/>
  <c r="M11" i="1" s="1"/>
  <c r="K11" i="1"/>
  <c r="L42" i="1"/>
  <c r="M42" i="1" s="1"/>
  <c r="L50" i="1"/>
  <c r="M50" i="1" s="1"/>
  <c r="L58" i="1"/>
  <c r="M58" i="1" s="1"/>
  <c r="L44" i="1"/>
  <c r="M44" i="1" s="1"/>
  <c r="L56" i="1"/>
  <c r="M56" i="1" s="1"/>
  <c r="L61" i="1"/>
  <c r="M61" i="1" s="1"/>
  <c r="G61" i="1"/>
  <c r="L26" i="1"/>
  <c r="M26" i="1" s="1"/>
  <c r="L34" i="1"/>
  <c r="M34" i="1" s="1"/>
  <c r="L4" i="1"/>
  <c r="M4" i="1" s="1"/>
  <c r="L12" i="1"/>
  <c r="M12" i="1" s="1"/>
  <c r="L36" i="1"/>
  <c r="M36" i="1" s="1"/>
  <c r="L2" i="1"/>
  <c r="M2" i="1" s="1"/>
  <c r="L10" i="1"/>
  <c r="M10" i="1" s="1"/>
  <c r="K10" i="1"/>
  <c r="L16" i="1"/>
  <c r="M16" i="1" s="1"/>
  <c r="K16" i="1"/>
  <c r="L14" i="1"/>
  <c r="M14" i="1" s="1"/>
  <c r="K14" i="1"/>
  <c r="L23" i="1"/>
  <c r="M23" i="1" s="1"/>
  <c r="K23" i="1"/>
  <c r="L59" i="1"/>
  <c r="M59" i="1" s="1"/>
  <c r="L47" i="1"/>
  <c r="M47" i="1" s="1"/>
  <c r="L35" i="1"/>
  <c r="M35" i="1" s="1"/>
  <c r="L8" i="1"/>
  <c r="M8" i="1" s="1"/>
  <c r="L43" i="1"/>
  <c r="M43" i="1" s="1"/>
  <c r="L24" i="1"/>
  <c r="M24" i="1" s="1"/>
  <c r="L51" i="1"/>
  <c r="M51" i="1" s="1"/>
  <c r="L40" i="1"/>
  <c r="M40" i="1" s="1"/>
  <c r="L9" i="1"/>
  <c r="M9" i="1" s="1"/>
  <c r="L5" i="1"/>
  <c r="M5" i="1" s="1"/>
  <c r="L15" i="1"/>
  <c r="M15" i="1" s="1"/>
  <c r="L20" i="1"/>
  <c r="M20" i="1" s="1"/>
  <c r="L28" i="1"/>
  <c r="M28" i="1" s="1"/>
  <c r="L39" i="1"/>
  <c r="M39" i="1" s="1"/>
</calcChain>
</file>

<file path=xl/sharedStrings.xml><?xml version="1.0" encoding="utf-8"?>
<sst xmlns="http://schemas.openxmlformats.org/spreadsheetml/2006/main" count="13" uniqueCount="13">
  <si>
    <t>año</t>
  </si>
  <si>
    <t>a dic 2015</t>
  </si>
  <si>
    <t>inflacion</t>
  </si>
  <si>
    <t>actualizador</t>
  </si>
  <si>
    <t>gastopbi</t>
  </si>
  <si>
    <t>recaudacion_en_mill</t>
  </si>
  <si>
    <t xml:space="preserve">recaudacion </t>
  </si>
  <si>
    <t>ingresos corrientes para actualizar</t>
  </si>
  <si>
    <t>gastos corrientes para actualizar</t>
  </si>
  <si>
    <t>gastos</t>
  </si>
  <si>
    <t>gastos_en_mill</t>
  </si>
  <si>
    <t>resultado_economico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</si>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</sst>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1" applyFont="1"/>
    <xf numFmtId="43" fontId="0" fillId="0" borderId="0" xfId="0" applyNumberFormat="1"/>
    <xf numFmtId="2" fontId="0" fillId="0" borderId="0" xfId="0" applyNumberFormat="1"/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73C1-37FD-4C7F-985E-9003F4D9D114}">
  <dimension ref="A1:M61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baseColWidth="10" defaultRowHeight="15" x14ac:dyDescent="0.25"/>
  <cols>
    <col min="2" max="2" width="58.140625" customWidth="1"/>
    <col min="3" max="3" width="11.42578125" customWidth="1"/>
    <col min="4" max="4" width="14.28515625" customWidth="1"/>
    <col min="5" max="5" width="31.5703125" bestFit="1" customWidth="1"/>
    <col min="6" max="7" width="22.7109375" customWidth="1"/>
    <col min="9" max="9" width="29.5703125" bestFit="1" customWidth="1"/>
    <col min="10" max="10" width="18.85546875" bestFit="1" customWidth="1"/>
    <col min="11" max="11" width="14.28515625" bestFit="1" customWidth="1"/>
    <col min="12" max="12" width="20.28515625" bestFit="1" customWidth="1"/>
    <col min="13" max="13" width="11.85546875" bestFit="1" customWidth="1"/>
  </cols>
  <sheetData>
    <row r="1" spans="1:13" x14ac:dyDescent="0.25">
      <c r="A1" s="6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s="6" t="s">
        <v>5</v>
      </c>
      <c r="H1" s="6" t="s">
        <v>4</v>
      </c>
      <c r="I1" t="s">
        <v>8</v>
      </c>
      <c r="J1" t="s">
        <v>9</v>
      </c>
      <c r="K1" s="6" t="s">
        <v>10</v>
      </c>
      <c r="L1" t="s">
        <v>11</v>
      </c>
      <c r="M1" t="s">
        <v>12</v>
      </c>
    </row>
    <row r="2" spans="1:13" x14ac:dyDescent="0.25">
      <c r="A2">
        <v>1961</v>
      </c>
      <c r="B2">
        <v>6.2900000000000001E-12</v>
      </c>
      <c r="C2">
        <v>18.8</v>
      </c>
      <c r="D2">
        <f>+B$56/B2</f>
        <v>15943024978886.402</v>
      </c>
      <c r="E2" s="2">
        <v>1.91E-5</v>
      </c>
      <c r="F2" s="2">
        <f>+E2*D2</f>
        <v>304511777.09673029</v>
      </c>
      <c r="G2" s="2">
        <v>309.29468459039623</v>
      </c>
      <c r="H2">
        <v>17.75</v>
      </c>
      <c r="I2" s="2">
        <v>1.7E-5</v>
      </c>
      <c r="J2" s="2">
        <f>+I2*D2</f>
        <v>271031424.64106882</v>
      </c>
      <c r="K2">
        <f>+J2/1000000</f>
        <v>271.03142464106884</v>
      </c>
      <c r="L2" s="4">
        <f>+F2-J2</f>
        <v>33480352.455661476</v>
      </c>
      <c r="M2" t="str">
        <f>IF(L2&gt;0,"Superavit","Deficit")</f>
        <v>Superavit</v>
      </c>
    </row>
    <row r="3" spans="1:13" x14ac:dyDescent="0.25">
      <c r="A3">
        <v>1962</v>
      </c>
      <c r="B3">
        <f>+B2*((C3/100)+1)</f>
        <v>8.2902200000000006E-12</v>
      </c>
      <c r="C3">
        <v>31.8</v>
      </c>
      <c r="D3">
        <f>+B$56/B3</f>
        <v>12096377070475.266</v>
      </c>
      <c r="E3" s="2">
        <v>1.8099999999999999E-5</v>
      </c>
      <c r="F3" s="2">
        <f t="shared" ref="F3:F58" si="0">+E3*D3</f>
        <v>218944424.9756023</v>
      </c>
      <c r="G3" s="2">
        <v>224.99261351083996</v>
      </c>
      <c r="H3">
        <v>17.41</v>
      </c>
      <c r="I3" s="2">
        <v>1.9400000000000001E-5</v>
      </c>
      <c r="J3" s="2">
        <f t="shared" ref="J3:J61" si="1">+I3*D3</f>
        <v>234669715.16722018</v>
      </c>
      <c r="K3">
        <f t="shared" ref="K3:K61" si="2">+J3/1000000</f>
        <v>234.66971516722018</v>
      </c>
      <c r="L3" s="4">
        <f t="shared" ref="L3:L61" si="3">+F3-J3</f>
        <v>-15725290.191617876</v>
      </c>
      <c r="M3" t="str">
        <f t="shared" ref="M3:M61" si="4">IF(L3&gt;0,"Superavit","Deficit")</f>
        <v>Deficit</v>
      </c>
    </row>
    <row r="4" spans="1:13" x14ac:dyDescent="0.25">
      <c r="A4">
        <v>1963</v>
      </c>
      <c r="B4">
        <f>+B3*((C4/100)+1)</f>
        <v>1.058661094E-11</v>
      </c>
      <c r="C4">
        <v>27.7</v>
      </c>
      <c r="D4">
        <f t="shared" ref="D4:D61" si="5">+B$56/B4</f>
        <v>9472495748218.6914</v>
      </c>
      <c r="E4" s="2">
        <v>2.2099999999999998E-5</v>
      </c>
      <c r="F4" s="2">
        <f t="shared" si="0"/>
        <v>209342156.03563306</v>
      </c>
      <c r="G4" s="2">
        <v>214.07840390974243</v>
      </c>
      <c r="H4">
        <v>16.88</v>
      </c>
      <c r="I4" s="2">
        <v>2.4000000000000001E-5</v>
      </c>
      <c r="J4" s="2">
        <f t="shared" si="1"/>
        <v>227339897.9572486</v>
      </c>
      <c r="K4">
        <f t="shared" si="2"/>
        <v>227.33989795724861</v>
      </c>
      <c r="L4" s="4">
        <f t="shared" si="3"/>
        <v>-17997741.921615541</v>
      </c>
      <c r="M4" t="str">
        <f t="shared" si="4"/>
        <v>Deficit</v>
      </c>
    </row>
    <row r="5" spans="1:13" x14ac:dyDescent="0.25">
      <c r="A5">
        <v>1964</v>
      </c>
      <c r="B5">
        <f>+B4*((C5/100)+1)</f>
        <v>1.250278752014E-11</v>
      </c>
      <c r="C5">
        <v>18.100000000000001</v>
      </c>
      <c r="D5">
        <f t="shared" si="5"/>
        <v>8020741531091.1855</v>
      </c>
      <c r="E5" s="2">
        <v>3.0899999999999999E-5</v>
      </c>
      <c r="F5" s="2">
        <f t="shared" si="0"/>
        <v>247840913.31071761</v>
      </c>
      <c r="G5" s="2">
        <v>250.24713577004499</v>
      </c>
      <c r="H5">
        <v>15.84</v>
      </c>
      <c r="I5" s="2">
        <v>3.5200000000000002E-5</v>
      </c>
      <c r="J5" s="2">
        <f t="shared" si="1"/>
        <v>282330101.89440972</v>
      </c>
      <c r="K5">
        <f t="shared" si="2"/>
        <v>282.33010189440972</v>
      </c>
      <c r="L5" s="4">
        <f t="shared" si="3"/>
        <v>-34489188.583692104</v>
      </c>
      <c r="M5" t="str">
        <f t="shared" si="4"/>
        <v>Deficit</v>
      </c>
    </row>
    <row r="6" spans="1:13" x14ac:dyDescent="0.25">
      <c r="A6">
        <v>1965</v>
      </c>
      <c r="B6">
        <f t="shared" ref="B6:B61" si="6">+B5*((C6/100)+1)</f>
        <v>1.727885235283348E-11</v>
      </c>
      <c r="C6">
        <v>38.200000000000003</v>
      </c>
      <c r="D6">
        <f t="shared" si="5"/>
        <v>5803720355348.1807</v>
      </c>
      <c r="E6" s="2">
        <v>4.4400000000000002E-5</v>
      </c>
      <c r="F6" s="2">
        <f t="shared" si="0"/>
        <v>257685183.77745923</v>
      </c>
      <c r="G6" s="2">
        <v>260.00667191959849</v>
      </c>
      <c r="H6">
        <v>14.6</v>
      </c>
      <c r="I6" s="2">
        <v>4.4199999999999997E-5</v>
      </c>
      <c r="J6" s="2">
        <f t="shared" si="1"/>
        <v>256524439.70638958</v>
      </c>
      <c r="K6">
        <f t="shared" si="2"/>
        <v>256.52443970638956</v>
      </c>
      <c r="L6" s="4">
        <f t="shared" si="3"/>
        <v>1160744.0710696578</v>
      </c>
      <c r="M6" t="str">
        <f t="shared" si="4"/>
        <v>Superavit</v>
      </c>
    </row>
    <row r="7" spans="1:13" x14ac:dyDescent="0.25">
      <c r="A7">
        <v>1966</v>
      </c>
      <c r="B7">
        <f t="shared" si="6"/>
        <v>2.2445229206330691E-11</v>
      </c>
      <c r="C7">
        <v>29.9</v>
      </c>
      <c r="D7">
        <f t="shared" si="5"/>
        <v>4467837071091.748</v>
      </c>
      <c r="E7" s="2">
        <v>5.77E-5</v>
      </c>
      <c r="F7" s="2">
        <f t="shared" si="0"/>
        <v>257794199.00199386</v>
      </c>
      <c r="G7" s="2">
        <v>259.58133383043059</v>
      </c>
      <c r="H7">
        <v>15.71</v>
      </c>
      <c r="I7" s="2">
        <v>6.3200000000000005E-5</v>
      </c>
      <c r="J7" s="2">
        <f t="shared" si="1"/>
        <v>282367302.89299852</v>
      </c>
      <c r="K7">
        <f t="shared" si="2"/>
        <v>282.36730289299851</v>
      </c>
      <c r="L7" s="4">
        <f t="shared" si="3"/>
        <v>-24573103.891004652</v>
      </c>
      <c r="M7" t="str">
        <f t="shared" si="4"/>
        <v>Deficit</v>
      </c>
    </row>
    <row r="8" spans="1:13" x14ac:dyDescent="0.25">
      <c r="A8">
        <v>1967</v>
      </c>
      <c r="B8">
        <f t="shared" si="6"/>
        <v>2.85952220088653E-11</v>
      </c>
      <c r="C8">
        <v>27.4</v>
      </c>
      <c r="D8">
        <f t="shared" si="5"/>
        <v>3506936476524.1348</v>
      </c>
      <c r="E8" s="2">
        <v>9.2700000000000004E-5</v>
      </c>
      <c r="F8" s="2">
        <f t="shared" si="0"/>
        <v>325093011.37378728</v>
      </c>
      <c r="G8" s="2">
        <v>326.49578596439693</v>
      </c>
      <c r="H8">
        <v>16.190000000000001</v>
      </c>
      <c r="I8" s="2">
        <v>8.8599999999999999E-5</v>
      </c>
      <c r="J8" s="2">
        <f t="shared" si="1"/>
        <v>310714571.82003832</v>
      </c>
      <c r="K8">
        <f t="shared" si="2"/>
        <v>310.71457182003832</v>
      </c>
      <c r="L8" s="4">
        <f t="shared" si="3"/>
        <v>14378439.553748965</v>
      </c>
      <c r="M8" t="str">
        <f t="shared" si="4"/>
        <v>Superavit</v>
      </c>
    </row>
    <row r="9" spans="1:13" x14ac:dyDescent="0.25">
      <c r="A9">
        <v>1968</v>
      </c>
      <c r="B9">
        <f t="shared" si="6"/>
        <v>3.1340363321716372E-11</v>
      </c>
      <c r="C9">
        <v>9.6</v>
      </c>
      <c r="D9">
        <f t="shared" si="5"/>
        <v>3199759558872.3857</v>
      </c>
      <c r="E9" s="2">
        <v>1.02E-4</v>
      </c>
      <c r="F9" s="2">
        <f t="shared" si="0"/>
        <v>326375475.00498337</v>
      </c>
      <c r="G9" s="2">
        <v>329.5752345638557</v>
      </c>
      <c r="H9">
        <v>16.2</v>
      </c>
      <c r="I9" s="2">
        <v>1.015E-4</v>
      </c>
      <c r="J9" s="2">
        <f t="shared" si="1"/>
        <v>324775595.22554713</v>
      </c>
      <c r="K9">
        <f t="shared" si="2"/>
        <v>324.77559522554714</v>
      </c>
      <c r="L9" s="4">
        <f t="shared" si="3"/>
        <v>1599879.7794362307</v>
      </c>
      <c r="M9" t="str">
        <f t="shared" si="4"/>
        <v>Superavit</v>
      </c>
    </row>
    <row r="10" spans="1:13" x14ac:dyDescent="0.25">
      <c r="A10">
        <v>1969</v>
      </c>
      <c r="B10">
        <f t="shared" si="6"/>
        <v>3.3440167664271368E-11</v>
      </c>
      <c r="C10">
        <v>6.7</v>
      </c>
      <c r="D10">
        <f t="shared" si="5"/>
        <v>2998837449739.8179</v>
      </c>
      <c r="E10" s="2">
        <v>1.1900000000000001E-4</v>
      </c>
      <c r="F10" s="2">
        <f t="shared" si="0"/>
        <v>356861656.51903832</v>
      </c>
      <c r="G10" s="2">
        <v>356.86165651903832</v>
      </c>
      <c r="H10">
        <v>15.64</v>
      </c>
      <c r="I10" s="2">
        <v>1.142E-4</v>
      </c>
      <c r="J10" s="2">
        <f t="shared" si="1"/>
        <v>342467236.76028717</v>
      </c>
      <c r="K10">
        <f t="shared" si="2"/>
        <v>342.46723676028716</v>
      </c>
      <c r="L10" s="4">
        <f t="shared" si="3"/>
        <v>14394419.758751154</v>
      </c>
      <c r="M10" t="str">
        <f t="shared" si="4"/>
        <v>Superavit</v>
      </c>
    </row>
    <row r="11" spans="1:13" x14ac:dyDescent="0.25">
      <c r="A11">
        <v>1970</v>
      </c>
      <c r="B11">
        <f t="shared" si="6"/>
        <v>4.0696684047418256E-11</v>
      </c>
      <c r="C11">
        <v>21.7</v>
      </c>
      <c r="D11">
        <f t="shared" si="5"/>
        <v>2464122801758.2725</v>
      </c>
      <c r="E11" s="2">
        <v>1.4200000000000001E-4</v>
      </c>
      <c r="F11" s="2">
        <f t="shared" si="0"/>
        <v>349905437.8496747</v>
      </c>
      <c r="G11" s="2">
        <v>349.90543784967468</v>
      </c>
      <c r="H11">
        <v>15.62</v>
      </c>
      <c r="I11" s="2">
        <v>1.314E-4</v>
      </c>
      <c r="J11" s="2">
        <f t="shared" si="1"/>
        <v>323785736.15103698</v>
      </c>
      <c r="K11">
        <f t="shared" si="2"/>
        <v>323.78573615103699</v>
      </c>
      <c r="L11" s="4">
        <f t="shared" si="3"/>
        <v>26119701.698637724</v>
      </c>
      <c r="M11" t="str">
        <f t="shared" si="4"/>
        <v>Superavit</v>
      </c>
    </row>
    <row r="12" spans="1:13" x14ac:dyDescent="0.25">
      <c r="A12">
        <v>1971</v>
      </c>
      <c r="B12">
        <f t="shared" si="6"/>
        <v>5.6609087509958795E-11</v>
      </c>
      <c r="C12">
        <v>39.1</v>
      </c>
      <c r="D12">
        <f t="shared" si="5"/>
        <v>1771475774089.3403</v>
      </c>
      <c r="E12" s="2">
        <v>1.8599999999999999E-4</v>
      </c>
      <c r="F12" s="2">
        <f t="shared" si="0"/>
        <v>329494493.98061728</v>
      </c>
      <c r="G12" s="2">
        <v>331.26596975470665</v>
      </c>
      <c r="H12">
        <v>15.28</v>
      </c>
      <c r="I12" s="2">
        <v>1.8200000000000001E-4</v>
      </c>
      <c r="J12" s="2">
        <f t="shared" si="1"/>
        <v>322408590.88425994</v>
      </c>
      <c r="K12">
        <f t="shared" si="2"/>
        <v>322.40859088425992</v>
      </c>
      <c r="L12" s="4">
        <f t="shared" si="3"/>
        <v>7085903.0963573456</v>
      </c>
      <c r="M12" t="str">
        <f t="shared" si="4"/>
        <v>Superavit</v>
      </c>
    </row>
    <row r="13" spans="1:13" x14ac:dyDescent="0.25">
      <c r="A13">
        <v>1972</v>
      </c>
      <c r="B13">
        <f t="shared" si="6"/>
        <v>9.2895512603842381E-11</v>
      </c>
      <c r="C13">
        <v>64.099999999999994</v>
      </c>
      <c r="D13">
        <f t="shared" si="5"/>
        <v>1079509917178.1477</v>
      </c>
      <c r="E13" s="2">
        <v>2.8299999999999999E-4</v>
      </c>
      <c r="F13" s="2">
        <f t="shared" si="0"/>
        <v>305501306.56141579</v>
      </c>
      <c r="G13" s="2">
        <v>308.73983631295027</v>
      </c>
      <c r="H13">
        <v>14.94</v>
      </c>
      <c r="I13" s="2">
        <v>2.8880000000000003E-4</v>
      </c>
      <c r="J13" s="2">
        <f t="shared" si="1"/>
        <v>311762464.08104908</v>
      </c>
      <c r="K13">
        <f t="shared" si="2"/>
        <v>311.76246408104907</v>
      </c>
      <c r="L13" s="4">
        <f t="shared" si="3"/>
        <v>-6261157.5196332932</v>
      </c>
      <c r="M13" t="str">
        <f t="shared" si="4"/>
        <v>Deficit</v>
      </c>
    </row>
    <row r="14" spans="1:13" x14ac:dyDescent="0.25">
      <c r="A14">
        <v>1973</v>
      </c>
      <c r="B14">
        <f t="shared" si="6"/>
        <v>1.3367664263692919E-10</v>
      </c>
      <c r="C14">
        <v>43.9</v>
      </c>
      <c r="D14">
        <f t="shared" si="5"/>
        <v>750180623473.34802</v>
      </c>
      <c r="E14" s="2">
        <v>4.8899999999999996E-4</v>
      </c>
      <c r="F14" s="2">
        <f t="shared" si="0"/>
        <v>366838324.87846714</v>
      </c>
      <c r="G14" s="2">
        <v>366.83832487846712</v>
      </c>
      <c r="H14">
        <v>16.010000000000002</v>
      </c>
      <c r="I14" s="2">
        <v>5.5400000000000002E-4</v>
      </c>
      <c r="J14" s="2">
        <f t="shared" si="1"/>
        <v>415600065.40423483</v>
      </c>
      <c r="K14">
        <f t="shared" si="2"/>
        <v>415.60006540423484</v>
      </c>
      <c r="L14" s="4">
        <f t="shared" si="3"/>
        <v>-48761740.525767684</v>
      </c>
      <c r="M14" t="str">
        <f t="shared" si="4"/>
        <v>Deficit</v>
      </c>
    </row>
    <row r="15" spans="1:13" x14ac:dyDescent="0.25">
      <c r="A15">
        <v>1974</v>
      </c>
      <c r="B15">
        <f t="shared" si="6"/>
        <v>1.8728097633433779E-10</v>
      </c>
      <c r="C15">
        <v>40.1</v>
      </c>
      <c r="D15">
        <f t="shared" si="5"/>
        <v>535460830459.2063</v>
      </c>
      <c r="E15" s="2">
        <v>7.7099999999999998E-4</v>
      </c>
      <c r="F15" s="2">
        <f t="shared" si="0"/>
        <v>412840300.28404802</v>
      </c>
      <c r="G15" s="2">
        <v>417.65944775818093</v>
      </c>
      <c r="H15">
        <v>18.239999999999998</v>
      </c>
      <c r="I15" s="2">
        <v>8.4500000000000005E-4</v>
      </c>
      <c r="J15" s="2">
        <f t="shared" si="1"/>
        <v>452464401.73802936</v>
      </c>
      <c r="K15">
        <f t="shared" si="2"/>
        <v>452.46440173802938</v>
      </c>
      <c r="L15" s="4">
        <f t="shared" si="3"/>
        <v>-39624101.45398134</v>
      </c>
      <c r="M15" t="str">
        <f t="shared" si="4"/>
        <v>Deficit</v>
      </c>
    </row>
    <row r="16" spans="1:13" x14ac:dyDescent="0.25">
      <c r="A16">
        <v>1975</v>
      </c>
      <c r="B16">
        <f t="shared" si="6"/>
        <v>8.1467224705436934E-10</v>
      </c>
      <c r="C16">
        <v>335</v>
      </c>
      <c r="D16">
        <f t="shared" si="5"/>
        <v>123094443783.72559</v>
      </c>
      <c r="E16" s="2">
        <v>1.72E-3</v>
      </c>
      <c r="F16" s="2">
        <f t="shared" si="0"/>
        <v>211722443.30800802</v>
      </c>
      <c r="G16" s="2">
        <v>211.72244330800802</v>
      </c>
      <c r="H16">
        <v>18.13</v>
      </c>
      <c r="I16" s="2">
        <v>2.2430000000000002E-3</v>
      </c>
      <c r="J16" s="2">
        <f t="shared" si="1"/>
        <v>276100837.40689653</v>
      </c>
      <c r="K16">
        <f t="shared" si="2"/>
        <v>276.10083740689652</v>
      </c>
      <c r="L16" s="4">
        <f t="shared" si="3"/>
        <v>-64378394.098888516</v>
      </c>
      <c r="M16" t="str">
        <f t="shared" si="4"/>
        <v>Deficit</v>
      </c>
    </row>
    <row r="17" spans="1:13" x14ac:dyDescent="0.25">
      <c r="A17">
        <v>1976</v>
      </c>
      <c r="B17">
        <f t="shared" si="6"/>
        <v>3.6464729778153579E-9</v>
      </c>
      <c r="C17">
        <v>347.6</v>
      </c>
      <c r="D17">
        <f t="shared" si="5"/>
        <v>27500992802.440922</v>
      </c>
      <c r="E17" s="2">
        <v>9.9399999999999992E-3</v>
      </c>
      <c r="F17" s="2">
        <f t="shared" si="0"/>
        <v>273359868.45626277</v>
      </c>
      <c r="G17" s="2">
        <v>273.90988831231158</v>
      </c>
      <c r="H17">
        <v>18.48</v>
      </c>
      <c r="I17" s="2">
        <v>1.221E-2</v>
      </c>
      <c r="J17" s="2">
        <f t="shared" si="1"/>
        <v>335787122.11780369</v>
      </c>
      <c r="K17">
        <f t="shared" si="2"/>
        <v>335.78712211780368</v>
      </c>
      <c r="L17" s="4">
        <f t="shared" si="3"/>
        <v>-62427253.661540926</v>
      </c>
      <c r="M17" t="str">
        <f t="shared" si="4"/>
        <v>Deficit</v>
      </c>
    </row>
    <row r="18" spans="1:13" x14ac:dyDescent="0.25">
      <c r="A18">
        <v>1977</v>
      </c>
      <c r="B18">
        <f t="shared" si="6"/>
        <v>9.4954156342311922E-9</v>
      </c>
      <c r="C18">
        <v>160.4</v>
      </c>
      <c r="D18">
        <f t="shared" si="5"/>
        <v>10561057143.794516</v>
      </c>
      <c r="E18" s="2">
        <v>3.1099999999999999E-2</v>
      </c>
      <c r="F18" s="2">
        <f t="shared" si="0"/>
        <v>328448877.17200941</v>
      </c>
      <c r="G18" s="2">
        <v>328.44887717200942</v>
      </c>
      <c r="H18">
        <v>17.61</v>
      </c>
      <c r="I18" s="2">
        <v>3.2509999999999997E-2</v>
      </c>
      <c r="J18" s="2">
        <f t="shared" si="1"/>
        <v>343339967.74475968</v>
      </c>
      <c r="K18">
        <f t="shared" si="2"/>
        <v>343.33996774475969</v>
      </c>
      <c r="L18" s="4">
        <f t="shared" si="3"/>
        <v>-14891090.57275027</v>
      </c>
      <c r="M18" t="str">
        <f t="shared" si="4"/>
        <v>Deficit</v>
      </c>
    </row>
    <row r="19" spans="1:13" x14ac:dyDescent="0.25">
      <c r="A19">
        <v>1978</v>
      </c>
      <c r="B19">
        <f t="shared" si="6"/>
        <v>2.5618631381155761E-8</v>
      </c>
      <c r="C19">
        <v>169.8</v>
      </c>
      <c r="D19">
        <f t="shared" si="5"/>
        <v>3914402203.0372553</v>
      </c>
      <c r="E19" s="2">
        <v>8.7099999999999997E-2</v>
      </c>
      <c r="F19" s="2">
        <f t="shared" si="0"/>
        <v>340944431.88454491</v>
      </c>
      <c r="G19" s="2">
        <v>341.3358721048487</v>
      </c>
      <c r="H19">
        <v>20.18</v>
      </c>
      <c r="I19" s="2">
        <v>9.6000000000000002E-2</v>
      </c>
      <c r="J19" s="2">
        <f t="shared" si="1"/>
        <v>375782611.49157649</v>
      </c>
      <c r="K19">
        <f t="shared" si="2"/>
        <v>375.78261149157652</v>
      </c>
      <c r="L19" s="4">
        <f t="shared" si="3"/>
        <v>-34838179.607031584</v>
      </c>
      <c r="M19" t="str">
        <f t="shared" si="4"/>
        <v>Deficit</v>
      </c>
    </row>
    <row r="20" spans="1:13" x14ac:dyDescent="0.25">
      <c r="A20">
        <v>1979</v>
      </c>
      <c r="B20">
        <f t="shared" si="6"/>
        <v>6.1407859420630349E-8</v>
      </c>
      <c r="C20">
        <v>139.69999999999999</v>
      </c>
      <c r="D20">
        <f t="shared" si="5"/>
        <v>1633042220.708075</v>
      </c>
      <c r="E20" s="2">
        <v>0.224</v>
      </c>
      <c r="F20" s="2">
        <f t="shared" si="0"/>
        <v>365801457.43860883</v>
      </c>
      <c r="G20" s="2">
        <v>367.43449965931688</v>
      </c>
      <c r="H20">
        <v>19.12</v>
      </c>
      <c r="I20" s="2">
        <v>0.25059999999999999</v>
      </c>
      <c r="J20" s="2">
        <f t="shared" si="1"/>
        <v>409240380.50944358</v>
      </c>
      <c r="K20">
        <f t="shared" si="2"/>
        <v>409.24038050944358</v>
      </c>
      <c r="L20" s="4">
        <f t="shared" si="3"/>
        <v>-43438923.070834756</v>
      </c>
      <c r="M20" t="str">
        <f t="shared" si="4"/>
        <v>Deficit</v>
      </c>
    </row>
    <row r="21" spans="1:13" x14ac:dyDescent="0.25">
      <c r="A21">
        <v>1980</v>
      </c>
      <c r="B21">
        <f t="shared" si="6"/>
        <v>1.1520114427310253E-7</v>
      </c>
      <c r="C21">
        <v>87.6</v>
      </c>
      <c r="D21">
        <f t="shared" si="5"/>
        <v>870491588.86357951</v>
      </c>
      <c r="E21" s="2">
        <v>0.49299999999999999</v>
      </c>
      <c r="F21" s="2">
        <f t="shared" si="0"/>
        <v>429152353.30974472</v>
      </c>
      <c r="G21" s="2">
        <v>430.02284489860824</v>
      </c>
      <c r="H21">
        <v>20.29</v>
      </c>
      <c r="I21" s="2">
        <v>0.53400000000000003</v>
      </c>
      <c r="J21" s="2">
        <f t="shared" si="1"/>
        <v>464842508.45315146</v>
      </c>
      <c r="K21">
        <f t="shared" si="2"/>
        <v>464.84250845315148</v>
      </c>
      <c r="L21" s="4">
        <f t="shared" si="3"/>
        <v>-35690155.143406749</v>
      </c>
      <c r="M21" t="str">
        <f t="shared" si="4"/>
        <v>Deficit</v>
      </c>
    </row>
    <row r="22" spans="1:13" x14ac:dyDescent="0.25">
      <c r="A22">
        <v>1981</v>
      </c>
      <c r="B22">
        <f t="shared" si="6"/>
        <v>2.6646024670368618E-7</v>
      </c>
      <c r="C22">
        <v>131.30000000000001</v>
      </c>
      <c r="D22">
        <f t="shared" si="5"/>
        <v>376347422.76851678</v>
      </c>
      <c r="E22" s="2">
        <v>0.89800000000000002</v>
      </c>
      <c r="F22" s="2">
        <f t="shared" si="0"/>
        <v>337959985.64612806</v>
      </c>
      <c r="G22" s="2">
        <v>338.71268049166514</v>
      </c>
      <c r="H22">
        <v>22.46</v>
      </c>
      <c r="I22" s="2">
        <v>1.17</v>
      </c>
      <c r="J22" s="2">
        <f t="shared" si="1"/>
        <v>440326484.63916463</v>
      </c>
      <c r="K22">
        <f t="shared" si="2"/>
        <v>440.32648463916462</v>
      </c>
      <c r="L22" s="4">
        <f t="shared" si="3"/>
        <v>-102366498.99303657</v>
      </c>
      <c r="M22" t="str">
        <f t="shared" si="4"/>
        <v>Deficit</v>
      </c>
    </row>
    <row r="23" spans="1:13" x14ac:dyDescent="0.25">
      <c r="A23">
        <v>1982</v>
      </c>
      <c r="B23">
        <f t="shared" si="6"/>
        <v>8.2522738404131612E-7</v>
      </c>
      <c r="C23">
        <v>209.7</v>
      </c>
      <c r="D23">
        <f t="shared" si="5"/>
        <v>121519994.43607259</v>
      </c>
      <c r="E23" s="2">
        <v>2.25</v>
      </c>
      <c r="F23" s="2">
        <f t="shared" si="0"/>
        <v>273419987.48116332</v>
      </c>
      <c r="G23" s="2">
        <v>273.41998748116333</v>
      </c>
      <c r="H23">
        <v>20.39</v>
      </c>
      <c r="I23" s="2">
        <v>3.1859999999999999</v>
      </c>
      <c r="J23" s="2">
        <f t="shared" si="1"/>
        <v>387162702.27332723</v>
      </c>
      <c r="K23">
        <f t="shared" si="2"/>
        <v>387.16270227332723</v>
      </c>
      <c r="L23" s="4">
        <f t="shared" si="3"/>
        <v>-113742714.79216391</v>
      </c>
      <c r="M23" t="str">
        <f t="shared" si="4"/>
        <v>Deficit</v>
      </c>
    </row>
    <row r="24" spans="1:13" x14ac:dyDescent="0.25">
      <c r="A24">
        <v>1983</v>
      </c>
      <c r="B24">
        <f t="shared" si="6"/>
        <v>4.4042385486285041E-6</v>
      </c>
      <c r="C24">
        <v>433.7</v>
      </c>
      <c r="D24">
        <f t="shared" si="5"/>
        <v>22769345.032054074</v>
      </c>
      <c r="E24" s="2">
        <v>11.32</v>
      </c>
      <c r="F24" s="2">
        <f t="shared" si="0"/>
        <v>257748985.76285213</v>
      </c>
      <c r="G24" s="2">
        <v>258.43206611381373</v>
      </c>
      <c r="H24">
        <v>19.37</v>
      </c>
      <c r="I24" s="2">
        <v>14.25</v>
      </c>
      <c r="J24" s="2">
        <f t="shared" si="1"/>
        <v>324463166.70677054</v>
      </c>
      <c r="K24">
        <f t="shared" si="2"/>
        <v>324.46316670677055</v>
      </c>
      <c r="L24" s="4">
        <f t="shared" si="3"/>
        <v>-66714180.943918407</v>
      </c>
      <c r="M24" t="str">
        <f t="shared" si="4"/>
        <v>Deficit</v>
      </c>
    </row>
    <row r="25" spans="1:13" x14ac:dyDescent="0.25">
      <c r="A25">
        <v>1984</v>
      </c>
      <c r="B25">
        <f t="shared" si="6"/>
        <v>3.4705399763192615E-5</v>
      </c>
      <c r="C25">
        <v>688</v>
      </c>
      <c r="D25">
        <f t="shared" si="5"/>
        <v>2889510.790869806</v>
      </c>
      <c r="E25" s="2">
        <v>84.55</v>
      </c>
      <c r="F25" s="2">
        <f t="shared" si="0"/>
        <v>244308137.36804208</v>
      </c>
      <c r="G25" s="2">
        <v>244.77045909458124</v>
      </c>
      <c r="H25">
        <v>18.940000000000001</v>
      </c>
      <c r="I25" s="2">
        <v>94.78</v>
      </c>
      <c r="J25" s="2">
        <f t="shared" si="1"/>
        <v>273867832.75864023</v>
      </c>
      <c r="K25">
        <f t="shared" si="2"/>
        <v>273.86783275864025</v>
      </c>
      <c r="L25" s="4">
        <f t="shared" si="3"/>
        <v>-29559695.390598148</v>
      </c>
      <c r="M25" t="str">
        <f t="shared" si="4"/>
        <v>Deficit</v>
      </c>
    </row>
    <row r="26" spans="1:13" x14ac:dyDescent="0.25">
      <c r="A26">
        <v>1985</v>
      </c>
      <c r="B26">
        <f t="shared" si="6"/>
        <v>1.6846001045053692E-4</v>
      </c>
      <c r="C26">
        <v>385.4</v>
      </c>
      <c r="D26">
        <f t="shared" si="5"/>
        <v>595284.46453848504</v>
      </c>
      <c r="E26" s="2">
        <v>892.56</v>
      </c>
      <c r="F26" s="2">
        <f t="shared" si="0"/>
        <v>531327101.6684702</v>
      </c>
      <c r="G26" s="2">
        <v>531.89857475442716</v>
      </c>
      <c r="H26">
        <v>22.2</v>
      </c>
      <c r="I26" s="2">
        <v>718.37</v>
      </c>
      <c r="J26" s="2">
        <f t="shared" si="1"/>
        <v>427634500.79051149</v>
      </c>
      <c r="K26">
        <f t="shared" si="2"/>
        <v>427.63450079051148</v>
      </c>
      <c r="L26" s="4">
        <f t="shared" si="3"/>
        <v>103692600.87795871</v>
      </c>
      <c r="M26" t="str">
        <f t="shared" si="4"/>
        <v>Superavit</v>
      </c>
    </row>
    <row r="27" spans="1:13" x14ac:dyDescent="0.25">
      <c r="A27">
        <v>1986</v>
      </c>
      <c r="B27">
        <f t="shared" si="6"/>
        <v>3.0642875900952664E-4</v>
      </c>
      <c r="C27">
        <v>81.900000000000006</v>
      </c>
      <c r="D27">
        <f t="shared" si="5"/>
        <v>327259.18886117928</v>
      </c>
      <c r="E27" s="2">
        <v>1556.3</v>
      </c>
      <c r="F27" s="2">
        <f t="shared" si="0"/>
        <v>509313475.62465328</v>
      </c>
      <c r="G27" s="2">
        <v>509.9025421646034</v>
      </c>
      <c r="H27">
        <v>20.57</v>
      </c>
      <c r="I27" s="2">
        <v>1255.4000000000001</v>
      </c>
      <c r="J27" s="2">
        <f t="shared" si="1"/>
        <v>410841185.69632453</v>
      </c>
      <c r="K27">
        <f t="shared" si="2"/>
        <v>410.84118569632454</v>
      </c>
      <c r="L27" s="4">
        <f t="shared" si="3"/>
        <v>98472289.928328753</v>
      </c>
      <c r="M27" t="str">
        <f t="shared" si="4"/>
        <v>Superavit</v>
      </c>
    </row>
    <row r="28" spans="1:13" x14ac:dyDescent="0.25">
      <c r="A28">
        <v>1987</v>
      </c>
      <c r="B28">
        <f t="shared" si="6"/>
        <v>8.4206622975817932E-4</v>
      </c>
      <c r="C28">
        <v>174.8</v>
      </c>
      <c r="D28">
        <f t="shared" si="5"/>
        <v>119089.95227844951</v>
      </c>
      <c r="E28" s="2">
        <v>3335.9</v>
      </c>
      <c r="F28" s="2">
        <f t="shared" si="0"/>
        <v>397272171.80567974</v>
      </c>
      <c r="G28" s="2">
        <v>398.17725544299589</v>
      </c>
      <c r="H28">
        <v>20.95</v>
      </c>
      <c r="I28" s="2">
        <v>2939.8</v>
      </c>
      <c r="J28" s="2">
        <f t="shared" si="1"/>
        <v>350100641.70818585</v>
      </c>
      <c r="K28">
        <f t="shared" si="2"/>
        <v>350.10064170818583</v>
      </c>
      <c r="L28" s="4">
        <f t="shared" si="3"/>
        <v>47171530.097493887</v>
      </c>
      <c r="M28" t="str">
        <f t="shared" si="4"/>
        <v>Superavit</v>
      </c>
    </row>
    <row r="29" spans="1:13" x14ac:dyDescent="0.25">
      <c r="A29">
        <v>1988</v>
      </c>
      <c r="B29">
        <f t="shared" si="6"/>
        <v>4.1067570025306406E-3</v>
      </c>
      <c r="C29">
        <v>387.7</v>
      </c>
      <c r="D29">
        <f t="shared" si="5"/>
        <v>24418.690235482776</v>
      </c>
      <c r="E29" s="2">
        <v>10778</v>
      </c>
      <c r="F29" s="2">
        <f t="shared" si="0"/>
        <v>263184643.35803336</v>
      </c>
      <c r="G29" s="2">
        <v>263.79511061392043</v>
      </c>
      <c r="H29">
        <v>20.149999999999999</v>
      </c>
      <c r="I29" s="2">
        <v>12584</v>
      </c>
      <c r="J29" s="2">
        <f t="shared" si="1"/>
        <v>307284797.92331523</v>
      </c>
      <c r="K29">
        <f t="shared" si="2"/>
        <v>307.28479792331524</v>
      </c>
      <c r="L29" s="4">
        <f t="shared" si="3"/>
        <v>-44100154.565281868</v>
      </c>
      <c r="M29" t="str">
        <f t="shared" si="4"/>
        <v>Deficit</v>
      </c>
    </row>
    <row r="30" spans="1:13" x14ac:dyDescent="0.25">
      <c r="A30">
        <v>1989</v>
      </c>
      <c r="B30">
        <f t="shared" si="6"/>
        <v>0.20631115153613178</v>
      </c>
      <c r="C30">
        <v>4923.7</v>
      </c>
      <c r="D30">
        <f t="shared" si="5"/>
        <v>486.06983369792738</v>
      </c>
      <c r="E30" s="2">
        <v>313999</v>
      </c>
      <c r="F30" s="2">
        <f t="shared" si="0"/>
        <v>152625441.71131551</v>
      </c>
      <c r="G30" s="2">
        <v>155.44902137526677</v>
      </c>
      <c r="H30">
        <v>21.61</v>
      </c>
      <c r="I30" s="2">
        <v>327154</v>
      </c>
      <c r="J30" s="2">
        <f t="shared" si="1"/>
        <v>159019690.37361175</v>
      </c>
      <c r="K30">
        <f t="shared" si="2"/>
        <v>159.01969037361175</v>
      </c>
      <c r="L30" s="4">
        <f t="shared" si="3"/>
        <v>-6394248.6622962356</v>
      </c>
      <c r="M30" t="str">
        <f t="shared" si="4"/>
        <v>Deficit</v>
      </c>
    </row>
    <row r="31" spans="1:13" x14ac:dyDescent="0.25">
      <c r="A31">
        <v>1990</v>
      </c>
      <c r="B31">
        <f t="shared" si="6"/>
        <v>2.9789267170302067</v>
      </c>
      <c r="C31">
        <v>1343.9</v>
      </c>
      <c r="D31">
        <f t="shared" si="5"/>
        <v>33.663677103533999</v>
      </c>
      <c r="E31" s="2">
        <v>6570300</v>
      </c>
      <c r="F31" s="2">
        <f t="shared" si="0"/>
        <v>221180457.67334944</v>
      </c>
      <c r="G31" s="2">
        <v>231.22906528875436</v>
      </c>
      <c r="H31">
        <v>17.73</v>
      </c>
      <c r="I31" s="2">
        <v>6955600</v>
      </c>
      <c r="J31" s="2">
        <f t="shared" si="1"/>
        <v>234151072.46134108</v>
      </c>
      <c r="K31">
        <f t="shared" si="2"/>
        <v>234.15107246134107</v>
      </c>
      <c r="L31" s="4">
        <f t="shared" si="3"/>
        <v>-12970614.787991643</v>
      </c>
      <c r="M31" t="str">
        <f t="shared" si="4"/>
        <v>Deficit</v>
      </c>
    </row>
    <row r="32" spans="1:13" x14ac:dyDescent="0.25">
      <c r="A32">
        <v>1991</v>
      </c>
      <c r="B32">
        <f t="shared" si="6"/>
        <v>5.4812251593355796</v>
      </c>
      <c r="C32">
        <v>84</v>
      </c>
      <c r="D32">
        <f t="shared" si="5"/>
        <v>18.29547668670326</v>
      </c>
      <c r="E32" s="2">
        <v>18858800</v>
      </c>
      <c r="F32" s="2">
        <f t="shared" si="0"/>
        <v>345030735.73919946</v>
      </c>
      <c r="G32" s="2">
        <v>376.7514332186056</v>
      </c>
      <c r="H32">
        <v>16.07</v>
      </c>
      <c r="I32" s="2">
        <v>18990200</v>
      </c>
      <c r="J32" s="2">
        <f t="shared" si="1"/>
        <v>347434761.37583226</v>
      </c>
      <c r="K32">
        <f t="shared" si="2"/>
        <v>347.43476137583224</v>
      </c>
      <c r="L32" s="4">
        <f t="shared" si="3"/>
        <v>-2404025.6366328001</v>
      </c>
      <c r="M32" t="str">
        <f t="shared" si="4"/>
        <v>Deficit</v>
      </c>
    </row>
    <row r="33" spans="1:13" x14ac:dyDescent="0.25">
      <c r="A33">
        <v>1992</v>
      </c>
      <c r="B33">
        <f t="shared" si="6"/>
        <v>6.4404395622193062</v>
      </c>
      <c r="C33">
        <v>17.5</v>
      </c>
      <c r="D33">
        <f t="shared" si="5"/>
        <v>15.570618456768733</v>
      </c>
      <c r="E33" s="2">
        <v>26399300</v>
      </c>
      <c r="F33" s="2">
        <f t="shared" si="0"/>
        <v>411053427.82577479</v>
      </c>
      <c r="G33" s="2">
        <v>442.31455850142936</v>
      </c>
      <c r="H33">
        <v>16.27</v>
      </c>
      <c r="I33" s="2">
        <v>25201600</v>
      </c>
      <c r="J33" s="2">
        <f t="shared" si="1"/>
        <v>392404498.1001029</v>
      </c>
      <c r="K33">
        <f t="shared" si="2"/>
        <v>392.4044981001029</v>
      </c>
      <c r="L33" s="4">
        <f t="shared" si="3"/>
        <v>18648929.725671887</v>
      </c>
      <c r="M33" t="str">
        <f t="shared" si="4"/>
        <v>Superavit</v>
      </c>
    </row>
    <row r="34" spans="1:13" x14ac:dyDescent="0.25">
      <c r="A34">
        <v>1993</v>
      </c>
      <c r="B34">
        <f t="shared" si="6"/>
        <v>6.9170320898235351</v>
      </c>
      <c r="C34">
        <v>7.4</v>
      </c>
      <c r="D34">
        <f t="shared" si="5"/>
        <v>14.497782548201799</v>
      </c>
      <c r="E34" s="2">
        <v>35663100</v>
      </c>
      <c r="F34" s="2">
        <f t="shared" si="0"/>
        <v>517035868.79477561</v>
      </c>
      <c r="G34" s="2">
        <v>558.63725581684059</v>
      </c>
      <c r="H34">
        <v>15.95</v>
      </c>
      <c r="I34" s="2">
        <v>31480100</v>
      </c>
      <c r="J34" s="2">
        <f t="shared" si="1"/>
        <v>456391644.39564747</v>
      </c>
      <c r="K34">
        <f t="shared" si="2"/>
        <v>456.39164439564746</v>
      </c>
      <c r="L34" s="4">
        <f t="shared" si="3"/>
        <v>60644224.399128139</v>
      </c>
      <c r="M34" t="str">
        <f t="shared" si="4"/>
        <v>Superavit</v>
      </c>
    </row>
    <row r="35" spans="1:13" x14ac:dyDescent="0.25">
      <c r="A35">
        <v>1994</v>
      </c>
      <c r="B35">
        <f t="shared" si="6"/>
        <v>7.1867963413266525</v>
      </c>
      <c r="C35">
        <v>3.9</v>
      </c>
      <c r="D35">
        <f t="shared" si="5"/>
        <v>13.953592442927624</v>
      </c>
      <c r="E35" s="2">
        <v>38212300</v>
      </c>
      <c r="F35" s="2">
        <f t="shared" si="0"/>
        <v>533198860.50688326</v>
      </c>
      <c r="G35" s="2">
        <v>543.55382145877979</v>
      </c>
      <c r="H35">
        <v>15.37</v>
      </c>
      <c r="I35" s="2">
        <v>36490800</v>
      </c>
      <c r="J35" s="2">
        <f t="shared" si="1"/>
        <v>509177751.11638331</v>
      </c>
      <c r="K35">
        <f t="shared" si="2"/>
        <v>509.17775111638332</v>
      </c>
      <c r="L35" s="4">
        <f t="shared" si="3"/>
        <v>24021109.390499949</v>
      </c>
      <c r="M35" t="str">
        <f t="shared" si="4"/>
        <v>Superavit</v>
      </c>
    </row>
    <row r="36" spans="1:13" x14ac:dyDescent="0.25">
      <c r="A36">
        <v>1995</v>
      </c>
      <c r="B36">
        <f t="shared" si="6"/>
        <v>7.3017850827878794</v>
      </c>
      <c r="C36">
        <v>1.6</v>
      </c>
      <c r="D36">
        <f t="shared" si="5"/>
        <v>13.733850829653171</v>
      </c>
      <c r="E36" s="2">
        <v>36112300</v>
      </c>
      <c r="F36" s="2">
        <f t="shared" si="0"/>
        <v>495960941.3156842</v>
      </c>
      <c r="G36" s="2">
        <v>518.27020860337279</v>
      </c>
      <c r="H36">
        <v>15.47</v>
      </c>
      <c r="I36" s="2">
        <v>37139900</v>
      </c>
      <c r="J36" s="2">
        <f t="shared" si="1"/>
        <v>510073846.42823583</v>
      </c>
      <c r="K36">
        <f t="shared" si="2"/>
        <v>510.07384642823581</v>
      </c>
      <c r="L36" s="4">
        <f t="shared" si="3"/>
        <v>-14112905.11255163</v>
      </c>
      <c r="M36" t="str">
        <f t="shared" si="4"/>
        <v>Deficit</v>
      </c>
    </row>
    <row r="37" spans="1:13" x14ac:dyDescent="0.25">
      <c r="A37">
        <v>1996</v>
      </c>
      <c r="B37">
        <f t="shared" si="6"/>
        <v>7.3090868678706666</v>
      </c>
      <c r="C37">
        <v>0.1</v>
      </c>
      <c r="D37">
        <f t="shared" si="5"/>
        <v>13.720130698954218</v>
      </c>
      <c r="E37" s="2">
        <v>35394500</v>
      </c>
      <c r="F37" s="2">
        <f t="shared" si="0"/>
        <v>485617166.02413505</v>
      </c>
      <c r="G37" s="2">
        <v>490.98859719277567</v>
      </c>
      <c r="H37">
        <v>14.92</v>
      </c>
      <c r="I37" s="2">
        <v>38400500</v>
      </c>
      <c r="J37" s="2">
        <f t="shared" si="1"/>
        <v>526859878.90519148</v>
      </c>
      <c r="K37">
        <f t="shared" si="2"/>
        <v>526.85987890519152</v>
      </c>
      <c r="L37" s="4">
        <f t="shared" si="3"/>
        <v>-41242712.881056428</v>
      </c>
      <c r="M37" t="str">
        <f t="shared" si="4"/>
        <v>Deficit</v>
      </c>
    </row>
    <row r="38" spans="1:13" x14ac:dyDescent="0.25">
      <c r="A38">
        <v>1997</v>
      </c>
      <c r="B38">
        <f t="shared" si="6"/>
        <v>7.331014128474278</v>
      </c>
      <c r="C38">
        <v>0.3</v>
      </c>
      <c r="D38">
        <f t="shared" si="5"/>
        <v>13.679093418698125</v>
      </c>
      <c r="E38" s="2">
        <v>40161700</v>
      </c>
      <c r="F38" s="2">
        <f t="shared" si="0"/>
        <v>549375646.15372849</v>
      </c>
      <c r="G38" s="2">
        <v>559.46534545936026</v>
      </c>
      <c r="H38">
        <v>14.23</v>
      </c>
      <c r="I38" s="2">
        <v>37884400</v>
      </c>
      <c r="J38" s="2">
        <f t="shared" si="1"/>
        <v>518224246.71132725</v>
      </c>
      <c r="K38">
        <f t="shared" si="2"/>
        <v>518.22424671132728</v>
      </c>
      <c r="L38" s="4">
        <f t="shared" si="3"/>
        <v>31151399.44240123</v>
      </c>
      <c r="M38" t="str">
        <f t="shared" si="4"/>
        <v>Superavit</v>
      </c>
    </row>
    <row r="39" spans="1:13" x14ac:dyDescent="0.25">
      <c r="A39">
        <v>1998</v>
      </c>
      <c r="B39">
        <f t="shared" si="6"/>
        <v>7.382331227373597</v>
      </c>
      <c r="C39">
        <v>0.7</v>
      </c>
      <c r="D39">
        <f t="shared" si="5"/>
        <v>13.584005381030911</v>
      </c>
      <c r="E39" s="2">
        <v>40826900</v>
      </c>
      <c r="F39" s="2">
        <f t="shared" si="0"/>
        <v>554592829.29081094</v>
      </c>
      <c r="G39" s="2">
        <v>558.62184528682474</v>
      </c>
      <c r="H39">
        <v>14.96</v>
      </c>
      <c r="I39" s="2">
        <v>41598600</v>
      </c>
      <c r="J39" s="2">
        <f t="shared" si="1"/>
        <v>565075606.24335241</v>
      </c>
      <c r="K39">
        <f t="shared" si="2"/>
        <v>565.07560624335247</v>
      </c>
      <c r="L39" s="4">
        <f t="shared" si="3"/>
        <v>-10482776.952541471</v>
      </c>
      <c r="M39" t="str">
        <f t="shared" si="4"/>
        <v>Deficit</v>
      </c>
    </row>
    <row r="40" spans="1:13" x14ac:dyDescent="0.25">
      <c r="A40">
        <v>1999</v>
      </c>
      <c r="B40">
        <f t="shared" si="6"/>
        <v>7.2494492652808722</v>
      </c>
      <c r="C40">
        <v>-1.8</v>
      </c>
      <c r="D40">
        <f t="shared" si="5"/>
        <v>13.832999369685245</v>
      </c>
      <c r="E40" s="2">
        <v>40076700</v>
      </c>
      <c r="F40" s="2">
        <f t="shared" si="0"/>
        <v>554380965.83906472</v>
      </c>
      <c r="G40" s="2">
        <v>557.31356170543791</v>
      </c>
      <c r="H40">
        <v>16.510000000000002</v>
      </c>
      <c r="I40" s="2">
        <v>44030000</v>
      </c>
      <c r="J40" s="2">
        <f t="shared" si="1"/>
        <v>609066962.24724138</v>
      </c>
      <c r="K40">
        <f t="shared" si="2"/>
        <v>609.06696224724135</v>
      </c>
      <c r="L40" s="4">
        <f t="shared" si="3"/>
        <v>-54685996.408176661</v>
      </c>
      <c r="M40" t="str">
        <f t="shared" si="4"/>
        <v>Deficit</v>
      </c>
    </row>
    <row r="41" spans="1:13" x14ac:dyDescent="0.25">
      <c r="A41">
        <v>2000</v>
      </c>
      <c r="B41">
        <f t="shared" si="6"/>
        <v>7.1987031204239065</v>
      </c>
      <c r="C41">
        <v>-0.7</v>
      </c>
      <c r="D41">
        <f t="shared" si="5"/>
        <v>13.930512960408102</v>
      </c>
      <c r="E41" s="2">
        <v>42633200</v>
      </c>
      <c r="F41" s="2">
        <f t="shared" si="0"/>
        <v>593902345.14367068</v>
      </c>
      <c r="G41" s="2">
        <v>599.76709110000252</v>
      </c>
      <c r="H41">
        <v>23.05</v>
      </c>
      <c r="I41" s="2">
        <v>44389100</v>
      </c>
      <c r="J41" s="2">
        <f t="shared" si="1"/>
        <v>618362932.8508513</v>
      </c>
      <c r="K41">
        <f t="shared" si="2"/>
        <v>618.36293285085128</v>
      </c>
      <c r="L41" s="4">
        <f t="shared" si="3"/>
        <v>-24460587.707180619</v>
      </c>
      <c r="M41" t="str">
        <f t="shared" si="4"/>
        <v>Deficit</v>
      </c>
    </row>
    <row r="42" spans="1:13" x14ac:dyDescent="0.25">
      <c r="A42">
        <v>2001</v>
      </c>
      <c r="B42">
        <f t="shared" si="6"/>
        <v>7.0907225736175477</v>
      </c>
      <c r="C42">
        <v>-1.5</v>
      </c>
      <c r="D42">
        <f t="shared" si="5"/>
        <v>14.142652751683352</v>
      </c>
      <c r="E42" s="2">
        <v>35410600</v>
      </c>
      <c r="F42" s="2">
        <f t="shared" si="0"/>
        <v>500799819.52875853</v>
      </c>
      <c r="G42" s="2">
        <v>503.00890188857142</v>
      </c>
      <c r="H42">
        <v>25.69</v>
      </c>
      <c r="I42" s="2">
        <v>41642600</v>
      </c>
      <c r="J42" s="2">
        <f t="shared" si="1"/>
        <v>588936831.47724915</v>
      </c>
      <c r="K42">
        <f t="shared" si="2"/>
        <v>588.93683147724914</v>
      </c>
      <c r="L42" s="4">
        <f t="shared" si="3"/>
        <v>-88137011.94849062</v>
      </c>
      <c r="M42" t="str">
        <f t="shared" si="4"/>
        <v>Deficit</v>
      </c>
    </row>
    <row r="43" spans="1:13" x14ac:dyDescent="0.25">
      <c r="A43">
        <v>2002</v>
      </c>
      <c r="B43">
        <f t="shared" si="6"/>
        <v>9.9979188288007421</v>
      </c>
      <c r="C43">
        <v>41</v>
      </c>
      <c r="D43">
        <f t="shared" si="5"/>
        <v>10.03025017849883</v>
      </c>
      <c r="E43" s="2">
        <v>41188900</v>
      </c>
      <c r="F43" s="2">
        <f t="shared" si="0"/>
        <v>413134971.57717049</v>
      </c>
      <c r="G43" s="2">
        <v>414.17209944562728</v>
      </c>
      <c r="H43">
        <v>21.55</v>
      </c>
      <c r="I43" s="2">
        <v>38591700</v>
      </c>
      <c r="J43" s="2">
        <f t="shared" si="1"/>
        <v>387084405.8135733</v>
      </c>
      <c r="K43">
        <f t="shared" si="2"/>
        <v>387.08440581357331</v>
      </c>
      <c r="L43" s="4">
        <f t="shared" si="3"/>
        <v>26050565.76359719</v>
      </c>
      <c r="M43" t="str">
        <f t="shared" si="4"/>
        <v>Superavit</v>
      </c>
    </row>
    <row r="44" spans="1:13" x14ac:dyDescent="0.25">
      <c r="A44">
        <v>2003</v>
      </c>
      <c r="B44">
        <f t="shared" si="6"/>
        <v>10.367841825466369</v>
      </c>
      <c r="C44">
        <v>3.7</v>
      </c>
      <c r="D44">
        <f t="shared" si="5"/>
        <v>9.6723723997095767</v>
      </c>
      <c r="E44" s="2">
        <v>57073100</v>
      </c>
      <c r="F44" s="2">
        <f t="shared" si="0"/>
        <v>552032277.20586467</v>
      </c>
      <c r="G44" s="2">
        <v>553.14943621803104</v>
      </c>
      <c r="H44">
        <v>25.25</v>
      </c>
      <c r="I44" s="2">
        <v>45927500</v>
      </c>
      <c r="J44" s="2">
        <f t="shared" si="1"/>
        <v>444227883.38766158</v>
      </c>
      <c r="K44">
        <f t="shared" si="2"/>
        <v>444.22788338766156</v>
      </c>
      <c r="L44" s="4">
        <f t="shared" si="3"/>
        <v>107804393.81820309</v>
      </c>
      <c r="M44" t="str">
        <f t="shared" si="4"/>
        <v>Superavit</v>
      </c>
    </row>
    <row r="45" spans="1:13" x14ac:dyDescent="0.25">
      <c r="A45">
        <v>2004</v>
      </c>
      <c r="B45">
        <f t="shared" si="6"/>
        <v>11.000280176819818</v>
      </c>
      <c r="C45">
        <v>6.1</v>
      </c>
      <c r="D45">
        <f t="shared" si="5"/>
        <v>9.1162793588214672</v>
      </c>
      <c r="E45" s="2">
        <v>72212600</v>
      </c>
      <c r="F45" s="2">
        <f t="shared" si="0"/>
        <v>658310234.8268311</v>
      </c>
      <c r="G45" s="2">
        <v>658.77243019032335</v>
      </c>
      <c r="H45">
        <v>23.52</v>
      </c>
      <c r="I45" s="2">
        <v>52732900</v>
      </c>
      <c r="J45" s="2">
        <f t="shared" si="1"/>
        <v>480727847.80079657</v>
      </c>
      <c r="K45">
        <f t="shared" si="2"/>
        <v>480.72784780079655</v>
      </c>
      <c r="L45" s="4">
        <f t="shared" si="3"/>
        <v>177582387.02603453</v>
      </c>
      <c r="M45" t="str">
        <f t="shared" si="4"/>
        <v>Superavit</v>
      </c>
    </row>
    <row r="46" spans="1:13" x14ac:dyDescent="0.25">
      <c r="A46">
        <v>2005</v>
      </c>
      <c r="B46">
        <f t="shared" si="6"/>
        <v>12.353314638568655</v>
      </c>
      <c r="C46">
        <v>12.3</v>
      </c>
      <c r="D46">
        <f t="shared" si="5"/>
        <v>8.1177910586121715</v>
      </c>
      <c r="E46" s="2">
        <v>87371300</v>
      </c>
      <c r="F46" s="2">
        <f t="shared" si="0"/>
        <v>709261957.91932166</v>
      </c>
      <c r="G46" s="2">
        <v>710.54213356926482</v>
      </c>
      <c r="H46">
        <v>25.61</v>
      </c>
      <c r="I46" s="2">
        <v>71480200</v>
      </c>
      <c r="J46" s="2">
        <f t="shared" si="1"/>
        <v>580261328.42780972</v>
      </c>
      <c r="K46">
        <f t="shared" si="2"/>
        <v>580.26132842780976</v>
      </c>
      <c r="L46" s="4">
        <f t="shared" si="3"/>
        <v>129000629.49151194</v>
      </c>
      <c r="M46" t="str">
        <f t="shared" si="4"/>
        <v>Superavit</v>
      </c>
    </row>
    <row r="47" spans="1:13" x14ac:dyDescent="0.25">
      <c r="A47">
        <v>2006</v>
      </c>
      <c r="B47">
        <f t="shared" si="6"/>
        <v>13.563939473148384</v>
      </c>
      <c r="C47">
        <v>9.8000000000000007</v>
      </c>
      <c r="D47">
        <f t="shared" si="5"/>
        <v>7.3932523302478783</v>
      </c>
      <c r="E47" s="2">
        <v>110753200</v>
      </c>
      <c r="F47" s="2">
        <f t="shared" si="0"/>
        <v>818826353.98240936</v>
      </c>
      <c r="G47" s="2">
        <v>820.90681518814108</v>
      </c>
      <c r="H47">
        <v>26.04</v>
      </c>
      <c r="I47" s="2">
        <v>86518300</v>
      </c>
      <c r="J47" s="2">
        <f t="shared" si="1"/>
        <v>639651623.08408499</v>
      </c>
      <c r="K47">
        <f t="shared" si="2"/>
        <v>639.65162308408503</v>
      </c>
      <c r="L47" s="4">
        <f t="shared" si="3"/>
        <v>179174730.89832437</v>
      </c>
      <c r="M47" t="str">
        <f t="shared" si="4"/>
        <v>Superavit</v>
      </c>
    </row>
    <row r="48" spans="1:13" x14ac:dyDescent="0.25">
      <c r="A48">
        <v>2007</v>
      </c>
      <c r="B48">
        <f t="shared" si="6"/>
        <v>16.100396154627134</v>
      </c>
      <c r="C48">
        <v>18.7</v>
      </c>
      <c r="D48">
        <f t="shared" si="5"/>
        <v>6.2285192335702417</v>
      </c>
      <c r="E48" s="2">
        <v>146268800</v>
      </c>
      <c r="F48" s="2">
        <f t="shared" si="0"/>
        <v>911038034.07123899</v>
      </c>
      <c r="G48" s="2">
        <v>912.64125492196001</v>
      </c>
      <c r="H48">
        <v>28.68</v>
      </c>
      <c r="I48" s="2">
        <v>124279900</v>
      </c>
      <c r="J48" s="2">
        <f t="shared" si="1"/>
        <v>774079747.49618626</v>
      </c>
      <c r="K48">
        <f t="shared" si="2"/>
        <v>774.0797474961862</v>
      </c>
      <c r="L48" s="4">
        <f t="shared" si="3"/>
        <v>136958286.57505274</v>
      </c>
      <c r="M48" t="str">
        <f t="shared" si="4"/>
        <v>Superavit</v>
      </c>
    </row>
    <row r="49" spans="1:13" x14ac:dyDescent="0.25">
      <c r="A49">
        <v>2008</v>
      </c>
      <c r="B49">
        <f t="shared" si="6"/>
        <v>19.787386874036748</v>
      </c>
      <c r="C49">
        <v>22.9</v>
      </c>
      <c r="D49">
        <f t="shared" si="5"/>
        <v>5.0679570655575601</v>
      </c>
      <c r="E49" s="2">
        <v>198339900</v>
      </c>
      <c r="F49" s="2">
        <f t="shared" si="0"/>
        <v>1005178097.5869799</v>
      </c>
      <c r="G49" s="2">
        <v>1005.6940156162536</v>
      </c>
      <c r="H49">
        <v>30.23</v>
      </c>
      <c r="I49" s="2">
        <v>168948900</v>
      </c>
      <c r="J49" s="2">
        <f t="shared" si="1"/>
        <v>856225771.47317767</v>
      </c>
      <c r="K49">
        <f t="shared" si="2"/>
        <v>856.2257714731777</v>
      </c>
      <c r="L49" s="4">
        <f t="shared" si="3"/>
        <v>148952326.11380219</v>
      </c>
      <c r="M49" t="str">
        <f t="shared" si="4"/>
        <v>Superavit</v>
      </c>
    </row>
    <row r="50" spans="1:13" x14ac:dyDescent="0.25">
      <c r="A50">
        <v>2009</v>
      </c>
      <c r="B50">
        <f t="shared" si="6"/>
        <v>22.676345357646113</v>
      </c>
      <c r="C50">
        <v>14.6</v>
      </c>
      <c r="D50">
        <f t="shared" si="5"/>
        <v>4.4223011043259692</v>
      </c>
      <c r="E50" s="2">
        <v>237955400</v>
      </c>
      <c r="F50" s="2">
        <f t="shared" si="0"/>
        <v>1052310428.2003278</v>
      </c>
      <c r="G50" s="2">
        <v>1055.172099244937</v>
      </c>
      <c r="H50">
        <v>34.630000000000003</v>
      </c>
      <c r="I50" s="2">
        <v>211724100</v>
      </c>
      <c r="J50" s="2">
        <f t="shared" si="1"/>
        <v>936307721.24242198</v>
      </c>
      <c r="K50">
        <f t="shared" si="2"/>
        <v>936.30772124242196</v>
      </c>
      <c r="L50" s="4">
        <f t="shared" si="3"/>
        <v>116002706.95790577</v>
      </c>
      <c r="M50" t="str">
        <f t="shared" si="4"/>
        <v>Superavit</v>
      </c>
    </row>
    <row r="51" spans="1:13" x14ac:dyDescent="0.25">
      <c r="A51">
        <v>2010</v>
      </c>
      <c r="B51">
        <f t="shared" si="6"/>
        <v>28.844311294925856</v>
      </c>
      <c r="C51">
        <v>27.2</v>
      </c>
      <c r="D51">
        <f t="shared" si="5"/>
        <v>3.4766518115770197</v>
      </c>
      <c r="E51" s="2">
        <v>324969900</v>
      </c>
      <c r="F51" s="2">
        <f t="shared" si="0"/>
        <v>1129807191.5430028</v>
      </c>
      <c r="G51" s="2">
        <v>1131.4558198320526</v>
      </c>
      <c r="H51">
        <v>33.630000000000003</v>
      </c>
      <c r="I51" s="2">
        <v>272849200</v>
      </c>
      <c r="J51" s="2">
        <f t="shared" si="1"/>
        <v>948601665.46734059</v>
      </c>
      <c r="K51">
        <f t="shared" si="2"/>
        <v>948.60166546734058</v>
      </c>
      <c r="L51" s="4">
        <f t="shared" si="3"/>
        <v>181205526.07566226</v>
      </c>
      <c r="M51" t="str">
        <f t="shared" si="4"/>
        <v>Superavit</v>
      </c>
    </row>
    <row r="52" spans="1:13" x14ac:dyDescent="0.25">
      <c r="A52">
        <v>2011</v>
      </c>
      <c r="B52">
        <f t="shared" si="6"/>
        <v>35.56503582664358</v>
      </c>
      <c r="C52">
        <v>23.3</v>
      </c>
      <c r="D52">
        <f t="shared" si="5"/>
        <v>2.8196689469399998</v>
      </c>
      <c r="E52" s="2">
        <v>404578100</v>
      </c>
      <c r="F52" s="2">
        <f t="shared" si="0"/>
        <v>1140776305.1819859</v>
      </c>
      <c r="G52" s="2">
        <v>1141.2894849303291</v>
      </c>
      <c r="H52">
        <v>35.479999999999997</v>
      </c>
      <c r="I52" s="2">
        <v>378948100</v>
      </c>
      <c r="J52" s="2">
        <f t="shared" si="1"/>
        <v>1068508190.0719137</v>
      </c>
      <c r="K52">
        <f t="shared" si="2"/>
        <v>1068.5081900719138</v>
      </c>
      <c r="L52" s="4">
        <f t="shared" si="3"/>
        <v>72268115.110072136</v>
      </c>
      <c r="M52" t="str">
        <f t="shared" si="4"/>
        <v>Superavit</v>
      </c>
    </row>
    <row r="53" spans="1:13" x14ac:dyDescent="0.25">
      <c r="A53">
        <v>2012</v>
      </c>
      <c r="B53">
        <f t="shared" si="6"/>
        <v>43.744994066771604</v>
      </c>
      <c r="C53">
        <v>23</v>
      </c>
      <c r="D53">
        <f t="shared" si="5"/>
        <v>2.2924137779999998</v>
      </c>
      <c r="E53" s="2">
        <v>511213200</v>
      </c>
      <c r="F53" s="2">
        <f t="shared" si="0"/>
        <v>1171912183.1754694</v>
      </c>
      <c r="G53" s="2">
        <v>1172.2571914490586</v>
      </c>
      <c r="H53">
        <v>36.130000000000003</v>
      </c>
      <c r="I53" s="2">
        <v>469302400</v>
      </c>
      <c r="J53" s="2">
        <f t="shared" si="1"/>
        <v>1075835287.8084671</v>
      </c>
      <c r="K53">
        <f t="shared" si="2"/>
        <v>1075.8352878084672</v>
      </c>
      <c r="L53" s="4">
        <f t="shared" si="3"/>
        <v>96076895.367002249</v>
      </c>
      <c r="M53" t="str">
        <f t="shared" si="4"/>
        <v>Superavit</v>
      </c>
    </row>
    <row r="54" spans="1:13" x14ac:dyDescent="0.25">
      <c r="A54">
        <v>2013</v>
      </c>
      <c r="B54">
        <f t="shared" si="6"/>
        <v>56.737257304602764</v>
      </c>
      <c r="C54">
        <v>29.7</v>
      </c>
      <c r="D54">
        <f t="shared" si="5"/>
        <v>1.767474</v>
      </c>
      <c r="E54" s="2">
        <v>664351100</v>
      </c>
      <c r="F54" s="2">
        <f t="shared" si="0"/>
        <v>1174223296.1213999</v>
      </c>
      <c r="G54" s="2">
        <v>1174.4753379138001</v>
      </c>
      <c r="H54">
        <v>37.200000000000003</v>
      </c>
      <c r="I54" s="2">
        <v>616806300</v>
      </c>
      <c r="J54" s="2">
        <f t="shared" si="1"/>
        <v>1090189098.2862</v>
      </c>
      <c r="K54">
        <f t="shared" si="2"/>
        <v>1090.1890982862001</v>
      </c>
      <c r="L54" s="4">
        <f t="shared" si="3"/>
        <v>84034197.835199833</v>
      </c>
      <c r="M54" t="str">
        <f t="shared" si="4"/>
        <v>Superavit</v>
      </c>
    </row>
    <row r="55" spans="1:13" x14ac:dyDescent="0.25">
      <c r="A55">
        <v>2014</v>
      </c>
      <c r="B55">
        <f t="shared" si="6"/>
        <v>78.467626852265624</v>
      </c>
      <c r="C55">
        <v>38.299999999999997</v>
      </c>
      <c r="D55">
        <f t="shared" si="5"/>
        <v>1.278</v>
      </c>
      <c r="E55" s="2">
        <v>942608200</v>
      </c>
      <c r="F55" s="2">
        <f t="shared" si="0"/>
        <v>1204653279.5999999</v>
      </c>
      <c r="G55" s="2">
        <v>1204.946964</v>
      </c>
      <c r="H55">
        <v>39.090000000000003</v>
      </c>
      <c r="I55" s="2">
        <v>919835800</v>
      </c>
      <c r="J55" s="2">
        <f t="shared" si="1"/>
        <v>1175550152.4000001</v>
      </c>
      <c r="K55">
        <f t="shared" si="2"/>
        <v>1175.5501524000001</v>
      </c>
      <c r="L55" s="4">
        <f t="shared" si="3"/>
        <v>29103127.199999809</v>
      </c>
      <c r="M55" t="str">
        <f t="shared" si="4"/>
        <v>Superavit</v>
      </c>
    </row>
    <row r="56" spans="1:13" s="1" customFormat="1" x14ac:dyDescent="0.25">
      <c r="A56" s="1">
        <v>2015</v>
      </c>
      <c r="B56" s="1">
        <f t="shared" si="6"/>
        <v>100.28162711719547</v>
      </c>
      <c r="C56" s="1">
        <v>27.8</v>
      </c>
      <c r="D56" s="1">
        <f t="shared" si="5"/>
        <v>1</v>
      </c>
      <c r="E56" s="3">
        <v>1209651300</v>
      </c>
      <c r="F56" s="2">
        <f t="shared" si="0"/>
        <v>1209651300</v>
      </c>
      <c r="G56" s="2">
        <v>1210.7987000000001</v>
      </c>
      <c r="H56" s="1">
        <v>40.22</v>
      </c>
      <c r="I56" s="2">
        <v>1203230500</v>
      </c>
      <c r="J56" s="2">
        <f t="shared" si="1"/>
        <v>1203230500</v>
      </c>
      <c r="K56">
        <f t="shared" si="2"/>
        <v>1203.2304999999999</v>
      </c>
      <c r="L56" s="4">
        <f t="shared" si="3"/>
        <v>6420800</v>
      </c>
      <c r="M56" t="str">
        <f t="shared" si="4"/>
        <v>Superavit</v>
      </c>
    </row>
    <row r="57" spans="1:13" x14ac:dyDescent="0.25">
      <c r="A57">
        <v>2016</v>
      </c>
      <c r="B57">
        <f t="shared" si="6"/>
        <v>139.59202494713608</v>
      </c>
      <c r="C57">
        <v>39.200000000000003</v>
      </c>
      <c r="D57">
        <f t="shared" si="5"/>
        <v>0.71839080459770122</v>
      </c>
      <c r="E57" s="2">
        <v>1647474900</v>
      </c>
      <c r="F57" s="2">
        <f t="shared" si="0"/>
        <v>1183530818.9655173</v>
      </c>
      <c r="G57" s="2">
        <v>1183.7550287356321</v>
      </c>
      <c r="H57">
        <v>41.77</v>
      </c>
      <c r="I57" s="2">
        <v>1840432100</v>
      </c>
      <c r="J57" s="2">
        <f t="shared" si="1"/>
        <v>1322149497.1264369</v>
      </c>
      <c r="K57">
        <f t="shared" si="2"/>
        <v>1322.1494971264369</v>
      </c>
      <c r="L57" s="4">
        <f t="shared" si="3"/>
        <v>-138618678.16091967</v>
      </c>
      <c r="M57" t="str">
        <f t="shared" si="4"/>
        <v>Deficit</v>
      </c>
    </row>
    <row r="58" spans="1:13" x14ac:dyDescent="0.25">
      <c r="A58">
        <v>2017</v>
      </c>
      <c r="B58">
        <f t="shared" si="6"/>
        <v>174.49003118392011</v>
      </c>
      <c r="C58">
        <v>25</v>
      </c>
      <c r="D58">
        <f t="shared" si="5"/>
        <v>0.57471264367816099</v>
      </c>
      <c r="E58" s="2">
        <v>1927565500</v>
      </c>
      <c r="F58" s="2">
        <f t="shared" si="0"/>
        <v>1107796264.3678162</v>
      </c>
      <c r="G58" s="2">
        <v>1108.0725862068969</v>
      </c>
      <c r="H58">
        <v>40.72</v>
      </c>
      <c r="I58" s="2">
        <v>2212685600</v>
      </c>
      <c r="J58" s="2">
        <f t="shared" si="1"/>
        <v>1271658390.8045979</v>
      </c>
      <c r="K58">
        <f t="shared" si="2"/>
        <v>1271.658390804598</v>
      </c>
      <c r="L58" s="4">
        <f t="shared" si="3"/>
        <v>-163862126.43678164</v>
      </c>
      <c r="M58" t="str">
        <f t="shared" si="4"/>
        <v>Deficit</v>
      </c>
    </row>
    <row r="59" spans="1:13" x14ac:dyDescent="0.25">
      <c r="A59">
        <v>2018</v>
      </c>
      <c r="B59">
        <f t="shared" si="6"/>
        <v>256.67483587154652</v>
      </c>
      <c r="C59">
        <v>47.1</v>
      </c>
      <c r="D59">
        <f t="shared" si="5"/>
        <v>0.390695203044297</v>
      </c>
      <c r="E59" s="2">
        <v>2459844200</v>
      </c>
      <c r="F59" s="2">
        <f>+E59*D59</f>
        <v>961049329.17633629</v>
      </c>
      <c r="G59" s="2">
        <f>+F59/1000000</f>
        <v>961.0493291763363</v>
      </c>
      <c r="H59">
        <v>40.72</v>
      </c>
      <c r="I59" s="2">
        <v>3299006100</v>
      </c>
      <c r="J59" s="2">
        <f t="shared" si="1"/>
        <v>1288905858.0838745</v>
      </c>
      <c r="K59">
        <f t="shared" si="2"/>
        <v>1288.9058580838744</v>
      </c>
      <c r="L59" s="4">
        <f t="shared" si="3"/>
        <v>-327856528.90753818</v>
      </c>
      <c r="M59" t="str">
        <f t="shared" si="4"/>
        <v>Deficit</v>
      </c>
    </row>
    <row r="60" spans="1:13" x14ac:dyDescent="0.25">
      <c r="A60">
        <v>2019</v>
      </c>
      <c r="B60">
        <f t="shared" si="6"/>
        <v>395.27924724218167</v>
      </c>
      <c r="C60">
        <v>54</v>
      </c>
      <c r="D60">
        <f t="shared" si="5"/>
        <v>0.25369818379499803</v>
      </c>
      <c r="E60" s="2">
        <v>3817431400</v>
      </c>
      <c r="F60" s="2">
        <f t="shared" ref="F60:F61" si="7">+E60*D60</f>
        <v>968475412.94199669</v>
      </c>
      <c r="G60" s="2">
        <f>+F60/1000000</f>
        <v>968.47541294199664</v>
      </c>
      <c r="H60" s="5">
        <v>41</v>
      </c>
      <c r="I60" s="2">
        <v>4762089389</v>
      </c>
      <c r="J60" s="2">
        <f t="shared" si="1"/>
        <v>1208133429.0587318</v>
      </c>
      <c r="K60">
        <f t="shared" si="2"/>
        <v>1208.1334290587317</v>
      </c>
      <c r="L60" s="4">
        <f t="shared" si="3"/>
        <v>-239658016.1167351</v>
      </c>
      <c r="M60" t="str">
        <f t="shared" si="4"/>
        <v>Deficit</v>
      </c>
    </row>
    <row r="61" spans="1:13" x14ac:dyDescent="0.25">
      <c r="A61">
        <v>2020</v>
      </c>
      <c r="B61">
        <f t="shared" si="6"/>
        <v>537.579776249367</v>
      </c>
      <c r="C61">
        <v>36</v>
      </c>
      <c r="D61">
        <f t="shared" si="5"/>
        <v>0.18654278220220444</v>
      </c>
      <c r="E61" s="2">
        <v>4745941100</v>
      </c>
      <c r="F61" s="2">
        <f t="shared" si="7"/>
        <v>885321056.96179056</v>
      </c>
      <c r="G61" s="2">
        <f>+F61/1000000</f>
        <v>885.32105696179053</v>
      </c>
      <c r="H61" s="5">
        <v>44</v>
      </c>
      <c r="I61" s="2">
        <v>7001429337</v>
      </c>
      <c r="J61" s="2">
        <f t="shared" si="1"/>
        <v>1306066107.9161155</v>
      </c>
      <c r="K61">
        <f t="shared" si="2"/>
        <v>1306.0661079161155</v>
      </c>
      <c r="L61" s="4">
        <f t="shared" si="3"/>
        <v>-420745050.95432496</v>
      </c>
      <c r="M61" t="str">
        <f t="shared" si="4"/>
        <v>Deficit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galoto</dc:creator>
  <cp:lastModifiedBy>maxi galoto</cp:lastModifiedBy>
  <dcterms:created xsi:type="dcterms:W3CDTF">2021-10-25T01:16:46Z</dcterms:created>
  <dcterms:modified xsi:type="dcterms:W3CDTF">2021-11-21T20:25:12Z</dcterms:modified>
</cp:coreProperties>
</file>