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eeley_m\projects\Wastewater_Model\raw_data\"/>
    </mc:Choice>
  </mc:AlternateContent>
  <bookViews>
    <workbookView xWindow="360" yWindow="300" windowWidth="7305" windowHeight="9315" tabRatio="599"/>
  </bookViews>
  <sheets>
    <sheet name="Flow Impacts" sheetId="16" r:id="rId1"/>
    <sheet name="System Graph" sheetId="18" r:id="rId2"/>
    <sheet name="CY2016-2018 Avg." sheetId="52" r:id="rId3"/>
    <sheet name="CY2017-2019 Avg." sheetId="54" r:id="rId4"/>
    <sheet name="CY2016" sheetId="47" r:id="rId5"/>
    <sheet name="CY2017" sheetId="49" r:id="rId6"/>
    <sheet name="CY2018" sheetId="51" r:id="rId7"/>
    <sheet name="CY2019" sheetId="53" r:id="rId8"/>
  </sheets>
  <externalReferences>
    <externalReference r:id="rId9"/>
  </externalReferences>
  <definedNames>
    <definedName name="_1FLOW_SHARE">[1]A!$B$55:$O$110</definedName>
    <definedName name="ADF5YR">[1]A!$B$1:$Q$54</definedName>
    <definedName name="_xlnm.Print_Area" localSheetId="4">'CY2016'!$A$1:$Z$58</definedName>
    <definedName name="_xlnm.Print_Area" localSheetId="2">'CY2016-2018 Avg.'!$A$1:$Z$60</definedName>
    <definedName name="_xlnm.Print_Area" localSheetId="5">'CY2017'!$A$1:$Z$58</definedName>
    <definedName name="_xlnm.Print_Area" localSheetId="3">'CY2017-2019 Avg.'!$A$1:$Z$60</definedName>
    <definedName name="_xlnm.Print_Area" localSheetId="6">'CY2018'!$A$1:$Z$58</definedName>
    <definedName name="_xlnm.Print_Area" localSheetId="7">'CY2019'!$A$1:$Z$58</definedName>
    <definedName name="_xlnm.Print_Area" localSheetId="0">'Flow Impacts'!$B$1:$AL$60</definedName>
    <definedName name="_xlnm.Print_Area" localSheetId="1">'System Graph'!$B$1:$AH$61</definedName>
    <definedName name="_xlnm.Print_Area">#REF!</definedName>
  </definedNames>
  <calcPr calcId="162913" iterate="1"/>
</workbook>
</file>

<file path=xl/calcChain.xml><?xml version="1.0" encoding="utf-8"?>
<calcChain xmlns="http://schemas.openxmlformats.org/spreadsheetml/2006/main">
  <c r="X102" i="16" l="1"/>
  <c r="AB63" i="16"/>
  <c r="X63" i="16"/>
  <c r="Y63" i="16" s="1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3" i="16"/>
  <c r="X104" i="16"/>
  <c r="X105" i="16"/>
  <c r="Y105" i="16" s="1"/>
  <c r="Z105" i="16" s="1"/>
  <c r="AA105" i="16" s="1"/>
  <c r="AB105" i="16" s="1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X62" i="16"/>
  <c r="Z63" i="16" l="1"/>
  <c r="Y64" i="16"/>
  <c r="Z64" i="16" s="1"/>
  <c r="Y65" i="16" l="1"/>
  <c r="Z65" i="16" l="1"/>
  <c r="Y66" i="16"/>
  <c r="Z66" i="16" s="1"/>
  <c r="Y67" i="16"/>
  <c r="Z67" i="16" s="1"/>
  <c r="Y68" i="16" l="1"/>
  <c r="Z68" i="16" l="1"/>
  <c r="Y69" i="16"/>
  <c r="Z69" i="16" s="1"/>
  <c r="Y70" i="16" l="1"/>
  <c r="Z70" i="16" s="1"/>
  <c r="Y71" i="16" l="1"/>
  <c r="Z71" i="16" s="1"/>
  <c r="Y72" i="16" l="1"/>
  <c r="Z72" i="16" s="1"/>
  <c r="Y73" i="16" l="1"/>
  <c r="Z73" i="16" s="1"/>
  <c r="Y74" i="16" l="1"/>
  <c r="Z74" i="16" s="1"/>
  <c r="Y75" i="16" l="1"/>
  <c r="Z75" i="16" s="1"/>
  <c r="Y76" i="16" l="1"/>
  <c r="Z76" i="16" s="1"/>
  <c r="Y77" i="16" l="1"/>
  <c r="Z77" i="16" s="1"/>
  <c r="Y78" i="16" l="1"/>
  <c r="Z78" i="16" s="1"/>
  <c r="Y79" i="16" l="1"/>
  <c r="Z79" i="16" s="1"/>
  <c r="Y80" i="16" l="1"/>
  <c r="Z80" i="16" s="1"/>
  <c r="Y81" i="16" l="1"/>
  <c r="Z81" i="16" s="1"/>
  <c r="Y82" i="16" l="1"/>
  <c r="Z82" i="16" s="1"/>
  <c r="Y83" i="16" l="1"/>
  <c r="Z83" i="16" s="1"/>
  <c r="Y84" i="16" l="1"/>
  <c r="Z84" i="16" s="1"/>
  <c r="Y85" i="16" l="1"/>
  <c r="Z85" i="16" s="1"/>
  <c r="Y86" i="16" l="1"/>
  <c r="Z86" i="16" s="1"/>
  <c r="Y87" i="16" l="1"/>
  <c r="Z87" i="16" s="1"/>
  <c r="Y88" i="16" l="1"/>
  <c r="Z88" i="16" s="1"/>
  <c r="Y89" i="16" l="1"/>
  <c r="Z89" i="16" s="1"/>
  <c r="Y90" i="16" l="1"/>
  <c r="Z90" i="16" s="1"/>
  <c r="Y91" i="16" l="1"/>
  <c r="Z91" i="16" s="1"/>
  <c r="Y92" i="16" l="1"/>
  <c r="Z92" i="16" s="1"/>
  <c r="Y93" i="16" l="1"/>
  <c r="Z93" i="16" s="1"/>
  <c r="Y94" i="16" l="1"/>
  <c r="Z94" i="16" s="1"/>
  <c r="Y95" i="16" l="1"/>
  <c r="Z95" i="16" s="1"/>
  <c r="Y96" i="16" l="1"/>
  <c r="Z96" i="16" s="1"/>
  <c r="Y97" i="16" l="1"/>
  <c r="Z97" i="16" s="1"/>
  <c r="Y98" i="16" l="1"/>
  <c r="Z98" i="16" s="1"/>
  <c r="Y99" i="16" l="1"/>
  <c r="Z99" i="16" s="1"/>
  <c r="Y100" i="16" l="1"/>
  <c r="Z100" i="16" s="1"/>
  <c r="Y101" i="16" l="1"/>
  <c r="Z101" i="16" s="1"/>
  <c r="Y102" i="16" l="1"/>
  <c r="Z102" i="16" s="1"/>
  <c r="Y103" i="16" l="1"/>
  <c r="Z103" i="16" s="1"/>
  <c r="Y104" i="16" l="1"/>
  <c r="AC63" i="16"/>
  <c r="Z104" i="16" l="1"/>
  <c r="Y106" i="16"/>
</calcChain>
</file>

<file path=xl/sharedStrings.xml><?xml version="1.0" encoding="utf-8"?>
<sst xmlns="http://schemas.openxmlformats.org/spreadsheetml/2006/main" count="666" uniqueCount="162">
  <si>
    <t>mgd</t>
  </si>
  <si>
    <t>Massachusetts Water Resources Authority</t>
  </si>
  <si>
    <t>Arlington</t>
  </si>
  <si>
    <t>Ashland</t>
  </si>
  <si>
    <t>Bedford</t>
  </si>
  <si>
    <t>Belmont</t>
  </si>
  <si>
    <t>Braintree</t>
  </si>
  <si>
    <t>Brookline</t>
  </si>
  <si>
    <t>Burlington</t>
  </si>
  <si>
    <t xml:space="preserve">Cambridge </t>
  </si>
  <si>
    <t>Canton</t>
  </si>
  <si>
    <t xml:space="preserve">Chelsea </t>
  </si>
  <si>
    <t>Dedham</t>
  </si>
  <si>
    <t>Everett</t>
  </si>
  <si>
    <t>Framingham</t>
  </si>
  <si>
    <t>Holbrook</t>
  </si>
  <si>
    <t>Lexington</t>
  </si>
  <si>
    <t>Malden</t>
  </si>
  <si>
    <t>Medford</t>
  </si>
  <si>
    <t>Melrose</t>
  </si>
  <si>
    <t>Milton</t>
  </si>
  <si>
    <t>Natick</t>
  </si>
  <si>
    <t>Needham</t>
  </si>
  <si>
    <t>Newton</t>
  </si>
  <si>
    <t>Norwood</t>
  </si>
  <si>
    <t>Quincy</t>
  </si>
  <si>
    <t>Randolph</t>
  </si>
  <si>
    <t>Reading</t>
  </si>
  <si>
    <t>Revere</t>
  </si>
  <si>
    <t xml:space="preserve">Somerville </t>
  </si>
  <si>
    <t>Stoneham</t>
  </si>
  <si>
    <t>Stoughton</t>
  </si>
  <si>
    <t>Wakefield</t>
  </si>
  <si>
    <t>Walpole</t>
  </si>
  <si>
    <t>Waltham</t>
  </si>
  <si>
    <t>Watertown</t>
  </si>
  <si>
    <t>Wellesley</t>
  </si>
  <si>
    <t>Westwood</t>
  </si>
  <si>
    <t>Weymouth</t>
  </si>
  <si>
    <t>Wilmington</t>
  </si>
  <si>
    <t>Winchester</t>
  </si>
  <si>
    <t>Winthrop</t>
  </si>
  <si>
    <t>Woburn</t>
  </si>
  <si>
    <t>System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</si>
  <si>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</si>
  <si>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</si>
  <si>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</si>
  <si>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</si>
  <si>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</si>
  <si>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</si>
  <si>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</si>
  <si>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</si>
  <si>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</si>
  <si>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</si>
  <si>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</si>
  <si>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</si>
  <si>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</si>
  <si>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YTD</t>
  </si>
  <si>
    <t xml:space="preserve"> MWRA</t>
  </si>
  <si>
    <t xml:space="preserve"> Sewer</t>
  </si>
  <si>
    <t xml:space="preserve"> Customer</t>
  </si>
  <si>
    <t>% Share</t>
  </si>
  <si>
    <t>Percent Share of System</t>
  </si>
  <si>
    <t>Days in Month</t>
  </si>
  <si>
    <t>Cumulative Days in Year</t>
  </si>
  <si>
    <t xml:space="preserve">Average Daily Flow </t>
  </si>
  <si>
    <t>Maximum Month Flow</t>
  </si>
  <si>
    <t>MWRA Community</t>
  </si>
  <si>
    <t>Average Daily Flow</t>
  </si>
  <si>
    <t>Average Daily Wastewater Flows (million gallons/day)</t>
  </si>
  <si>
    <t xml:space="preserve">Brookline </t>
  </si>
  <si>
    <t>Cambridge</t>
  </si>
  <si>
    <t>Chelsea</t>
  </si>
  <si>
    <t xml:space="preserve">Medford  </t>
  </si>
  <si>
    <t xml:space="preserve">Milton </t>
  </si>
  <si>
    <t xml:space="preserve">Newton </t>
  </si>
  <si>
    <t>Somerville</t>
  </si>
  <si>
    <t xml:space="preserve">Winchester  </t>
  </si>
  <si>
    <t>Total</t>
  </si>
  <si>
    <t>Flow Share Percent</t>
  </si>
  <si>
    <t>Flow Percent</t>
  </si>
  <si>
    <t>Boston (BWSC)</t>
  </si>
  <si>
    <t>Hingham S.D.</t>
  </si>
  <si>
    <r>
      <t xml:space="preserve">ANNUAL TOTALS </t>
    </r>
    <r>
      <rPr>
        <b/>
        <vertAlign val="superscript"/>
        <sz val="12"/>
        <rFont val="Times New Roman"/>
        <family val="1"/>
      </rPr>
      <t>1</t>
    </r>
  </si>
  <si>
    <t>12 Month Actual</t>
  </si>
  <si>
    <t>Population Assessment</t>
  </si>
  <si>
    <t>Changes</t>
  </si>
  <si>
    <t>Population Assessment Impact</t>
  </si>
  <si>
    <t>Flow Assessment Impact</t>
  </si>
  <si>
    <r>
      <t>1</t>
    </r>
    <r>
      <rPr>
        <b/>
        <sz val="13"/>
        <rFont val="Times New Roman"/>
        <family val="1"/>
      </rPr>
      <t xml:space="preserve"> MWRA uses a 3-year flow average to calculate sewer assessments.  Three-year averaging smoothes the impact of year-to-year changes in community flow share, but does not eliminate the long-term impact of changes in each community's relative contribution to the total flow.  </t>
    </r>
  </si>
  <si>
    <t>ANNUAL</t>
  </si>
  <si>
    <t>AVERAGE SEWER FLOWS</t>
  </si>
  <si>
    <t>MAXIMUM MONTH SEWER FLOWS</t>
  </si>
  <si>
    <t>Notes:</t>
  </si>
  <si>
    <r>
      <t xml:space="preserve"> The chart below illustrates the change in the TOTAL BASE assessment due to FLOW SHARE CHANGES. </t>
    </r>
    <r>
      <rPr>
        <b/>
        <vertAlign val="superscript"/>
        <sz val="14"/>
        <rFont val="Times New Roman"/>
        <family val="1"/>
      </rPr>
      <t>4</t>
    </r>
  </si>
  <si>
    <r>
      <t xml:space="preserve">YEAR TO DATE THRU </t>
    </r>
    <r>
      <rPr>
        <b/>
        <sz val="12"/>
        <color indexed="10"/>
        <rFont val="Times New Roman"/>
        <family val="1"/>
      </rPr>
      <t>DECEMBER</t>
    </r>
  </si>
  <si>
    <t>12-Month Actual</t>
  </si>
  <si>
    <t>CY15 ADF (mgd)</t>
  </si>
  <si>
    <t>CY15 Rainfall (inches)</t>
  </si>
  <si>
    <t>Total Base Assessment</t>
  </si>
  <si>
    <t>12-Month Projection</t>
  </si>
  <si>
    <t>CALENDAR YEAR: 2016</t>
  </si>
  <si>
    <r>
      <t xml:space="preserve">CY2016 Community Average Daily Wastewater Flows </t>
    </r>
    <r>
      <rPr>
        <b/>
        <vertAlign val="superscript"/>
        <sz val="14"/>
        <rFont val="Times New Roman"/>
        <family val="1"/>
      </rPr>
      <t>1</t>
    </r>
  </si>
  <si>
    <t>MWRA Wastewater System Performance: CY16 vs. CY15</t>
  </si>
  <si>
    <t>CY16 ADF (mgd)</t>
  </si>
  <si>
    <t>Change CY16 vs CY15</t>
  </si>
  <si>
    <t>CY16 Rainfall (inches)</t>
  </si>
  <si>
    <r>
      <t xml:space="preserve">YEAR TO DATE THRU </t>
    </r>
    <r>
      <rPr>
        <b/>
        <sz val="12"/>
        <color indexed="10"/>
        <rFont val="Times New Roman"/>
        <family val="1"/>
      </rPr>
      <t>DECEMBER</t>
    </r>
  </si>
  <si>
    <t>CALENDAR YEAR: 2017</t>
  </si>
  <si>
    <r>
      <t xml:space="preserve">CY2017 Community Average Daily Wastewater Flows </t>
    </r>
    <r>
      <rPr>
        <b/>
        <vertAlign val="superscript"/>
        <sz val="14"/>
        <rFont val="Times New Roman"/>
        <family val="1"/>
      </rPr>
      <t>1</t>
    </r>
  </si>
  <si>
    <t>MWRA Wastewater System Performance: CY17 vs. CY16</t>
  </si>
  <si>
    <t>CY17 ADF (mgd)</t>
  </si>
  <si>
    <t>Change CY17 vs CY16</t>
  </si>
  <si>
    <t>3-Year Average (CY15-CY17)</t>
  </si>
  <si>
    <t>Total Projected FY19 Base Assessment</t>
  </si>
  <si>
    <t>CY17 Rainfall (inches)</t>
  </si>
  <si>
    <t>CALENDAR YEAR: 2018</t>
  </si>
  <si>
    <r>
      <t xml:space="preserve">CY2018 Community Average Daily Wastewater Flows </t>
    </r>
    <r>
      <rPr>
        <b/>
        <vertAlign val="superscript"/>
        <sz val="14"/>
        <rFont val="Times New Roman"/>
        <family val="1"/>
      </rPr>
      <t>1</t>
    </r>
  </si>
  <si>
    <t>MWRA Wastewater System Performance: CY18 vs. CY17</t>
  </si>
  <si>
    <t>CY18 ADF (mgd)</t>
  </si>
  <si>
    <t>Change CY18 vs CY17</t>
  </si>
  <si>
    <t>CY18 Rainfall (inches)</t>
  </si>
  <si>
    <t>THREE YEAR AVERAGE: 2016-2018</t>
  </si>
  <si>
    <r>
      <t xml:space="preserve">CY2016-2018 Community Average Daily Wastewater Flows </t>
    </r>
    <r>
      <rPr>
        <b/>
        <vertAlign val="superscript"/>
        <sz val="14"/>
        <rFont val="Times New Roman"/>
        <family val="1"/>
      </rPr>
      <t>1,2</t>
    </r>
  </si>
  <si>
    <t>3-Year Average (CY16-CY18)</t>
  </si>
  <si>
    <t>3-Yr (16-18) vs. 3-Yr (15-17)</t>
  </si>
  <si>
    <t>MWRA Wastewater System Performance: 3-Year Avg. (CY16-CY18) vs.  3-Year Avg. (CY15-CY17)</t>
  </si>
  <si>
    <t>CY16 to CY18 Average</t>
  </si>
  <si>
    <t>Flow Assessment (based on CY16-CY18 Sewer Flows)</t>
  </si>
  <si>
    <r>
      <t>4</t>
    </r>
    <r>
      <rPr>
        <b/>
        <sz val="13"/>
        <rFont val="Times New Roman"/>
        <family val="1"/>
      </rPr>
      <t xml:space="preserve"> Represents </t>
    </r>
    <r>
      <rPr>
        <b/>
        <u/>
        <sz val="13"/>
        <color indexed="10"/>
        <rFont val="Times New Roman"/>
        <family val="1"/>
      </rPr>
      <t>ONLY</t>
    </r>
    <r>
      <rPr>
        <b/>
        <sz val="13"/>
        <rFont val="Times New Roman"/>
        <family val="1"/>
      </rPr>
      <t xml:space="preserve"> the impact on the total BASE assessment resulting from the changes in average and maximum wastewater</t>
    </r>
    <r>
      <rPr>
        <b/>
        <sz val="13"/>
        <color indexed="10"/>
        <rFont val="Times New Roman"/>
        <family val="1"/>
      </rPr>
      <t xml:space="preserve"> </t>
    </r>
    <r>
      <rPr>
        <b/>
        <u/>
        <sz val="13"/>
        <color indexed="10"/>
        <rFont val="Times New Roman"/>
        <family val="1"/>
      </rPr>
      <t>FLOW SHARES</t>
    </r>
    <r>
      <rPr>
        <b/>
        <sz val="13"/>
        <color indexed="10"/>
        <rFont val="Times New Roman"/>
        <family val="1"/>
      </rPr>
      <t xml:space="preserve">.                                                           </t>
    </r>
  </si>
  <si>
    <r>
      <t>2</t>
    </r>
    <r>
      <rPr>
        <sz val="10"/>
        <rFont val="Times New Roman"/>
        <family val="1"/>
      </rPr>
      <t xml:space="preserve"> January to December averages based on actual metered flows as of 01/30/19.  </t>
    </r>
  </si>
  <si>
    <t>CALENDAR YEAR: 2019</t>
  </si>
  <si>
    <r>
      <t xml:space="preserve">CY2019 Community Average Daily Wastewater Flows </t>
    </r>
    <r>
      <rPr>
        <b/>
        <vertAlign val="superscript"/>
        <sz val="14"/>
        <rFont val="Times New Roman"/>
        <family val="1"/>
      </rPr>
      <t>1</t>
    </r>
  </si>
  <si>
    <t>MWRA Wastewater System Performance: CY19 vs. CY18</t>
  </si>
  <si>
    <t>CY19 ADF (mgd)</t>
  </si>
  <si>
    <t>Change CY19 vs CY18</t>
  </si>
  <si>
    <t>CY19 Rainfall (inches)</t>
  </si>
  <si>
    <t>THREE YEAR AVERAGE: 2017-2019</t>
  </si>
  <si>
    <r>
      <t xml:space="preserve">CY2017-2019 Community Average Daily Wastewater Flows </t>
    </r>
    <r>
      <rPr>
        <b/>
        <vertAlign val="superscript"/>
        <sz val="14"/>
        <rFont val="Times New Roman"/>
        <family val="1"/>
      </rPr>
      <t>1,2</t>
    </r>
  </si>
  <si>
    <r>
      <t>1</t>
    </r>
    <r>
      <rPr>
        <sz val="10"/>
        <rFont val="Times New Roman"/>
        <family val="1"/>
      </rPr>
      <t xml:space="preserve"> MWRA will utilize a 3-year average of CY17/CY18/CY19 wastewater flows to calculate the flow-related components of MWRA's FY21 wholesale sewer assessments.  Flow data is preliminary and subject to change pending additional MWRA and community review.</t>
    </r>
  </si>
  <si>
    <t>MWRA Wastewater System Performance: 3-Year Avg. (CY17-CY19) vs.  3-Year Avg. (CY16-CY18)</t>
  </si>
  <si>
    <t>3-Year Average (CY17-CY19)</t>
  </si>
  <si>
    <t xml:space="preserve">3-Year Averaging of CY17, CY18 and CY19 Flows vs. 3-Year Averaging of CY16, CY17 and CY18 Flows </t>
  </si>
  <si>
    <r>
      <t xml:space="preserve">ESTIMATE of the impact on FY2021 Sewer Assessments Using Averaged Projected CY17-CY19 Flows </t>
    </r>
    <r>
      <rPr>
        <b/>
        <i/>
        <vertAlign val="superscript"/>
        <sz val="12"/>
        <rFont val="Times New Roman"/>
        <family val="1"/>
      </rPr>
      <t>1,3</t>
    </r>
  </si>
  <si>
    <r>
      <t>1</t>
    </r>
    <r>
      <rPr>
        <sz val="10"/>
        <rFont val="Times New Roman"/>
        <family val="1"/>
      </rPr>
      <t xml:space="preserve">  MWRA will utilize a 3-year average of CY17/CY18/CY19 wastewater flows to calculate the </t>
    </r>
    <r>
      <rPr>
        <b/>
        <u/>
        <sz val="10"/>
        <rFont val="Times New Roman"/>
        <family val="1"/>
      </rPr>
      <t>flow-related components</t>
    </r>
    <r>
      <rPr>
        <sz val="10"/>
        <rFont val="Times New Roman"/>
        <family val="1"/>
      </rPr>
      <t xml:space="preserve"> of MWRA's FY21 wholesale sewer assessments.  Flow data is preliminary and subject to change pending additional MWRA and community review.</t>
    </r>
  </si>
  <si>
    <r>
      <t>3</t>
    </r>
    <r>
      <rPr>
        <sz val="10"/>
        <rFont val="Times New Roman"/>
        <family val="1"/>
      </rPr>
      <t xml:space="preserve">  Estimated FY21 sewer assessments </t>
    </r>
    <r>
      <rPr>
        <b/>
        <u/>
        <sz val="10"/>
        <rFont val="Times New Roman"/>
        <family val="1"/>
      </rPr>
      <t>do not</t>
    </r>
    <r>
      <rPr>
        <u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include changes to census and sewered population or high strength user contributions, and </t>
    </r>
    <r>
      <rPr>
        <b/>
        <u/>
        <sz val="10"/>
        <rFont val="Times New Roman"/>
        <family val="1"/>
      </rPr>
      <t>do not</t>
    </r>
    <r>
      <rPr>
        <sz val="10"/>
        <rFont val="Times New Roman"/>
        <family val="1"/>
      </rPr>
      <t xml:space="preserve"> include any changes from the FY20 to the FY21 sewer utility budget.</t>
    </r>
  </si>
  <si>
    <t>CY17 to CY19 Average</t>
  </si>
  <si>
    <r>
      <t xml:space="preserve">Projected FY21                                       BASE Sewer Assessment </t>
    </r>
    <r>
      <rPr>
        <b/>
        <vertAlign val="superscript"/>
        <sz val="14"/>
        <color indexed="8"/>
        <rFont val="Times New Roman"/>
        <family val="1"/>
      </rPr>
      <t>2,3</t>
    </r>
  </si>
  <si>
    <t>Flow Assessment (based on CY17-CY19 Sewer Flows)</t>
  </si>
  <si>
    <t>Potential Impact of CY17-19 Flows on FY21 BASE Sewer Assessment</t>
  </si>
  <si>
    <t>Total Projected FY21 Base Assessment Impact</t>
  </si>
  <si>
    <r>
      <t xml:space="preserve">How Projected CY2019 Community Wastewater Flows Could Effect FY2021 Sewer Assessments </t>
    </r>
    <r>
      <rPr>
        <b/>
        <vertAlign val="superscript"/>
        <sz val="26"/>
        <rFont val="Times New Roman"/>
        <family val="1"/>
      </rPr>
      <t>1,2,3</t>
    </r>
  </si>
  <si>
    <t>The flow components of FY2021 sewer assessments will be calculated using a 3-year average of CY2017 to CY2019 wastewater flows compared to FY2020 assessments that used a 3-year average of CY2016 to CY2018 wastewater flows.</t>
  </si>
  <si>
    <r>
      <t xml:space="preserve">But as MWRA's sewer assessments are a ZERO-SUM calculation, a community's assessment is strongly influenced by the </t>
    </r>
    <r>
      <rPr>
        <b/>
        <u/>
        <sz val="14"/>
        <rFont val="Times New Roman"/>
        <family val="1"/>
      </rPr>
      <t>RELATIVE</t>
    </r>
    <r>
      <rPr>
        <b/>
        <sz val="14"/>
        <rFont val="Times New Roman"/>
        <family val="1"/>
      </rPr>
      <t xml:space="preserve"> change in CY2017 to CY2019 flow share compared to CY2016 to CY2018 flow share, compared to all other communities in the system.</t>
    </r>
  </si>
  <si>
    <r>
      <t xml:space="preserve">FY20 BASE Sewer Assessment </t>
    </r>
    <r>
      <rPr>
        <b/>
        <vertAlign val="superscript"/>
        <sz val="12"/>
        <color indexed="8"/>
        <rFont val="Times New Roman"/>
        <family val="1"/>
      </rPr>
      <t>2</t>
    </r>
  </si>
  <si>
    <r>
      <t>2</t>
    </r>
    <r>
      <rPr>
        <sz val="10"/>
        <rFont val="Times New Roman"/>
        <family val="1"/>
      </rPr>
      <t xml:space="preserve">  The Base FY20 sewer assessment does not include prior year assessment adjustments.</t>
    </r>
  </si>
  <si>
    <r>
      <t>1</t>
    </r>
    <r>
      <rPr>
        <sz val="10"/>
        <rFont val="Times New Roman"/>
        <family val="1"/>
      </rPr>
      <t xml:space="preserve"> MWRA utilized a 3-year average of CY16/CY17/CY18 wastewater flows to calculate the flow-related components of MWRA's FY20 wholesale sewer assessments.  Flow data is preliminary and subject to change pending additional MWRA and community review.</t>
    </r>
  </si>
  <si>
    <r>
      <t>2</t>
    </r>
    <r>
      <rPr>
        <sz val="10"/>
        <rFont val="Times New Roman"/>
        <family val="1"/>
      </rPr>
      <t xml:space="preserve"> January to December averages based on actual metered flows as of 02/04/2020.  </t>
    </r>
  </si>
  <si>
    <r>
      <t xml:space="preserve">3 </t>
    </r>
    <r>
      <rPr>
        <b/>
        <sz val="13"/>
        <rFont val="Times New Roman"/>
        <family val="1"/>
      </rPr>
      <t>CY2016 to CY2019 wastewater flows based on actual meter data.</t>
    </r>
  </si>
  <si>
    <r>
      <t xml:space="preserve">2 </t>
    </r>
    <r>
      <rPr>
        <b/>
        <sz val="13"/>
        <rFont val="Times New Roman"/>
        <family val="1"/>
      </rPr>
      <t xml:space="preserve">Based on CY2016 to CY2019 average wastewater flows as of 02/04/20.  Flow data is preliminary and subject to change pending additional MWRA and community review.                                                                    </t>
    </r>
  </si>
  <si>
    <t>Difference</t>
  </si>
  <si>
    <t>Greeley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</si>
</sst>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;[Red]\-0.0%"/>
    <numFmt numFmtId="165" formatCode="0.0%"/>
    <numFmt numFmtId="166" formatCode="0.00;[Red]\-0.00"/>
    <numFmt numFmtId="167" formatCode="0.00%;[Red]\-0.00%"/>
    <numFmt numFmtId="168" formatCode="General;[Red]\-General"/>
    <numFmt numFmtId="169" formatCode="[$$-409]#,##0"/>
    <numFmt numFmtId="170" formatCode="0.00_)"/>
    <numFmt numFmtId="171" formatCode="#,##0.00000"/>
  </numFmts>
  <fonts count="45" x14ac:knownFonts="1">
    <font>
      <sz val="12"/>
      <name val="Arial"/>
    </font>
    <font>
      <sz val="10"/>
      <name val="Arial"/>
      <family val="2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vertAlign val="superscript"/>
      <sz val="13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vertAlign val="superscript"/>
      <sz val="12"/>
      <name val="Times New Roman"/>
      <family val="1"/>
    </font>
    <font>
      <b/>
      <u/>
      <sz val="14"/>
      <name val="Times New Roman"/>
      <family val="1"/>
    </font>
    <font>
      <b/>
      <vertAlign val="superscript"/>
      <sz val="14"/>
      <name val="Times New Roman"/>
      <family val="1"/>
    </font>
    <font>
      <b/>
      <i/>
      <sz val="12"/>
      <name val="Times New Roman"/>
      <family val="1"/>
    </font>
    <font>
      <b/>
      <u/>
      <sz val="12"/>
      <color indexed="10"/>
      <name val="Times New Roman"/>
      <family val="1"/>
    </font>
    <font>
      <vertAlign val="superscript"/>
      <sz val="10"/>
      <name val="Times New Roman"/>
      <family val="1"/>
    </font>
    <font>
      <b/>
      <sz val="16"/>
      <color indexed="12"/>
      <name val="Times New Roman"/>
      <family val="1"/>
    </font>
    <font>
      <b/>
      <sz val="12"/>
      <color indexed="12"/>
      <name val="Times New Roman"/>
      <family val="1"/>
    </font>
    <font>
      <b/>
      <i/>
      <vertAlign val="superscript"/>
      <sz val="12"/>
      <name val="Times New Roman"/>
      <family val="1"/>
    </font>
    <font>
      <b/>
      <vertAlign val="superscript"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b/>
      <vertAlign val="superscript"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vertAlign val="superscript"/>
      <sz val="14"/>
      <color indexed="8"/>
      <name val="Times New Roman"/>
      <family val="1"/>
    </font>
    <font>
      <b/>
      <sz val="26"/>
      <name val="Times New Roman"/>
      <family val="1"/>
    </font>
    <font>
      <sz val="26"/>
      <name val="Arial"/>
      <family val="2"/>
    </font>
    <font>
      <b/>
      <vertAlign val="superscript"/>
      <sz val="26"/>
      <name val="Times New Roman"/>
      <family val="1"/>
    </font>
    <font>
      <b/>
      <sz val="12"/>
      <color indexed="10"/>
      <name val="Times New Roman"/>
      <family val="1"/>
    </font>
    <font>
      <b/>
      <u/>
      <sz val="13"/>
      <color indexed="10"/>
      <name val="Times New Roman"/>
      <family val="1"/>
    </font>
    <font>
      <b/>
      <sz val="13"/>
      <color indexed="10"/>
      <name val="Times New Roman"/>
      <family val="1"/>
    </font>
    <font>
      <sz val="11"/>
      <name val="Arial Narrow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7">
    <xf numFmtId="0" fontId="0" fillId="0" borderId="0" xfId="0"/>
    <xf numFmtId="4" fontId="1" fillId="0" borderId="0" xfId="0" applyNumberFormat="1" applyFont="1" applyAlignment="1"/>
    <xf numFmtId="4" fontId="3" fillId="0" borderId="0" xfId="0" applyNumberFormat="1" applyFont="1" applyAlignment="1"/>
    <xf numFmtId="4" fontId="3" fillId="0" borderId="1" xfId="0" applyNumberFormat="1" applyFont="1" applyBorder="1" applyAlignment="1"/>
    <xf numFmtId="4" fontId="4" fillId="0" borderId="2" xfId="0" applyNumberFormat="1" applyFont="1" applyBorder="1" applyAlignment="1">
      <alignment horizontal="center" vertical="center"/>
    </xf>
    <xf numFmtId="4" fontId="0" fillId="0" borderId="1" xfId="0" applyNumberFormat="1" applyBorder="1"/>
    <xf numFmtId="2" fontId="3" fillId="0" borderId="2" xfId="0" applyNumberFormat="1" applyFont="1" applyBorder="1" applyAlignment="1"/>
    <xf numFmtId="10" fontId="3" fillId="0" borderId="0" xfId="0" applyNumberFormat="1" applyFont="1" applyAlignment="1"/>
    <xf numFmtId="4" fontId="3" fillId="0" borderId="1" xfId="0" applyNumberFormat="1" applyFont="1" applyBorder="1" applyAlignment="1">
      <alignment vertical="center"/>
    </xf>
    <xf numFmtId="4" fontId="0" fillId="0" borderId="3" xfId="0" applyNumberFormat="1" applyBorder="1"/>
    <xf numFmtId="4" fontId="3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0" applyNumberFormat="1" applyFont="1" applyAlignment="1"/>
    <xf numFmtId="4" fontId="2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Continuous" vertical="center"/>
    </xf>
    <xf numFmtId="4" fontId="5" fillId="0" borderId="0" xfId="0" applyNumberFormat="1" applyFont="1" applyAlignment="1">
      <alignment vertical="center"/>
    </xf>
    <xf numFmtId="2" fontId="6" fillId="0" borderId="3" xfId="0" applyNumberFormat="1" applyFont="1" applyBorder="1" applyAlignment="1"/>
    <xf numFmtId="2" fontId="6" fillId="0" borderId="0" xfId="0" applyNumberFormat="1" applyFont="1" applyAlignment="1"/>
    <xf numFmtId="2" fontId="6" fillId="0" borderId="3" xfId="0" applyNumberFormat="1" applyFont="1" applyBorder="1" applyAlignment="1">
      <alignment vertical="center"/>
    </xf>
    <xf numFmtId="2" fontId="6" fillId="0" borderId="0" xfId="0" applyNumberFormat="1" applyFont="1" applyAlignment="1">
      <alignment vertical="center"/>
    </xf>
    <xf numFmtId="4" fontId="5" fillId="2" borderId="0" xfId="0" applyNumberFormat="1" applyFont="1" applyFill="1" applyAlignment="1">
      <alignment horizontal="centerContinuous" vertical="center"/>
    </xf>
    <xf numFmtId="4" fontId="6" fillId="0" borderId="0" xfId="0" applyNumberFormat="1" applyFont="1" applyAlignment="1">
      <alignment vertical="center"/>
    </xf>
    <xf numFmtId="165" fontId="4" fillId="0" borderId="2" xfId="0" applyNumberFormat="1" applyFont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166" fontId="4" fillId="2" borderId="2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8" fillId="0" borderId="0" xfId="0" applyNumberFormat="1" applyFont="1" applyAlignment="1"/>
    <xf numFmtId="15" fontId="5" fillId="0" borderId="0" xfId="0" applyNumberFormat="1" applyFont="1" applyAlignment="1">
      <alignment vertical="center"/>
    </xf>
    <xf numFmtId="166" fontId="4" fillId="2" borderId="3" xfId="0" applyNumberFormat="1" applyFont="1" applyFill="1" applyBorder="1" applyAlignment="1">
      <alignment vertical="center"/>
    </xf>
    <xf numFmtId="168" fontId="4" fillId="2" borderId="3" xfId="0" applyNumberFormat="1" applyFont="1" applyFill="1" applyBorder="1" applyAlignment="1">
      <alignment vertical="center"/>
    </xf>
    <xf numFmtId="166" fontId="4" fillId="2" borderId="0" xfId="0" applyNumberFormat="1" applyFont="1" applyFill="1" applyAlignment="1">
      <alignment vertical="center"/>
    </xf>
    <xf numFmtId="168" fontId="4" fillId="2" borderId="0" xfId="0" applyNumberFormat="1" applyFont="1" applyFill="1" applyAlignment="1">
      <alignment vertical="center"/>
    </xf>
    <xf numFmtId="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vertical="center"/>
    </xf>
    <xf numFmtId="4" fontId="3" fillId="2" borderId="0" xfId="0" applyNumberFormat="1" applyFont="1" applyFill="1" applyAlignment="1"/>
    <xf numFmtId="0" fontId="9" fillId="0" borderId="0" xfId="0" applyNumberFormat="1" applyFont="1" applyAlignment="1"/>
    <xf numFmtId="4" fontId="3" fillId="2" borderId="0" xfId="0" applyNumberFormat="1" applyFont="1" applyFill="1" applyAlignment="1">
      <alignment vertical="center"/>
    </xf>
    <xf numFmtId="4" fontId="5" fillId="2" borderId="1" xfId="0" applyNumberFormat="1" applyFont="1" applyFill="1" applyBorder="1" applyAlignment="1">
      <alignment vertical="center"/>
    </xf>
    <xf numFmtId="4" fontId="5" fillId="2" borderId="4" xfId="0" applyNumberFormat="1" applyFont="1" applyFill="1" applyBorder="1" applyAlignment="1">
      <alignment vertical="center"/>
    </xf>
    <xf numFmtId="0" fontId="8" fillId="2" borderId="0" xfId="0" applyNumberFormat="1" applyFont="1" applyFill="1" applyAlignment="1"/>
    <xf numFmtId="4" fontId="5" fillId="2" borderId="5" xfId="0" applyNumberFormat="1" applyFont="1" applyFill="1" applyBorder="1" applyAlignment="1">
      <alignment vertical="center"/>
    </xf>
    <xf numFmtId="4" fontId="5" fillId="2" borderId="6" xfId="0" applyNumberFormat="1" applyFont="1" applyFill="1" applyBorder="1" applyAlignment="1">
      <alignment vertical="center"/>
    </xf>
    <xf numFmtId="4" fontId="5" fillId="2" borderId="0" xfId="0" applyNumberFormat="1" applyFont="1" applyFill="1" applyAlignment="1">
      <alignment horizontal="right" vertical="center"/>
    </xf>
    <xf numFmtId="4" fontId="6" fillId="2" borderId="0" xfId="0" applyNumberFormat="1" applyFont="1" applyFill="1" applyAlignment="1">
      <alignment vertical="center"/>
    </xf>
    <xf numFmtId="15" fontId="5" fillId="2" borderId="0" xfId="0" applyNumberFormat="1" applyFont="1" applyFill="1" applyAlignment="1">
      <alignment horizontal="right" vertical="center"/>
    </xf>
    <xf numFmtId="4" fontId="5" fillId="2" borderId="7" xfId="0" applyNumberFormat="1" applyFont="1" applyFill="1" applyBorder="1" applyAlignment="1">
      <alignment vertical="center"/>
    </xf>
    <xf numFmtId="4" fontId="10" fillId="2" borderId="1" xfId="0" applyNumberFormat="1" applyFont="1" applyFill="1" applyBorder="1" applyAlignment="1">
      <alignment vertical="center"/>
    </xf>
    <xf numFmtId="4" fontId="10" fillId="2" borderId="1" xfId="0" applyNumberFormat="1" applyFont="1" applyFill="1" applyBorder="1" applyAlignment="1"/>
    <xf numFmtId="4" fontId="10" fillId="2" borderId="0" xfId="0" applyNumberFormat="1" applyFont="1" applyFill="1" applyAlignment="1"/>
    <xf numFmtId="4" fontId="10" fillId="0" borderId="0" xfId="0" applyNumberFormat="1" applyFont="1" applyAlignment="1">
      <alignment vertical="center"/>
    </xf>
    <xf numFmtId="4" fontId="10" fillId="2" borderId="0" xfId="0" applyNumberFormat="1" applyFont="1" applyFill="1" applyBorder="1" applyAlignment="1"/>
    <xf numFmtId="165" fontId="4" fillId="2" borderId="4" xfId="0" applyNumberFormat="1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horizontal="center" vertical="center"/>
    </xf>
    <xf numFmtId="170" fontId="9" fillId="2" borderId="4" xfId="0" applyNumberFormat="1" applyFont="1" applyFill="1" applyBorder="1" applyProtection="1"/>
    <xf numFmtId="2" fontId="6" fillId="2" borderId="4" xfId="0" applyNumberFormat="1" applyFont="1" applyFill="1" applyBorder="1" applyAlignment="1"/>
    <xf numFmtId="10" fontId="6" fillId="2" borderId="4" xfId="0" applyNumberFormat="1" applyFont="1" applyFill="1" applyBorder="1" applyAlignment="1"/>
    <xf numFmtId="4" fontId="6" fillId="2" borderId="0" xfId="0" applyNumberFormat="1" applyFont="1" applyFill="1" applyAlignment="1"/>
    <xf numFmtId="0" fontId="7" fillId="0" borderId="0" xfId="0" applyNumberFormat="1" applyFont="1" applyAlignment="1"/>
    <xf numFmtId="170" fontId="9" fillId="2" borderId="5" xfId="0" applyNumberFormat="1" applyFont="1" applyFill="1" applyBorder="1" applyProtection="1"/>
    <xf numFmtId="2" fontId="6" fillId="2" borderId="5" xfId="0" applyNumberFormat="1" applyFont="1" applyFill="1" applyBorder="1" applyAlignment="1"/>
    <xf numFmtId="10" fontId="6" fillId="2" borderId="5" xfId="0" applyNumberFormat="1" applyFont="1" applyFill="1" applyBorder="1" applyAlignment="1"/>
    <xf numFmtId="170" fontId="9" fillId="2" borderId="7" xfId="0" applyNumberFormat="1" applyFont="1" applyFill="1" applyBorder="1" applyProtection="1"/>
    <xf numFmtId="2" fontId="6" fillId="2" borderId="7" xfId="0" applyNumberFormat="1" applyFont="1" applyFill="1" applyBorder="1" applyAlignment="1"/>
    <xf numFmtId="2" fontId="9" fillId="2" borderId="7" xfId="0" applyNumberFormat="1" applyFont="1" applyFill="1" applyBorder="1" applyAlignment="1">
      <alignment vertical="center"/>
    </xf>
    <xf numFmtId="166" fontId="12" fillId="2" borderId="2" xfId="0" applyNumberFormat="1" applyFont="1" applyFill="1" applyBorder="1" applyAlignment="1">
      <alignment vertical="center"/>
    </xf>
    <xf numFmtId="166" fontId="12" fillId="2" borderId="1" xfId="0" applyNumberFormat="1" applyFont="1" applyFill="1" applyBorder="1" applyAlignment="1">
      <alignment vertical="center"/>
    </xf>
    <xf numFmtId="4" fontId="9" fillId="2" borderId="1" xfId="0" applyNumberFormat="1" applyFont="1" applyFill="1" applyBorder="1" applyAlignment="1">
      <alignment vertical="center"/>
    </xf>
    <xf numFmtId="4" fontId="12" fillId="2" borderId="1" xfId="0" applyNumberFormat="1" applyFont="1" applyFill="1" applyBorder="1" applyAlignment="1">
      <alignment vertical="center"/>
    </xf>
    <xf numFmtId="2" fontId="9" fillId="2" borderId="4" xfId="0" applyNumberFormat="1" applyFont="1" applyFill="1" applyBorder="1" applyAlignment="1"/>
    <xf numFmtId="10" fontId="9" fillId="2" borderId="4" xfId="0" applyNumberFormat="1" applyFont="1" applyFill="1" applyBorder="1" applyAlignment="1"/>
    <xf numFmtId="4" fontId="9" fillId="2" borderId="0" xfId="0" applyNumberFormat="1" applyFont="1" applyFill="1" applyAlignment="1"/>
    <xf numFmtId="2" fontId="9" fillId="2" borderId="5" xfId="0" applyNumberFormat="1" applyFont="1" applyFill="1" applyBorder="1" applyAlignment="1"/>
    <xf numFmtId="10" fontId="9" fillId="2" borderId="5" xfId="0" applyNumberFormat="1" applyFont="1" applyFill="1" applyBorder="1" applyAlignment="1"/>
    <xf numFmtId="4" fontId="12" fillId="2" borderId="0" xfId="0" applyNumberFormat="1" applyFont="1" applyFill="1" applyBorder="1" applyAlignment="1">
      <alignment vertical="center"/>
    </xf>
    <xf numFmtId="166" fontId="12" fillId="2" borderId="4" xfId="0" applyNumberFormat="1" applyFont="1" applyFill="1" applyBorder="1" applyAlignment="1">
      <alignment vertical="center"/>
    </xf>
    <xf numFmtId="166" fontId="12" fillId="2" borderId="5" xfId="0" applyNumberFormat="1" applyFont="1" applyFill="1" applyBorder="1" applyAlignment="1">
      <alignment vertical="center"/>
    </xf>
    <xf numFmtId="4" fontId="12" fillId="2" borderId="5" xfId="0" applyNumberFormat="1" applyFont="1" applyFill="1" applyBorder="1" applyAlignment="1">
      <alignment vertical="center"/>
    </xf>
    <xf numFmtId="4" fontId="3" fillId="2" borderId="0" xfId="0" applyNumberFormat="1" applyFont="1" applyFill="1" applyBorder="1" applyAlignment="1"/>
    <xf numFmtId="4" fontId="1" fillId="0" borderId="0" xfId="0" applyNumberFormat="1" applyFont="1" applyAlignment="1">
      <alignment vertical="center"/>
    </xf>
    <xf numFmtId="0" fontId="9" fillId="0" borderId="0" xfId="0" applyFont="1"/>
    <xf numFmtId="0" fontId="12" fillId="3" borderId="0" xfId="0" applyFont="1" applyFill="1" applyBorder="1" applyAlignment="1">
      <alignment horizontal="left" vertical="center" wrapText="1"/>
    </xf>
    <xf numFmtId="4" fontId="1" fillId="2" borderId="1" xfId="0" applyNumberFormat="1" applyFont="1" applyFill="1" applyBorder="1" applyAlignment="1">
      <alignment vertical="center"/>
    </xf>
    <xf numFmtId="0" fontId="7" fillId="2" borderId="0" xfId="0" applyNumberFormat="1" applyFont="1" applyFill="1" applyAlignment="1"/>
    <xf numFmtId="4" fontId="1" fillId="2" borderId="0" xfId="0" applyNumberFormat="1" applyFont="1" applyFill="1" applyAlignment="1">
      <alignment vertical="center"/>
    </xf>
    <xf numFmtId="2" fontId="3" fillId="0" borderId="3" xfId="0" applyNumberFormat="1" applyFont="1" applyBorder="1" applyAlignment="1">
      <alignment horizontal="right"/>
    </xf>
    <xf numFmtId="2" fontId="7" fillId="0" borderId="0" xfId="0" applyNumberFormat="1" applyFont="1" applyAlignment="1"/>
    <xf numFmtId="166" fontId="16" fillId="2" borderId="2" xfId="0" applyNumberFormat="1" applyFont="1" applyFill="1" applyBorder="1" applyAlignment="1">
      <alignment vertical="center"/>
    </xf>
    <xf numFmtId="166" fontId="16" fillId="2" borderId="3" xfId="0" applyNumberFormat="1" applyFont="1" applyFill="1" applyBorder="1" applyAlignment="1">
      <alignment vertical="center"/>
    </xf>
    <xf numFmtId="166" fontId="16" fillId="2" borderId="1" xfId="0" applyNumberFormat="1" applyFont="1" applyFill="1" applyBorder="1" applyAlignment="1">
      <alignment vertical="center"/>
    </xf>
    <xf numFmtId="166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vertical="center"/>
    </xf>
    <xf numFmtId="4" fontId="16" fillId="2" borderId="1" xfId="0" applyNumberFormat="1" applyFont="1" applyFill="1" applyBorder="1" applyAlignment="1">
      <alignment vertical="center"/>
    </xf>
    <xf numFmtId="165" fontId="16" fillId="2" borderId="1" xfId="0" applyNumberFormat="1" applyFont="1" applyFill="1" applyBorder="1" applyAlignment="1">
      <alignment vertical="center"/>
    </xf>
    <xf numFmtId="165" fontId="16" fillId="2" borderId="0" xfId="0" applyNumberFormat="1" applyFont="1" applyFill="1" applyBorder="1" applyAlignment="1">
      <alignment vertical="center"/>
    </xf>
    <xf numFmtId="165" fontId="16" fillId="2" borderId="0" xfId="0" applyNumberFormat="1" applyFont="1" applyFill="1" applyAlignment="1">
      <alignment vertical="center"/>
    </xf>
    <xf numFmtId="165" fontId="16" fillId="2" borderId="8" xfId="0" applyNumberFormat="1" applyFont="1" applyFill="1" applyBorder="1" applyAlignment="1">
      <alignment vertical="center"/>
    </xf>
    <xf numFmtId="165" fontId="16" fillId="2" borderId="9" xfId="0" applyNumberFormat="1" applyFont="1" applyFill="1" applyBorder="1" applyAlignment="1">
      <alignment vertical="center"/>
    </xf>
    <xf numFmtId="166" fontId="16" fillId="2" borderId="10" xfId="0" applyNumberFormat="1" applyFont="1" applyFill="1" applyBorder="1" applyAlignment="1">
      <alignment vertical="center"/>
    </xf>
    <xf numFmtId="166" fontId="16" fillId="2" borderId="11" xfId="0" applyNumberFormat="1" applyFont="1" applyFill="1" applyBorder="1" applyAlignment="1">
      <alignment vertical="center"/>
    </xf>
    <xf numFmtId="165" fontId="16" fillId="2" borderId="11" xfId="0" applyNumberFormat="1" applyFont="1" applyFill="1" applyBorder="1" applyAlignment="1">
      <alignment vertical="center"/>
    </xf>
    <xf numFmtId="165" fontId="16" fillId="2" borderId="12" xfId="0" applyNumberFormat="1" applyFont="1" applyFill="1" applyBorder="1" applyAlignment="1">
      <alignment vertical="center"/>
    </xf>
    <xf numFmtId="4" fontId="17" fillId="2" borderId="0" xfId="0" applyNumberFormat="1" applyFont="1" applyFill="1" applyBorder="1" applyAlignment="1">
      <alignment vertical="center"/>
    </xf>
    <xf numFmtId="166" fontId="16" fillId="2" borderId="0" xfId="0" applyNumberFormat="1" applyFont="1" applyFill="1" applyBorder="1" applyAlignment="1">
      <alignment vertical="center"/>
    </xf>
    <xf numFmtId="4" fontId="16" fillId="2" borderId="0" xfId="0" applyNumberFormat="1" applyFont="1" applyFill="1" applyBorder="1" applyAlignment="1">
      <alignment vertical="center"/>
    </xf>
    <xf numFmtId="165" fontId="12" fillId="2" borderId="13" xfId="0" applyNumberFormat="1" applyFont="1" applyFill="1" applyBorder="1" applyAlignment="1">
      <alignment vertical="center"/>
    </xf>
    <xf numFmtId="165" fontId="12" fillId="2" borderId="14" xfId="0" applyNumberFormat="1" applyFont="1" applyFill="1" applyBorder="1" applyAlignment="1">
      <alignment vertical="center"/>
    </xf>
    <xf numFmtId="10" fontId="6" fillId="2" borderId="11" xfId="0" applyNumberFormat="1" applyFont="1" applyFill="1" applyBorder="1" applyAlignment="1"/>
    <xf numFmtId="2" fontId="6" fillId="2" borderId="15" xfId="0" applyNumberFormat="1" applyFont="1" applyFill="1" applyBorder="1" applyAlignment="1"/>
    <xf numFmtId="166" fontId="16" fillId="2" borderId="16" xfId="0" applyNumberFormat="1" applyFont="1" applyFill="1" applyBorder="1" applyAlignment="1">
      <alignment vertical="center"/>
    </xf>
    <xf numFmtId="4" fontId="16" fillId="2" borderId="0" xfId="0" applyNumberFormat="1" applyFont="1" applyFill="1" applyAlignment="1">
      <alignment horizontal="right" vertical="center"/>
    </xf>
    <xf numFmtId="4" fontId="16" fillId="2" borderId="11" xfId="0" applyNumberFormat="1" applyFont="1" applyFill="1" applyBorder="1" applyAlignment="1">
      <alignment horizontal="right" vertical="center"/>
    </xf>
    <xf numFmtId="0" fontId="9" fillId="2" borderId="0" xfId="0" applyNumberFormat="1" applyFont="1" applyFill="1" applyAlignment="1"/>
    <xf numFmtId="2" fontId="9" fillId="2" borderId="17" xfId="0" applyNumberFormat="1" applyFont="1" applyFill="1" applyBorder="1" applyAlignment="1">
      <alignment vertical="center"/>
    </xf>
    <xf numFmtId="166" fontId="16" fillId="2" borderId="1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Alignment="1">
      <alignment vertical="center"/>
    </xf>
    <xf numFmtId="4" fontId="10" fillId="2" borderId="0" xfId="0" applyNumberFormat="1" applyFont="1" applyFill="1" applyAlignment="1">
      <alignment vertical="center"/>
    </xf>
    <xf numFmtId="4" fontId="12" fillId="2" borderId="0" xfId="0" applyNumberFormat="1" applyFont="1" applyFill="1" applyAlignment="1">
      <alignment horizontal="right" vertical="center"/>
    </xf>
    <xf numFmtId="4" fontId="12" fillId="2" borderId="0" xfId="0" applyNumberFormat="1" applyFont="1" applyFill="1" applyAlignment="1">
      <alignment horizontal="centerContinuous" vertical="center"/>
    </xf>
    <xf numFmtId="4" fontId="9" fillId="2" borderId="0" xfId="0" applyNumberFormat="1" applyFont="1" applyFill="1" applyAlignment="1">
      <alignment vertical="center"/>
    </xf>
    <xf numFmtId="15" fontId="12" fillId="2" borderId="0" xfId="0" applyNumberFormat="1" applyFont="1" applyFill="1" applyAlignment="1">
      <alignment horizontal="right" vertical="center"/>
    </xf>
    <xf numFmtId="4" fontId="12" fillId="2" borderId="6" xfId="0" applyNumberFormat="1" applyFont="1" applyFill="1" applyBorder="1" applyAlignment="1">
      <alignment vertical="center"/>
    </xf>
    <xf numFmtId="4" fontId="12" fillId="2" borderId="7" xfId="0" applyNumberFormat="1" applyFont="1" applyFill="1" applyBorder="1" applyAlignment="1">
      <alignment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0" fillId="2" borderId="5" xfId="0" applyNumberFormat="1" applyFont="1" applyFill="1" applyBorder="1" applyAlignment="1">
      <alignment vertical="center"/>
    </xf>
    <xf numFmtId="165" fontId="11" fillId="2" borderId="2" xfId="0" applyNumberFormat="1" applyFont="1" applyFill="1" applyBorder="1" applyAlignment="1">
      <alignment horizontal="center" vertical="center"/>
    </xf>
    <xf numFmtId="4" fontId="11" fillId="2" borderId="18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/>
    <xf numFmtId="4" fontId="10" fillId="2" borderId="0" xfId="0" applyNumberFormat="1" applyFont="1" applyFill="1" applyBorder="1" applyAlignment="1">
      <alignment vertical="center"/>
    </xf>
    <xf numFmtId="0" fontId="9" fillId="2" borderId="19" xfId="0" applyNumberFormat="1" applyFont="1" applyFill="1" applyBorder="1" applyAlignment="1"/>
    <xf numFmtId="4" fontId="9" fillId="2" borderId="5" xfId="0" applyNumberFormat="1" applyFont="1" applyFill="1" applyBorder="1" applyAlignment="1"/>
    <xf numFmtId="4" fontId="21" fillId="2" borderId="0" xfId="0" applyNumberFormat="1" applyFont="1" applyFill="1" applyAlignment="1">
      <alignment vertical="center"/>
    </xf>
    <xf numFmtId="4" fontId="12" fillId="2" borderId="17" xfId="0" applyNumberFormat="1" applyFont="1" applyFill="1" applyBorder="1" applyAlignment="1">
      <alignment horizontal="left"/>
    </xf>
    <xf numFmtId="4" fontId="13" fillId="2" borderId="0" xfId="0" applyNumberFormat="1" applyFont="1" applyFill="1" applyBorder="1" applyAlignment="1">
      <alignment horizontal="center" vertical="center"/>
    </xf>
    <xf numFmtId="4" fontId="13" fillId="2" borderId="16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/>
    <xf numFmtId="4" fontId="11" fillId="2" borderId="20" xfId="0" applyNumberFormat="1" applyFont="1" applyFill="1" applyBorder="1" applyAlignment="1">
      <alignment horizontal="center" vertical="center"/>
    </xf>
    <xf numFmtId="4" fontId="11" fillId="2" borderId="17" xfId="0" applyNumberFormat="1" applyFont="1" applyFill="1" applyBorder="1" applyAlignment="1">
      <alignment horizontal="center" vertical="center"/>
    </xf>
    <xf numFmtId="165" fontId="16" fillId="2" borderId="19" xfId="0" applyNumberFormat="1" applyFont="1" applyFill="1" applyBorder="1" applyAlignment="1">
      <alignment vertical="center"/>
    </xf>
    <xf numFmtId="0" fontId="22" fillId="0" borderId="0" xfId="0" applyNumberFormat="1" applyFont="1" applyBorder="1" applyAlignment="1"/>
    <xf numFmtId="4" fontId="3" fillId="2" borderId="0" xfId="0" applyNumberFormat="1" applyFont="1" applyFill="1" applyBorder="1" applyAlignment="1">
      <alignment vertical="center"/>
    </xf>
    <xf numFmtId="4" fontId="1" fillId="2" borderId="0" xfId="0" applyNumberFormat="1" applyFont="1" applyFill="1" applyBorder="1" applyAlignment="1">
      <alignment vertical="center"/>
    </xf>
    <xf numFmtId="4" fontId="5" fillId="2" borderId="0" xfId="0" applyNumberFormat="1" applyFont="1" applyFill="1" applyBorder="1" applyAlignment="1">
      <alignment horizontal="center"/>
    </xf>
    <xf numFmtId="4" fontId="5" fillId="2" borderId="21" xfId="0" applyNumberFormat="1" applyFont="1" applyFill="1" applyBorder="1" applyAlignment="1">
      <alignment horizontal="center"/>
    </xf>
    <xf numFmtId="4" fontId="5" fillId="2" borderId="0" xfId="0" applyNumberFormat="1" applyFont="1" applyFill="1" applyBorder="1" applyAlignment="1">
      <alignment vertical="center"/>
    </xf>
    <xf numFmtId="4" fontId="5" fillId="2" borderId="0" xfId="0" applyNumberFormat="1" applyFont="1" applyFill="1" applyBorder="1" applyAlignment="1">
      <alignment horizontal="center" vertical="center"/>
    </xf>
    <xf numFmtId="4" fontId="1" fillId="2" borderId="19" xfId="0" applyNumberFormat="1" applyFont="1" applyFill="1" applyBorder="1" applyAlignment="1">
      <alignment vertical="center"/>
    </xf>
    <xf numFmtId="4" fontId="6" fillId="2" borderId="5" xfId="0" applyNumberFormat="1" applyFont="1" applyFill="1" applyBorder="1" applyAlignment="1"/>
    <xf numFmtId="4" fontId="12" fillId="2" borderId="22" xfId="0" applyNumberFormat="1" applyFont="1" applyFill="1" applyBorder="1" applyAlignment="1">
      <alignment vertical="center"/>
    </xf>
    <xf numFmtId="0" fontId="10" fillId="0" borderId="0" xfId="0" applyNumberFormat="1" applyFont="1" applyAlignment="1"/>
    <xf numFmtId="0" fontId="10" fillId="2" borderId="0" xfId="0" applyNumberFormat="1" applyFont="1" applyFill="1" applyBorder="1" applyAlignment="1"/>
    <xf numFmtId="4" fontId="16" fillId="2" borderId="0" xfId="0" applyNumberFormat="1" applyFont="1" applyFill="1" applyBorder="1" applyAlignment="1">
      <alignment horizontal="center" vertical="center"/>
    </xf>
    <xf numFmtId="4" fontId="9" fillId="2" borderId="0" xfId="0" applyNumberFormat="1" applyFont="1" applyFill="1" applyBorder="1" applyAlignment="1">
      <alignment vertical="center"/>
    </xf>
    <xf numFmtId="4" fontId="12" fillId="2" borderId="23" xfId="0" applyNumberFormat="1" applyFont="1" applyFill="1" applyBorder="1" applyAlignment="1">
      <alignment horizontal="left" vertical="center"/>
    </xf>
    <xf numFmtId="4" fontId="16" fillId="2" borderId="1" xfId="0" applyNumberFormat="1" applyFont="1" applyFill="1" applyBorder="1" applyAlignment="1">
      <alignment horizontal="centerContinuous" vertical="center"/>
    </xf>
    <xf numFmtId="4" fontId="16" fillId="2" borderId="0" xfId="0" applyNumberFormat="1" applyFont="1" applyFill="1" applyBorder="1" applyAlignment="1">
      <alignment horizontal="centerContinuous" vertical="center"/>
    </xf>
    <xf numFmtId="4" fontId="12" fillId="2" borderId="8" xfId="0" applyNumberFormat="1" applyFont="1" applyFill="1" applyBorder="1" applyAlignment="1">
      <alignment horizontal="left" vertical="center"/>
    </xf>
    <xf numFmtId="4" fontId="12" fillId="2" borderId="24" xfId="0" applyNumberFormat="1" applyFont="1" applyFill="1" applyBorder="1" applyAlignment="1">
      <alignment horizontal="left" vertical="center"/>
    </xf>
    <xf numFmtId="4" fontId="16" fillId="2" borderId="24" xfId="0" applyNumberFormat="1" applyFont="1" applyFill="1" applyBorder="1" applyAlignment="1">
      <alignment horizontal="center" vertical="center"/>
    </xf>
    <xf numFmtId="4" fontId="16" fillId="2" borderId="4" xfId="0" applyNumberFormat="1" applyFont="1" applyFill="1" applyBorder="1" applyAlignment="1">
      <alignment horizontal="center" vertical="center"/>
    </xf>
    <xf numFmtId="4" fontId="12" fillId="2" borderId="15" xfId="0" applyNumberFormat="1" applyFont="1" applyFill="1" applyBorder="1" applyAlignment="1">
      <alignment horizontal="left" vertical="center"/>
    </xf>
    <xf numFmtId="166" fontId="9" fillId="2" borderId="15" xfId="0" applyNumberFormat="1" applyFont="1" applyFill="1" applyBorder="1" applyAlignment="1">
      <alignment vertical="center"/>
    </xf>
    <xf numFmtId="167" fontId="9" fillId="2" borderId="15" xfId="0" applyNumberFormat="1" applyFont="1" applyFill="1" applyBorder="1" applyAlignment="1">
      <alignment vertical="center"/>
    </xf>
    <xf numFmtId="164" fontId="9" fillId="2" borderId="5" xfId="0" applyNumberFormat="1" applyFont="1" applyFill="1" applyBorder="1" applyAlignment="1">
      <alignment vertical="center"/>
    </xf>
    <xf numFmtId="169" fontId="9" fillId="2" borderId="5" xfId="0" applyNumberFormat="1" applyFont="1" applyFill="1" applyBorder="1" applyAlignment="1"/>
    <xf numFmtId="165" fontId="9" fillId="2" borderId="0" xfId="0" applyNumberFormat="1" applyFont="1" applyFill="1" applyBorder="1" applyAlignment="1"/>
    <xf numFmtId="169" fontId="9" fillId="2" borderId="0" xfId="0" applyNumberFormat="1" applyFont="1" applyFill="1" applyBorder="1" applyAlignment="1"/>
    <xf numFmtId="3" fontId="9" fillId="2" borderId="5" xfId="0" applyNumberFormat="1" applyFont="1" applyFill="1" applyBorder="1" applyAlignment="1"/>
    <xf numFmtId="3" fontId="9" fillId="2" borderId="0" xfId="0" applyNumberFormat="1" applyFont="1" applyFill="1" applyBorder="1" applyAlignment="1"/>
    <xf numFmtId="4" fontId="12" fillId="2" borderId="14" xfId="0" applyNumberFormat="1" applyFont="1" applyFill="1" applyBorder="1" applyAlignment="1">
      <alignment horizontal="left" vertical="center"/>
    </xf>
    <xf numFmtId="167" fontId="9" fillId="2" borderId="14" xfId="0" applyNumberFormat="1" applyFont="1" applyFill="1" applyBorder="1" applyAlignment="1">
      <alignment vertical="center"/>
    </xf>
    <xf numFmtId="164" fontId="9" fillId="2" borderId="6" xfId="0" applyNumberFormat="1" applyFont="1" applyFill="1" applyBorder="1" applyAlignment="1">
      <alignment vertical="center"/>
    </xf>
    <xf numFmtId="4" fontId="12" fillId="2" borderId="17" xfId="0" applyNumberFormat="1" applyFont="1" applyFill="1" applyBorder="1" applyAlignment="1">
      <alignment horizontal="left" vertical="center"/>
    </xf>
    <xf numFmtId="166" fontId="9" fillId="2" borderId="17" xfId="0" applyNumberFormat="1" applyFont="1" applyFill="1" applyBorder="1" applyAlignment="1">
      <alignment vertical="center"/>
    </xf>
    <xf numFmtId="167" fontId="9" fillId="2" borderId="25" xfId="0" applyNumberFormat="1" applyFont="1" applyFill="1" applyBorder="1" applyAlignment="1">
      <alignment vertical="center"/>
    </xf>
    <xf numFmtId="164" fontId="9" fillId="2" borderId="25" xfId="0" applyNumberFormat="1" applyFont="1" applyFill="1" applyBorder="1" applyAlignment="1">
      <alignment vertical="center"/>
    </xf>
    <xf numFmtId="169" fontId="9" fillId="2" borderId="25" xfId="0" applyNumberFormat="1" applyFont="1" applyFill="1" applyBorder="1" applyAlignment="1"/>
    <xf numFmtId="166" fontId="25" fillId="0" borderId="0" xfId="0" applyNumberFormat="1" applyFont="1" applyAlignment="1">
      <alignment vertical="center"/>
    </xf>
    <xf numFmtId="166" fontId="25" fillId="0" borderId="0" xfId="0" applyNumberFormat="1" applyFont="1" applyBorder="1" applyAlignment="1">
      <alignment vertical="center"/>
    </xf>
    <xf numFmtId="4" fontId="10" fillId="2" borderId="15" xfId="0" applyNumberFormat="1" applyFont="1" applyFill="1" applyBorder="1" applyAlignment="1"/>
    <xf numFmtId="4" fontId="10" fillId="2" borderId="5" xfId="0" applyNumberFormat="1" applyFont="1" applyFill="1" applyBorder="1" applyAlignment="1"/>
    <xf numFmtId="4" fontId="13" fillId="2" borderId="0" xfId="0" applyNumberFormat="1" applyFont="1" applyFill="1" applyBorder="1" applyAlignment="1">
      <alignment vertical="center"/>
    </xf>
    <xf numFmtId="4" fontId="24" fillId="2" borderId="0" xfId="0" applyNumberFormat="1" applyFont="1" applyFill="1" applyBorder="1" applyAlignment="1">
      <alignment horizontal="left" vertical="center"/>
    </xf>
    <xf numFmtId="4" fontId="21" fillId="2" borderId="0" xfId="0" applyNumberFormat="1" applyFont="1" applyFill="1" applyBorder="1" applyAlignment="1">
      <alignment horizontal="left" vertical="center"/>
    </xf>
    <xf numFmtId="4" fontId="22" fillId="2" borderId="0" xfId="0" applyNumberFormat="1" applyFont="1" applyFill="1" applyBorder="1" applyAlignment="1">
      <alignment horizontal="left" vertical="center"/>
    </xf>
    <xf numFmtId="4" fontId="16" fillId="2" borderId="5" xfId="0" applyNumberFormat="1" applyFont="1" applyFill="1" applyBorder="1" applyAlignment="1">
      <alignment horizontal="center" vertical="center"/>
    </xf>
    <xf numFmtId="14" fontId="9" fillId="0" borderId="0" xfId="0" applyNumberFormat="1" applyFont="1"/>
    <xf numFmtId="4" fontId="0" fillId="2" borderId="0" xfId="0" applyNumberFormat="1" applyFill="1" applyBorder="1"/>
    <xf numFmtId="4" fontId="0" fillId="2" borderId="1" xfId="0" applyNumberFormat="1" applyFill="1" applyBorder="1"/>
    <xf numFmtId="165" fontId="16" fillId="2" borderId="16" xfId="0" applyNumberFormat="1" applyFont="1" applyFill="1" applyBorder="1" applyAlignment="1">
      <alignment vertical="center"/>
    </xf>
    <xf numFmtId="4" fontId="27" fillId="0" borderId="0" xfId="0" applyNumberFormat="1" applyFont="1" applyBorder="1" applyAlignment="1">
      <alignment vertical="center" wrapText="1"/>
    </xf>
    <xf numFmtId="2" fontId="9" fillId="0" borderId="5" xfId="0" applyNumberFormat="1" applyFont="1" applyFill="1" applyBorder="1" applyAlignment="1"/>
    <xf numFmtId="0" fontId="12" fillId="2" borderId="0" xfId="0" applyNumberFormat="1" applyFont="1" applyFill="1" applyBorder="1" applyAlignment="1">
      <alignment horizontal="center"/>
    </xf>
    <xf numFmtId="4" fontId="12" fillId="2" borderId="0" xfId="0" applyNumberFormat="1" applyFont="1" applyFill="1" applyBorder="1" applyAlignment="1">
      <alignment horizontal="center" wrapText="1"/>
    </xf>
    <xf numFmtId="10" fontId="9" fillId="2" borderId="0" xfId="0" applyNumberFormat="1" applyFont="1" applyFill="1" applyBorder="1" applyAlignment="1"/>
    <xf numFmtId="4" fontId="16" fillId="2" borderId="26" xfId="0" applyNumberFormat="1" applyFont="1" applyFill="1" applyBorder="1" applyAlignment="1">
      <alignment horizontal="center" vertical="center"/>
    </xf>
    <xf numFmtId="171" fontId="3" fillId="2" borderId="0" xfId="0" applyNumberFormat="1" applyFont="1" applyFill="1" applyAlignment="1"/>
    <xf numFmtId="4" fontId="16" fillId="2" borderId="0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Border="1" applyAlignment="1">
      <alignment vertical="center"/>
    </xf>
    <xf numFmtId="4" fontId="16" fillId="2" borderId="17" xfId="0" applyNumberFormat="1" applyFont="1" applyFill="1" applyBorder="1" applyAlignment="1">
      <alignment horizontal="center" vertical="center"/>
    </xf>
    <xf numFmtId="4" fontId="16" fillId="2" borderId="11" xfId="0" applyNumberFormat="1" applyFont="1" applyFill="1" applyBorder="1" applyAlignment="1">
      <alignment horizontal="center" vertical="center"/>
    </xf>
    <xf numFmtId="167" fontId="9" fillId="2" borderId="11" xfId="0" applyNumberFormat="1" applyFont="1" applyFill="1" applyBorder="1" applyAlignment="1">
      <alignment vertical="center"/>
    </xf>
    <xf numFmtId="167" fontId="9" fillId="2" borderId="12" xfId="0" applyNumberFormat="1" applyFont="1" applyFill="1" applyBorder="1" applyAlignment="1">
      <alignment vertical="center"/>
    </xf>
    <xf numFmtId="0" fontId="10" fillId="2" borderId="27" xfId="0" applyNumberFormat="1" applyFont="1" applyFill="1" applyBorder="1" applyAlignment="1"/>
    <xf numFmtId="4" fontId="9" fillId="2" borderId="28" xfId="0" applyNumberFormat="1" applyFont="1" applyFill="1" applyBorder="1" applyAlignment="1">
      <alignment vertical="center"/>
    </xf>
    <xf numFmtId="0" fontId="10" fillId="2" borderId="28" xfId="0" applyNumberFormat="1" applyFont="1" applyFill="1" applyBorder="1" applyAlignment="1"/>
    <xf numFmtId="0" fontId="10" fillId="2" borderId="29" xfId="0" applyNumberFormat="1" applyFont="1" applyFill="1" applyBorder="1" applyAlignment="1"/>
    <xf numFmtId="4" fontId="12" fillId="2" borderId="30" xfId="0" applyNumberFormat="1" applyFont="1" applyFill="1" applyBorder="1" applyAlignment="1">
      <alignment vertical="center"/>
    </xf>
    <xf numFmtId="4" fontId="16" fillId="2" borderId="31" xfId="0" applyNumberFormat="1" applyFont="1" applyFill="1" applyBorder="1" applyAlignment="1">
      <alignment horizontal="center" vertical="center"/>
    </xf>
    <xf numFmtId="4" fontId="16" fillId="2" borderId="31" xfId="0" applyNumberFormat="1" applyFont="1" applyFill="1" applyBorder="1" applyAlignment="1">
      <alignment horizontal="center" wrapText="1"/>
    </xf>
    <xf numFmtId="4" fontId="10" fillId="2" borderId="30" xfId="0" applyNumberFormat="1" applyFont="1" applyFill="1" applyBorder="1" applyAlignment="1"/>
    <xf numFmtId="164" fontId="9" fillId="2" borderId="31" xfId="0" applyNumberFormat="1" applyFont="1" applyFill="1" applyBorder="1" applyAlignment="1">
      <alignment vertical="center"/>
    </xf>
    <xf numFmtId="4" fontId="10" fillId="2" borderId="32" xfId="0" applyNumberFormat="1" applyFont="1" applyFill="1" applyBorder="1" applyAlignment="1"/>
    <xf numFmtId="4" fontId="10" fillId="2" borderId="33" xfId="0" applyNumberFormat="1" applyFont="1" applyFill="1" applyBorder="1" applyAlignment="1"/>
    <xf numFmtId="4" fontId="12" fillId="2" borderId="34" xfId="0" applyNumberFormat="1" applyFont="1" applyFill="1" applyBorder="1" applyAlignment="1">
      <alignment horizontal="left" vertical="center"/>
    </xf>
    <xf numFmtId="166" fontId="9" fillId="2" borderId="34" xfId="0" applyNumberFormat="1" applyFont="1" applyFill="1" applyBorder="1" applyAlignment="1">
      <alignment vertical="center"/>
    </xf>
    <xf numFmtId="167" fontId="9" fillId="2" borderId="34" xfId="0" applyNumberFormat="1" applyFont="1" applyFill="1" applyBorder="1" applyAlignment="1">
      <alignment vertical="center"/>
    </xf>
    <xf numFmtId="4" fontId="10" fillId="2" borderId="34" xfId="0" applyNumberFormat="1" applyFont="1" applyFill="1" applyBorder="1" applyAlignment="1"/>
    <xf numFmtId="164" fontId="9" fillId="2" borderId="34" xfId="0" applyNumberFormat="1" applyFont="1" applyFill="1" applyBorder="1" applyAlignment="1">
      <alignment vertical="center"/>
    </xf>
    <xf numFmtId="164" fontId="9" fillId="2" borderId="35" xfId="0" applyNumberFormat="1" applyFont="1" applyFill="1" applyBorder="1" applyAlignment="1">
      <alignment vertical="center"/>
    </xf>
    <xf numFmtId="0" fontId="10" fillId="2" borderId="30" xfId="0" applyNumberFormat="1" applyFont="1" applyFill="1" applyBorder="1" applyAlignment="1"/>
    <xf numFmtId="0" fontId="10" fillId="2" borderId="31" xfId="0" applyNumberFormat="1" applyFont="1" applyFill="1" applyBorder="1" applyAlignment="1"/>
    <xf numFmtId="4" fontId="16" fillId="2" borderId="30" xfId="0" applyNumberFormat="1" applyFont="1" applyFill="1" applyBorder="1" applyAlignment="1">
      <alignment horizontal="center" vertical="center"/>
    </xf>
    <xf numFmtId="4" fontId="16" fillId="2" borderId="30" xfId="0" applyNumberFormat="1" applyFont="1" applyFill="1" applyBorder="1" applyAlignment="1">
      <alignment horizontal="center" wrapText="1"/>
    </xf>
    <xf numFmtId="164" fontId="9" fillId="2" borderId="30" xfId="0" applyNumberFormat="1" applyFont="1" applyFill="1" applyBorder="1" applyAlignment="1">
      <alignment vertical="center"/>
    </xf>
    <xf numFmtId="164" fontId="9" fillId="2" borderId="33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169" fontId="9" fillId="2" borderId="11" xfId="0" applyNumberFormat="1" applyFont="1" applyFill="1" applyBorder="1" applyAlignment="1"/>
    <xf numFmtId="4" fontId="16" fillId="2" borderId="36" xfId="0" applyNumberFormat="1" applyFont="1" applyFill="1" applyBorder="1" applyAlignment="1">
      <alignment horizontal="center" vertical="center"/>
    </xf>
    <xf numFmtId="4" fontId="16" fillId="2" borderId="37" xfId="0" applyNumberFormat="1" applyFont="1" applyFill="1" applyBorder="1" applyAlignment="1">
      <alignment horizontal="center" vertical="center"/>
    </xf>
    <xf numFmtId="169" fontId="9" fillId="2" borderId="36" xfId="0" applyNumberFormat="1" applyFont="1" applyFill="1" applyBorder="1" applyAlignment="1"/>
    <xf numFmtId="169" fontId="9" fillId="2" borderId="37" xfId="0" applyNumberFormat="1" applyFont="1" applyFill="1" applyBorder="1" applyAlignment="1"/>
    <xf numFmtId="3" fontId="9" fillId="2" borderId="36" xfId="0" applyNumberFormat="1" applyFont="1" applyFill="1" applyBorder="1" applyAlignment="1"/>
    <xf numFmtId="3" fontId="9" fillId="2" borderId="37" xfId="0" applyNumberFormat="1" applyFont="1" applyFill="1" applyBorder="1" applyAlignment="1"/>
    <xf numFmtId="169" fontId="9" fillId="2" borderId="38" xfId="0" applyNumberFormat="1" applyFont="1" applyFill="1" applyBorder="1" applyAlignment="1"/>
    <xf numFmtId="169" fontId="9" fillId="2" borderId="39" xfId="0" applyNumberFormat="1" applyFont="1" applyFill="1" applyBorder="1" applyAlignment="1"/>
    <xf numFmtId="169" fontId="9" fillId="2" borderId="33" xfId="0" applyNumberFormat="1" applyFont="1" applyFill="1" applyBorder="1" applyAlignment="1"/>
    <xf numFmtId="169" fontId="9" fillId="2" borderId="34" xfId="0" applyNumberFormat="1" applyFont="1" applyFill="1" applyBorder="1" applyAlignment="1"/>
    <xf numFmtId="169" fontId="9" fillId="2" borderId="35" xfId="0" applyNumberFormat="1" applyFont="1" applyFill="1" applyBorder="1" applyAlignment="1"/>
    <xf numFmtId="165" fontId="9" fillId="2" borderId="11" xfId="4" applyNumberFormat="1" applyFont="1" applyFill="1" applyBorder="1" applyAlignment="1"/>
    <xf numFmtId="169" fontId="9" fillId="2" borderId="40" xfId="0" applyNumberFormat="1" applyFont="1" applyFill="1" applyBorder="1" applyAlignment="1"/>
    <xf numFmtId="165" fontId="9" fillId="2" borderId="17" xfId="4" applyNumberFormat="1" applyFont="1" applyFill="1" applyBorder="1" applyAlignment="1"/>
    <xf numFmtId="4" fontId="16" fillId="2" borderId="1" xfId="0" applyNumberFormat="1" applyFont="1" applyFill="1" applyBorder="1" applyAlignment="1">
      <alignment horizontal="center" vertical="center"/>
    </xf>
    <xf numFmtId="169" fontId="9" fillId="2" borderId="41" xfId="0" applyNumberFormat="1" applyFont="1" applyFill="1" applyBorder="1" applyAlignment="1"/>
    <xf numFmtId="4" fontId="16" fillId="2" borderId="42" xfId="0" applyNumberFormat="1" applyFont="1" applyFill="1" applyBorder="1" applyAlignment="1">
      <alignment horizontal="center" vertical="center"/>
    </xf>
    <xf numFmtId="4" fontId="16" fillId="2" borderId="43" xfId="0" applyNumberFormat="1" applyFont="1" applyFill="1" applyBorder="1" applyAlignment="1">
      <alignment horizontal="center" vertical="center"/>
    </xf>
    <xf numFmtId="169" fontId="9" fillId="2" borderId="44" xfId="0" applyNumberFormat="1" applyFont="1" applyFill="1" applyBorder="1" applyAlignment="1"/>
    <xf numFmtId="169" fontId="9" fillId="2" borderId="16" xfId="0" applyNumberFormat="1" applyFont="1" applyFill="1" applyBorder="1" applyAlignment="1"/>
    <xf numFmtId="3" fontId="9" fillId="2" borderId="16" xfId="0" applyNumberFormat="1" applyFont="1" applyFill="1" applyBorder="1" applyAlignment="1"/>
    <xf numFmtId="169" fontId="9" fillId="2" borderId="45" xfId="0" applyNumberFormat="1" applyFont="1" applyFill="1" applyBorder="1" applyAlignment="1"/>
    <xf numFmtId="165" fontId="9" fillId="2" borderId="46" xfId="4" applyNumberFormat="1" applyFont="1" applyFill="1" applyBorder="1" applyAlignment="1"/>
    <xf numFmtId="0" fontId="9" fillId="0" borderId="27" xfId="0" applyFont="1" applyBorder="1"/>
    <xf numFmtId="0" fontId="9" fillId="0" borderId="28" xfId="0" applyFont="1" applyBorder="1"/>
    <xf numFmtId="0" fontId="9" fillId="0" borderId="30" xfId="0" applyFont="1" applyBorder="1"/>
    <xf numFmtId="0" fontId="9" fillId="0" borderId="0" xfId="0" applyFont="1" applyBorder="1"/>
    <xf numFmtId="0" fontId="9" fillId="0" borderId="33" xfId="0" applyFont="1" applyBorder="1"/>
    <xf numFmtId="0" fontId="9" fillId="0" borderId="34" xfId="0" applyFont="1" applyBorder="1"/>
    <xf numFmtId="0" fontId="9" fillId="0" borderId="47" xfId="0" applyFont="1" applyBorder="1"/>
    <xf numFmtId="0" fontId="34" fillId="0" borderId="0" xfId="0" applyFont="1" applyBorder="1"/>
    <xf numFmtId="0" fontId="9" fillId="0" borderId="29" xfId="0" applyFont="1" applyBorder="1"/>
    <xf numFmtId="0" fontId="9" fillId="0" borderId="31" xfId="0" applyFont="1" applyBorder="1"/>
    <xf numFmtId="0" fontId="9" fillId="0" borderId="35" xfId="0" applyFont="1" applyBorder="1"/>
    <xf numFmtId="0" fontId="13" fillId="0" borderId="0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165" fontId="6" fillId="2" borderId="48" xfId="0" applyNumberFormat="1" applyFont="1" applyFill="1" applyBorder="1" applyAlignment="1"/>
    <xf numFmtId="165" fontId="6" fillId="2" borderId="7" xfId="0" applyNumberFormat="1" applyFont="1" applyFill="1" applyBorder="1" applyAlignment="1"/>
    <xf numFmtId="170" fontId="5" fillId="2" borderId="7" xfId="0" applyNumberFormat="1" applyFont="1" applyFill="1" applyBorder="1" applyProtection="1"/>
    <xf numFmtId="2" fontId="5" fillId="2" borderId="7" xfId="0" applyNumberFormat="1" applyFont="1" applyFill="1" applyBorder="1" applyAlignment="1"/>
    <xf numFmtId="165" fontId="5" fillId="2" borderId="7" xfId="0" applyNumberFormat="1" applyFont="1" applyFill="1" applyBorder="1" applyAlignment="1"/>
    <xf numFmtId="2" fontId="5" fillId="2" borderId="7" xfId="0" applyNumberFormat="1" applyFont="1" applyFill="1" applyBorder="1" applyAlignment="1">
      <alignment vertical="center"/>
    </xf>
    <xf numFmtId="0" fontId="6" fillId="2" borderId="0" xfId="0" applyNumberFormat="1" applyFont="1" applyFill="1" applyAlignment="1"/>
    <xf numFmtId="0" fontId="6" fillId="0" borderId="0" xfId="0" applyNumberFormat="1" applyFont="1" applyAlignment="1"/>
    <xf numFmtId="0" fontId="9" fillId="4" borderId="0" xfId="0" applyNumberFormat="1" applyFont="1" applyFill="1" applyAlignment="1"/>
    <xf numFmtId="170" fontId="41" fillId="5" borderId="15" xfId="0" quotePrefix="1" applyNumberFormat="1" applyFont="1" applyFill="1" applyBorder="1" applyProtection="1"/>
    <xf numFmtId="4" fontId="42" fillId="0" borderId="5" xfId="0" applyNumberFormat="1" applyFont="1" applyFill="1" applyBorder="1" applyAlignment="1">
      <alignment vertical="center"/>
    </xf>
    <xf numFmtId="0" fontId="43" fillId="0" borderId="0" xfId="0" applyNumberFormat="1" applyFont="1" applyFill="1" applyAlignment="1"/>
    <xf numFmtId="170" fontId="43" fillId="0" borderId="15" xfId="0" quotePrefix="1" applyNumberFormat="1" applyFont="1" applyFill="1" applyBorder="1" applyProtection="1"/>
    <xf numFmtId="4" fontId="42" fillId="0" borderId="1" xfId="0" applyNumberFormat="1" applyFont="1" applyFill="1" applyBorder="1" applyAlignment="1">
      <alignment vertical="center"/>
    </xf>
    <xf numFmtId="2" fontId="43" fillId="0" borderId="5" xfId="0" applyNumberFormat="1" applyFont="1" applyFill="1" applyBorder="1" applyAlignment="1"/>
    <xf numFmtId="10" fontId="43" fillId="0" borderId="5" xfId="0" applyNumberFormat="1" applyFont="1" applyFill="1" applyBorder="1" applyAlignment="1"/>
    <xf numFmtId="2" fontId="39" fillId="0" borderId="4" xfId="1" applyNumberFormat="1" applyFont="1" applyBorder="1" applyAlignment="1">
      <alignment vertical="center"/>
    </xf>
    <xf numFmtId="4" fontId="39" fillId="0" borderId="5" xfId="1" applyNumberFormat="1" applyFont="1" applyBorder="1" applyAlignment="1"/>
    <xf numFmtId="4" fontId="39" fillId="0" borderId="5" xfId="1" applyNumberFormat="1" applyFont="1" applyFill="1" applyBorder="1" applyAlignment="1"/>
    <xf numFmtId="4" fontId="39" fillId="0" borderId="6" xfId="1" applyNumberFormat="1" applyFont="1" applyBorder="1" applyAlignment="1"/>
    <xf numFmtId="4" fontId="4" fillId="2" borderId="17" xfId="0" applyNumberFormat="1" applyFont="1" applyFill="1" applyBorder="1" applyAlignment="1">
      <alignment horizontal="center" vertical="center"/>
    </xf>
    <xf numFmtId="4" fontId="4" fillId="2" borderId="20" xfId="0" applyNumberFormat="1" applyFont="1" applyFill="1" applyBorder="1" applyAlignment="1">
      <alignment horizontal="center" vertical="center"/>
    </xf>
    <xf numFmtId="4" fontId="4" fillId="2" borderId="18" xfId="0" applyNumberFormat="1" applyFont="1" applyFill="1" applyBorder="1" applyAlignment="1">
      <alignment horizontal="center" vertical="center"/>
    </xf>
    <xf numFmtId="44" fontId="25" fillId="0" borderId="0" xfId="3" applyFont="1" applyBorder="1" applyAlignment="1">
      <alignment vertical="center"/>
    </xf>
    <xf numFmtId="44" fontId="10" fillId="2" borderId="0" xfId="3" applyFont="1" applyFill="1" applyBorder="1" applyAlignment="1">
      <alignment vertical="center"/>
    </xf>
    <xf numFmtId="44" fontId="24" fillId="2" borderId="0" xfId="3" applyFont="1" applyFill="1" applyBorder="1" applyAlignment="1">
      <alignment horizontal="left" vertical="center"/>
    </xf>
    <xf numFmtId="44" fontId="22" fillId="2" borderId="0" xfId="3" applyFont="1" applyFill="1" applyBorder="1" applyAlignment="1">
      <alignment horizontal="left" vertical="center"/>
    </xf>
    <xf numFmtId="44" fontId="16" fillId="2" borderId="5" xfId="3" applyFont="1" applyFill="1" applyBorder="1" applyAlignment="1">
      <alignment horizontal="center" vertical="center"/>
    </xf>
    <xf numFmtId="44" fontId="9" fillId="2" borderId="5" xfId="3" applyFont="1" applyFill="1" applyBorder="1" applyAlignment="1"/>
    <xf numFmtId="44" fontId="9" fillId="2" borderId="25" xfId="3" applyFont="1" applyFill="1" applyBorder="1" applyAlignment="1"/>
    <xf numFmtId="44" fontId="9" fillId="2" borderId="34" xfId="3" applyFont="1" applyFill="1" applyBorder="1" applyAlignment="1"/>
    <xf numFmtId="44" fontId="10" fillId="0" borderId="0" xfId="3" applyFont="1" applyAlignment="1"/>
    <xf numFmtId="9" fontId="25" fillId="0" borderId="0" xfId="4" applyFont="1" applyBorder="1" applyAlignment="1">
      <alignment vertical="center"/>
    </xf>
    <xf numFmtId="44" fontId="44" fillId="0" borderId="0" xfId="3" applyFont="1" applyBorder="1" applyAlignment="1">
      <alignment vertical="center"/>
    </xf>
    <xf numFmtId="44" fontId="44" fillId="0" borderId="0" xfId="3" applyFont="1" applyAlignment="1">
      <alignment horizontal="center" vertical="center"/>
    </xf>
    <xf numFmtId="4" fontId="16" fillId="2" borderId="52" xfId="0" applyNumberFormat="1" applyFont="1" applyFill="1" applyBorder="1" applyAlignment="1">
      <alignment horizontal="center" wrapText="1"/>
    </xf>
    <xf numFmtId="4" fontId="16" fillId="2" borderId="53" xfId="0" applyNumberFormat="1" applyFont="1" applyFill="1" applyBorder="1" applyAlignment="1">
      <alignment horizontal="center" wrapText="1"/>
    </xf>
    <xf numFmtId="4" fontId="16" fillId="2" borderId="30" xfId="0" applyNumberFormat="1" applyFont="1" applyFill="1" applyBorder="1" applyAlignment="1">
      <alignment horizontal="center" wrapText="1"/>
    </xf>
    <xf numFmtId="4" fontId="16" fillId="2" borderId="16" xfId="0" applyNumberFormat="1" applyFont="1" applyFill="1" applyBorder="1" applyAlignment="1">
      <alignment horizontal="center" wrapText="1"/>
    </xf>
    <xf numFmtId="4" fontId="16" fillId="2" borderId="54" xfId="0" applyNumberFormat="1" applyFont="1" applyFill="1" applyBorder="1" applyAlignment="1">
      <alignment horizontal="center" wrapText="1"/>
    </xf>
    <xf numFmtId="4" fontId="16" fillId="2" borderId="55" xfId="0" applyNumberFormat="1" applyFont="1" applyFill="1" applyBorder="1" applyAlignment="1">
      <alignment horizontal="center" wrapText="1"/>
    </xf>
    <xf numFmtId="4" fontId="16" fillId="2" borderId="56" xfId="0" applyNumberFormat="1" applyFont="1" applyFill="1" applyBorder="1" applyAlignment="1">
      <alignment horizontal="center" wrapText="1"/>
    </xf>
    <xf numFmtId="4" fontId="16" fillId="2" borderId="8" xfId="0" applyNumberFormat="1" applyFont="1" applyFill="1" applyBorder="1" applyAlignment="1">
      <alignment horizontal="center" wrapText="1"/>
    </xf>
    <xf numFmtId="4" fontId="16" fillId="2" borderId="13" xfId="0" applyNumberFormat="1" applyFont="1" applyFill="1" applyBorder="1" applyAlignment="1">
      <alignment horizontal="center" wrapText="1"/>
    </xf>
    <xf numFmtId="4" fontId="16" fillId="2" borderId="42" xfId="0" applyNumberFormat="1" applyFont="1" applyFill="1" applyBorder="1" applyAlignment="1">
      <alignment horizontal="center" wrapText="1"/>
    </xf>
    <xf numFmtId="4" fontId="16" fillId="2" borderId="31" xfId="0" applyNumberFormat="1" applyFont="1" applyFill="1" applyBorder="1" applyAlignment="1">
      <alignment horizontal="center" wrapText="1"/>
    </xf>
    <xf numFmtId="4" fontId="16" fillId="2" borderId="57" xfId="0" applyNumberFormat="1" applyFont="1" applyFill="1" applyBorder="1" applyAlignment="1">
      <alignment horizontal="center" wrapText="1"/>
    </xf>
    <xf numFmtId="4" fontId="31" fillId="2" borderId="27" xfId="0" applyNumberFormat="1" applyFont="1" applyFill="1" applyBorder="1" applyAlignment="1">
      <alignment horizontal="center" vertical="center" wrapText="1"/>
    </xf>
    <xf numFmtId="4" fontId="31" fillId="2" borderId="28" xfId="0" applyNumberFormat="1" applyFont="1" applyFill="1" applyBorder="1" applyAlignment="1">
      <alignment horizontal="center" vertical="center" wrapText="1"/>
    </xf>
    <xf numFmtId="4" fontId="31" fillId="2" borderId="29" xfId="0" applyNumberFormat="1" applyFont="1" applyFill="1" applyBorder="1" applyAlignment="1">
      <alignment horizontal="center" vertical="center" wrapText="1"/>
    </xf>
    <xf numFmtId="4" fontId="31" fillId="2" borderId="54" xfId="0" applyNumberFormat="1" applyFont="1" applyFill="1" applyBorder="1" applyAlignment="1">
      <alignment horizontal="center" vertical="center" wrapText="1"/>
    </xf>
    <xf numFmtId="4" fontId="31" fillId="2" borderId="21" xfId="0" applyNumberFormat="1" applyFont="1" applyFill="1" applyBorder="1" applyAlignment="1">
      <alignment horizontal="center" vertical="center" wrapText="1"/>
    </xf>
    <xf numFmtId="4" fontId="31" fillId="2" borderId="57" xfId="0" applyNumberFormat="1" applyFont="1" applyFill="1" applyBorder="1" applyAlignment="1">
      <alignment horizontal="center" vertical="center" wrapText="1"/>
    </xf>
    <xf numFmtId="4" fontId="31" fillId="2" borderId="30" xfId="0" applyNumberFormat="1" applyFont="1" applyFill="1" applyBorder="1" applyAlignment="1">
      <alignment horizontal="center" vertical="center" wrapText="1"/>
    </xf>
    <xf numFmtId="4" fontId="31" fillId="2" borderId="0" xfId="0" applyNumberFormat="1" applyFont="1" applyFill="1" applyBorder="1" applyAlignment="1">
      <alignment horizontal="center" vertical="center" wrapText="1"/>
    </xf>
    <xf numFmtId="4" fontId="31" fillId="2" borderId="31" xfId="0" applyNumberFormat="1" applyFont="1" applyFill="1" applyBorder="1" applyAlignment="1">
      <alignment horizontal="center" vertical="center" wrapText="1"/>
    </xf>
    <xf numFmtId="4" fontId="16" fillId="2" borderId="58" xfId="0" applyNumberFormat="1" applyFont="1" applyFill="1" applyBorder="1" applyAlignment="1">
      <alignment horizontal="center" vertical="center"/>
    </xf>
    <xf numFmtId="4" fontId="16" fillId="2" borderId="45" xfId="0" applyNumberFormat="1" applyFont="1" applyFill="1" applyBorder="1" applyAlignment="1">
      <alignment horizontal="center" vertical="center"/>
    </xf>
    <xf numFmtId="4" fontId="16" fillId="2" borderId="24" xfId="0" applyNumberFormat="1" applyFont="1" applyFill="1" applyBorder="1" applyAlignment="1">
      <alignment horizontal="center" wrapText="1"/>
    </xf>
    <xf numFmtId="4" fontId="16" fillId="2" borderId="14" xfId="0" applyNumberFormat="1" applyFont="1" applyFill="1" applyBorder="1" applyAlignment="1">
      <alignment horizontal="center" wrapText="1"/>
    </xf>
    <xf numFmtId="4" fontId="16" fillId="2" borderId="50" xfId="0" applyNumberFormat="1" applyFont="1" applyFill="1" applyBorder="1" applyAlignment="1">
      <alignment horizontal="center" vertical="center"/>
    </xf>
    <xf numFmtId="4" fontId="16" fillId="2" borderId="26" xfId="0" applyNumberFormat="1" applyFont="1" applyFill="1" applyBorder="1" applyAlignment="1">
      <alignment horizontal="center" vertical="center"/>
    </xf>
    <xf numFmtId="4" fontId="12" fillId="2" borderId="59" xfId="0" applyNumberFormat="1" applyFont="1" applyFill="1" applyBorder="1" applyAlignment="1">
      <alignment horizontal="center"/>
    </xf>
    <xf numFmtId="166" fontId="23" fillId="2" borderId="0" xfId="0" applyNumberFormat="1" applyFont="1" applyFill="1" applyBorder="1" applyAlignment="1">
      <alignment horizontal="left" vertical="center" wrapText="1"/>
    </xf>
    <xf numFmtId="166" fontId="10" fillId="2" borderId="0" xfId="0" applyNumberFormat="1" applyFont="1" applyFill="1" applyBorder="1" applyAlignment="1">
      <alignment horizontal="left" vertical="center" wrapText="1"/>
    </xf>
    <xf numFmtId="4" fontId="16" fillId="2" borderId="0" xfId="0" applyNumberFormat="1" applyFont="1" applyFill="1" applyBorder="1" applyAlignment="1">
      <alignment horizontal="center" vertical="center"/>
    </xf>
    <xf numFmtId="4" fontId="16" fillId="2" borderId="32" xfId="0" applyNumberFormat="1" applyFont="1" applyFill="1" applyBorder="1" applyAlignment="1">
      <alignment horizontal="center" wrapText="1"/>
    </xf>
    <xf numFmtId="4" fontId="16" fillId="2" borderId="60" xfId="0" applyNumberFormat="1" applyFont="1" applyFill="1" applyBorder="1" applyAlignment="1">
      <alignment horizontal="center" wrapText="1"/>
    </xf>
    <xf numFmtId="44" fontId="16" fillId="2" borderId="15" xfId="3" applyFont="1" applyFill="1" applyBorder="1" applyAlignment="1">
      <alignment horizontal="center" wrapText="1"/>
    </xf>
    <xf numFmtId="44" fontId="16" fillId="2" borderId="14" xfId="3" applyFont="1" applyFill="1" applyBorder="1" applyAlignment="1">
      <alignment horizontal="center" wrapText="1"/>
    </xf>
    <xf numFmtId="4" fontId="16" fillId="2" borderId="61" xfId="0" applyNumberFormat="1" applyFont="1" applyFill="1" applyBorder="1" applyAlignment="1">
      <alignment horizontal="center" wrapText="1"/>
    </xf>
    <xf numFmtId="4" fontId="16" fillId="2" borderId="62" xfId="0" applyNumberFormat="1" applyFont="1" applyFill="1" applyBorder="1" applyAlignment="1">
      <alignment horizontal="center" wrapText="1"/>
    </xf>
    <xf numFmtId="0" fontId="13" fillId="2" borderId="50" xfId="0" applyNumberFormat="1" applyFont="1" applyFill="1" applyBorder="1" applyAlignment="1">
      <alignment horizontal="center" vertical="center"/>
    </xf>
    <xf numFmtId="0" fontId="13" fillId="2" borderId="51" xfId="0" applyNumberFormat="1" applyFont="1" applyFill="1" applyBorder="1" applyAlignment="1">
      <alignment horizontal="center" vertical="center"/>
    </xf>
    <xf numFmtId="0" fontId="13" fillId="2" borderId="26" xfId="0" applyNumberFormat="1" applyFont="1" applyFill="1" applyBorder="1" applyAlignment="1">
      <alignment horizontal="center" vertical="center"/>
    </xf>
    <xf numFmtId="4" fontId="12" fillId="2" borderId="19" xfId="0" applyNumberFormat="1" applyFont="1" applyFill="1" applyBorder="1" applyAlignment="1">
      <alignment horizontal="center"/>
    </xf>
    <xf numFmtId="4" fontId="16" fillId="2" borderId="63" xfId="0" applyNumberFormat="1" applyFont="1" applyFill="1" applyBorder="1" applyAlignment="1">
      <alignment horizontal="center" wrapText="1"/>
    </xf>
    <xf numFmtId="4" fontId="16" fillId="2" borderId="15" xfId="0" applyNumberFormat="1" applyFont="1" applyFill="1" applyBorder="1" applyAlignment="1">
      <alignment horizontal="center" wrapText="1"/>
    </xf>
    <xf numFmtId="0" fontId="33" fillId="0" borderId="0" xfId="0" applyFont="1" applyBorder="1" applyAlignment="1">
      <alignment horizontal="center" vertical="center"/>
    </xf>
    <xf numFmtId="0" fontId="34" fillId="0" borderId="0" xfId="0" applyFont="1" applyBorder="1"/>
    <xf numFmtId="0" fontId="15" fillId="3" borderId="0" xfId="0" applyFont="1" applyFill="1" applyBorder="1" applyAlignment="1">
      <alignment horizontal="left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13" fillId="3" borderId="3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31" xfId="0" applyFont="1" applyFill="1" applyBorder="1" applyAlignment="1">
      <alignment horizontal="center" vertical="center" wrapText="1"/>
    </xf>
    <xf numFmtId="0" fontId="13" fillId="3" borderId="33" xfId="0" applyFont="1" applyFill="1" applyBorder="1" applyAlignment="1">
      <alignment horizontal="center" vertical="center" wrapText="1"/>
    </xf>
    <xf numFmtId="0" fontId="13" fillId="3" borderId="34" xfId="0" applyFont="1" applyFill="1" applyBorder="1" applyAlignment="1">
      <alignment horizontal="center"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center" wrapText="1"/>
    </xf>
    <xf numFmtId="4" fontId="2" fillId="2" borderId="2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4" fontId="13" fillId="2" borderId="48" xfId="0" applyNumberFormat="1" applyFont="1" applyFill="1" applyBorder="1" applyAlignment="1">
      <alignment horizontal="center" vertical="center"/>
    </xf>
    <xf numFmtId="4" fontId="2" fillId="2" borderId="19" xfId="0" applyNumberFormat="1" applyFont="1" applyFill="1" applyBorder="1" applyAlignment="1">
      <alignment horizontal="center"/>
    </xf>
    <xf numFmtId="4" fontId="27" fillId="0" borderId="0" xfId="0" applyNumberFormat="1" applyFont="1" applyBorder="1" applyAlignment="1">
      <alignment horizontal="left" vertical="center" wrapText="1"/>
    </xf>
    <xf numFmtId="4" fontId="5" fillId="2" borderId="50" xfId="0" applyNumberFormat="1" applyFont="1" applyFill="1" applyBorder="1" applyAlignment="1">
      <alignment horizontal="center" vertical="center"/>
    </xf>
    <xf numFmtId="4" fontId="12" fillId="2" borderId="51" xfId="0" applyNumberFormat="1" applyFont="1" applyFill="1" applyBorder="1" applyAlignment="1">
      <alignment horizontal="center" vertical="center"/>
    </xf>
    <xf numFmtId="4" fontId="12" fillId="2" borderId="26" xfId="0" applyNumberFormat="1" applyFont="1" applyFill="1" applyBorder="1" applyAlignment="1">
      <alignment horizontal="center" vertical="center"/>
    </xf>
    <xf numFmtId="4" fontId="12" fillId="2" borderId="50" xfId="0" applyNumberFormat="1" applyFont="1" applyFill="1" applyBorder="1" applyAlignment="1">
      <alignment horizontal="center" vertical="center"/>
    </xf>
    <xf numFmtId="4" fontId="12" fillId="2" borderId="49" xfId="0" applyNumberFormat="1" applyFont="1" applyFill="1" applyBorder="1" applyAlignment="1">
      <alignment horizontal="center" wrapText="1"/>
    </xf>
    <xf numFmtId="4" fontId="12" fillId="2" borderId="5" xfId="0" applyNumberFormat="1" applyFont="1" applyFill="1" applyBorder="1" applyAlignment="1">
      <alignment horizontal="center" wrapText="1"/>
    </xf>
    <xf numFmtId="4" fontId="12" fillId="2" borderId="6" xfId="0" applyNumberFormat="1" applyFont="1" applyFill="1" applyBorder="1" applyAlignment="1">
      <alignment horizontal="center" wrapText="1"/>
    </xf>
    <xf numFmtId="0" fontId="12" fillId="2" borderId="17" xfId="0" applyNumberFormat="1" applyFont="1" applyFill="1" applyBorder="1" applyAlignment="1">
      <alignment horizontal="center"/>
    </xf>
    <xf numFmtId="4" fontId="13" fillId="2" borderId="10" xfId="0" applyNumberFormat="1" applyFont="1" applyFill="1" applyBorder="1" applyAlignment="1">
      <alignment horizontal="center" vertical="center"/>
    </xf>
    <xf numFmtId="4" fontId="13" fillId="2" borderId="19" xfId="0" applyNumberFormat="1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 vertical="center"/>
    </xf>
    <xf numFmtId="4" fontId="2" fillId="2" borderId="20" xfId="0" applyNumberFormat="1" applyFont="1" applyFill="1" applyBorder="1" applyAlignment="1">
      <alignment horizontal="center" vertical="center"/>
    </xf>
    <xf numFmtId="4" fontId="2" fillId="2" borderId="10" xfId="0" applyNumberFormat="1" applyFont="1" applyFill="1" applyBorder="1" applyAlignment="1">
      <alignment horizontal="center" vertical="center"/>
    </xf>
    <xf numFmtId="4" fontId="2" fillId="2" borderId="20" xfId="0" applyNumberFormat="1" applyFont="1" applyFill="1" applyBorder="1" applyAlignment="1">
      <alignment horizontal="center"/>
    </xf>
  </cellXfs>
  <cellStyles count="5">
    <cellStyle name="Comma" xfId="1" builtinId="3"/>
    <cellStyle name="Comma 2" xfId="2"/>
    <cellStyle name="Currency" xfId="3" builtinId="4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MWRA System Wastewater Flows: CY98-CY01, 3-Year Averaging of CY99-CY01 and 3-Year Averaging of CY98-CY00</a:t>
            </a:r>
            <a:endParaRPr lang="en-US" sz="225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5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The Three-Year Average of CY99/CY00/CY01 Flows will Form the Primary Basis of Determining FY03 Community Sewer Assessments</a:t>
            </a:r>
          </a:p>
        </c:rich>
      </c:tx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'System Graph'!#REF!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'System Graph'!#REF!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'System Graph'!#REF!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623-43F9-8578-48838A0915E6}"/>
            </c:ext>
          </c:extLst>
        </c:ser>
        <c:ser>
          <c:idx val="1"/>
          <c:order val="1"/>
          <c:tx>
            <c:v>'System Graph'!#REF!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'System Graph'!#REF!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'System Graph'!#REF!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623-43F9-8578-48838A0915E6}"/>
            </c:ext>
          </c:extLst>
        </c:ser>
        <c:ser>
          <c:idx val="2"/>
          <c:order val="2"/>
          <c:tx>
            <c:v>'System Graph'!#REF!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'System Graph'!#REF!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'System Graph'!#REF!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623-43F9-8578-48838A0915E6}"/>
            </c:ext>
          </c:extLst>
        </c:ser>
        <c:ser>
          <c:idx val="3"/>
          <c:order val="3"/>
          <c:tx>
            <c:v>'System Graph'!#REF!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'System Graph'!#REF!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'System Graph'!#REF!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623-43F9-8578-48838A0915E6}"/>
            </c:ext>
          </c:extLst>
        </c:ser>
        <c:ser>
          <c:idx val="4"/>
          <c:order val="4"/>
          <c:tx>
            <c:v>'System Graph'!#REF!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'System Graph'!#REF!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'System Graph'!#REF!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5623-43F9-8578-48838A0915E6}"/>
            </c:ext>
          </c:extLst>
        </c:ser>
        <c:ser>
          <c:idx val="5"/>
          <c:order val="5"/>
          <c:tx>
            <c:v>'System Graph'!#REF!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'System Graph'!#REF!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'System Graph'!#REF!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5623-43F9-8578-48838A091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608112"/>
        <c:axId val="1"/>
      </c:lineChart>
      <c:catAx>
        <c:axId val="1679608112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79608112"/>
        <c:crosses val="autoZero"/>
        <c:crossBetween val="between"/>
        <c:majorUnit val="50"/>
        <c:minorUnit val="2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FF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Change in Average Flow Share</a:t>
            </a:r>
          </a:p>
        </c:rich>
      </c:tx>
      <c:layout>
        <c:manualLayout>
          <c:xMode val="edge"/>
          <c:yMode val="edge"/>
          <c:x val="0.1706086401361992"/>
          <c:y val="5.9133139648287116E-3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743427151826279E-2"/>
          <c:y val="9.3298321652970514E-2"/>
          <c:w val="0.87670169470545933"/>
          <c:h val="0.903459622984412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'Flow Impacts'!$B$13:$B$55</c:f>
              <c:strCache>
                <c:ptCount val="43"/>
                <c:pt idx="0">
                  <c:v>Arlington</c:v>
                </c:pt>
                <c:pt idx="1">
                  <c:v>Ashland</c:v>
                </c:pt>
                <c:pt idx="2">
                  <c:v>Bedford</c:v>
                </c:pt>
                <c:pt idx="3">
                  <c:v>Belmont</c:v>
                </c:pt>
                <c:pt idx="4">
                  <c:v>Boston (BWSC)</c:v>
                </c:pt>
                <c:pt idx="5">
                  <c:v>Braintree</c:v>
                </c:pt>
                <c:pt idx="6">
                  <c:v>Brookline </c:v>
                </c:pt>
                <c:pt idx="7">
                  <c:v>Burlington</c:v>
                </c:pt>
                <c:pt idx="8">
                  <c:v>Cambridge</c:v>
                </c:pt>
                <c:pt idx="9">
                  <c:v>Canton</c:v>
                </c:pt>
                <c:pt idx="10">
                  <c:v>Chelsea</c:v>
                </c:pt>
                <c:pt idx="11">
                  <c:v>Dedham</c:v>
                </c:pt>
                <c:pt idx="12">
                  <c:v>Everett</c:v>
                </c:pt>
                <c:pt idx="13">
                  <c:v>Framingham</c:v>
                </c:pt>
                <c:pt idx="14">
                  <c:v>Hingham S.D.</c:v>
                </c:pt>
                <c:pt idx="15">
                  <c:v>Holbrook</c:v>
                </c:pt>
                <c:pt idx="16">
                  <c:v>Lexington</c:v>
                </c:pt>
                <c:pt idx="17">
                  <c:v>Malden</c:v>
                </c:pt>
                <c:pt idx="18">
                  <c:v>Medford  </c:v>
                </c:pt>
                <c:pt idx="19">
                  <c:v>Melrose</c:v>
                </c:pt>
                <c:pt idx="20">
                  <c:v>Milton </c:v>
                </c:pt>
                <c:pt idx="21">
                  <c:v>Natick</c:v>
                </c:pt>
                <c:pt idx="22">
                  <c:v>Needham</c:v>
                </c:pt>
                <c:pt idx="23">
                  <c:v>Newton </c:v>
                </c:pt>
                <c:pt idx="24">
                  <c:v>Norwood</c:v>
                </c:pt>
                <c:pt idx="25">
                  <c:v>Quincy</c:v>
                </c:pt>
                <c:pt idx="26">
                  <c:v>Randolph</c:v>
                </c:pt>
                <c:pt idx="27">
                  <c:v>Reading</c:v>
                </c:pt>
                <c:pt idx="28">
                  <c:v>Revere</c:v>
                </c:pt>
                <c:pt idx="29">
                  <c:v>Somerville</c:v>
                </c:pt>
                <c:pt idx="30">
                  <c:v>Stoneham</c:v>
                </c:pt>
                <c:pt idx="31">
                  <c:v>Stoughton</c:v>
                </c:pt>
                <c:pt idx="32">
                  <c:v>Wakefield</c:v>
                </c:pt>
                <c:pt idx="33">
                  <c:v>Walpole</c:v>
                </c:pt>
                <c:pt idx="34">
                  <c:v>Waltham</c:v>
                </c:pt>
                <c:pt idx="35">
                  <c:v>Watertown</c:v>
                </c:pt>
                <c:pt idx="36">
                  <c:v>Wellesley</c:v>
                </c:pt>
                <c:pt idx="37">
                  <c:v>Westwood</c:v>
                </c:pt>
                <c:pt idx="38">
                  <c:v>Weymouth</c:v>
                </c:pt>
                <c:pt idx="39">
                  <c:v>Wilmington</c:v>
                </c:pt>
                <c:pt idx="40">
                  <c:v>Winchester  </c:v>
                </c:pt>
                <c:pt idx="41">
                  <c:v>Winthrop</c:v>
                </c:pt>
                <c:pt idx="42">
                  <c:v>Woburn</c:v>
                </c:pt>
              </c:strCache>
            </c:strRef>
          </c:cat>
          <c:val>
            <c:numRef>
              <c:f>'Flow Impacts'!$J$13:$J$55</c:f>
              <c:numCache>
                <c:formatCode>0.0%;[Red]\-0.0%</c:formatCode>
                <c:ptCount val="43"/>
                <c:pt idx="0">
                  <c:v>1.9114459968477868E-2</c:v>
                </c:pt>
                <c:pt idx="1">
                  <c:v>-3.1094571974318336E-2</c:v>
                </c:pt>
                <c:pt idx="2">
                  <c:v>-2.1090792074124145E-2</c:v>
                </c:pt>
                <c:pt idx="3">
                  <c:v>4.7027942901986357E-2</c:v>
                </c:pt>
                <c:pt idx="4">
                  <c:v>-2.9183503397086294E-3</c:v>
                </c:pt>
                <c:pt idx="5">
                  <c:v>3.0277289359565203E-2</c:v>
                </c:pt>
                <c:pt idx="6">
                  <c:v>1.5680617947718346E-2</c:v>
                </c:pt>
                <c:pt idx="7">
                  <c:v>1.9949914937413021E-2</c:v>
                </c:pt>
                <c:pt idx="8">
                  <c:v>-1.388896468597702E-2</c:v>
                </c:pt>
                <c:pt idx="9">
                  <c:v>-6.6520432300659861E-3</c:v>
                </c:pt>
                <c:pt idx="10">
                  <c:v>8.1853781404980126E-3</c:v>
                </c:pt>
                <c:pt idx="11">
                  <c:v>2.4541575579494729E-2</c:v>
                </c:pt>
                <c:pt idx="12">
                  <c:v>5.210166785247726E-2</c:v>
                </c:pt>
                <c:pt idx="13">
                  <c:v>-5.5952484641542045E-2</c:v>
                </c:pt>
                <c:pt idx="14">
                  <c:v>3.0715891234684874E-2</c:v>
                </c:pt>
                <c:pt idx="15">
                  <c:v>-2.4148701547447065E-2</c:v>
                </c:pt>
                <c:pt idx="16">
                  <c:v>2.9787813032176168E-2</c:v>
                </c:pt>
                <c:pt idx="17">
                  <c:v>-2.4614019634709789E-2</c:v>
                </c:pt>
                <c:pt idx="18">
                  <c:v>2.0074186053070852E-3</c:v>
                </c:pt>
                <c:pt idx="19">
                  <c:v>4.1143843206141771E-3</c:v>
                </c:pt>
                <c:pt idx="20">
                  <c:v>3.8962951927140624E-2</c:v>
                </c:pt>
                <c:pt idx="21">
                  <c:v>-1.6176906176068543E-2</c:v>
                </c:pt>
                <c:pt idx="22">
                  <c:v>2.2411853848858659E-2</c:v>
                </c:pt>
                <c:pt idx="23">
                  <c:v>-2.3252289354184493E-2</c:v>
                </c:pt>
                <c:pt idx="24">
                  <c:v>1.2363013500434186E-2</c:v>
                </c:pt>
                <c:pt idx="25">
                  <c:v>-8.0291420951272494E-3</c:v>
                </c:pt>
                <c:pt idx="26">
                  <c:v>2.3090696022575966E-2</c:v>
                </c:pt>
                <c:pt idx="27">
                  <c:v>-2.9900324789455389E-4</c:v>
                </c:pt>
                <c:pt idx="28">
                  <c:v>-1.5455774754402508E-3</c:v>
                </c:pt>
                <c:pt idx="29">
                  <c:v>-5.5350299068058897E-2</c:v>
                </c:pt>
                <c:pt idx="30">
                  <c:v>7.2872906671147764E-2</c:v>
                </c:pt>
                <c:pt idx="31">
                  <c:v>7.9737030959510708E-4</c:v>
                </c:pt>
                <c:pt idx="32">
                  <c:v>1.9383431790518057E-2</c:v>
                </c:pt>
                <c:pt idx="33">
                  <c:v>1.4404787568999846E-2</c:v>
                </c:pt>
                <c:pt idx="34">
                  <c:v>7.6556673190250847E-3</c:v>
                </c:pt>
                <c:pt idx="35">
                  <c:v>5.8510296188572927E-4</c:v>
                </c:pt>
                <c:pt idx="36">
                  <c:v>2.7307421066656675E-2</c:v>
                </c:pt>
                <c:pt idx="37">
                  <c:v>-1.0105774241968662E-2</c:v>
                </c:pt>
                <c:pt idx="38">
                  <c:v>2.2778177939358386E-2</c:v>
                </c:pt>
                <c:pt idx="39">
                  <c:v>8.4792268727908252E-3</c:v>
                </c:pt>
                <c:pt idx="40">
                  <c:v>2.6147468511778696E-2</c:v>
                </c:pt>
                <c:pt idx="41">
                  <c:v>1.9283220613188302E-2</c:v>
                </c:pt>
                <c:pt idx="42">
                  <c:v>-7.9711235357420307E-3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B-41AE-A3FA-C10EF855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79613520"/>
        <c:axId val="1"/>
      </c:barChart>
      <c:catAx>
        <c:axId val="1679613520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%;[Red]\-0.0%" sourceLinked="0"/>
        <c:majorTickMark val="in"/>
        <c:minorTickMark val="in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79613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FF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Assessment Impact Due to Change in Flow Share</a:t>
            </a:r>
          </a:p>
        </c:rich>
      </c:tx>
      <c:layout>
        <c:manualLayout>
          <c:xMode val="edge"/>
          <c:yMode val="edge"/>
          <c:x val="0.14571746384872081"/>
          <c:y val="5.2322093742175804E-3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6707452725250278E-2"/>
          <c:y val="9.4833224329627208E-2"/>
          <c:w val="0.81201334816462734"/>
          <c:h val="0.896010464355788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%;[Red]\-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'Flow Impacts'!$B$13:$B$55</c:f>
              <c:strCache>
                <c:ptCount val="43"/>
                <c:pt idx="0">
                  <c:v>Arlington</c:v>
                </c:pt>
                <c:pt idx="1">
                  <c:v>Ashland</c:v>
                </c:pt>
                <c:pt idx="2">
                  <c:v>Bedford</c:v>
                </c:pt>
                <c:pt idx="3">
                  <c:v>Belmont</c:v>
                </c:pt>
                <c:pt idx="4">
                  <c:v>Boston (BWSC)</c:v>
                </c:pt>
                <c:pt idx="5">
                  <c:v>Braintree</c:v>
                </c:pt>
                <c:pt idx="6">
                  <c:v>Brookline </c:v>
                </c:pt>
                <c:pt idx="7">
                  <c:v>Burlington</c:v>
                </c:pt>
                <c:pt idx="8">
                  <c:v>Cambridge</c:v>
                </c:pt>
                <c:pt idx="9">
                  <c:v>Canton</c:v>
                </c:pt>
                <c:pt idx="10">
                  <c:v>Chelsea</c:v>
                </c:pt>
                <c:pt idx="11">
                  <c:v>Dedham</c:v>
                </c:pt>
                <c:pt idx="12">
                  <c:v>Everett</c:v>
                </c:pt>
                <c:pt idx="13">
                  <c:v>Framingham</c:v>
                </c:pt>
                <c:pt idx="14">
                  <c:v>Hingham S.D.</c:v>
                </c:pt>
                <c:pt idx="15">
                  <c:v>Holbrook</c:v>
                </c:pt>
                <c:pt idx="16">
                  <c:v>Lexington</c:v>
                </c:pt>
                <c:pt idx="17">
                  <c:v>Malden</c:v>
                </c:pt>
                <c:pt idx="18">
                  <c:v>Medford  </c:v>
                </c:pt>
                <c:pt idx="19">
                  <c:v>Melrose</c:v>
                </c:pt>
                <c:pt idx="20">
                  <c:v>Milton </c:v>
                </c:pt>
                <c:pt idx="21">
                  <c:v>Natick</c:v>
                </c:pt>
                <c:pt idx="22">
                  <c:v>Needham</c:v>
                </c:pt>
                <c:pt idx="23">
                  <c:v>Newton </c:v>
                </c:pt>
                <c:pt idx="24">
                  <c:v>Norwood</c:v>
                </c:pt>
                <c:pt idx="25">
                  <c:v>Quincy</c:v>
                </c:pt>
                <c:pt idx="26">
                  <c:v>Randolph</c:v>
                </c:pt>
                <c:pt idx="27">
                  <c:v>Reading</c:v>
                </c:pt>
                <c:pt idx="28">
                  <c:v>Revere</c:v>
                </c:pt>
                <c:pt idx="29">
                  <c:v>Somerville</c:v>
                </c:pt>
                <c:pt idx="30">
                  <c:v>Stoneham</c:v>
                </c:pt>
                <c:pt idx="31">
                  <c:v>Stoughton</c:v>
                </c:pt>
                <c:pt idx="32">
                  <c:v>Wakefield</c:v>
                </c:pt>
                <c:pt idx="33">
                  <c:v>Walpole</c:v>
                </c:pt>
                <c:pt idx="34">
                  <c:v>Waltham</c:v>
                </c:pt>
                <c:pt idx="35">
                  <c:v>Watertown</c:v>
                </c:pt>
                <c:pt idx="36">
                  <c:v>Wellesley</c:v>
                </c:pt>
                <c:pt idx="37">
                  <c:v>Westwood</c:v>
                </c:pt>
                <c:pt idx="38">
                  <c:v>Weymouth</c:v>
                </c:pt>
                <c:pt idx="39">
                  <c:v>Wilmington</c:v>
                </c:pt>
                <c:pt idx="40">
                  <c:v>Winchester  </c:v>
                </c:pt>
                <c:pt idx="41">
                  <c:v>Winthrop</c:v>
                </c:pt>
                <c:pt idx="42">
                  <c:v>Woburn</c:v>
                </c:pt>
              </c:strCache>
            </c:strRef>
          </c:cat>
          <c:val>
            <c:numRef>
              <c:f>'Flow Impacts'!$AK$13:$AK$55</c:f>
              <c:numCache>
                <c:formatCode>0.0%;[Red]\-0.0%</c:formatCode>
                <c:ptCount val="43"/>
                <c:pt idx="0">
                  <c:v>5.2034474531933925E-3</c:v>
                </c:pt>
                <c:pt idx="1">
                  <c:v>-7.2149632336914954E-3</c:v>
                </c:pt>
                <c:pt idx="2">
                  <c:v>-1.5073046891915083E-2</c:v>
                </c:pt>
                <c:pt idx="3">
                  <c:v>1.5590518459396897E-2</c:v>
                </c:pt>
                <c:pt idx="4">
                  <c:v>2.7577874599410655E-3</c:v>
                </c:pt>
                <c:pt idx="5">
                  <c:v>1.6146532883819446E-2</c:v>
                </c:pt>
                <c:pt idx="6">
                  <c:v>1.0021627616318963E-2</c:v>
                </c:pt>
                <c:pt idx="7">
                  <c:v>7.269695998941326E-3</c:v>
                </c:pt>
                <c:pt idx="8">
                  <c:v>-6.7550222055286421E-3</c:v>
                </c:pt>
                <c:pt idx="9">
                  <c:v>-2.9667458552162323E-3</c:v>
                </c:pt>
                <c:pt idx="10">
                  <c:v>4.9609867144559013E-3</c:v>
                </c:pt>
                <c:pt idx="11">
                  <c:v>8.9016061286755262E-3</c:v>
                </c:pt>
                <c:pt idx="12">
                  <c:v>2.2616236354687517E-2</c:v>
                </c:pt>
                <c:pt idx="13">
                  <c:v>-2.2157195924608835E-2</c:v>
                </c:pt>
                <c:pt idx="14">
                  <c:v>1.9880827319158981E-2</c:v>
                </c:pt>
                <c:pt idx="15">
                  <c:v>-8.2365476882365063E-3</c:v>
                </c:pt>
                <c:pt idx="16">
                  <c:v>1.4446587834252971E-2</c:v>
                </c:pt>
                <c:pt idx="17">
                  <c:v>-1.5537621761080461E-2</c:v>
                </c:pt>
                <c:pt idx="18">
                  <c:v>-5.6402950406088288E-3</c:v>
                </c:pt>
                <c:pt idx="19">
                  <c:v>-3.2669811727509767E-3</c:v>
                </c:pt>
                <c:pt idx="20">
                  <c:v>1.6661856469973806E-2</c:v>
                </c:pt>
                <c:pt idx="21">
                  <c:v>-5.9142149185449121E-3</c:v>
                </c:pt>
                <c:pt idx="22">
                  <c:v>5.5774216795427553E-3</c:v>
                </c:pt>
                <c:pt idx="23">
                  <c:v>-1.7413909304391535E-2</c:v>
                </c:pt>
                <c:pt idx="24">
                  <c:v>2.6096628187043018E-3</c:v>
                </c:pt>
                <c:pt idx="25">
                  <c:v>-4.1231236110729989E-3</c:v>
                </c:pt>
                <c:pt idx="26">
                  <c:v>8.5618458510116294E-3</c:v>
                </c:pt>
                <c:pt idx="27">
                  <c:v>2.0232707928609381E-3</c:v>
                </c:pt>
                <c:pt idx="28">
                  <c:v>-1.3070540668870942E-3</c:v>
                </c:pt>
                <c:pt idx="29">
                  <c:v>-3.0284580977332297E-2</c:v>
                </c:pt>
                <c:pt idx="30">
                  <c:v>2.9341463914406261E-2</c:v>
                </c:pt>
                <c:pt idx="31">
                  <c:v>-2.3202574546723276E-3</c:v>
                </c:pt>
                <c:pt idx="32">
                  <c:v>4.7041252904187923E-3</c:v>
                </c:pt>
                <c:pt idx="33">
                  <c:v>5.2941082324582866E-3</c:v>
                </c:pt>
                <c:pt idx="34">
                  <c:v>3.7884480712299818E-3</c:v>
                </c:pt>
                <c:pt idx="35">
                  <c:v>-1.9909995061328702E-3</c:v>
                </c:pt>
                <c:pt idx="36">
                  <c:v>1.1150720206100013E-2</c:v>
                </c:pt>
                <c:pt idx="37">
                  <c:v>-5.8127613715913276E-3</c:v>
                </c:pt>
                <c:pt idx="38">
                  <c:v>9.3748277453767868E-3</c:v>
                </c:pt>
                <c:pt idx="39">
                  <c:v>2.6961751973240732E-3</c:v>
                </c:pt>
                <c:pt idx="40">
                  <c:v>8.4211614414661431E-3</c:v>
                </c:pt>
                <c:pt idx="41">
                  <c:v>7.1443591640601148E-3</c:v>
                </c:pt>
                <c:pt idx="42">
                  <c:v>-6.66682224391414E-3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2-4B1D-BE3C-05216F19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79608944"/>
        <c:axId val="1"/>
      </c:barChart>
      <c:catAx>
        <c:axId val="1679608944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%;[Red]\-0.0%" sourceLinked="0"/>
        <c:majorTickMark val="in"/>
        <c:minorTickMark val="in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7960894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FF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Change in Average Flow</a:t>
            </a:r>
          </a:p>
        </c:rich>
      </c:tx>
      <c:layout>
        <c:manualLayout>
          <c:xMode val="edge"/>
          <c:yMode val="edge"/>
          <c:x val="0.31117458748469562"/>
          <c:y val="7.8947421894843793E-3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9230365435089847"/>
          <c:y val="9.4216902345446107E-2"/>
          <c:w val="0.73825201337012369"/>
          <c:h val="0.890970705411259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'Flow Impacts'!$B$13:$B$55</c:f>
              <c:strCache>
                <c:ptCount val="43"/>
                <c:pt idx="0">
                  <c:v>Arlington</c:v>
                </c:pt>
                <c:pt idx="1">
                  <c:v>Ashland</c:v>
                </c:pt>
                <c:pt idx="2">
                  <c:v>Bedford</c:v>
                </c:pt>
                <c:pt idx="3">
                  <c:v>Belmont</c:v>
                </c:pt>
                <c:pt idx="4">
                  <c:v>Boston (BWSC)</c:v>
                </c:pt>
                <c:pt idx="5">
                  <c:v>Braintree</c:v>
                </c:pt>
                <c:pt idx="6">
                  <c:v>Brookline </c:v>
                </c:pt>
                <c:pt idx="7">
                  <c:v>Burlington</c:v>
                </c:pt>
                <c:pt idx="8">
                  <c:v>Cambridge</c:v>
                </c:pt>
                <c:pt idx="9">
                  <c:v>Canton</c:v>
                </c:pt>
                <c:pt idx="10">
                  <c:v>Chelsea</c:v>
                </c:pt>
                <c:pt idx="11">
                  <c:v>Dedham</c:v>
                </c:pt>
                <c:pt idx="12">
                  <c:v>Everett</c:v>
                </c:pt>
                <c:pt idx="13">
                  <c:v>Framingham</c:v>
                </c:pt>
                <c:pt idx="14">
                  <c:v>Hingham S.D.</c:v>
                </c:pt>
                <c:pt idx="15">
                  <c:v>Holbrook</c:v>
                </c:pt>
                <c:pt idx="16">
                  <c:v>Lexington</c:v>
                </c:pt>
                <c:pt idx="17">
                  <c:v>Malden</c:v>
                </c:pt>
                <c:pt idx="18">
                  <c:v>Medford  </c:v>
                </c:pt>
                <c:pt idx="19">
                  <c:v>Melrose</c:v>
                </c:pt>
                <c:pt idx="20">
                  <c:v>Milton </c:v>
                </c:pt>
                <c:pt idx="21">
                  <c:v>Natick</c:v>
                </c:pt>
                <c:pt idx="22">
                  <c:v>Needham</c:v>
                </c:pt>
                <c:pt idx="23">
                  <c:v>Newton </c:v>
                </c:pt>
                <c:pt idx="24">
                  <c:v>Norwood</c:v>
                </c:pt>
                <c:pt idx="25">
                  <c:v>Quincy</c:v>
                </c:pt>
                <c:pt idx="26">
                  <c:v>Randolph</c:v>
                </c:pt>
                <c:pt idx="27">
                  <c:v>Reading</c:v>
                </c:pt>
                <c:pt idx="28">
                  <c:v>Revere</c:v>
                </c:pt>
                <c:pt idx="29">
                  <c:v>Somerville</c:v>
                </c:pt>
                <c:pt idx="30">
                  <c:v>Stoneham</c:v>
                </c:pt>
                <c:pt idx="31">
                  <c:v>Stoughton</c:v>
                </c:pt>
                <c:pt idx="32">
                  <c:v>Wakefield</c:v>
                </c:pt>
                <c:pt idx="33">
                  <c:v>Walpole</c:v>
                </c:pt>
                <c:pt idx="34">
                  <c:v>Waltham</c:v>
                </c:pt>
                <c:pt idx="35">
                  <c:v>Watertown</c:v>
                </c:pt>
                <c:pt idx="36">
                  <c:v>Wellesley</c:v>
                </c:pt>
                <c:pt idx="37">
                  <c:v>Westwood</c:v>
                </c:pt>
                <c:pt idx="38">
                  <c:v>Weymouth</c:v>
                </c:pt>
                <c:pt idx="39">
                  <c:v>Wilmington</c:v>
                </c:pt>
                <c:pt idx="40">
                  <c:v>Winchester  </c:v>
                </c:pt>
                <c:pt idx="41">
                  <c:v>Winthrop</c:v>
                </c:pt>
                <c:pt idx="42">
                  <c:v>Woburn</c:v>
                </c:pt>
              </c:strCache>
            </c:strRef>
          </c:cat>
          <c:val>
            <c:numRef>
              <c:f>'Flow Impacts'!$I$13:$I$55</c:f>
              <c:numCache>
                <c:formatCode>0.0%;[Red]\-0.0%</c:formatCode>
                <c:ptCount val="43"/>
                <c:pt idx="0">
                  <c:v>7.877262225835889E-2</c:v>
                </c:pt>
                <c:pt idx="1">
                  <c:v>2.562439291063753E-2</c:v>
                </c:pt>
                <c:pt idx="2">
                  <c:v>3.6213786250971089E-2</c:v>
                </c:pt>
                <c:pt idx="3">
                  <c:v>0.10832013862023672</c:v>
                </c:pt>
                <c:pt idx="4">
                  <c:v>5.5450028491395451E-2</c:v>
                </c:pt>
                <c:pt idx="5">
                  <c:v>9.0588914938985299E-2</c:v>
                </c:pt>
                <c:pt idx="6">
                  <c:v>7.5137765815177573E-2</c:v>
                </c:pt>
                <c:pt idx="7">
                  <c:v>7.9656984106825784E-2</c:v>
                </c:pt>
                <c:pt idx="8">
                  <c:v>4.3837202973763909E-2</c:v>
                </c:pt>
                <c:pt idx="9">
                  <c:v>5.1497768143560795E-2</c:v>
                </c:pt>
                <c:pt idx="10">
                  <c:v>6.7203760540107293E-2</c:v>
                </c:pt>
                <c:pt idx="11">
                  <c:v>8.451743696658813E-2</c:v>
                </c:pt>
                <c:pt idx="12">
                  <c:v>0.11369087545545739</c:v>
                </c:pt>
                <c:pt idx="13">
                  <c:v>-6.8868249476856957E-4</c:v>
                </c:pt>
                <c:pt idx="14">
                  <c:v>9.1053192224350307E-2</c:v>
                </c:pt>
                <c:pt idx="15">
                  <c:v>3.2976869152113369E-2</c:v>
                </c:pt>
                <c:pt idx="16">
                  <c:v>9.0070785050761368E-2</c:v>
                </c:pt>
                <c:pt idx="17">
                  <c:v>3.2484311708471346E-2</c:v>
                </c:pt>
                <c:pt idx="18">
                  <c:v>6.0664148092463253E-2</c:v>
                </c:pt>
                <c:pt idx="19">
                  <c:v>6.2894453930514599E-2</c:v>
                </c:pt>
                <c:pt idx="20">
                  <c:v>9.9783029390432071E-2</c:v>
                </c:pt>
                <c:pt idx="21">
                  <c:v>4.141532718081694E-2</c:v>
                </c:pt>
                <c:pt idx="22">
                  <c:v>8.2263042993893531E-2</c:v>
                </c:pt>
                <c:pt idx="23">
                  <c:v>3.3925756613076397E-2</c:v>
                </c:pt>
                <c:pt idx="24">
                  <c:v>7.1625951401982718E-2</c:v>
                </c:pt>
                <c:pt idx="25">
                  <c:v>5.0040054989517975E-2</c:v>
                </c:pt>
                <c:pt idx="26">
                  <c:v>8.2981624056773493E-2</c:v>
                </c:pt>
                <c:pt idx="27">
                  <c:v>5.8222710110424118E-2</c:v>
                </c:pt>
                <c:pt idx="28">
                  <c:v>5.6903162403946744E-2</c:v>
                </c:pt>
                <c:pt idx="29">
                  <c:v>-5.1245449460942214E-5</c:v>
                </c:pt>
                <c:pt idx="30">
                  <c:v>0.13567804632600422</c:v>
                </c:pt>
                <c:pt idx="31">
                  <c:v>5.9383264517261336E-2</c:v>
                </c:pt>
                <c:pt idx="32">
                  <c:v>7.9057339480195638E-2</c:v>
                </c:pt>
                <c:pt idx="33">
                  <c:v>7.3787249325352078E-2</c:v>
                </c:pt>
                <c:pt idx="34">
                  <c:v>6.664304086202856E-2</c:v>
                </c:pt>
                <c:pt idx="35">
                  <c:v>5.9158571205270218E-2</c:v>
                </c:pt>
                <c:pt idx="36">
                  <c:v>8.7445192882287151E-2</c:v>
                </c:pt>
                <c:pt idx="37">
                  <c:v>4.7841858423272397E-2</c:v>
                </c:pt>
                <c:pt idx="38">
                  <c:v>8.2650811409736638E-2</c:v>
                </c:pt>
                <c:pt idx="39">
                  <c:v>6.7514810947038623E-2</c:v>
                </c:pt>
                <c:pt idx="40">
                  <c:v>8.6217337613351402E-2</c:v>
                </c:pt>
                <c:pt idx="41">
                  <c:v>7.8951262019033103E-2</c:v>
                </c:pt>
                <c:pt idx="42">
                  <c:v>5.0101469909928018E-2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0-4869-BCE3-78BEDADDE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79613936"/>
        <c:axId val="1"/>
      </c:barChart>
      <c:catAx>
        <c:axId val="1679613936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%;[Red]\-0.0%" sourceLinked="1"/>
        <c:majorTickMark val="in"/>
        <c:minorTickMark val="in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79613936"/>
        <c:crosses val="max"/>
        <c:crossBetween val="between"/>
        <c:majorUnit val="2.0000000000000004E-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FF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Change in Max. Month Flow</a:t>
            </a:r>
          </a:p>
        </c:rich>
      </c:tx>
      <c:layout>
        <c:manualLayout>
          <c:xMode val="edge"/>
          <c:yMode val="edge"/>
          <c:x val="0.19795248716777297"/>
          <c:y val="7.8895275076916755E-3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6552956478772657E-2"/>
          <c:y val="9.3359646806628879E-2"/>
          <c:w val="0.8771338366689525"/>
          <c:h val="0.902038277596442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'Flow Impacts'!$B$13:$B$55</c:f>
              <c:strCache>
                <c:ptCount val="43"/>
                <c:pt idx="0">
                  <c:v>Arlington</c:v>
                </c:pt>
                <c:pt idx="1">
                  <c:v>Ashland</c:v>
                </c:pt>
                <c:pt idx="2">
                  <c:v>Bedford</c:v>
                </c:pt>
                <c:pt idx="3">
                  <c:v>Belmont</c:v>
                </c:pt>
                <c:pt idx="4">
                  <c:v>Boston (BWSC)</c:v>
                </c:pt>
                <c:pt idx="5">
                  <c:v>Braintree</c:v>
                </c:pt>
                <c:pt idx="6">
                  <c:v>Brookline </c:v>
                </c:pt>
                <c:pt idx="7">
                  <c:v>Burlington</c:v>
                </c:pt>
                <c:pt idx="8">
                  <c:v>Cambridge</c:v>
                </c:pt>
                <c:pt idx="9">
                  <c:v>Canton</c:v>
                </c:pt>
                <c:pt idx="10">
                  <c:v>Chelsea</c:v>
                </c:pt>
                <c:pt idx="11">
                  <c:v>Dedham</c:v>
                </c:pt>
                <c:pt idx="12">
                  <c:v>Everett</c:v>
                </c:pt>
                <c:pt idx="13">
                  <c:v>Framingham</c:v>
                </c:pt>
                <c:pt idx="14">
                  <c:v>Hingham S.D.</c:v>
                </c:pt>
                <c:pt idx="15">
                  <c:v>Holbrook</c:v>
                </c:pt>
                <c:pt idx="16">
                  <c:v>Lexington</c:v>
                </c:pt>
                <c:pt idx="17">
                  <c:v>Malden</c:v>
                </c:pt>
                <c:pt idx="18">
                  <c:v>Medford  </c:v>
                </c:pt>
                <c:pt idx="19">
                  <c:v>Melrose</c:v>
                </c:pt>
                <c:pt idx="20">
                  <c:v>Milton </c:v>
                </c:pt>
                <c:pt idx="21">
                  <c:v>Natick</c:v>
                </c:pt>
                <c:pt idx="22">
                  <c:v>Needham</c:v>
                </c:pt>
                <c:pt idx="23">
                  <c:v>Newton </c:v>
                </c:pt>
                <c:pt idx="24">
                  <c:v>Norwood</c:v>
                </c:pt>
                <c:pt idx="25">
                  <c:v>Quincy</c:v>
                </c:pt>
                <c:pt idx="26">
                  <c:v>Randolph</c:v>
                </c:pt>
                <c:pt idx="27">
                  <c:v>Reading</c:v>
                </c:pt>
                <c:pt idx="28">
                  <c:v>Revere</c:v>
                </c:pt>
                <c:pt idx="29">
                  <c:v>Somerville</c:v>
                </c:pt>
                <c:pt idx="30">
                  <c:v>Stoneham</c:v>
                </c:pt>
                <c:pt idx="31">
                  <c:v>Stoughton</c:v>
                </c:pt>
                <c:pt idx="32">
                  <c:v>Wakefield</c:v>
                </c:pt>
                <c:pt idx="33">
                  <c:v>Walpole</c:v>
                </c:pt>
                <c:pt idx="34">
                  <c:v>Waltham</c:v>
                </c:pt>
                <c:pt idx="35">
                  <c:v>Watertown</c:v>
                </c:pt>
                <c:pt idx="36">
                  <c:v>Wellesley</c:v>
                </c:pt>
                <c:pt idx="37">
                  <c:v>Westwood</c:v>
                </c:pt>
                <c:pt idx="38">
                  <c:v>Weymouth</c:v>
                </c:pt>
                <c:pt idx="39">
                  <c:v>Wilmington</c:v>
                </c:pt>
                <c:pt idx="40">
                  <c:v>Winchester  </c:v>
                </c:pt>
                <c:pt idx="41">
                  <c:v>Winthrop</c:v>
                </c:pt>
                <c:pt idx="42">
                  <c:v>Woburn</c:v>
                </c:pt>
              </c:strCache>
            </c:strRef>
          </c:cat>
          <c:val>
            <c:numRef>
              <c:f>'Flow Impacts'!$T$13:$T$55</c:f>
              <c:numCache>
                <c:formatCode>0.0%;[Red]\-0.0%</c:formatCode>
                <c:ptCount val="43"/>
                <c:pt idx="0">
                  <c:v>3.9527487505679484E-2</c:v>
                </c:pt>
                <c:pt idx="1">
                  <c:v>6.185567010309298E-2</c:v>
                </c:pt>
                <c:pt idx="2">
                  <c:v>8.1227436823104165E-3</c:v>
                </c:pt>
                <c:pt idx="3">
                  <c:v>4.8985304408677599E-2</c:v>
                </c:pt>
                <c:pt idx="4">
                  <c:v>7.7023143246104958E-2</c:v>
                </c:pt>
                <c:pt idx="5">
                  <c:v>6.5331582403151733E-2</c:v>
                </c:pt>
                <c:pt idx="6">
                  <c:v>7.4145006839945501E-2</c:v>
                </c:pt>
                <c:pt idx="7">
                  <c:v>4.5725646123260522E-2</c:v>
                </c:pt>
                <c:pt idx="8">
                  <c:v>3.7031125299281556E-2</c:v>
                </c:pt>
                <c:pt idx="9">
                  <c:v>4.2148760330578496E-2</c:v>
                </c:pt>
                <c:pt idx="10">
                  <c:v>6.0050890585241483E-2</c:v>
                </c:pt>
                <c:pt idx="11">
                  <c:v>4.2948345908299386E-2</c:v>
                </c:pt>
                <c:pt idx="12">
                  <c:v>8.2453494218200127E-2</c:v>
                </c:pt>
                <c:pt idx="13">
                  <c:v>1.1402902557014455E-2</c:v>
                </c:pt>
                <c:pt idx="14">
                  <c:v>9.0434782608695766E-2</c:v>
                </c:pt>
                <c:pt idx="15">
                  <c:v>3.4582132564841335E-2</c:v>
                </c:pt>
                <c:pt idx="16">
                  <c:v>6.5761561306745861E-2</c:v>
                </c:pt>
                <c:pt idx="17">
                  <c:v>8.782201405150476E-4</c:v>
                </c:pt>
                <c:pt idx="18">
                  <c:v>1.8088634308109353E-3</c:v>
                </c:pt>
                <c:pt idx="19">
                  <c:v>1.5976035946080717E-2</c:v>
                </c:pt>
                <c:pt idx="20">
                  <c:v>6.9142125480153721E-2</c:v>
                </c:pt>
                <c:pt idx="21">
                  <c:v>3.3500837520938014E-2</c:v>
                </c:pt>
                <c:pt idx="22">
                  <c:v>2.980713033313866E-2</c:v>
                </c:pt>
                <c:pt idx="23">
                  <c:v>-1.3997760358341869E-3</c:v>
                </c:pt>
                <c:pt idx="24">
                  <c:v>2.879377431906608E-2</c:v>
                </c:pt>
                <c:pt idx="25">
                  <c:v>3.7299158377964728E-2</c:v>
                </c:pt>
                <c:pt idx="26">
                  <c:v>5.3742802303262831E-2</c:v>
                </c:pt>
                <c:pt idx="27">
                  <c:v>6.088825214899711E-2</c:v>
                </c:pt>
                <c:pt idx="28">
                  <c:v>3.9412997903564076E-2</c:v>
                </c:pt>
                <c:pt idx="29">
                  <c:v>-2.9152542372881458E-2</c:v>
                </c:pt>
                <c:pt idx="30">
                  <c:v>6.5637065637065617E-2</c:v>
                </c:pt>
                <c:pt idx="31">
                  <c:v>2.7616279069767498E-2</c:v>
                </c:pt>
                <c:pt idx="32">
                  <c:v>2.9411764705882245E-2</c:v>
                </c:pt>
                <c:pt idx="33">
                  <c:v>5.1373954599760796E-2</c:v>
                </c:pt>
                <c:pt idx="34">
                  <c:v>5.2132701421800931E-2</c:v>
                </c:pt>
                <c:pt idx="35">
                  <c:v>2.7702702702702711E-2</c:v>
                </c:pt>
                <c:pt idx="36">
                  <c:v>6.0194174757281643E-2</c:v>
                </c:pt>
                <c:pt idx="37">
                  <c:v>2.7559055118110173E-2</c:v>
                </c:pt>
                <c:pt idx="38">
                  <c:v>4.9069373942470393E-2</c:v>
                </c:pt>
                <c:pt idx="39">
                  <c:v>4.4444444444444488E-2</c:v>
                </c:pt>
                <c:pt idx="40">
                  <c:v>4.7957371225577305E-2</c:v>
                </c:pt>
                <c:pt idx="41">
                  <c:v>4.9872122762148294E-2</c:v>
                </c:pt>
                <c:pt idx="42">
                  <c:v>2.2596706242818905E-2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8-4D44-A5A1-6BCE95B2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79611440"/>
        <c:axId val="1"/>
      </c:barChart>
      <c:catAx>
        <c:axId val="1679611440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%;[Red]\-0.0%" sourceLinked="0"/>
        <c:majorTickMark val="in"/>
        <c:minorTickMark val="in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7961144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FF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Change in Max Month Flow Share</a:t>
            </a:r>
          </a:p>
        </c:rich>
      </c:tx>
      <c:layout>
        <c:manualLayout>
          <c:xMode val="edge"/>
          <c:yMode val="edge"/>
          <c:x val="0.13065350333746351"/>
          <c:y val="5.905511811023622E-3"/>
        </c:manualLayout>
      </c:layout>
      <c:overlay val="0"/>
      <c:spPr>
        <a:noFill/>
        <a:ln w="25400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1976650794092196E-2"/>
          <c:y val="9.3175912724476562E-2"/>
          <c:w val="0.87772337881363005"/>
          <c:h val="0.9002630440702945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'Flow Impacts'!$B$13:$B$55</c:f>
              <c:strCache>
                <c:ptCount val="43"/>
                <c:pt idx="0">
                  <c:v>Arlington</c:v>
                </c:pt>
                <c:pt idx="1">
                  <c:v>Ashland</c:v>
                </c:pt>
                <c:pt idx="2">
                  <c:v>Bedford</c:v>
                </c:pt>
                <c:pt idx="3">
                  <c:v>Belmont</c:v>
                </c:pt>
                <c:pt idx="4">
                  <c:v>Boston (BWSC)</c:v>
                </c:pt>
                <c:pt idx="5">
                  <c:v>Braintree</c:v>
                </c:pt>
                <c:pt idx="6">
                  <c:v>Brookline </c:v>
                </c:pt>
                <c:pt idx="7">
                  <c:v>Burlington</c:v>
                </c:pt>
                <c:pt idx="8">
                  <c:v>Cambridge</c:v>
                </c:pt>
                <c:pt idx="9">
                  <c:v>Canton</c:v>
                </c:pt>
                <c:pt idx="10">
                  <c:v>Chelsea</c:v>
                </c:pt>
                <c:pt idx="11">
                  <c:v>Dedham</c:v>
                </c:pt>
                <c:pt idx="12">
                  <c:v>Everett</c:v>
                </c:pt>
                <c:pt idx="13">
                  <c:v>Framingham</c:v>
                </c:pt>
                <c:pt idx="14">
                  <c:v>Hingham S.D.</c:v>
                </c:pt>
                <c:pt idx="15">
                  <c:v>Holbrook</c:v>
                </c:pt>
                <c:pt idx="16">
                  <c:v>Lexington</c:v>
                </c:pt>
                <c:pt idx="17">
                  <c:v>Malden</c:v>
                </c:pt>
                <c:pt idx="18">
                  <c:v>Medford  </c:v>
                </c:pt>
                <c:pt idx="19">
                  <c:v>Melrose</c:v>
                </c:pt>
                <c:pt idx="20">
                  <c:v>Milton </c:v>
                </c:pt>
                <c:pt idx="21">
                  <c:v>Natick</c:v>
                </c:pt>
                <c:pt idx="22">
                  <c:v>Needham</c:v>
                </c:pt>
                <c:pt idx="23">
                  <c:v>Newton </c:v>
                </c:pt>
                <c:pt idx="24">
                  <c:v>Norwood</c:v>
                </c:pt>
                <c:pt idx="25">
                  <c:v>Quincy</c:v>
                </c:pt>
                <c:pt idx="26">
                  <c:v>Randolph</c:v>
                </c:pt>
                <c:pt idx="27">
                  <c:v>Reading</c:v>
                </c:pt>
                <c:pt idx="28">
                  <c:v>Revere</c:v>
                </c:pt>
                <c:pt idx="29">
                  <c:v>Somerville</c:v>
                </c:pt>
                <c:pt idx="30">
                  <c:v>Stoneham</c:v>
                </c:pt>
                <c:pt idx="31">
                  <c:v>Stoughton</c:v>
                </c:pt>
                <c:pt idx="32">
                  <c:v>Wakefield</c:v>
                </c:pt>
                <c:pt idx="33">
                  <c:v>Walpole</c:v>
                </c:pt>
                <c:pt idx="34">
                  <c:v>Waltham</c:v>
                </c:pt>
                <c:pt idx="35">
                  <c:v>Watertown</c:v>
                </c:pt>
                <c:pt idx="36">
                  <c:v>Wellesley</c:v>
                </c:pt>
                <c:pt idx="37">
                  <c:v>Westwood</c:v>
                </c:pt>
                <c:pt idx="38">
                  <c:v>Weymouth</c:v>
                </c:pt>
                <c:pt idx="39">
                  <c:v>Wilmington</c:v>
                </c:pt>
                <c:pt idx="40">
                  <c:v>Winchester  </c:v>
                </c:pt>
                <c:pt idx="41">
                  <c:v>Winthrop</c:v>
                </c:pt>
                <c:pt idx="42">
                  <c:v>Woburn</c:v>
                </c:pt>
              </c:strCache>
            </c:strRef>
          </c:cat>
          <c:val>
            <c:numRef>
              <c:f>'Flow Impacts'!$U$13:$U$55</c:f>
              <c:numCache>
                <c:formatCode>0.0%;[Red]\-0.0%</c:formatCode>
                <c:ptCount val="43"/>
                <c:pt idx="0">
                  <c:v>-5.8943484731184929E-3</c:v>
                </c:pt>
                <c:pt idx="1">
                  <c:v>1.5458211007221266E-2</c:v>
                </c:pt>
                <c:pt idx="2">
                  <c:v>-3.5926871609640518E-2</c:v>
                </c:pt>
                <c:pt idx="3">
                  <c:v>3.1502120097766347E-3</c:v>
                </c:pt>
                <c:pt idx="4">
                  <c:v>2.9962946045088996E-2</c:v>
                </c:pt>
                <c:pt idx="5">
                  <c:v>1.8782244381260742E-2</c:v>
                </c:pt>
                <c:pt idx="6">
                  <c:v>2.7210568929892612E-2</c:v>
                </c:pt>
                <c:pt idx="7">
                  <c:v>3.2983497277152323E-5</c:v>
                </c:pt>
                <c:pt idx="8">
                  <c:v>-8.2816328955754893E-3</c:v>
                </c:pt>
                <c:pt idx="9">
                  <c:v>-3.3876113634739549E-3</c:v>
                </c:pt>
                <c:pt idx="10">
                  <c:v>1.3732290779021104E-2</c:v>
                </c:pt>
                <c:pt idx="11">
                  <c:v>-2.6229634332886882E-3</c:v>
                </c:pt>
                <c:pt idx="12">
                  <c:v>3.5156019490494184E-2</c:v>
                </c:pt>
                <c:pt idx="13">
                  <c:v>-3.279003827483986E-2</c:v>
                </c:pt>
                <c:pt idx="14">
                  <c:v>4.2788567923143707E-2</c:v>
                </c:pt>
                <c:pt idx="15">
                  <c:v>-1.0623617640680001E-2</c:v>
                </c:pt>
                <c:pt idx="16">
                  <c:v>1.9193435488025705E-2</c:v>
                </c:pt>
                <c:pt idx="17">
                  <c:v>-4.2854847908563538E-2</c:v>
                </c:pt>
                <c:pt idx="18">
                  <c:v>-4.1964868792514876E-2</c:v>
                </c:pt>
                <c:pt idx="19">
                  <c:v>-2.8416726552063322E-2</c:v>
                </c:pt>
                <c:pt idx="20">
                  <c:v>2.2426286942678401E-2</c:v>
                </c:pt>
                <c:pt idx="21">
                  <c:v>-1.165766582798838E-2</c:v>
                </c:pt>
                <c:pt idx="22">
                  <c:v>-1.5189977608687434E-2</c:v>
                </c:pt>
                <c:pt idx="23">
                  <c:v>-4.5033307737941591E-2</c:v>
                </c:pt>
                <c:pt idx="24">
                  <c:v>-1.615905534131723E-2</c:v>
                </c:pt>
                <c:pt idx="25">
                  <c:v>-8.0253114403780069E-3</c:v>
                </c:pt>
                <c:pt idx="26">
                  <c:v>7.6998324873289109E-3</c:v>
                </c:pt>
                <c:pt idx="27">
                  <c:v>1.4533064085072154E-2</c:v>
                </c:pt>
                <c:pt idx="28">
                  <c:v>-6.0038354870471204E-3</c:v>
                </c:pt>
                <c:pt idx="29">
                  <c:v>-7.1573425428685028E-2</c:v>
                </c:pt>
                <c:pt idx="30">
                  <c:v>1.9074379618597162E-2</c:v>
                </c:pt>
                <c:pt idx="31">
                  <c:v>-1.7285100295436145E-2</c:v>
                </c:pt>
                <c:pt idx="32">
                  <c:v>-1.5568067855649631E-2</c:v>
                </c:pt>
                <c:pt idx="33">
                  <c:v>5.4344908605208127E-3</c:v>
                </c:pt>
                <c:pt idx="34">
                  <c:v>6.1600844719779798E-3</c:v>
                </c:pt>
                <c:pt idx="35">
                  <c:v>-1.7202452916738567E-2</c:v>
                </c:pt>
                <c:pt idx="36">
                  <c:v>1.3869314192938863E-2</c:v>
                </c:pt>
                <c:pt idx="37">
                  <c:v>-1.733982386400839E-2</c:v>
                </c:pt>
                <c:pt idx="38">
                  <c:v>3.2306081509745318E-3</c:v>
                </c:pt>
                <c:pt idx="39">
                  <c:v>-1.1922364656050692E-3</c:v>
                </c:pt>
                <c:pt idx="40">
                  <c:v>2.1671940530662991E-3</c:v>
                </c:pt>
                <c:pt idx="41">
                  <c:v>3.9982811062256787E-3</c:v>
                </c:pt>
                <c:pt idx="42">
                  <c:v>-2.2085344421249303E-2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A-4784-89FE-03A60F61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80621664"/>
        <c:axId val="1"/>
      </c:barChart>
      <c:catAx>
        <c:axId val="1680621664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.0%;[Red]\-0.0%" sourceLinked="0"/>
        <c:majorTickMark val="in"/>
        <c:minorTickMark val="in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8062166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54429</xdr:colOff>
      <xdr:row>0</xdr:row>
      <xdr:rowOff>0</xdr:rowOff>
    </xdr:from>
    <xdr:to>
      <xdr:col>33</xdr:col>
      <xdr:colOff>658586</xdr:colOff>
      <xdr:row>0</xdr:row>
      <xdr:rowOff>0</xdr:rowOff>
    </xdr:to>
    <xdr:graphicFrame macro="">
      <xdr:nvGraphicFramePr>
        <xdr:cNvPr id="598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6</xdr:row>
      <xdr:rowOff>32657</xdr:rowOff>
    </xdr:from>
    <xdr:to>
      <xdr:col>19</xdr:col>
      <xdr:colOff>152400</xdr:colOff>
      <xdr:row>55</xdr:row>
      <xdr:rowOff>48986</xdr:rowOff>
    </xdr:to>
    <xdr:graphicFrame macro="">
      <xdr:nvGraphicFramePr>
        <xdr:cNvPr id="598819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6</xdr:row>
      <xdr:rowOff>27214</xdr:rowOff>
    </xdr:from>
    <xdr:to>
      <xdr:col>33</xdr:col>
      <xdr:colOff>669471</xdr:colOff>
      <xdr:row>55</xdr:row>
      <xdr:rowOff>87086</xdr:rowOff>
    </xdr:to>
    <xdr:graphicFrame macro="">
      <xdr:nvGraphicFramePr>
        <xdr:cNvPr id="598819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511629</xdr:colOff>
      <xdr:row>8</xdr:row>
      <xdr:rowOff>103414</xdr:rowOff>
    </xdr:from>
    <xdr:to>
      <xdr:col>6</xdr:col>
      <xdr:colOff>598714</xdr:colOff>
      <xdr:row>9</xdr:row>
      <xdr:rowOff>130629</xdr:rowOff>
    </xdr:to>
    <xdr:sp macro="" textlink="">
      <xdr:nvSpPr>
        <xdr:cNvPr id="5988196" name="Text Box 18"/>
        <xdr:cNvSpPr txBox="1">
          <a:spLocks noChangeArrowheads="1"/>
        </xdr:cNvSpPr>
      </xdr:nvSpPr>
      <xdr:spPr bwMode="auto">
        <a:xfrm>
          <a:off x="4604657" y="1964871"/>
          <a:ext cx="87086" cy="223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647700</xdr:colOff>
      <xdr:row>8</xdr:row>
      <xdr:rowOff>70757</xdr:rowOff>
    </xdr:from>
    <xdr:to>
      <xdr:col>6</xdr:col>
      <xdr:colOff>734786</xdr:colOff>
      <xdr:row>9</xdr:row>
      <xdr:rowOff>103414</xdr:rowOff>
    </xdr:to>
    <xdr:sp macro="" textlink="">
      <xdr:nvSpPr>
        <xdr:cNvPr id="5988197" name="Text Box 19"/>
        <xdr:cNvSpPr txBox="1">
          <a:spLocks noChangeArrowheads="1"/>
        </xdr:cNvSpPr>
      </xdr:nvSpPr>
      <xdr:spPr bwMode="auto">
        <a:xfrm>
          <a:off x="4740729" y="1932214"/>
          <a:ext cx="8708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609600</xdr:colOff>
      <xdr:row>8</xdr:row>
      <xdr:rowOff>70757</xdr:rowOff>
    </xdr:from>
    <xdr:to>
      <xdr:col>6</xdr:col>
      <xdr:colOff>696686</xdr:colOff>
      <xdr:row>9</xdr:row>
      <xdr:rowOff>103414</xdr:rowOff>
    </xdr:to>
    <xdr:sp macro="" textlink="">
      <xdr:nvSpPr>
        <xdr:cNvPr id="5988198" name="Text Box 20"/>
        <xdr:cNvSpPr txBox="1">
          <a:spLocks noChangeArrowheads="1"/>
        </xdr:cNvSpPr>
      </xdr:nvSpPr>
      <xdr:spPr bwMode="auto">
        <a:xfrm>
          <a:off x="4702629" y="1932214"/>
          <a:ext cx="8708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636814</xdr:colOff>
      <xdr:row>8</xdr:row>
      <xdr:rowOff>27214</xdr:rowOff>
    </xdr:from>
    <xdr:to>
      <xdr:col>6</xdr:col>
      <xdr:colOff>723900</xdr:colOff>
      <xdr:row>9</xdr:row>
      <xdr:rowOff>54429</xdr:rowOff>
    </xdr:to>
    <xdr:sp macro="" textlink="">
      <xdr:nvSpPr>
        <xdr:cNvPr id="5988199" name="Text Box 21"/>
        <xdr:cNvSpPr txBox="1">
          <a:spLocks noChangeArrowheads="1"/>
        </xdr:cNvSpPr>
      </xdr:nvSpPr>
      <xdr:spPr bwMode="auto">
        <a:xfrm>
          <a:off x="4729843" y="1888671"/>
          <a:ext cx="87086" cy="223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636814</xdr:colOff>
      <xdr:row>8</xdr:row>
      <xdr:rowOff>48986</xdr:rowOff>
    </xdr:from>
    <xdr:to>
      <xdr:col>6</xdr:col>
      <xdr:colOff>723900</xdr:colOff>
      <xdr:row>9</xdr:row>
      <xdr:rowOff>81643</xdr:rowOff>
    </xdr:to>
    <xdr:sp macro="" textlink="">
      <xdr:nvSpPr>
        <xdr:cNvPr id="5988200" name="Text Box 22"/>
        <xdr:cNvSpPr txBox="1">
          <a:spLocks noChangeArrowheads="1"/>
        </xdr:cNvSpPr>
      </xdr:nvSpPr>
      <xdr:spPr bwMode="auto">
        <a:xfrm>
          <a:off x="4729843" y="1910443"/>
          <a:ext cx="8708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555171</xdr:colOff>
      <xdr:row>8</xdr:row>
      <xdr:rowOff>92529</xdr:rowOff>
    </xdr:from>
    <xdr:to>
      <xdr:col>6</xdr:col>
      <xdr:colOff>647700</xdr:colOff>
      <xdr:row>9</xdr:row>
      <xdr:rowOff>125186</xdr:rowOff>
    </xdr:to>
    <xdr:sp macro="" textlink="">
      <xdr:nvSpPr>
        <xdr:cNvPr id="5988201" name="Text Box 23"/>
        <xdr:cNvSpPr txBox="1">
          <a:spLocks noChangeArrowheads="1"/>
        </xdr:cNvSpPr>
      </xdr:nvSpPr>
      <xdr:spPr bwMode="auto">
        <a:xfrm>
          <a:off x="4648200" y="1953986"/>
          <a:ext cx="92529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</xdr:row>
      <xdr:rowOff>185057</xdr:rowOff>
    </xdr:from>
    <xdr:to>
      <xdr:col>8</xdr:col>
      <xdr:colOff>87086</xdr:colOff>
      <xdr:row>8</xdr:row>
      <xdr:rowOff>21771</xdr:rowOff>
    </xdr:to>
    <xdr:sp macro="" textlink="">
      <xdr:nvSpPr>
        <xdr:cNvPr id="5988202" name="Text Box 24"/>
        <xdr:cNvSpPr txBox="1">
          <a:spLocks noChangeArrowheads="1"/>
        </xdr:cNvSpPr>
      </xdr:nvSpPr>
      <xdr:spPr bwMode="auto">
        <a:xfrm>
          <a:off x="5094514" y="1654629"/>
          <a:ext cx="8708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54429</xdr:colOff>
      <xdr:row>6</xdr:row>
      <xdr:rowOff>152400</xdr:rowOff>
    </xdr:from>
    <xdr:to>
      <xdr:col>8</xdr:col>
      <xdr:colOff>141514</xdr:colOff>
      <xdr:row>7</xdr:row>
      <xdr:rowOff>185057</xdr:rowOff>
    </xdr:to>
    <xdr:sp macro="" textlink="">
      <xdr:nvSpPr>
        <xdr:cNvPr id="5988203" name="Text Box 25"/>
        <xdr:cNvSpPr txBox="1">
          <a:spLocks noChangeArrowheads="1"/>
        </xdr:cNvSpPr>
      </xdr:nvSpPr>
      <xdr:spPr bwMode="auto">
        <a:xfrm>
          <a:off x="5148943" y="1621971"/>
          <a:ext cx="8708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206829</xdr:colOff>
      <xdr:row>6</xdr:row>
      <xdr:rowOff>21771</xdr:rowOff>
    </xdr:from>
    <xdr:to>
      <xdr:col>7</xdr:col>
      <xdr:colOff>59871</xdr:colOff>
      <xdr:row>55</xdr:row>
      <xdr:rowOff>136071</xdr:rowOff>
    </xdr:to>
    <xdr:graphicFrame macro="">
      <xdr:nvGraphicFramePr>
        <xdr:cNvPr id="59882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740229</xdr:colOff>
      <xdr:row>49</xdr:row>
      <xdr:rowOff>168729</xdr:rowOff>
    </xdr:from>
    <xdr:to>
      <xdr:col>13</xdr:col>
      <xdr:colOff>54429</xdr:colOff>
      <xdr:row>51</xdr:row>
      <xdr:rowOff>0</xdr:rowOff>
    </xdr:to>
    <xdr:sp macro="" textlink="">
      <xdr:nvSpPr>
        <xdr:cNvPr id="5988205" name="Text Box 28"/>
        <xdr:cNvSpPr txBox="1">
          <a:spLocks noChangeArrowheads="1"/>
        </xdr:cNvSpPr>
      </xdr:nvSpPr>
      <xdr:spPr bwMode="auto">
        <a:xfrm>
          <a:off x="8926286" y="10063843"/>
          <a:ext cx="87085" cy="223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48986</xdr:colOff>
      <xdr:row>6</xdr:row>
      <xdr:rowOff>43543</xdr:rowOff>
    </xdr:from>
    <xdr:to>
      <xdr:col>12</xdr:col>
      <xdr:colOff>664029</xdr:colOff>
      <xdr:row>55</xdr:row>
      <xdr:rowOff>54429</xdr:rowOff>
    </xdr:to>
    <xdr:graphicFrame macro="">
      <xdr:nvGraphicFramePr>
        <xdr:cNvPr id="598820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76200</xdr:colOff>
      <xdr:row>6</xdr:row>
      <xdr:rowOff>32657</xdr:rowOff>
    </xdr:from>
    <xdr:to>
      <xdr:col>24</xdr:col>
      <xdr:colOff>723900</xdr:colOff>
      <xdr:row>55</xdr:row>
      <xdr:rowOff>65314</xdr:rowOff>
    </xdr:to>
    <xdr:graphicFrame macro="">
      <xdr:nvGraphicFramePr>
        <xdr:cNvPr id="598820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0</xdr:colOff>
      <xdr:row>50</xdr:row>
      <xdr:rowOff>27214</xdr:rowOff>
    </xdr:from>
    <xdr:to>
      <xdr:col>25</xdr:col>
      <xdr:colOff>87086</xdr:colOff>
      <xdr:row>51</xdr:row>
      <xdr:rowOff>54429</xdr:rowOff>
    </xdr:to>
    <xdr:sp macro="" textlink="">
      <xdr:nvSpPr>
        <xdr:cNvPr id="5988208" name="Text Box 32"/>
        <xdr:cNvSpPr txBox="1">
          <a:spLocks noChangeArrowheads="1"/>
        </xdr:cNvSpPr>
      </xdr:nvSpPr>
      <xdr:spPr bwMode="auto">
        <a:xfrm>
          <a:off x="17145000" y="10118271"/>
          <a:ext cx="87086" cy="223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0.48342</cdr:x>
      <cdr:y>0</cdr:y>
    </cdr:from>
    <cdr:to>
      <cdr:x>0.48474</cdr:x>
      <cdr:y>1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62790" y="-44275"/>
          <a:ext cx="29688" cy="88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0.72309</cdr:x>
      <cdr:y>0.01564</cdr:y>
    </cdr:from>
    <cdr:to>
      <cdr:x>0.74167</cdr:x>
      <cdr:y>0.03618</cdr:y>
    </cdr:to>
    <cdr:sp macro="" textlink="">
      <cdr:nvSpPr>
        <cdr:cNvPr id="4096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5383" y="146368"/>
          <a:ext cx="82392" cy="18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118</xdr:row>
      <xdr:rowOff>12700</xdr:rowOff>
    </xdr:from>
    <xdr:to>
      <xdr:col>13</xdr:col>
      <xdr:colOff>541571</xdr:colOff>
      <xdr:row>121</xdr:row>
      <xdr:rowOff>185080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924050" y="23399750"/>
          <a:ext cx="8286750" cy="768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(1) MWRA will utilize a 3-year average of CY98/CY99/CY00 wastewater flows to calculate the flow-related components of MWRA's FY02 wholesale sewer assessments.  All flow data is considered preliminary and subject to change pending additional MWRA and community review.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(2) The Max. Month total is the sum of the 3-year Max. Month average for each community.  The System Max. Month is the month with highest 3-year average system flow.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118</xdr:row>
      <xdr:rowOff>12700</xdr:rowOff>
    </xdr:from>
    <xdr:to>
      <xdr:col>13</xdr:col>
      <xdr:colOff>541571</xdr:colOff>
      <xdr:row>121</xdr:row>
      <xdr:rowOff>185080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924050" y="23399750"/>
          <a:ext cx="8286750" cy="768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(1) MWRA will utilize a 3-year average of CY98/CY99/CY00 wastewater flows to calculate the flow-related components of MWRA's FY02 wholesale sewer assessments.  All flow data is considered preliminary and subject to change pending additional MWRA and community review.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(2) The Max. Month total is the sum of the 3-year Max. Month average for each community.  The System Max. Month is the month with highest 3-year average system flow.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OPERA\FLOW\SEWER\CY1999\99RATEFX.W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51"/>
  <sheetViews>
    <sheetView tabSelected="1" showOutlineSymbols="0" topLeftCell="A50" zoomScale="90" zoomScaleNormal="90" workbookViewId="0">
      <selection activeCell="U61" sqref="U61:Y106"/>
    </sheetView>
  </sheetViews>
  <sheetFormatPr defaultColWidth="9.88671875" defaultRowHeight="12.75" x14ac:dyDescent="0.2"/>
  <cols>
    <col min="1" max="1" width="1.6640625" style="152" customWidth="1"/>
    <col min="2" max="2" width="13.88671875" style="152" customWidth="1"/>
    <col min="3" max="4" width="9.6640625" style="152" customWidth="1"/>
    <col min="5" max="5" width="1.6640625" style="152" customWidth="1"/>
    <col min="6" max="7" width="9.6640625" style="152" customWidth="1"/>
    <col min="8" max="8" width="1.6640625" style="152" customWidth="1"/>
    <col min="9" max="10" width="9.6640625" style="152" customWidth="1"/>
    <col min="11" max="13" width="1.6640625" style="152" customWidth="1"/>
    <col min="14" max="15" width="9.6640625" style="152" customWidth="1"/>
    <col min="16" max="16" width="1.6640625" style="152" customWidth="1"/>
    <col min="17" max="18" width="9.6640625" style="152" customWidth="1"/>
    <col min="19" max="19" width="1.6640625" style="152" customWidth="1"/>
    <col min="20" max="21" width="7.88671875" style="152" customWidth="1"/>
    <col min="22" max="23" width="1.6640625" style="152" customWidth="1"/>
    <col min="24" max="24" width="14.77734375" style="152" customWidth="1"/>
    <col min="25" max="25" width="15.6640625" style="299" customWidth="1"/>
    <col min="26" max="26" width="11.109375" style="152" customWidth="1"/>
    <col min="27" max="27" width="1.6640625" style="152" customWidth="1"/>
    <col min="28" max="28" width="14.77734375" style="152" customWidth="1"/>
    <col min="29" max="29" width="11.5546875" style="152" customWidth="1"/>
    <col min="30" max="30" width="11.109375" style="152" customWidth="1"/>
    <col min="31" max="31" width="1.6640625" style="152" customWidth="1"/>
    <col min="32" max="32" width="9.77734375" style="152" customWidth="1"/>
    <col min="33" max="33" width="7.6640625" style="152" customWidth="1"/>
    <col min="34" max="34" width="8.6640625" style="152" customWidth="1"/>
    <col min="35" max="35" width="7.6640625" style="152" customWidth="1"/>
    <col min="36" max="36" width="9.44140625" style="152" customWidth="1"/>
    <col min="37" max="37" width="7.6640625" style="152" customWidth="1"/>
    <col min="38" max="38" width="2.6640625" style="152" customWidth="1"/>
    <col min="39" max="16384" width="9.88671875" style="152"/>
  </cols>
  <sheetData>
    <row r="1" spans="1:38" ht="18.75" x14ac:dyDescent="0.2">
      <c r="A1" s="223"/>
      <c r="B1" s="184" t="s">
        <v>1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292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</row>
    <row r="2" spans="1:38" ht="16.350000000000001" customHeight="1" x14ac:dyDescent="0.2">
      <c r="A2" s="223"/>
      <c r="B2" s="186" t="s">
        <v>142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293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</row>
    <row r="3" spans="1:38" ht="20.25" x14ac:dyDescent="0.2">
      <c r="A3" s="223"/>
      <c r="B3" s="186" t="s">
        <v>143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93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</row>
    <row r="4" spans="1:38" ht="16.350000000000001" customHeight="1" x14ac:dyDescent="0.2">
      <c r="A4" s="223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294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</row>
    <row r="5" spans="1:38" ht="16.350000000000001" customHeight="1" thickBot="1" x14ac:dyDescent="0.25">
      <c r="A5" s="154"/>
      <c r="B5" s="184"/>
      <c r="C5" s="154"/>
      <c r="D5" s="154"/>
      <c r="E5" s="106"/>
      <c r="F5" s="154"/>
      <c r="G5" s="154"/>
      <c r="H5" s="106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333"/>
      <c r="Y5" s="333"/>
      <c r="Z5" s="333"/>
      <c r="AA5" s="154"/>
      <c r="AB5" s="333"/>
      <c r="AC5" s="333"/>
      <c r="AD5" s="333"/>
      <c r="AE5" s="154"/>
      <c r="AF5" s="333"/>
      <c r="AG5" s="333"/>
      <c r="AH5" s="333"/>
      <c r="AI5" s="333"/>
      <c r="AJ5" s="333"/>
      <c r="AK5" s="154"/>
      <c r="AL5" s="154"/>
    </row>
    <row r="6" spans="1:38" ht="16.350000000000001" customHeight="1" x14ac:dyDescent="0.2">
      <c r="A6" s="206"/>
      <c r="B6" s="207"/>
      <c r="C6" s="208"/>
      <c r="D6" s="208"/>
      <c r="E6" s="207"/>
      <c r="F6" s="208"/>
      <c r="G6" s="208"/>
      <c r="H6" s="207"/>
      <c r="I6" s="208"/>
      <c r="J6" s="208"/>
      <c r="K6" s="209"/>
      <c r="L6" s="153"/>
      <c r="M6" s="206"/>
      <c r="N6" s="208"/>
      <c r="O6" s="208"/>
      <c r="P6" s="208"/>
      <c r="Q6" s="208"/>
      <c r="R6" s="208"/>
      <c r="S6" s="208"/>
      <c r="T6" s="208"/>
      <c r="U6" s="208"/>
      <c r="V6" s="209"/>
      <c r="W6" s="153"/>
      <c r="X6" s="315" t="s">
        <v>147</v>
      </c>
      <c r="Y6" s="316"/>
      <c r="Z6" s="317"/>
      <c r="AA6" s="153"/>
      <c r="AB6" s="315" t="s">
        <v>154</v>
      </c>
      <c r="AC6" s="316"/>
      <c r="AD6" s="317"/>
      <c r="AE6" s="154"/>
      <c r="AF6" s="315" t="s">
        <v>149</v>
      </c>
      <c r="AG6" s="316"/>
      <c r="AH6" s="316"/>
      <c r="AI6" s="316"/>
      <c r="AJ6" s="316"/>
      <c r="AK6" s="317"/>
      <c r="AL6" s="154"/>
    </row>
    <row r="7" spans="1:38" ht="23.45" customHeight="1" x14ac:dyDescent="0.2">
      <c r="A7" s="223"/>
      <c r="B7" s="155"/>
      <c r="C7" s="340" t="s">
        <v>91</v>
      </c>
      <c r="D7" s="341"/>
      <c r="E7" s="341"/>
      <c r="F7" s="341"/>
      <c r="G7" s="341"/>
      <c r="H7" s="341"/>
      <c r="I7" s="341"/>
      <c r="J7" s="342"/>
      <c r="K7" s="224"/>
      <c r="L7" s="153"/>
      <c r="M7" s="223"/>
      <c r="N7" s="340" t="s">
        <v>92</v>
      </c>
      <c r="O7" s="341"/>
      <c r="P7" s="341"/>
      <c r="Q7" s="341"/>
      <c r="R7" s="341"/>
      <c r="S7" s="341"/>
      <c r="T7" s="341"/>
      <c r="U7" s="342"/>
      <c r="V7" s="224"/>
      <c r="W7" s="153"/>
      <c r="X7" s="318"/>
      <c r="Y7" s="319"/>
      <c r="Z7" s="320"/>
      <c r="AA7" s="153"/>
      <c r="AB7" s="318"/>
      <c r="AC7" s="319"/>
      <c r="AD7" s="320"/>
      <c r="AE7" s="154"/>
      <c r="AF7" s="321"/>
      <c r="AG7" s="322"/>
      <c r="AH7" s="322"/>
      <c r="AI7" s="322"/>
      <c r="AJ7" s="322"/>
      <c r="AK7" s="323"/>
      <c r="AL7" s="154"/>
    </row>
    <row r="8" spans="1:38" ht="16.350000000000001" customHeight="1" x14ac:dyDescent="0.25">
      <c r="A8" s="210"/>
      <c r="B8" s="155"/>
      <c r="C8" s="343"/>
      <c r="D8" s="343"/>
      <c r="E8" s="76"/>
      <c r="F8" s="343"/>
      <c r="G8" s="343"/>
      <c r="H8" s="76"/>
      <c r="I8" s="343"/>
      <c r="J8" s="343"/>
      <c r="K8" s="211"/>
      <c r="L8" s="154"/>
      <c r="M8" s="225"/>
      <c r="N8" s="330"/>
      <c r="O8" s="330"/>
      <c r="P8" s="76"/>
      <c r="Q8" s="330"/>
      <c r="R8" s="330"/>
      <c r="S8" s="76"/>
      <c r="T8" s="330"/>
      <c r="U8" s="330"/>
      <c r="V8" s="211"/>
      <c r="W8" s="154"/>
      <c r="X8" s="334" t="s">
        <v>148</v>
      </c>
      <c r="Y8" s="336" t="s">
        <v>85</v>
      </c>
      <c r="Z8" s="338" t="s">
        <v>114</v>
      </c>
      <c r="AA8" s="154"/>
      <c r="AB8" s="334" t="s">
        <v>128</v>
      </c>
      <c r="AC8" s="345" t="s">
        <v>85</v>
      </c>
      <c r="AD8" s="338" t="s">
        <v>99</v>
      </c>
      <c r="AE8" s="200"/>
      <c r="AF8" s="303" t="s">
        <v>88</v>
      </c>
      <c r="AG8" s="304"/>
      <c r="AH8" s="309" t="s">
        <v>87</v>
      </c>
      <c r="AI8" s="304"/>
      <c r="AJ8" s="309" t="s">
        <v>150</v>
      </c>
      <c r="AK8" s="312"/>
      <c r="AL8" s="200"/>
    </row>
    <row r="9" spans="1:38" ht="16.350000000000001" customHeight="1" x14ac:dyDescent="0.25">
      <c r="A9" s="210"/>
      <c r="B9" s="156" t="s">
        <v>58</v>
      </c>
      <c r="C9" s="157" t="s">
        <v>146</v>
      </c>
      <c r="D9" s="158"/>
      <c r="E9" s="70"/>
      <c r="F9" s="157" t="s">
        <v>127</v>
      </c>
      <c r="G9" s="158"/>
      <c r="H9" s="70"/>
      <c r="I9" s="328" t="s">
        <v>86</v>
      </c>
      <c r="J9" s="329"/>
      <c r="K9" s="212"/>
      <c r="L9" s="200"/>
      <c r="M9" s="226"/>
      <c r="N9" s="157" t="s">
        <v>146</v>
      </c>
      <c r="O9" s="158"/>
      <c r="P9" s="70"/>
      <c r="Q9" s="157" t="s">
        <v>127</v>
      </c>
      <c r="R9" s="158"/>
      <c r="S9" s="70"/>
      <c r="T9" s="324" t="s">
        <v>86</v>
      </c>
      <c r="U9" s="325"/>
      <c r="V9" s="212"/>
      <c r="W9" s="200"/>
      <c r="X9" s="334"/>
      <c r="Y9" s="336"/>
      <c r="Z9" s="338"/>
      <c r="AA9" s="200"/>
      <c r="AB9" s="334"/>
      <c r="AC9" s="345"/>
      <c r="AD9" s="338"/>
      <c r="AE9" s="200"/>
      <c r="AF9" s="305"/>
      <c r="AG9" s="306"/>
      <c r="AH9" s="310"/>
      <c r="AI9" s="306"/>
      <c r="AJ9" s="310"/>
      <c r="AK9" s="313"/>
      <c r="AL9" s="200"/>
    </row>
    <row r="10" spans="1:38" ht="16.350000000000001" customHeight="1" x14ac:dyDescent="0.25">
      <c r="A10" s="213"/>
      <c r="B10" s="159" t="s">
        <v>59</v>
      </c>
      <c r="C10" s="157" t="s">
        <v>100</v>
      </c>
      <c r="D10" s="158"/>
      <c r="E10" s="50"/>
      <c r="F10" s="157" t="s">
        <v>84</v>
      </c>
      <c r="G10" s="158"/>
      <c r="H10" s="50"/>
      <c r="I10" s="326" t="s">
        <v>80</v>
      </c>
      <c r="J10" s="326" t="s">
        <v>79</v>
      </c>
      <c r="K10" s="212"/>
      <c r="L10" s="200"/>
      <c r="M10" s="226"/>
      <c r="N10" s="157" t="s">
        <v>96</v>
      </c>
      <c r="O10" s="158"/>
      <c r="P10" s="50"/>
      <c r="Q10" s="157" t="s">
        <v>84</v>
      </c>
      <c r="R10" s="158"/>
      <c r="S10" s="50"/>
      <c r="T10" s="326" t="s">
        <v>80</v>
      </c>
      <c r="U10" s="326" t="s">
        <v>79</v>
      </c>
      <c r="V10" s="212"/>
      <c r="W10" s="200"/>
      <c r="X10" s="334"/>
      <c r="Y10" s="336"/>
      <c r="Z10" s="338"/>
      <c r="AA10" s="200"/>
      <c r="AB10" s="334"/>
      <c r="AC10" s="345"/>
      <c r="AD10" s="338"/>
      <c r="AE10" s="200"/>
      <c r="AF10" s="305"/>
      <c r="AG10" s="306"/>
      <c r="AH10" s="310"/>
      <c r="AI10" s="306"/>
      <c r="AJ10" s="310"/>
      <c r="AK10" s="313"/>
      <c r="AL10" s="200"/>
    </row>
    <row r="11" spans="1:38" ht="16.350000000000001" customHeight="1" x14ac:dyDescent="0.25">
      <c r="A11" s="213"/>
      <c r="B11" s="159" t="s">
        <v>60</v>
      </c>
      <c r="C11" s="202" t="s">
        <v>0</v>
      </c>
      <c r="D11" s="202" t="s">
        <v>61</v>
      </c>
      <c r="E11" s="53"/>
      <c r="F11" s="202" t="s">
        <v>0</v>
      </c>
      <c r="G11" s="198" t="s">
        <v>61</v>
      </c>
      <c r="H11" s="53"/>
      <c r="I11" s="327"/>
      <c r="J11" s="327"/>
      <c r="K11" s="212"/>
      <c r="L11" s="200"/>
      <c r="M11" s="226"/>
      <c r="N11" s="202" t="s">
        <v>0</v>
      </c>
      <c r="O11" s="202" t="s">
        <v>61</v>
      </c>
      <c r="P11" s="53"/>
      <c r="Q11" s="202" t="s">
        <v>0</v>
      </c>
      <c r="R11" s="198" t="s">
        <v>61</v>
      </c>
      <c r="S11" s="53"/>
      <c r="T11" s="344"/>
      <c r="U11" s="327"/>
      <c r="V11" s="212"/>
      <c r="W11" s="200"/>
      <c r="X11" s="335"/>
      <c r="Y11" s="337"/>
      <c r="Z11" s="339"/>
      <c r="AA11" s="200"/>
      <c r="AB11" s="335"/>
      <c r="AC11" s="327"/>
      <c r="AD11" s="339"/>
      <c r="AE11" s="200"/>
      <c r="AF11" s="307"/>
      <c r="AG11" s="308"/>
      <c r="AH11" s="311"/>
      <c r="AI11" s="308"/>
      <c r="AJ11" s="311"/>
      <c r="AK11" s="314"/>
      <c r="AL11" s="200"/>
    </row>
    <row r="12" spans="1:38" ht="16.350000000000001" customHeight="1" x14ac:dyDescent="0.2">
      <c r="A12" s="213"/>
      <c r="B12" s="160"/>
      <c r="C12" s="161"/>
      <c r="D12" s="161"/>
      <c r="E12" s="53"/>
      <c r="F12" s="188"/>
      <c r="G12" s="203"/>
      <c r="H12" s="53"/>
      <c r="I12" s="188"/>
      <c r="J12" s="188"/>
      <c r="K12" s="211"/>
      <c r="L12" s="154"/>
      <c r="M12" s="225"/>
      <c r="N12" s="161"/>
      <c r="O12" s="161"/>
      <c r="P12" s="154"/>
      <c r="Q12" s="188"/>
      <c r="R12" s="203"/>
      <c r="S12" s="154"/>
      <c r="T12" s="162"/>
      <c r="U12" s="188"/>
      <c r="V12" s="211"/>
      <c r="W12" s="154"/>
      <c r="X12" s="232"/>
      <c r="Y12" s="295"/>
      <c r="Z12" s="233"/>
      <c r="AA12" s="154"/>
      <c r="AB12" s="232"/>
      <c r="AC12" s="188"/>
      <c r="AD12" s="233"/>
      <c r="AE12" s="154"/>
      <c r="AF12" s="232"/>
      <c r="AG12" s="203"/>
      <c r="AH12" s="188"/>
      <c r="AI12" s="246"/>
      <c r="AJ12" s="249"/>
      <c r="AK12" s="248"/>
      <c r="AL12" s="154"/>
    </row>
    <row r="13" spans="1:38" ht="16.350000000000001" customHeight="1" x14ac:dyDescent="0.25">
      <c r="A13" s="213"/>
      <c r="B13" s="163" t="s">
        <v>2</v>
      </c>
      <c r="C13" s="164">
        <v>5.0490319634703198</v>
      </c>
      <c r="D13" s="165">
        <v>1.5550571880508778E-2</v>
      </c>
      <c r="E13" s="53"/>
      <c r="F13" s="164">
        <v>4.6803486288893881</v>
      </c>
      <c r="G13" s="204">
        <v>1.5258906130121803E-2</v>
      </c>
      <c r="H13" s="53"/>
      <c r="I13" s="166">
        <v>7.877262225835889E-2</v>
      </c>
      <c r="J13" s="166">
        <v>1.9114459968477868E-2</v>
      </c>
      <c r="K13" s="214"/>
      <c r="L13" s="201"/>
      <c r="M13" s="227"/>
      <c r="N13" s="164">
        <v>7.6266666666666678</v>
      </c>
      <c r="O13" s="165">
        <v>1.7468715881414298E-2</v>
      </c>
      <c r="P13" s="201"/>
      <c r="Q13" s="164">
        <v>7.336666666666666</v>
      </c>
      <c r="R13" s="204">
        <v>1.7572293100419949E-2</v>
      </c>
      <c r="S13" s="201"/>
      <c r="T13" s="166">
        <v>3.9527487505679484E-2</v>
      </c>
      <c r="U13" s="166">
        <v>-5.8943484731184929E-3</v>
      </c>
      <c r="V13" s="214"/>
      <c r="W13" s="201"/>
      <c r="X13" s="234">
        <v>4122009.240485738</v>
      </c>
      <c r="Y13" s="296">
        <v>4845566.2899870276</v>
      </c>
      <c r="Z13" s="235">
        <v>8967575.5304727666</v>
      </c>
      <c r="AA13" s="201"/>
      <c r="AB13" s="234">
        <v>4075588.4804161396</v>
      </c>
      <c r="AC13" s="167">
        <v>4845566.2899870276</v>
      </c>
      <c r="AD13" s="235">
        <v>8921154.7704031672</v>
      </c>
      <c r="AE13" s="169"/>
      <c r="AF13" s="234">
        <v>46420.760069598444</v>
      </c>
      <c r="AG13" s="243">
        <v>1.1389952713002721E-2</v>
      </c>
      <c r="AH13" s="167">
        <v>0</v>
      </c>
      <c r="AI13" s="166">
        <v>0</v>
      </c>
      <c r="AJ13" s="251">
        <v>46420.760069598444</v>
      </c>
      <c r="AK13" s="214">
        <v>5.2034474531933925E-3</v>
      </c>
      <c r="AL13" s="169"/>
    </row>
    <row r="14" spans="1:38" ht="15.75" x14ac:dyDescent="0.25">
      <c r="A14" s="213"/>
      <c r="B14" s="163" t="s">
        <v>3</v>
      </c>
      <c r="C14" s="164">
        <v>1.3318082191780822</v>
      </c>
      <c r="D14" s="165">
        <v>4.1018515218799326E-3</v>
      </c>
      <c r="E14" s="53"/>
      <c r="F14" s="164">
        <v>1.2985340719115701</v>
      </c>
      <c r="G14" s="204">
        <v>4.2334900839994154E-3</v>
      </c>
      <c r="H14" s="53"/>
      <c r="I14" s="166">
        <v>2.562439291063753E-2</v>
      </c>
      <c r="J14" s="166">
        <v>-3.1094571974318336E-2</v>
      </c>
      <c r="K14" s="214"/>
      <c r="L14" s="201"/>
      <c r="M14" s="227"/>
      <c r="N14" s="164">
        <v>1.7166666666666668</v>
      </c>
      <c r="O14" s="165">
        <v>3.9319880589721874E-3</v>
      </c>
      <c r="P14" s="201"/>
      <c r="Q14" s="164">
        <v>1.6166666666666665</v>
      </c>
      <c r="R14" s="204">
        <v>3.8721318281252498E-3</v>
      </c>
      <c r="S14" s="201"/>
      <c r="T14" s="166">
        <v>6.185567010309298E-2</v>
      </c>
      <c r="U14" s="166">
        <v>1.5458211007221266E-2</v>
      </c>
      <c r="V14" s="214"/>
      <c r="W14" s="201"/>
      <c r="X14" s="236">
        <v>1044977.3511062597</v>
      </c>
      <c r="Y14" s="296">
        <v>1683120.2329079236</v>
      </c>
      <c r="Z14" s="237">
        <v>2728097.5840141834</v>
      </c>
      <c r="AA14" s="201"/>
      <c r="AB14" s="236">
        <v>1064803.5199521326</v>
      </c>
      <c r="AC14" s="170">
        <v>1683120.2329079236</v>
      </c>
      <c r="AD14" s="237">
        <v>2747923.7528600562</v>
      </c>
      <c r="AE14" s="171"/>
      <c r="AF14" s="236">
        <v>-19826.16884587286</v>
      </c>
      <c r="AG14" s="243">
        <v>-1.861955607243309E-2</v>
      </c>
      <c r="AH14" s="170">
        <v>0</v>
      </c>
      <c r="AI14" s="166">
        <v>0</v>
      </c>
      <c r="AJ14" s="252">
        <v>-19826.16884587286</v>
      </c>
      <c r="AK14" s="214">
        <v>-7.2149632336914954E-3</v>
      </c>
      <c r="AL14" s="171"/>
    </row>
    <row r="15" spans="1:38" ht="15.75" x14ac:dyDescent="0.25">
      <c r="A15" s="213"/>
      <c r="B15" s="163" t="s">
        <v>4</v>
      </c>
      <c r="C15" s="164">
        <v>2.6048675799086762</v>
      </c>
      <c r="D15" s="165">
        <v>8.0227617558466125E-3</v>
      </c>
      <c r="E15" s="53"/>
      <c r="F15" s="164">
        <v>2.5138321980188141</v>
      </c>
      <c r="G15" s="204">
        <v>8.1956137411817107E-3</v>
      </c>
      <c r="H15" s="53"/>
      <c r="I15" s="166">
        <v>3.6213786250971089E-2</v>
      </c>
      <c r="J15" s="166">
        <v>-2.1090792074124145E-2</v>
      </c>
      <c r="K15" s="214"/>
      <c r="L15" s="201"/>
      <c r="M15" s="227"/>
      <c r="N15" s="164">
        <v>3.7233333333333332</v>
      </c>
      <c r="O15" s="165">
        <v>8.5282148774212287E-3</v>
      </c>
      <c r="P15" s="201"/>
      <c r="Q15" s="164">
        <v>3.6933333333333334</v>
      </c>
      <c r="R15" s="204">
        <v>8.8460248774490258E-3</v>
      </c>
      <c r="S15" s="201"/>
      <c r="T15" s="166">
        <v>8.1227436823104165E-3</v>
      </c>
      <c r="U15" s="166">
        <v>-3.5926871609640518E-2</v>
      </c>
      <c r="V15" s="214"/>
      <c r="W15" s="201"/>
      <c r="X15" s="236">
        <v>2092146.7074604074</v>
      </c>
      <c r="Y15" s="296">
        <v>1483818.1107854815</v>
      </c>
      <c r="Z15" s="237">
        <v>3575964.8182458887</v>
      </c>
      <c r="AA15" s="201"/>
      <c r="AB15" s="236">
        <v>2146872.2738784724</v>
      </c>
      <c r="AC15" s="170">
        <v>1483818.1107854815</v>
      </c>
      <c r="AD15" s="237">
        <v>3630690.3846639539</v>
      </c>
      <c r="AE15" s="171"/>
      <c r="AF15" s="236">
        <v>-54725.566418064991</v>
      </c>
      <c r="AG15" s="243">
        <v>-2.5490834775745413E-2</v>
      </c>
      <c r="AH15" s="170">
        <v>0</v>
      </c>
      <c r="AI15" s="166">
        <v>0</v>
      </c>
      <c r="AJ15" s="252">
        <v>-54725.566418064991</v>
      </c>
      <c r="AK15" s="214">
        <v>-1.5073046891915083E-2</v>
      </c>
      <c r="AL15" s="171"/>
    </row>
    <row r="16" spans="1:38" ht="15.75" x14ac:dyDescent="0.25">
      <c r="A16" s="213"/>
      <c r="B16" s="163" t="s">
        <v>5</v>
      </c>
      <c r="C16" s="164">
        <v>3.1442831050228306</v>
      </c>
      <c r="D16" s="165">
        <v>9.6841138640207554E-3</v>
      </c>
      <c r="E16" s="53"/>
      <c r="F16" s="164">
        <v>2.8369809366968579</v>
      </c>
      <c r="G16" s="204">
        <v>9.2491455740711763E-3</v>
      </c>
      <c r="H16" s="53"/>
      <c r="I16" s="166">
        <v>0.10832013862023672</v>
      </c>
      <c r="J16" s="166">
        <v>4.7027942901986357E-2</v>
      </c>
      <c r="K16" s="214"/>
      <c r="L16" s="201"/>
      <c r="M16" s="227"/>
      <c r="N16" s="164">
        <v>4.996666666666667</v>
      </c>
      <c r="O16" s="165">
        <v>1.1444757476503512E-2</v>
      </c>
      <c r="P16" s="201"/>
      <c r="Q16" s="164">
        <v>4.7633333333333328</v>
      </c>
      <c r="R16" s="204">
        <v>1.1408817283280375E-2</v>
      </c>
      <c r="S16" s="201"/>
      <c r="T16" s="166">
        <v>4.8985304408677599E-2</v>
      </c>
      <c r="U16" s="166">
        <v>3.1502120097766347E-3</v>
      </c>
      <c r="V16" s="214"/>
      <c r="W16" s="201"/>
      <c r="X16" s="236">
        <v>2607270.8124162536</v>
      </c>
      <c r="Y16" s="296">
        <v>2796748.0211864836</v>
      </c>
      <c r="Z16" s="237">
        <v>5404018.8336027376</v>
      </c>
      <c r="AA16" s="201"/>
      <c r="AB16" s="236">
        <v>2524312.7167577618</v>
      </c>
      <c r="AC16" s="170">
        <v>2796748.0211864836</v>
      </c>
      <c r="AD16" s="237">
        <v>5321060.7379442453</v>
      </c>
      <c r="AE16" s="171"/>
      <c r="AF16" s="236">
        <v>82958.095658491831</v>
      </c>
      <c r="AG16" s="243">
        <v>3.2863636548582445E-2</v>
      </c>
      <c r="AH16" s="170">
        <v>0</v>
      </c>
      <c r="AI16" s="166">
        <v>0</v>
      </c>
      <c r="AJ16" s="252">
        <v>82958.095658491831</v>
      </c>
      <c r="AK16" s="214">
        <v>1.5590518459396897E-2</v>
      </c>
      <c r="AL16" s="171"/>
    </row>
    <row r="17" spans="1:38" ht="15.75" x14ac:dyDescent="0.25">
      <c r="A17" s="213"/>
      <c r="B17" s="163" t="s">
        <v>81</v>
      </c>
      <c r="C17" s="164">
        <v>94.447022831050234</v>
      </c>
      <c r="D17" s="165">
        <v>0.29088847685266467</v>
      </c>
      <c r="E17" s="53"/>
      <c r="F17" s="164">
        <v>89.485072984504839</v>
      </c>
      <c r="G17" s="204">
        <v>0.29173987601895113</v>
      </c>
      <c r="H17" s="53"/>
      <c r="I17" s="166">
        <v>5.5450028491395451E-2</v>
      </c>
      <c r="J17" s="166">
        <v>-2.9183503397086294E-3</v>
      </c>
      <c r="K17" s="214"/>
      <c r="L17" s="201"/>
      <c r="M17" s="227"/>
      <c r="N17" s="164">
        <v>118.67</v>
      </c>
      <c r="O17" s="165">
        <v>0.2718110813348909</v>
      </c>
      <c r="P17" s="201"/>
      <c r="Q17" s="164">
        <v>110.18333333333334</v>
      </c>
      <c r="R17" s="204">
        <v>0.26390374758490753</v>
      </c>
      <c r="S17" s="201"/>
      <c r="T17" s="166">
        <v>7.7023143246104958E-2</v>
      </c>
      <c r="U17" s="166">
        <v>2.9962946045088996E-2</v>
      </c>
      <c r="V17" s="214"/>
      <c r="W17" s="201"/>
      <c r="X17" s="236">
        <v>73378591.753505826</v>
      </c>
      <c r="Y17" s="296">
        <v>72899286.320058823</v>
      </c>
      <c r="Z17" s="237">
        <v>146277878.07356465</v>
      </c>
      <c r="AA17" s="201"/>
      <c r="AB17" s="236">
        <v>72976297.896641433</v>
      </c>
      <c r="AC17" s="170">
        <v>72899286.320058823</v>
      </c>
      <c r="AD17" s="237">
        <v>145875584.21670026</v>
      </c>
      <c r="AE17" s="171"/>
      <c r="AF17" s="236">
        <v>402293.85686439276</v>
      </c>
      <c r="AG17" s="243">
        <v>5.5126646385128203E-3</v>
      </c>
      <c r="AH17" s="170">
        <v>0</v>
      </c>
      <c r="AI17" s="166">
        <v>0</v>
      </c>
      <c r="AJ17" s="252">
        <v>402293.85686439276</v>
      </c>
      <c r="AK17" s="214">
        <v>2.7577874599410655E-3</v>
      </c>
      <c r="AL17" s="171"/>
    </row>
    <row r="18" spans="1:38" ht="15.75" x14ac:dyDescent="0.25">
      <c r="A18" s="213"/>
      <c r="B18" s="163" t="s">
        <v>6</v>
      </c>
      <c r="C18" s="164">
        <v>7.6150045662100458</v>
      </c>
      <c r="D18" s="165">
        <v>2.3453540546782475E-2</v>
      </c>
      <c r="E18" s="53"/>
      <c r="F18" s="164">
        <v>6.9824701699228982</v>
      </c>
      <c r="G18" s="204">
        <v>2.2764299270695877E-2</v>
      </c>
      <c r="H18" s="53"/>
      <c r="I18" s="166">
        <v>9.0588914938985299E-2</v>
      </c>
      <c r="J18" s="166">
        <v>3.0277289359565203E-2</v>
      </c>
      <c r="K18" s="214"/>
      <c r="L18" s="201"/>
      <c r="M18" s="227"/>
      <c r="N18" s="164">
        <v>10.816666666666668</v>
      </c>
      <c r="O18" s="165">
        <v>2.4775342235659706E-2</v>
      </c>
      <c r="P18" s="201"/>
      <c r="Q18" s="164">
        <v>10.153333333333334</v>
      </c>
      <c r="R18" s="204">
        <v>2.4318584636019613E-2</v>
      </c>
      <c r="S18" s="201"/>
      <c r="T18" s="166">
        <v>6.5331582403151733E-2</v>
      </c>
      <c r="U18" s="166">
        <v>1.8782244381260742E-2</v>
      </c>
      <c r="V18" s="214"/>
      <c r="W18" s="201"/>
      <c r="X18" s="236">
        <v>6105038.9788473006</v>
      </c>
      <c r="Y18" s="296">
        <v>3951677.1062052362</v>
      </c>
      <c r="Z18" s="237">
        <v>10056716.085052537</v>
      </c>
      <c r="AA18" s="201"/>
      <c r="AB18" s="236">
        <v>5945238.1118309069</v>
      </c>
      <c r="AC18" s="170">
        <v>3951677.1062052362</v>
      </c>
      <c r="AD18" s="237">
        <v>9896915.2180361431</v>
      </c>
      <c r="AE18" s="171"/>
      <c r="AF18" s="236">
        <v>159800.86701639369</v>
      </c>
      <c r="AG18" s="243">
        <v>2.6878800143999803E-2</v>
      </c>
      <c r="AH18" s="170">
        <v>0</v>
      </c>
      <c r="AI18" s="166">
        <v>0</v>
      </c>
      <c r="AJ18" s="252">
        <v>159800.86701639369</v>
      </c>
      <c r="AK18" s="214">
        <v>1.6146532883819446E-2</v>
      </c>
      <c r="AL18" s="171"/>
    </row>
    <row r="19" spans="1:38" ht="15.75" x14ac:dyDescent="0.25">
      <c r="A19" s="213"/>
      <c r="B19" s="163" t="s">
        <v>70</v>
      </c>
      <c r="C19" s="164">
        <v>8.6502465753424662</v>
      </c>
      <c r="D19" s="165">
        <v>2.6641994371834333E-2</v>
      </c>
      <c r="E19" s="53"/>
      <c r="F19" s="164">
        <v>8.0457099084262786</v>
      </c>
      <c r="G19" s="204">
        <v>2.6230681083259301E-2</v>
      </c>
      <c r="H19" s="53"/>
      <c r="I19" s="166">
        <v>7.5137765815177573E-2</v>
      </c>
      <c r="J19" s="166">
        <v>1.5680617947718346E-2</v>
      </c>
      <c r="K19" s="214"/>
      <c r="L19" s="201"/>
      <c r="M19" s="227"/>
      <c r="N19" s="164">
        <v>13.086666666666668</v>
      </c>
      <c r="O19" s="165">
        <v>2.9974728387426808E-2</v>
      </c>
      <c r="P19" s="201"/>
      <c r="Q19" s="164">
        <v>12.183333333333332</v>
      </c>
      <c r="R19" s="204">
        <v>2.9180704807830488E-2</v>
      </c>
      <c r="S19" s="201"/>
      <c r="T19" s="166">
        <v>7.4145006839945501E-2</v>
      </c>
      <c r="U19" s="166">
        <v>2.7210568929892612E-2</v>
      </c>
      <c r="V19" s="214"/>
      <c r="W19" s="201"/>
      <c r="X19" s="236">
        <v>7065334.0073480653</v>
      </c>
      <c r="Y19" s="296">
        <v>6269186.3774094209</v>
      </c>
      <c r="Z19" s="237">
        <v>13334520.384757485</v>
      </c>
      <c r="AA19" s="201"/>
      <c r="AB19" s="236">
        <v>6933026.3477055356</v>
      </c>
      <c r="AC19" s="170">
        <v>6269186.3774094209</v>
      </c>
      <c r="AD19" s="237">
        <v>13202212.725114956</v>
      </c>
      <c r="AE19" s="171"/>
      <c r="AF19" s="236">
        <v>132307.65964252967</v>
      </c>
      <c r="AG19" s="243">
        <v>1.9083680489158462E-2</v>
      </c>
      <c r="AH19" s="170">
        <v>0</v>
      </c>
      <c r="AI19" s="166">
        <v>0</v>
      </c>
      <c r="AJ19" s="252">
        <v>132307.65964252967</v>
      </c>
      <c r="AK19" s="214">
        <v>1.0021627616318963E-2</v>
      </c>
      <c r="AL19" s="171"/>
    </row>
    <row r="20" spans="1:38" ht="15.75" x14ac:dyDescent="0.25">
      <c r="A20" s="213"/>
      <c r="B20" s="163" t="s">
        <v>8</v>
      </c>
      <c r="C20" s="164">
        <v>3.7608310502283104</v>
      </c>
      <c r="D20" s="165">
        <v>1.1583027004017588E-2</v>
      </c>
      <c r="E20" s="53"/>
      <c r="F20" s="164">
        <v>3.4833573121740655</v>
      </c>
      <c r="G20" s="204">
        <v>1.1356466464069811E-2</v>
      </c>
      <c r="H20" s="53"/>
      <c r="I20" s="166">
        <v>7.9656984106825784E-2</v>
      </c>
      <c r="J20" s="166">
        <v>1.9949914937413021E-2</v>
      </c>
      <c r="K20" s="214"/>
      <c r="L20" s="201"/>
      <c r="M20" s="227"/>
      <c r="N20" s="164">
        <v>5.2600000000000007</v>
      </c>
      <c r="O20" s="165">
        <v>1.2047916809821575E-2</v>
      </c>
      <c r="P20" s="201"/>
      <c r="Q20" s="164">
        <v>5.03</v>
      </c>
      <c r="R20" s="204">
        <v>1.2047519440496913E-2</v>
      </c>
      <c r="S20" s="201"/>
      <c r="T20" s="166">
        <v>4.5725646123260522E-2</v>
      </c>
      <c r="U20" s="166">
        <v>3.2983497277152323E-5</v>
      </c>
      <c r="V20" s="214"/>
      <c r="W20" s="201"/>
      <c r="X20" s="236">
        <v>2993931.0177718648</v>
      </c>
      <c r="Y20" s="296">
        <v>2863832.8051440427</v>
      </c>
      <c r="Z20" s="237">
        <v>5857763.8229159079</v>
      </c>
      <c r="AA20" s="201"/>
      <c r="AB20" s="236">
        <v>2951654.1951936148</v>
      </c>
      <c r="AC20" s="170">
        <v>2863832.8051440427</v>
      </c>
      <c r="AD20" s="237">
        <v>5815487.0003376575</v>
      </c>
      <c r="AE20" s="171"/>
      <c r="AF20" s="236">
        <v>42276.822578249965</v>
      </c>
      <c r="AG20" s="243">
        <v>1.4323094706382704E-2</v>
      </c>
      <c r="AH20" s="170">
        <v>0</v>
      </c>
      <c r="AI20" s="166">
        <v>0</v>
      </c>
      <c r="AJ20" s="252">
        <v>42276.822578249965</v>
      </c>
      <c r="AK20" s="214">
        <v>7.269695998941326E-3</v>
      </c>
      <c r="AL20" s="171"/>
    </row>
    <row r="21" spans="1:38" ht="15.75" x14ac:dyDescent="0.25">
      <c r="A21" s="213"/>
      <c r="B21" s="163" t="s">
        <v>71</v>
      </c>
      <c r="C21" s="164">
        <v>18.615406392694066</v>
      </c>
      <c r="D21" s="165">
        <v>5.7333805230162384E-2</v>
      </c>
      <c r="E21" s="53"/>
      <c r="F21" s="164">
        <v>17.83362993737056</v>
      </c>
      <c r="G21" s="204">
        <v>5.8141328082698791E-2</v>
      </c>
      <c r="H21" s="53"/>
      <c r="I21" s="166">
        <v>4.3837202973763909E-2</v>
      </c>
      <c r="J21" s="166">
        <v>-1.388896468597702E-2</v>
      </c>
      <c r="K21" s="214"/>
      <c r="L21" s="201"/>
      <c r="M21" s="227"/>
      <c r="N21" s="164">
        <v>21.656666666666666</v>
      </c>
      <c r="O21" s="165">
        <v>4.9604128969208343E-2</v>
      </c>
      <c r="P21" s="201"/>
      <c r="Q21" s="164">
        <v>20.883333333333336</v>
      </c>
      <c r="R21" s="204">
        <v>5.0018362687019993E-2</v>
      </c>
      <c r="S21" s="201"/>
      <c r="T21" s="166">
        <v>3.7031125299281556E-2</v>
      </c>
      <c r="U21" s="166">
        <v>-8.2816328955754893E-3</v>
      </c>
      <c r="V21" s="214"/>
      <c r="W21" s="201"/>
      <c r="X21" s="236">
        <v>14120179.168713486</v>
      </c>
      <c r="Y21" s="296">
        <v>12102161.542221166</v>
      </c>
      <c r="Z21" s="237">
        <v>26222340.710934654</v>
      </c>
      <c r="AA21" s="201"/>
      <c r="AB21" s="236">
        <v>14298516.334008425</v>
      </c>
      <c r="AC21" s="170">
        <v>12102161.542221166</v>
      </c>
      <c r="AD21" s="237">
        <v>26400677.876229592</v>
      </c>
      <c r="AE21" s="171"/>
      <c r="AF21" s="236">
        <v>-178337.16529493965</v>
      </c>
      <c r="AG21" s="243">
        <v>-1.2472424489999157E-2</v>
      </c>
      <c r="AH21" s="170">
        <v>0</v>
      </c>
      <c r="AI21" s="166">
        <v>0</v>
      </c>
      <c r="AJ21" s="252">
        <v>-178337.16529493965</v>
      </c>
      <c r="AK21" s="214">
        <v>-6.7550222055286421E-3</v>
      </c>
      <c r="AL21" s="171"/>
    </row>
    <row r="22" spans="1:38" ht="15.75" x14ac:dyDescent="0.25">
      <c r="A22" s="213"/>
      <c r="B22" s="163" t="s">
        <v>10</v>
      </c>
      <c r="C22" s="164">
        <v>3.1730045662100452</v>
      </c>
      <c r="D22" s="165">
        <v>9.7725734241773197E-3</v>
      </c>
      <c r="E22" s="53"/>
      <c r="F22" s="164">
        <v>3.0176046610275216</v>
      </c>
      <c r="G22" s="204">
        <v>9.8380163341300481E-3</v>
      </c>
      <c r="H22" s="53"/>
      <c r="I22" s="166">
        <v>5.1497768143560795E-2</v>
      </c>
      <c r="J22" s="166">
        <v>-6.6520432300659861E-3</v>
      </c>
      <c r="K22" s="214"/>
      <c r="L22" s="201"/>
      <c r="M22" s="227"/>
      <c r="N22" s="164">
        <v>4.2033333333333331</v>
      </c>
      <c r="O22" s="165">
        <v>9.6276445482794699E-3</v>
      </c>
      <c r="P22" s="201"/>
      <c r="Q22" s="164">
        <v>4.0333333333333332</v>
      </c>
      <c r="R22" s="204">
        <v>9.6603701279001086E-3</v>
      </c>
      <c r="S22" s="201"/>
      <c r="T22" s="166">
        <v>4.2148760330578496E-2</v>
      </c>
      <c r="U22" s="166">
        <v>-3.3876113634739549E-3</v>
      </c>
      <c r="V22" s="214"/>
      <c r="W22" s="201"/>
      <c r="X22" s="236">
        <v>2479558.5503566116</v>
      </c>
      <c r="Y22" s="296">
        <v>2127470.8757303874</v>
      </c>
      <c r="Z22" s="237">
        <v>4607029.4260869995</v>
      </c>
      <c r="AA22" s="201"/>
      <c r="AB22" s="236">
        <v>2493267.1056107958</v>
      </c>
      <c r="AC22" s="170">
        <v>2127470.8757303874</v>
      </c>
      <c r="AD22" s="237">
        <v>4620737.9813411832</v>
      </c>
      <c r="AE22" s="171"/>
      <c r="AF22" s="236">
        <v>-13708.555254184175</v>
      </c>
      <c r="AG22" s="243">
        <v>-5.4982297016371532E-3</v>
      </c>
      <c r="AH22" s="170">
        <v>0</v>
      </c>
      <c r="AI22" s="166">
        <v>0</v>
      </c>
      <c r="AJ22" s="252">
        <v>-13708.555254184175</v>
      </c>
      <c r="AK22" s="214">
        <v>-2.9667458552162323E-3</v>
      </c>
      <c r="AL22" s="171"/>
    </row>
    <row r="23" spans="1:38" ht="15.75" x14ac:dyDescent="0.25">
      <c r="A23" s="213"/>
      <c r="B23" s="163" t="s">
        <v>72</v>
      </c>
      <c r="C23" s="164">
        <v>5.6897077625570773</v>
      </c>
      <c r="D23" s="165">
        <v>1.7523796676446355E-2</v>
      </c>
      <c r="E23" s="53"/>
      <c r="F23" s="164">
        <v>5.3314165231928534</v>
      </c>
      <c r="G23" s="204">
        <v>1.7381522343408045E-2</v>
      </c>
      <c r="H23" s="53"/>
      <c r="I23" s="166">
        <v>6.7203760540107293E-2</v>
      </c>
      <c r="J23" s="166">
        <v>8.1853781404980126E-3</v>
      </c>
      <c r="K23" s="214"/>
      <c r="L23" s="201"/>
      <c r="M23" s="227"/>
      <c r="N23" s="164">
        <v>6.9433333333333325</v>
      </c>
      <c r="O23" s="165">
        <v>1.5903555586095269E-2</v>
      </c>
      <c r="P23" s="201"/>
      <c r="Q23" s="164">
        <v>6.5500000000000007</v>
      </c>
      <c r="R23" s="204">
        <v>1.5688121736631169E-2</v>
      </c>
      <c r="S23" s="201"/>
      <c r="T23" s="166">
        <v>6.0050890585241483E-2</v>
      </c>
      <c r="U23" s="166">
        <v>1.3732290779021104E-2</v>
      </c>
      <c r="V23" s="214"/>
      <c r="W23" s="201"/>
      <c r="X23" s="236">
        <v>4384304.7409645831</v>
      </c>
      <c r="Y23" s="296">
        <v>4284810.8391873669</v>
      </c>
      <c r="Z23" s="237">
        <v>8669115.5801519491</v>
      </c>
      <c r="AA23" s="201"/>
      <c r="AB23" s="236">
        <v>4341509.6794768516</v>
      </c>
      <c r="AC23" s="170">
        <v>4284810.8391873669</v>
      </c>
      <c r="AD23" s="237">
        <v>8626320.5186642185</v>
      </c>
      <c r="AE23" s="171"/>
      <c r="AF23" s="236">
        <v>42795.061487731524</v>
      </c>
      <c r="AG23" s="243">
        <v>9.8571844006318781E-3</v>
      </c>
      <c r="AH23" s="170">
        <v>0</v>
      </c>
      <c r="AI23" s="166">
        <v>0</v>
      </c>
      <c r="AJ23" s="252">
        <v>42795.061487731524</v>
      </c>
      <c r="AK23" s="214">
        <v>4.9609867144559013E-3</v>
      </c>
      <c r="AL23" s="171"/>
    </row>
    <row r="24" spans="1:38" ht="15.75" x14ac:dyDescent="0.25">
      <c r="A24" s="213"/>
      <c r="B24" s="163" t="s">
        <v>12</v>
      </c>
      <c r="C24" s="164">
        <v>4.0063378995433796</v>
      </c>
      <c r="D24" s="165">
        <v>1.233916638579468E-2</v>
      </c>
      <c r="E24" s="53"/>
      <c r="F24" s="164">
        <v>3.694120318387105</v>
      </c>
      <c r="G24" s="204">
        <v>1.2043597526840703E-2</v>
      </c>
      <c r="H24" s="53"/>
      <c r="I24" s="166">
        <v>8.451743696658813E-2</v>
      </c>
      <c r="J24" s="166">
        <v>2.4541575579494729E-2</v>
      </c>
      <c r="K24" s="214"/>
      <c r="L24" s="201"/>
      <c r="M24" s="227"/>
      <c r="N24" s="164">
        <v>5.9899999999999993</v>
      </c>
      <c r="O24" s="165">
        <v>1.3719966100918484E-2</v>
      </c>
      <c r="P24" s="201"/>
      <c r="Q24" s="164">
        <v>5.7433333333333332</v>
      </c>
      <c r="R24" s="204">
        <v>1.3756047711051145E-2</v>
      </c>
      <c r="S24" s="201"/>
      <c r="T24" s="166">
        <v>4.2948345908299386E-2</v>
      </c>
      <c r="U24" s="166">
        <v>-2.6229634332886882E-3</v>
      </c>
      <c r="V24" s="214"/>
      <c r="W24" s="201"/>
      <c r="X24" s="236">
        <v>3257655.5655571464</v>
      </c>
      <c r="Y24" s="296">
        <v>2655063.8011893341</v>
      </c>
      <c r="Z24" s="237">
        <v>5912719.3667464806</v>
      </c>
      <c r="AA24" s="201"/>
      <c r="AB24" s="236">
        <v>3205487.2484165588</v>
      </c>
      <c r="AC24" s="170">
        <v>2655063.8011893341</v>
      </c>
      <c r="AD24" s="237">
        <v>5860551.049605893</v>
      </c>
      <c r="AE24" s="171"/>
      <c r="AF24" s="236">
        <v>52168.317140587606</v>
      </c>
      <c r="AG24" s="243">
        <v>1.6274691832375131E-2</v>
      </c>
      <c r="AH24" s="170">
        <v>0</v>
      </c>
      <c r="AI24" s="166">
        <v>0</v>
      </c>
      <c r="AJ24" s="252">
        <v>52168.317140587606</v>
      </c>
      <c r="AK24" s="214">
        <v>8.9016061286755262E-3</v>
      </c>
      <c r="AL24" s="171"/>
    </row>
    <row r="25" spans="1:38" ht="15.75" x14ac:dyDescent="0.25">
      <c r="A25" s="213"/>
      <c r="B25" s="163" t="s">
        <v>13</v>
      </c>
      <c r="C25" s="164">
        <v>6.0587488584474896</v>
      </c>
      <c r="D25" s="165">
        <v>1.866041061155822E-2</v>
      </c>
      <c r="E25" s="53"/>
      <c r="F25" s="164">
        <v>5.4402428824512823</v>
      </c>
      <c r="G25" s="204">
        <v>1.7736318819499039E-2</v>
      </c>
      <c r="H25" s="53"/>
      <c r="I25" s="166">
        <v>0.11369087545545739</v>
      </c>
      <c r="J25" s="166">
        <v>5.210166785247726E-2</v>
      </c>
      <c r="K25" s="214"/>
      <c r="L25" s="201"/>
      <c r="M25" s="227"/>
      <c r="N25" s="164">
        <v>7.1766666666666667</v>
      </c>
      <c r="O25" s="165">
        <v>1.6438000564984696E-2</v>
      </c>
      <c r="P25" s="201"/>
      <c r="Q25" s="164">
        <v>6.63</v>
      </c>
      <c r="R25" s="204">
        <v>1.5879732383796127E-2</v>
      </c>
      <c r="S25" s="201"/>
      <c r="T25" s="166">
        <v>8.2453494218200127E-2</v>
      </c>
      <c r="U25" s="166">
        <v>3.5156019490494184E-2</v>
      </c>
      <c r="V25" s="214"/>
      <c r="W25" s="201"/>
      <c r="X25" s="236">
        <v>4624353.8593976963</v>
      </c>
      <c r="Y25" s="296">
        <v>4896687.4039399307</v>
      </c>
      <c r="Z25" s="237">
        <v>9521041.2633376271</v>
      </c>
      <c r="AA25" s="201"/>
      <c r="AB25" s="236">
        <v>4413785.9924900066</v>
      </c>
      <c r="AC25" s="170">
        <v>4896687.4039399307</v>
      </c>
      <c r="AD25" s="237">
        <v>9310473.3964299373</v>
      </c>
      <c r="AE25" s="171"/>
      <c r="AF25" s="236">
        <v>210567.86690768972</v>
      </c>
      <c r="AG25" s="243">
        <v>4.7706859205672393E-2</v>
      </c>
      <c r="AH25" s="170">
        <v>0</v>
      </c>
      <c r="AI25" s="166">
        <v>0</v>
      </c>
      <c r="AJ25" s="252">
        <v>210567.86690768972</v>
      </c>
      <c r="AK25" s="214">
        <v>2.2616236354687517E-2</v>
      </c>
      <c r="AL25" s="171"/>
    </row>
    <row r="26" spans="1:38" ht="15.75" x14ac:dyDescent="0.25">
      <c r="A26" s="213"/>
      <c r="B26" s="163" t="s">
        <v>14</v>
      </c>
      <c r="C26" s="164">
        <v>7.2989771689497713</v>
      </c>
      <c r="D26" s="165">
        <v>2.2480204114598709E-2</v>
      </c>
      <c r="E26" s="53"/>
      <c r="F26" s="164">
        <v>7.304007310926468</v>
      </c>
      <c r="G26" s="204">
        <v>2.3812576961301467E-2</v>
      </c>
      <c r="H26" s="53"/>
      <c r="I26" s="166">
        <v>-6.8868249476856957E-4</v>
      </c>
      <c r="J26" s="166">
        <v>-5.5952484641542045E-2</v>
      </c>
      <c r="K26" s="214"/>
      <c r="L26" s="201"/>
      <c r="M26" s="227"/>
      <c r="N26" s="164">
        <v>9.7566666666666659</v>
      </c>
      <c r="O26" s="165">
        <v>2.2347435045847748E-2</v>
      </c>
      <c r="P26" s="201"/>
      <c r="Q26" s="164">
        <v>9.6466666666666665</v>
      </c>
      <c r="R26" s="204">
        <v>2.3105050537308193E-2</v>
      </c>
      <c r="S26" s="201"/>
      <c r="T26" s="166">
        <v>1.1402902557014455E-2</v>
      </c>
      <c r="U26" s="166">
        <v>-3.279003827483986E-2</v>
      </c>
      <c r="V26" s="214"/>
      <c r="W26" s="201"/>
      <c r="X26" s="236">
        <v>5748075.3883308414</v>
      </c>
      <c r="Y26" s="296">
        <v>7520344.6561478265</v>
      </c>
      <c r="Z26" s="237">
        <v>13268420.044478668</v>
      </c>
      <c r="AA26" s="201"/>
      <c r="AB26" s="236">
        <v>6048727.9894547071</v>
      </c>
      <c r="AC26" s="170">
        <v>7520344.6561478265</v>
      </c>
      <c r="AD26" s="237">
        <v>13569072.645602534</v>
      </c>
      <c r="AE26" s="171"/>
      <c r="AF26" s="236">
        <v>-300652.60112386569</v>
      </c>
      <c r="AG26" s="243">
        <v>-4.9705095294088356E-2</v>
      </c>
      <c r="AH26" s="170">
        <v>0</v>
      </c>
      <c r="AI26" s="166">
        <v>0</v>
      </c>
      <c r="AJ26" s="252">
        <v>-300652.60112386569</v>
      </c>
      <c r="AK26" s="214">
        <v>-2.2157195924608835E-2</v>
      </c>
      <c r="AL26" s="171"/>
    </row>
    <row r="27" spans="1:38" ht="15.75" x14ac:dyDescent="0.25">
      <c r="A27" s="213"/>
      <c r="B27" s="163" t="s">
        <v>82</v>
      </c>
      <c r="C27" s="164">
        <v>1.4473150684931506</v>
      </c>
      <c r="D27" s="165">
        <v>4.4576024016447138E-3</v>
      </c>
      <c r="E27" s="53"/>
      <c r="F27" s="164">
        <v>1.3265302542605486</v>
      </c>
      <c r="G27" s="204">
        <v>4.3247634382593964E-3</v>
      </c>
      <c r="H27" s="53"/>
      <c r="I27" s="166">
        <v>9.1053192224350307E-2</v>
      </c>
      <c r="J27" s="166">
        <v>3.0715891234684874E-2</v>
      </c>
      <c r="K27" s="214"/>
      <c r="L27" s="201"/>
      <c r="M27" s="227"/>
      <c r="N27" s="164">
        <v>2.0900000000000003</v>
      </c>
      <c r="O27" s="165">
        <v>4.787100025195265E-3</v>
      </c>
      <c r="P27" s="201"/>
      <c r="Q27" s="164">
        <v>1.9166666666666667</v>
      </c>
      <c r="R27" s="204">
        <v>4.5906717549938532E-3</v>
      </c>
      <c r="S27" s="201"/>
      <c r="T27" s="166">
        <v>9.0434782608695766E-2</v>
      </c>
      <c r="U27" s="166">
        <v>4.2788567923143707E-2</v>
      </c>
      <c r="V27" s="214"/>
      <c r="W27" s="201"/>
      <c r="X27" s="236">
        <v>1165900.3821527439</v>
      </c>
      <c r="Y27" s="296">
        <v>809866.02827250841</v>
      </c>
      <c r="Z27" s="237">
        <v>1975766.4104252523</v>
      </c>
      <c r="AA27" s="201"/>
      <c r="AB27" s="236">
        <v>1127386.205028825</v>
      </c>
      <c r="AC27" s="170">
        <v>809866.02827250841</v>
      </c>
      <c r="AD27" s="237">
        <v>1937252.2333013334</v>
      </c>
      <c r="AE27" s="171"/>
      <c r="AF27" s="236">
        <v>38514.177123918897</v>
      </c>
      <c r="AG27" s="243">
        <v>3.4162363307376258E-2</v>
      </c>
      <c r="AH27" s="170">
        <v>0</v>
      </c>
      <c r="AI27" s="166">
        <v>0</v>
      </c>
      <c r="AJ27" s="252">
        <v>38514.177123918897</v>
      </c>
      <c r="AK27" s="214">
        <v>1.9880827319158981E-2</v>
      </c>
      <c r="AL27" s="171"/>
    </row>
    <row r="28" spans="1:38" ht="15.75" x14ac:dyDescent="0.25">
      <c r="A28" s="213"/>
      <c r="B28" s="163" t="s">
        <v>15</v>
      </c>
      <c r="C28" s="164">
        <v>0.93292237442922366</v>
      </c>
      <c r="D28" s="165">
        <v>2.8733183999344763E-3</v>
      </c>
      <c r="E28" s="53"/>
      <c r="F28" s="164">
        <v>0.9031396561618884</v>
      </c>
      <c r="G28" s="204">
        <v>2.9444223771498937E-3</v>
      </c>
      <c r="H28" s="53"/>
      <c r="I28" s="166">
        <v>3.2976869152113369E-2</v>
      </c>
      <c r="J28" s="166">
        <v>-2.4148701547447065E-2</v>
      </c>
      <c r="K28" s="214"/>
      <c r="L28" s="201"/>
      <c r="M28" s="227"/>
      <c r="N28" s="164">
        <v>1.1966666666666665</v>
      </c>
      <c r="O28" s="165">
        <v>2.7409392488757572E-3</v>
      </c>
      <c r="P28" s="201"/>
      <c r="Q28" s="164">
        <v>1.1566666666666667</v>
      </c>
      <c r="R28" s="204">
        <v>2.7703706069267253E-3</v>
      </c>
      <c r="S28" s="201"/>
      <c r="T28" s="166">
        <v>3.4582132564841335E-2</v>
      </c>
      <c r="U28" s="166">
        <v>-1.0623617640680001E-2</v>
      </c>
      <c r="V28" s="214"/>
      <c r="W28" s="201"/>
      <c r="X28" s="236">
        <v>726988.47692329052</v>
      </c>
      <c r="Y28" s="296">
        <v>1114858.645414657</v>
      </c>
      <c r="Z28" s="237">
        <v>1841847.1223379476</v>
      </c>
      <c r="AA28" s="201"/>
      <c r="AB28" s="236">
        <v>742284.92853402079</v>
      </c>
      <c r="AC28" s="170">
        <v>1114858.645414657</v>
      </c>
      <c r="AD28" s="237">
        <v>1857143.5739486776</v>
      </c>
      <c r="AE28" s="171"/>
      <c r="AF28" s="236">
        <v>-15296.451610730262</v>
      </c>
      <c r="AG28" s="243">
        <v>-2.0607250696764199E-2</v>
      </c>
      <c r="AH28" s="170">
        <v>0</v>
      </c>
      <c r="AI28" s="166">
        <v>0</v>
      </c>
      <c r="AJ28" s="252">
        <v>-15296.451610730262</v>
      </c>
      <c r="AK28" s="214">
        <v>-8.2365476882365063E-3</v>
      </c>
      <c r="AL28" s="171"/>
    </row>
    <row r="29" spans="1:38" ht="15.75" x14ac:dyDescent="0.25">
      <c r="A29" s="213"/>
      <c r="B29" s="163" t="s">
        <v>16</v>
      </c>
      <c r="C29" s="164">
        <v>5.3320182648401824</v>
      </c>
      <c r="D29" s="165">
        <v>1.6422144659704797E-2</v>
      </c>
      <c r="E29" s="53"/>
      <c r="F29" s="164">
        <v>4.8914422237193396</v>
      </c>
      <c r="G29" s="204">
        <v>1.5947114980269902E-2</v>
      </c>
      <c r="H29" s="53"/>
      <c r="I29" s="166">
        <v>9.0070785050761368E-2</v>
      </c>
      <c r="J29" s="166">
        <v>2.9787813032176168E-2</v>
      </c>
      <c r="K29" s="214"/>
      <c r="L29" s="201"/>
      <c r="M29" s="227"/>
      <c r="N29" s="164">
        <v>8.3733333333333331</v>
      </c>
      <c r="O29" s="165">
        <v>1.917893981386045E-2</v>
      </c>
      <c r="P29" s="201"/>
      <c r="Q29" s="164">
        <v>7.8566666666666665</v>
      </c>
      <c r="R29" s="204">
        <v>1.8817762306992194E-2</v>
      </c>
      <c r="S29" s="201"/>
      <c r="T29" s="166">
        <v>6.5761561306745861E-2</v>
      </c>
      <c r="U29" s="166">
        <v>1.9193435488025705E-2</v>
      </c>
      <c r="V29" s="214"/>
      <c r="W29" s="201"/>
      <c r="X29" s="236">
        <v>4405729.4711290691</v>
      </c>
      <c r="Y29" s="296">
        <v>3559651.2552648764</v>
      </c>
      <c r="Z29" s="237">
        <v>7965380.7263939455</v>
      </c>
      <c r="AA29" s="201"/>
      <c r="AB29" s="236">
        <v>4292295.6307700761</v>
      </c>
      <c r="AC29" s="170">
        <v>3559651.2552648764</v>
      </c>
      <c r="AD29" s="237">
        <v>7851946.8860349525</v>
      </c>
      <c r="AE29" s="171"/>
      <c r="AF29" s="236">
        <v>113433.84035899304</v>
      </c>
      <c r="AG29" s="243">
        <v>2.6427313055005487E-2</v>
      </c>
      <c r="AH29" s="170">
        <v>0</v>
      </c>
      <c r="AI29" s="166">
        <v>0</v>
      </c>
      <c r="AJ29" s="252">
        <v>113433.84035899304</v>
      </c>
      <c r="AK29" s="214">
        <v>1.4446587834252971E-2</v>
      </c>
      <c r="AL29" s="171"/>
    </row>
    <row r="30" spans="1:38" ht="15.75" x14ac:dyDescent="0.25">
      <c r="A30" s="213"/>
      <c r="B30" s="163" t="s">
        <v>17</v>
      </c>
      <c r="C30" s="164">
        <v>8.9930410958904119</v>
      </c>
      <c r="D30" s="165">
        <v>2.7697771176297556E-2</v>
      </c>
      <c r="E30" s="53"/>
      <c r="F30" s="164">
        <v>8.7100995084462411</v>
      </c>
      <c r="G30" s="204">
        <v>2.8396728816959732E-2</v>
      </c>
      <c r="H30" s="53"/>
      <c r="I30" s="166">
        <v>3.2484311708471346E-2</v>
      </c>
      <c r="J30" s="166">
        <v>-2.4614019634709789E-2</v>
      </c>
      <c r="K30" s="214"/>
      <c r="L30" s="201"/>
      <c r="M30" s="227"/>
      <c r="N30" s="164">
        <v>11.396666666666667</v>
      </c>
      <c r="O30" s="165">
        <v>2.610381975461341E-2</v>
      </c>
      <c r="P30" s="201"/>
      <c r="Q30" s="164">
        <v>11.386666666666668</v>
      </c>
      <c r="R30" s="204">
        <v>2.7272582113146097E-2</v>
      </c>
      <c r="S30" s="201"/>
      <c r="T30" s="166">
        <v>8.782201405150476E-4</v>
      </c>
      <c r="U30" s="166">
        <v>-4.2854847908563538E-2</v>
      </c>
      <c r="V30" s="214"/>
      <c r="W30" s="201"/>
      <c r="X30" s="236">
        <v>6985288.9327586265</v>
      </c>
      <c r="Y30" s="296">
        <v>6507117.6426974321</v>
      </c>
      <c r="Z30" s="237">
        <v>13492406.575456059</v>
      </c>
      <c r="AA30" s="201"/>
      <c r="AB30" s="236">
        <v>7198237.5579678202</v>
      </c>
      <c r="AC30" s="170">
        <v>6507117.6426974321</v>
      </c>
      <c r="AD30" s="237">
        <v>13705355.200665252</v>
      </c>
      <c r="AE30" s="171"/>
      <c r="AF30" s="236">
        <v>-212948.62520919368</v>
      </c>
      <c r="AG30" s="243">
        <v>-2.958343948700028E-2</v>
      </c>
      <c r="AH30" s="170">
        <v>0</v>
      </c>
      <c r="AI30" s="166">
        <v>0</v>
      </c>
      <c r="AJ30" s="252">
        <v>-212948.62520919368</v>
      </c>
      <c r="AK30" s="214">
        <v>-1.5537621761080461E-2</v>
      </c>
      <c r="AL30" s="171"/>
    </row>
    <row r="31" spans="1:38" ht="15.75" x14ac:dyDescent="0.25">
      <c r="A31" s="213"/>
      <c r="B31" s="163" t="s">
        <v>73</v>
      </c>
      <c r="C31" s="164">
        <v>7.8285388127853883</v>
      </c>
      <c r="D31" s="165">
        <v>2.4111207139971922E-2</v>
      </c>
      <c r="E31" s="53"/>
      <c r="F31" s="164">
        <v>7.3807895052024861</v>
      </c>
      <c r="G31" s="204">
        <v>2.4062902821151047E-2</v>
      </c>
      <c r="H31" s="53"/>
      <c r="I31" s="166">
        <v>6.0664148092463253E-2</v>
      </c>
      <c r="J31" s="166">
        <v>2.0074186053070852E-3</v>
      </c>
      <c r="K31" s="214"/>
      <c r="L31" s="201"/>
      <c r="M31" s="227"/>
      <c r="N31" s="164">
        <v>11.076666666666666</v>
      </c>
      <c r="O31" s="165">
        <v>2.5370866640707913E-2</v>
      </c>
      <c r="P31" s="201"/>
      <c r="Q31" s="164">
        <v>11.056666666666667</v>
      </c>
      <c r="R31" s="204">
        <v>2.648218819359063E-2</v>
      </c>
      <c r="S31" s="201"/>
      <c r="T31" s="166">
        <v>1.8088634308109353E-3</v>
      </c>
      <c r="U31" s="166">
        <v>-4.1964868792514876E-2</v>
      </c>
      <c r="V31" s="214"/>
      <c r="W31" s="201"/>
      <c r="X31" s="236">
        <v>6269171.318633968</v>
      </c>
      <c r="Y31" s="296">
        <v>6154106.9924445264</v>
      </c>
      <c r="Z31" s="237">
        <v>12423278.311078494</v>
      </c>
      <c r="AA31" s="201"/>
      <c r="AB31" s="236">
        <v>6339639.7363469936</v>
      </c>
      <c r="AC31" s="170">
        <v>6154106.9924445264</v>
      </c>
      <c r="AD31" s="237">
        <v>12493746.72879152</v>
      </c>
      <c r="AE31" s="171"/>
      <c r="AF31" s="236">
        <v>-70468.417713025585</v>
      </c>
      <c r="AG31" s="243">
        <v>-1.1115524011405522E-2</v>
      </c>
      <c r="AH31" s="170">
        <v>0</v>
      </c>
      <c r="AI31" s="166">
        <v>0</v>
      </c>
      <c r="AJ31" s="252">
        <v>-70468.417713025585</v>
      </c>
      <c r="AK31" s="214">
        <v>-5.6402950406088288E-3</v>
      </c>
      <c r="AL31" s="171"/>
    </row>
    <row r="32" spans="1:38" ht="15.75" x14ac:dyDescent="0.25">
      <c r="A32" s="213"/>
      <c r="B32" s="163" t="s">
        <v>19</v>
      </c>
      <c r="C32" s="164">
        <v>4.5189863013698632</v>
      </c>
      <c r="D32" s="165">
        <v>1.3918078121689366E-2</v>
      </c>
      <c r="E32" s="53"/>
      <c r="F32" s="164">
        <v>4.251585173540934</v>
      </c>
      <c r="G32" s="204">
        <v>1.3861048441315145E-2</v>
      </c>
      <c r="H32" s="53"/>
      <c r="I32" s="166">
        <v>6.2894453930514599E-2</v>
      </c>
      <c r="J32" s="166">
        <v>4.1143843206141771E-3</v>
      </c>
      <c r="K32" s="214"/>
      <c r="L32" s="201"/>
      <c r="M32" s="227"/>
      <c r="N32" s="164">
        <v>6.7833333333333323</v>
      </c>
      <c r="O32" s="165">
        <v>1.5537079029142522E-2</v>
      </c>
      <c r="P32" s="201"/>
      <c r="Q32" s="164">
        <v>6.6766666666666667</v>
      </c>
      <c r="R32" s="204">
        <v>1.5991505261309023E-2</v>
      </c>
      <c r="S32" s="201"/>
      <c r="T32" s="166">
        <v>1.5976035946080717E-2</v>
      </c>
      <c r="U32" s="166">
        <v>-2.8416726552063322E-2</v>
      </c>
      <c r="V32" s="214"/>
      <c r="W32" s="201"/>
      <c r="X32" s="236">
        <v>3682323.3104819814</v>
      </c>
      <c r="Y32" s="296">
        <v>3019693.9811137393</v>
      </c>
      <c r="Z32" s="237">
        <v>6702017.2915957207</v>
      </c>
      <c r="AA32" s="201"/>
      <c r="AB32" s="236">
        <v>3704290.4409948811</v>
      </c>
      <c r="AC32" s="170">
        <v>3019693.9811137393</v>
      </c>
      <c r="AD32" s="237">
        <v>6723984.4221086204</v>
      </c>
      <c r="AE32" s="171"/>
      <c r="AF32" s="236">
        <v>-21967.130512899719</v>
      </c>
      <c r="AG32" s="243">
        <v>-5.9301857839742962E-3</v>
      </c>
      <c r="AH32" s="170">
        <v>0</v>
      </c>
      <c r="AI32" s="166">
        <v>0</v>
      </c>
      <c r="AJ32" s="252">
        <v>-21967.130512899719</v>
      </c>
      <c r="AK32" s="214">
        <v>-3.2669811727509767E-3</v>
      </c>
      <c r="AL32" s="171"/>
    </row>
    <row r="33" spans="1:38" ht="15.75" x14ac:dyDescent="0.25">
      <c r="A33" s="213"/>
      <c r="B33" s="163" t="s">
        <v>74</v>
      </c>
      <c r="C33" s="164">
        <v>3.5456255707762558</v>
      </c>
      <c r="D33" s="165">
        <v>1.092021316138183E-2</v>
      </c>
      <c r="E33" s="53"/>
      <c r="F33" s="164">
        <v>3.2239318811288271</v>
      </c>
      <c r="G33" s="204">
        <v>1.0510685815241304E-2</v>
      </c>
      <c r="H33" s="53"/>
      <c r="I33" s="166">
        <v>9.9783029390432071E-2</v>
      </c>
      <c r="J33" s="166">
        <v>3.8962951927140624E-2</v>
      </c>
      <c r="K33" s="214"/>
      <c r="L33" s="201"/>
      <c r="M33" s="227"/>
      <c r="N33" s="164">
        <v>5.5666666666666664</v>
      </c>
      <c r="O33" s="165">
        <v>1.2750330210647674E-2</v>
      </c>
      <c r="P33" s="201"/>
      <c r="Q33" s="164">
        <v>5.2066666666666661</v>
      </c>
      <c r="R33" s="204">
        <v>1.2470659619652866E-2</v>
      </c>
      <c r="S33" s="201"/>
      <c r="T33" s="166">
        <v>6.9142125480153721E-2</v>
      </c>
      <c r="U33" s="166">
        <v>2.2426286942678401E-2</v>
      </c>
      <c r="V33" s="214"/>
      <c r="W33" s="201"/>
      <c r="X33" s="236">
        <v>2929018.206155295</v>
      </c>
      <c r="Y33" s="296">
        <v>2902899.5001004562</v>
      </c>
      <c r="Z33" s="237">
        <v>5831917.7062557507</v>
      </c>
      <c r="AA33" s="201"/>
      <c r="AB33" s="236">
        <v>2833440.1384349959</v>
      </c>
      <c r="AC33" s="170">
        <v>2902899.5001004562</v>
      </c>
      <c r="AD33" s="237">
        <v>5736339.6385354521</v>
      </c>
      <c r="AE33" s="171"/>
      <c r="AF33" s="236">
        <v>95578.067720299121</v>
      </c>
      <c r="AG33" s="243">
        <v>3.3732164101088119E-2</v>
      </c>
      <c r="AH33" s="170">
        <v>0</v>
      </c>
      <c r="AI33" s="166">
        <v>0</v>
      </c>
      <c r="AJ33" s="252">
        <v>95578.067720299121</v>
      </c>
      <c r="AK33" s="214">
        <v>1.6661856469973806E-2</v>
      </c>
      <c r="AL33" s="171"/>
    </row>
    <row r="34" spans="1:38" ht="15.75" x14ac:dyDescent="0.25">
      <c r="A34" s="213"/>
      <c r="B34" s="163" t="s">
        <v>21</v>
      </c>
      <c r="C34" s="164">
        <v>2.970529680365297</v>
      </c>
      <c r="D34" s="165">
        <v>9.1489686838812298E-3</v>
      </c>
      <c r="E34" s="53"/>
      <c r="F34" s="164">
        <v>2.8523967362826563</v>
      </c>
      <c r="G34" s="204">
        <v>9.2994042743202391E-3</v>
      </c>
      <c r="H34" s="53"/>
      <c r="I34" s="166">
        <v>4.141532718081694E-2</v>
      </c>
      <c r="J34" s="166">
        <v>-1.6176906176068543E-2</v>
      </c>
      <c r="K34" s="214"/>
      <c r="L34" s="201"/>
      <c r="M34" s="227"/>
      <c r="N34" s="164">
        <v>4.1133333333333333</v>
      </c>
      <c r="O34" s="165">
        <v>9.4215014849935493E-3</v>
      </c>
      <c r="P34" s="201"/>
      <c r="Q34" s="164">
        <v>3.98</v>
      </c>
      <c r="R34" s="204">
        <v>9.532629696456801E-3</v>
      </c>
      <c r="S34" s="201"/>
      <c r="T34" s="166">
        <v>3.3500837520938014E-2</v>
      </c>
      <c r="U34" s="166">
        <v>-1.165766582798838E-2</v>
      </c>
      <c r="V34" s="214"/>
      <c r="W34" s="201"/>
      <c r="X34" s="236">
        <v>2361914.9351138389</v>
      </c>
      <c r="Y34" s="296">
        <v>3646486.0048973253</v>
      </c>
      <c r="Z34" s="237">
        <v>6008400.9400111642</v>
      </c>
      <c r="AA34" s="201"/>
      <c r="AB34" s="236">
        <v>2397661.3214009153</v>
      </c>
      <c r="AC34" s="170">
        <v>3646486.0048973253</v>
      </c>
      <c r="AD34" s="237">
        <v>6044147.3262982406</v>
      </c>
      <c r="AE34" s="171"/>
      <c r="AF34" s="236">
        <v>-35746.386287076399</v>
      </c>
      <c r="AG34" s="243">
        <v>-1.4908855545198666E-2</v>
      </c>
      <c r="AH34" s="170">
        <v>0</v>
      </c>
      <c r="AI34" s="166">
        <v>0</v>
      </c>
      <c r="AJ34" s="252">
        <v>-35746.386287076399</v>
      </c>
      <c r="AK34" s="214">
        <v>-5.9142149185449121E-3</v>
      </c>
      <c r="AL34" s="171"/>
    </row>
    <row r="35" spans="1:38" ht="15.75" x14ac:dyDescent="0.25">
      <c r="A35" s="213"/>
      <c r="B35" s="163" t="s">
        <v>22</v>
      </c>
      <c r="C35" s="164">
        <v>3.9636255707762551</v>
      </c>
      <c r="D35" s="165">
        <v>1.2207616190929093E-2</v>
      </c>
      <c r="E35" s="53"/>
      <c r="F35" s="164">
        <v>3.6623495521121838</v>
      </c>
      <c r="G35" s="204">
        <v>1.1940018247024084E-2</v>
      </c>
      <c r="H35" s="53"/>
      <c r="I35" s="166">
        <v>8.2263042993893531E-2</v>
      </c>
      <c r="J35" s="166">
        <v>2.2411853848858659E-2</v>
      </c>
      <c r="K35" s="214"/>
      <c r="L35" s="201"/>
      <c r="M35" s="227"/>
      <c r="N35" s="164">
        <v>5.873333333333334</v>
      </c>
      <c r="O35" s="165">
        <v>1.3452743611473774E-2</v>
      </c>
      <c r="P35" s="201"/>
      <c r="Q35" s="164">
        <v>5.7033333333333331</v>
      </c>
      <c r="R35" s="204">
        <v>1.3660242387468666E-2</v>
      </c>
      <c r="S35" s="201"/>
      <c r="T35" s="166">
        <v>2.980713033313866E-2</v>
      </c>
      <c r="U35" s="166">
        <v>-1.5189977608687434E-2</v>
      </c>
      <c r="V35" s="214"/>
      <c r="W35" s="201"/>
      <c r="X35" s="236">
        <v>3220198.8926567594</v>
      </c>
      <c r="Y35" s="296">
        <v>3214605.9144444829</v>
      </c>
      <c r="Z35" s="237">
        <v>6434804.8071012422</v>
      </c>
      <c r="AA35" s="201"/>
      <c r="AB35" s="236">
        <v>3184508.3341169618</v>
      </c>
      <c r="AC35" s="170">
        <v>3214605.9144444829</v>
      </c>
      <c r="AD35" s="237">
        <v>6399114.2485614447</v>
      </c>
      <c r="AE35" s="171"/>
      <c r="AF35" s="236">
        <v>35690.558539797552</v>
      </c>
      <c r="AG35" s="243">
        <v>1.1207556958614227E-2</v>
      </c>
      <c r="AH35" s="170">
        <v>0</v>
      </c>
      <c r="AI35" s="166">
        <v>0</v>
      </c>
      <c r="AJ35" s="252">
        <v>35690.558539797552</v>
      </c>
      <c r="AK35" s="214">
        <v>5.5774216795427553E-3</v>
      </c>
      <c r="AL35" s="171"/>
    </row>
    <row r="36" spans="1:38" ht="15.75" x14ac:dyDescent="0.25">
      <c r="A36" s="213"/>
      <c r="B36" s="163" t="s">
        <v>75</v>
      </c>
      <c r="C36" s="164">
        <v>15.279041095890411</v>
      </c>
      <c r="D36" s="165">
        <v>4.7058095204369592E-2</v>
      </c>
      <c r="E36" s="53"/>
      <c r="F36" s="164">
        <v>14.777696559123685</v>
      </c>
      <c r="G36" s="204">
        <v>4.8178352190101643E-2</v>
      </c>
      <c r="H36" s="53"/>
      <c r="I36" s="166">
        <v>3.3925756613076397E-2</v>
      </c>
      <c r="J36" s="166">
        <v>-2.3252289354184493E-2</v>
      </c>
      <c r="K36" s="214"/>
      <c r="L36" s="201"/>
      <c r="M36" s="227"/>
      <c r="N36" s="164">
        <v>23.78</v>
      </c>
      <c r="O36" s="165">
        <v>5.4467578277102101E-2</v>
      </c>
      <c r="P36" s="201"/>
      <c r="Q36" s="164">
        <v>23.813333333333333</v>
      </c>
      <c r="R36" s="204">
        <v>5.7036102639436675E-2</v>
      </c>
      <c r="S36" s="201"/>
      <c r="T36" s="166">
        <v>-1.3997760358341869E-3</v>
      </c>
      <c r="U36" s="166">
        <v>-4.5033307737941591E-2</v>
      </c>
      <c r="V36" s="214"/>
      <c r="W36" s="201"/>
      <c r="X36" s="236">
        <v>12587969.913794987</v>
      </c>
      <c r="Y36" s="296">
        <v>9464357.9286028314</v>
      </c>
      <c r="Z36" s="237">
        <v>22052327.842397816</v>
      </c>
      <c r="AA36" s="201"/>
      <c r="AB36" s="236">
        <v>12978792.906950084</v>
      </c>
      <c r="AC36" s="170">
        <v>9464357.9286028314</v>
      </c>
      <c r="AD36" s="237">
        <v>22443150.835552916</v>
      </c>
      <c r="AE36" s="171"/>
      <c r="AF36" s="236">
        <v>-390822.99315509759</v>
      </c>
      <c r="AG36" s="243">
        <v>-3.0112430020037814E-2</v>
      </c>
      <c r="AH36" s="170">
        <v>0</v>
      </c>
      <c r="AI36" s="166">
        <v>0</v>
      </c>
      <c r="AJ36" s="252">
        <v>-390822.99315509759</v>
      </c>
      <c r="AK36" s="214">
        <v>-1.7413909304391535E-2</v>
      </c>
      <c r="AL36" s="171"/>
    </row>
    <row r="37" spans="1:38" ht="15.75" x14ac:dyDescent="0.25">
      <c r="A37" s="213"/>
      <c r="B37" s="163" t="s">
        <v>24</v>
      </c>
      <c r="C37" s="164">
        <v>6.3237077625570777</v>
      </c>
      <c r="D37" s="165">
        <v>1.9476460601644839E-2</v>
      </c>
      <c r="E37" s="53"/>
      <c r="F37" s="164">
        <v>5.9010401477156478</v>
      </c>
      <c r="G37" s="204">
        <v>1.9238613364885131E-2</v>
      </c>
      <c r="H37" s="53"/>
      <c r="I37" s="166">
        <v>7.1625951401982718E-2</v>
      </c>
      <c r="J37" s="166">
        <v>1.2363013500434186E-2</v>
      </c>
      <c r="K37" s="214"/>
      <c r="L37" s="201"/>
      <c r="M37" s="227"/>
      <c r="N37" s="164">
        <v>8.8133333333333344</v>
      </c>
      <c r="O37" s="165">
        <v>2.0186750345480509E-2</v>
      </c>
      <c r="P37" s="201"/>
      <c r="Q37" s="164">
        <v>8.5666666666666682</v>
      </c>
      <c r="R37" s="204">
        <v>2.0518306800581226E-2</v>
      </c>
      <c r="S37" s="201"/>
      <c r="T37" s="166">
        <v>2.879377431906608E-2</v>
      </c>
      <c r="U37" s="166">
        <v>-1.615905534131723E-2</v>
      </c>
      <c r="V37" s="214"/>
      <c r="W37" s="201"/>
      <c r="X37" s="236">
        <v>5091966.3301809318</v>
      </c>
      <c r="Y37" s="296">
        <v>3100893.4947120119</v>
      </c>
      <c r="Z37" s="237">
        <v>8192859.8248929437</v>
      </c>
      <c r="AA37" s="201"/>
      <c r="AB37" s="236">
        <v>5070641.3794480907</v>
      </c>
      <c r="AC37" s="170">
        <v>3100893.4947120119</v>
      </c>
      <c r="AD37" s="237">
        <v>8171534.8741601026</v>
      </c>
      <c r="AE37" s="171"/>
      <c r="AF37" s="236">
        <v>21324.950732841156</v>
      </c>
      <c r="AG37" s="243">
        <v>4.20557265581307E-3</v>
      </c>
      <c r="AH37" s="170">
        <v>0</v>
      </c>
      <c r="AI37" s="166">
        <v>0</v>
      </c>
      <c r="AJ37" s="252">
        <v>21324.950732841156</v>
      </c>
      <c r="AK37" s="214">
        <v>2.6096628187043018E-3</v>
      </c>
      <c r="AL37" s="171"/>
    </row>
    <row r="38" spans="1:38" ht="15.75" x14ac:dyDescent="0.25">
      <c r="A38" s="213"/>
      <c r="B38" s="163" t="s">
        <v>25</v>
      </c>
      <c r="C38" s="164">
        <v>13.930684931506851</v>
      </c>
      <c r="D38" s="165">
        <v>4.2905277474857333E-2</v>
      </c>
      <c r="E38" s="53"/>
      <c r="F38" s="164">
        <v>13.266812885195998</v>
      </c>
      <c r="G38" s="204">
        <v>4.3252558412327703E-2</v>
      </c>
      <c r="H38" s="53"/>
      <c r="I38" s="166">
        <v>5.0040054989517975E-2</v>
      </c>
      <c r="J38" s="166">
        <v>-8.0291420951272494E-3</v>
      </c>
      <c r="K38" s="214"/>
      <c r="L38" s="201"/>
      <c r="M38" s="227"/>
      <c r="N38" s="164">
        <v>18.076666666666664</v>
      </c>
      <c r="O38" s="165">
        <v>4.1404216007390617E-2</v>
      </c>
      <c r="P38" s="201"/>
      <c r="Q38" s="164">
        <v>17.426666666666666</v>
      </c>
      <c r="R38" s="204">
        <v>4.1739185974100632E-2</v>
      </c>
      <c r="S38" s="201"/>
      <c r="T38" s="166">
        <v>3.7299158377964728E-2</v>
      </c>
      <c r="U38" s="166">
        <v>-8.0253114403780069E-3</v>
      </c>
      <c r="V38" s="214"/>
      <c r="W38" s="201"/>
      <c r="X38" s="236">
        <v>10974325.645865075</v>
      </c>
      <c r="Y38" s="296">
        <v>10030166.243640278</v>
      </c>
      <c r="Z38" s="237">
        <v>21004491.889505353</v>
      </c>
      <c r="AA38" s="201"/>
      <c r="AB38" s="236">
        <v>11061288.320168991</v>
      </c>
      <c r="AC38" s="170">
        <v>10030166.243640278</v>
      </c>
      <c r="AD38" s="237">
        <v>21091454.563809268</v>
      </c>
      <c r="AE38" s="171"/>
      <c r="AF38" s="236">
        <v>-86962.674303915352</v>
      </c>
      <c r="AG38" s="243">
        <v>-7.8618938216580871E-3</v>
      </c>
      <c r="AH38" s="170">
        <v>0</v>
      </c>
      <c r="AI38" s="166">
        <v>0</v>
      </c>
      <c r="AJ38" s="252">
        <v>-86962.674303915352</v>
      </c>
      <c r="AK38" s="214">
        <v>-4.1231236110729989E-3</v>
      </c>
      <c r="AL38" s="171"/>
    </row>
    <row r="39" spans="1:38" ht="15.75" x14ac:dyDescent="0.25">
      <c r="A39" s="213"/>
      <c r="B39" s="163" t="s">
        <v>26</v>
      </c>
      <c r="C39" s="164">
        <v>3.9704657534246572</v>
      </c>
      <c r="D39" s="165">
        <v>1.2228683348498973E-2</v>
      </c>
      <c r="E39" s="53"/>
      <c r="F39" s="164">
        <v>3.6662355715248149</v>
      </c>
      <c r="G39" s="204">
        <v>1.1952687475352752E-2</v>
      </c>
      <c r="H39" s="53"/>
      <c r="I39" s="166">
        <v>8.2981624056773493E-2</v>
      </c>
      <c r="J39" s="166">
        <v>2.3090696022575966E-2</v>
      </c>
      <c r="K39" s="214"/>
      <c r="L39" s="201"/>
      <c r="M39" s="227"/>
      <c r="N39" s="164">
        <v>5.4899999999999993</v>
      </c>
      <c r="O39" s="165">
        <v>1.2574726860441147E-2</v>
      </c>
      <c r="P39" s="201"/>
      <c r="Q39" s="164">
        <v>5.21</v>
      </c>
      <c r="R39" s="204">
        <v>1.2478643396618075E-2</v>
      </c>
      <c r="S39" s="201"/>
      <c r="T39" s="166">
        <v>5.3742802303262831E-2</v>
      </c>
      <c r="U39" s="166">
        <v>7.6998324873289109E-3</v>
      </c>
      <c r="V39" s="214"/>
      <c r="W39" s="201"/>
      <c r="X39" s="236">
        <v>3158747.6086729001</v>
      </c>
      <c r="Y39" s="296">
        <v>3646805.1694527403</v>
      </c>
      <c r="Z39" s="237">
        <v>6805552.77812564</v>
      </c>
      <c r="AA39" s="201"/>
      <c r="AB39" s="236">
        <v>3100974.1621986586</v>
      </c>
      <c r="AC39" s="170">
        <v>3646805.1694527403</v>
      </c>
      <c r="AD39" s="237">
        <v>6747779.3316513989</v>
      </c>
      <c r="AE39" s="171"/>
      <c r="AF39" s="236">
        <v>57773.446474241558</v>
      </c>
      <c r="AG39" s="243">
        <v>1.8630741003426782E-2</v>
      </c>
      <c r="AH39" s="170">
        <v>0</v>
      </c>
      <c r="AI39" s="166">
        <v>0</v>
      </c>
      <c r="AJ39" s="252">
        <v>57773.446474241558</v>
      </c>
      <c r="AK39" s="214">
        <v>8.5618458510116294E-3</v>
      </c>
      <c r="AL39" s="171"/>
    </row>
    <row r="40" spans="1:38" ht="15.75" x14ac:dyDescent="0.25">
      <c r="A40" s="213"/>
      <c r="B40" s="163" t="s">
        <v>27</v>
      </c>
      <c r="C40" s="164">
        <v>3.1767031963470322</v>
      </c>
      <c r="D40" s="165">
        <v>9.7839648778699807E-3</v>
      </c>
      <c r="E40" s="53"/>
      <c r="F40" s="164">
        <v>3.0019230980362797</v>
      </c>
      <c r="G40" s="204">
        <v>9.786891190122618E-3</v>
      </c>
      <c r="H40" s="53"/>
      <c r="I40" s="166">
        <v>5.8222710110424118E-2</v>
      </c>
      <c r="J40" s="166">
        <v>-2.9900324789455389E-4</v>
      </c>
      <c r="K40" s="214"/>
      <c r="L40" s="201"/>
      <c r="M40" s="227"/>
      <c r="N40" s="164">
        <v>4.9366666666666665</v>
      </c>
      <c r="O40" s="165">
        <v>1.130732876764623E-2</v>
      </c>
      <c r="P40" s="201"/>
      <c r="Q40" s="164">
        <v>4.6533333333333333</v>
      </c>
      <c r="R40" s="204">
        <v>1.1145352643428554E-2</v>
      </c>
      <c r="S40" s="201"/>
      <c r="T40" s="166">
        <v>6.088825214899711E-2</v>
      </c>
      <c r="U40" s="166">
        <v>1.4533064085072154E-2</v>
      </c>
      <c r="V40" s="214"/>
      <c r="W40" s="201"/>
      <c r="X40" s="236">
        <v>2636610.9386692643</v>
      </c>
      <c r="Y40" s="296">
        <v>2752062.72205541</v>
      </c>
      <c r="Z40" s="237">
        <v>5388673.6607246744</v>
      </c>
      <c r="AA40" s="201"/>
      <c r="AB40" s="236">
        <v>2625730.2073052349</v>
      </c>
      <c r="AC40" s="170">
        <v>2752062.72205541</v>
      </c>
      <c r="AD40" s="237">
        <v>5377792.9293606449</v>
      </c>
      <c r="AE40" s="171"/>
      <c r="AF40" s="236">
        <v>10880.73136402946</v>
      </c>
      <c r="AG40" s="243">
        <v>4.1438877969097454E-3</v>
      </c>
      <c r="AH40" s="170">
        <v>0</v>
      </c>
      <c r="AI40" s="166">
        <v>0</v>
      </c>
      <c r="AJ40" s="252">
        <v>10880.73136402946</v>
      </c>
      <c r="AK40" s="214">
        <v>2.0232707928609381E-3</v>
      </c>
      <c r="AL40" s="171"/>
    </row>
    <row r="41" spans="1:38" ht="15.75" x14ac:dyDescent="0.25">
      <c r="A41" s="213"/>
      <c r="B41" s="163" t="s">
        <v>28</v>
      </c>
      <c r="C41" s="164">
        <v>6.6449406392694073</v>
      </c>
      <c r="D41" s="165">
        <v>2.0465829450136794E-2</v>
      </c>
      <c r="E41" s="53"/>
      <c r="F41" s="164">
        <v>6.287180203109016</v>
      </c>
      <c r="G41" s="204">
        <v>2.0497509939802365E-2</v>
      </c>
      <c r="H41" s="53"/>
      <c r="I41" s="166">
        <v>5.6903162403946744E-2</v>
      </c>
      <c r="J41" s="166">
        <v>-1.5455774754402508E-3</v>
      </c>
      <c r="K41" s="214"/>
      <c r="L41" s="201"/>
      <c r="M41" s="227"/>
      <c r="N41" s="164">
        <v>8.2633333333333336</v>
      </c>
      <c r="O41" s="165">
        <v>1.8926987180955441E-2</v>
      </c>
      <c r="P41" s="201"/>
      <c r="Q41" s="164">
        <v>7.9499999999999993</v>
      </c>
      <c r="R41" s="204">
        <v>1.9041308062017981E-2</v>
      </c>
      <c r="S41" s="201"/>
      <c r="T41" s="166">
        <v>3.9412997903564076E-2</v>
      </c>
      <c r="U41" s="166">
        <v>-6.0038354870471204E-3</v>
      </c>
      <c r="V41" s="214"/>
      <c r="W41" s="201"/>
      <c r="X41" s="236">
        <v>5143513.8979343008</v>
      </c>
      <c r="Y41" s="296">
        <v>5738852.5754190572</v>
      </c>
      <c r="Z41" s="237">
        <v>10882366.473353358</v>
      </c>
      <c r="AA41" s="201"/>
      <c r="AB41" s="236">
        <v>5157756.3549520206</v>
      </c>
      <c r="AC41" s="170">
        <v>5738852.5754190572</v>
      </c>
      <c r="AD41" s="237">
        <v>10896608.930371078</v>
      </c>
      <c r="AE41" s="171"/>
      <c r="AF41" s="236">
        <v>-14242.457017719746</v>
      </c>
      <c r="AG41" s="243">
        <v>-2.7613667722100523E-3</v>
      </c>
      <c r="AH41" s="170">
        <v>0</v>
      </c>
      <c r="AI41" s="166">
        <v>0</v>
      </c>
      <c r="AJ41" s="252">
        <v>-14242.457017719746</v>
      </c>
      <c r="AK41" s="214">
        <v>-1.3070540668870942E-3</v>
      </c>
      <c r="AL41" s="171"/>
    </row>
    <row r="42" spans="1:38" ht="15.75" x14ac:dyDescent="0.25">
      <c r="A42" s="213"/>
      <c r="B42" s="163" t="s">
        <v>76</v>
      </c>
      <c r="C42" s="164">
        <v>10.456849315068494</v>
      </c>
      <c r="D42" s="165">
        <v>3.2206171023297675E-2</v>
      </c>
      <c r="E42" s="53"/>
      <c r="F42" s="164">
        <v>10.457385208473688</v>
      </c>
      <c r="G42" s="204">
        <v>3.4093242173818275E-2</v>
      </c>
      <c r="H42" s="53"/>
      <c r="I42" s="166">
        <v>-5.1245449460942214E-5</v>
      </c>
      <c r="J42" s="166">
        <v>-5.5350299068058897E-2</v>
      </c>
      <c r="K42" s="214"/>
      <c r="L42" s="201"/>
      <c r="M42" s="227"/>
      <c r="N42" s="164">
        <v>14.319999999999999</v>
      </c>
      <c r="O42" s="165">
        <v>3.2799651847270898E-2</v>
      </c>
      <c r="P42" s="201"/>
      <c r="Q42" s="164">
        <v>14.75</v>
      </c>
      <c r="R42" s="204">
        <v>3.5328213071039651E-2</v>
      </c>
      <c r="S42" s="201"/>
      <c r="T42" s="166">
        <v>-2.9152542372881458E-2</v>
      </c>
      <c r="U42" s="166">
        <v>-7.1573425428685028E-2</v>
      </c>
      <c r="V42" s="214"/>
      <c r="W42" s="201"/>
      <c r="X42" s="236">
        <v>8296437.726806636</v>
      </c>
      <c r="Y42" s="296">
        <v>8666124.9876024574</v>
      </c>
      <c r="Z42" s="237">
        <v>16962562.714409094</v>
      </c>
      <c r="AA42" s="201"/>
      <c r="AB42" s="236">
        <v>8826185.0052662678</v>
      </c>
      <c r="AC42" s="170">
        <v>8666124.9876024574</v>
      </c>
      <c r="AD42" s="237">
        <v>17492309.992868725</v>
      </c>
      <c r="AE42" s="171"/>
      <c r="AF42" s="236">
        <v>-529747.27845963184</v>
      </c>
      <c r="AG42" s="243">
        <v>-6.0019960848718974E-2</v>
      </c>
      <c r="AH42" s="170">
        <v>0</v>
      </c>
      <c r="AI42" s="166">
        <v>0</v>
      </c>
      <c r="AJ42" s="252">
        <v>-529747.27845963184</v>
      </c>
      <c r="AK42" s="214">
        <v>-3.0284580977332297E-2</v>
      </c>
      <c r="AL42" s="171"/>
    </row>
    <row r="43" spans="1:38" ht="15.75" x14ac:dyDescent="0.25">
      <c r="A43" s="213"/>
      <c r="B43" s="163" t="s">
        <v>30</v>
      </c>
      <c r="C43" s="164">
        <v>3.282767123287671</v>
      </c>
      <c r="D43" s="165">
        <v>1.0110632391910788E-2</v>
      </c>
      <c r="E43" s="53"/>
      <c r="F43" s="164">
        <v>2.89057901040497</v>
      </c>
      <c r="G43" s="204">
        <v>9.4238863979532426E-3</v>
      </c>
      <c r="H43" s="53"/>
      <c r="I43" s="166">
        <v>0.13567804632600422</v>
      </c>
      <c r="J43" s="166">
        <v>7.2872906671147764E-2</v>
      </c>
      <c r="K43" s="214"/>
      <c r="L43" s="201"/>
      <c r="M43" s="227"/>
      <c r="N43" s="164">
        <v>4.5999999999999996</v>
      </c>
      <c r="O43" s="165">
        <v>1.0536201012391489E-2</v>
      </c>
      <c r="P43" s="201"/>
      <c r="Q43" s="164">
        <v>4.3166666666666664</v>
      </c>
      <c r="R43" s="204">
        <v>1.0338991169942678E-2</v>
      </c>
      <c r="S43" s="201"/>
      <c r="T43" s="166">
        <v>6.5637065637065617E-2</v>
      </c>
      <c r="U43" s="166">
        <v>1.9074379618597162E-2</v>
      </c>
      <c r="V43" s="214"/>
      <c r="W43" s="201"/>
      <c r="X43" s="236">
        <v>2618647.3399471696</v>
      </c>
      <c r="Y43" s="296">
        <v>2335273.7801544024</v>
      </c>
      <c r="Z43" s="237">
        <v>4953921.120101572</v>
      </c>
      <c r="AA43" s="201"/>
      <c r="AB43" s="236">
        <v>2477435.4070016975</v>
      </c>
      <c r="AC43" s="170">
        <v>2335273.7801544024</v>
      </c>
      <c r="AD43" s="237">
        <v>4812709.1871560998</v>
      </c>
      <c r="AE43" s="171"/>
      <c r="AF43" s="236">
        <v>141211.93294547219</v>
      </c>
      <c r="AG43" s="243">
        <v>5.6999239030160284E-2</v>
      </c>
      <c r="AH43" s="170">
        <v>0</v>
      </c>
      <c r="AI43" s="166">
        <v>0</v>
      </c>
      <c r="AJ43" s="252">
        <v>141211.93294547219</v>
      </c>
      <c r="AK43" s="214">
        <v>2.9341463914406261E-2</v>
      </c>
      <c r="AL43" s="171"/>
    </row>
    <row r="44" spans="1:38" ht="15.75" x14ac:dyDescent="0.25">
      <c r="A44" s="213"/>
      <c r="B44" s="163" t="s">
        <v>31</v>
      </c>
      <c r="C44" s="164">
        <v>3.2587671232876718</v>
      </c>
      <c r="D44" s="165">
        <v>1.0036714514616211E-2</v>
      </c>
      <c r="E44" s="53"/>
      <c r="F44" s="164">
        <v>3.0760983606557382</v>
      </c>
      <c r="G44" s="204">
        <v>1.0028717912709312E-2</v>
      </c>
      <c r="H44" s="53"/>
      <c r="I44" s="166">
        <v>5.9383264517261336E-2</v>
      </c>
      <c r="J44" s="166">
        <v>7.9737030959510708E-4</v>
      </c>
      <c r="K44" s="214"/>
      <c r="L44" s="201"/>
      <c r="M44" s="227"/>
      <c r="N44" s="164">
        <v>4.7133333333333338</v>
      </c>
      <c r="O44" s="165">
        <v>1.0795788573566355E-2</v>
      </c>
      <c r="P44" s="201"/>
      <c r="Q44" s="164">
        <v>4.5866666666666669</v>
      </c>
      <c r="R44" s="204">
        <v>1.0985677104124422E-2</v>
      </c>
      <c r="S44" s="201"/>
      <c r="T44" s="166">
        <v>2.7616279069767498E-2</v>
      </c>
      <c r="U44" s="166">
        <v>-1.7285100295436145E-2</v>
      </c>
      <c r="V44" s="214"/>
      <c r="W44" s="201"/>
      <c r="X44" s="236">
        <v>2632877.4965275605</v>
      </c>
      <c r="Y44" s="296">
        <v>2595303.1774691935</v>
      </c>
      <c r="Z44" s="237">
        <v>5228180.673996754</v>
      </c>
      <c r="AA44" s="201"/>
      <c r="AB44" s="236">
        <v>2645036.4335751007</v>
      </c>
      <c r="AC44" s="170">
        <v>2595303.1774691935</v>
      </c>
      <c r="AD44" s="237">
        <v>5240339.6110442942</v>
      </c>
      <c r="AE44" s="171"/>
      <c r="AF44" s="236">
        <v>-12158.93704754021</v>
      </c>
      <c r="AG44" s="243">
        <v>-4.5968883049016728E-3</v>
      </c>
      <c r="AH44" s="170">
        <v>0</v>
      </c>
      <c r="AI44" s="166">
        <v>0</v>
      </c>
      <c r="AJ44" s="252">
        <v>-12158.93704754021</v>
      </c>
      <c r="AK44" s="214">
        <v>-2.3202574546723276E-3</v>
      </c>
      <c r="AL44" s="171"/>
    </row>
    <row r="45" spans="1:38" ht="15.75" x14ac:dyDescent="0.25">
      <c r="A45" s="213"/>
      <c r="B45" s="163" t="s">
        <v>32</v>
      </c>
      <c r="C45" s="164">
        <v>4.5387305936073066</v>
      </c>
      <c r="D45" s="165">
        <v>1.3978888795475852E-2</v>
      </c>
      <c r="E45" s="53"/>
      <c r="F45" s="164">
        <v>4.2061996406916684</v>
      </c>
      <c r="G45" s="204">
        <v>1.3713082201976081E-2</v>
      </c>
      <c r="H45" s="53"/>
      <c r="I45" s="166">
        <v>7.9057339480195638E-2</v>
      </c>
      <c r="J45" s="166">
        <v>1.9383431790518057E-2</v>
      </c>
      <c r="K45" s="214"/>
      <c r="L45" s="201"/>
      <c r="M45" s="227"/>
      <c r="N45" s="164">
        <v>7</v>
      </c>
      <c r="O45" s="165">
        <v>1.6033349366682704E-2</v>
      </c>
      <c r="P45" s="201"/>
      <c r="Q45" s="164">
        <v>6.8000000000000007</v>
      </c>
      <c r="R45" s="204">
        <v>1.6286905009021673E-2</v>
      </c>
      <c r="S45" s="201"/>
      <c r="T45" s="166">
        <v>2.9411764705882245E-2</v>
      </c>
      <c r="U45" s="166">
        <v>-1.5568067855649631E-2</v>
      </c>
      <c r="V45" s="214"/>
      <c r="W45" s="201"/>
      <c r="X45" s="236">
        <v>3728900.3406829741</v>
      </c>
      <c r="Y45" s="296">
        <v>2887806.4519718043</v>
      </c>
      <c r="Z45" s="237">
        <v>6616706.7926547788</v>
      </c>
      <c r="AA45" s="201"/>
      <c r="AB45" s="236">
        <v>3697920.2571149725</v>
      </c>
      <c r="AC45" s="170">
        <v>2887806.4519718043</v>
      </c>
      <c r="AD45" s="237">
        <v>6585726.7090867767</v>
      </c>
      <c r="AE45" s="171"/>
      <c r="AF45" s="236">
        <v>30980.083568001632</v>
      </c>
      <c r="AG45" s="243">
        <v>8.377704605283063E-3</v>
      </c>
      <c r="AH45" s="170">
        <v>0</v>
      </c>
      <c r="AI45" s="166">
        <v>0</v>
      </c>
      <c r="AJ45" s="252">
        <v>30980.083568001632</v>
      </c>
      <c r="AK45" s="214">
        <v>4.7041252904187923E-3</v>
      </c>
      <c r="AL45" s="171"/>
    </row>
    <row r="46" spans="1:38" ht="15.75" x14ac:dyDescent="0.25">
      <c r="A46" s="213"/>
      <c r="B46" s="163" t="s">
        <v>33</v>
      </c>
      <c r="C46" s="164">
        <v>2.2514977168949772</v>
      </c>
      <c r="D46" s="165">
        <v>6.9344138319362338E-3</v>
      </c>
      <c r="E46" s="53"/>
      <c r="F46" s="164">
        <v>2.0967819447563443</v>
      </c>
      <c r="G46" s="204">
        <v>6.8359435177296566E-3</v>
      </c>
      <c r="H46" s="53"/>
      <c r="I46" s="166">
        <v>7.3787249325352078E-2</v>
      </c>
      <c r="J46" s="166">
        <v>1.4404787568999846E-2</v>
      </c>
      <c r="K46" s="214"/>
      <c r="L46" s="201"/>
      <c r="M46" s="227"/>
      <c r="N46" s="164">
        <v>2.9333333333333331</v>
      </c>
      <c r="O46" s="165">
        <v>6.7187368774670369E-3</v>
      </c>
      <c r="P46" s="201"/>
      <c r="Q46" s="164">
        <v>2.7900000000000005</v>
      </c>
      <c r="R46" s="204">
        <v>6.6824213198780104E-3</v>
      </c>
      <c r="S46" s="201"/>
      <c r="T46" s="166">
        <v>5.1373954599760796E-2</v>
      </c>
      <c r="U46" s="166">
        <v>5.4344908605208127E-3</v>
      </c>
      <c r="V46" s="214"/>
      <c r="W46" s="201"/>
      <c r="X46" s="236">
        <v>1812960.4627184137</v>
      </c>
      <c r="Y46" s="296">
        <v>2304835.4102639221</v>
      </c>
      <c r="Z46" s="237">
        <v>4117795.8729823357</v>
      </c>
      <c r="AA46" s="201"/>
      <c r="AB46" s="236">
        <v>1791275.2097638648</v>
      </c>
      <c r="AC46" s="170">
        <v>2304835.4102639221</v>
      </c>
      <c r="AD46" s="237">
        <v>4096110.6200277871</v>
      </c>
      <c r="AE46" s="171"/>
      <c r="AF46" s="236">
        <v>21685.252954548923</v>
      </c>
      <c r="AG46" s="243">
        <v>1.2106042017634792E-2</v>
      </c>
      <c r="AH46" s="170">
        <v>0</v>
      </c>
      <c r="AI46" s="166">
        <v>0</v>
      </c>
      <c r="AJ46" s="252">
        <v>21685.252954548923</v>
      </c>
      <c r="AK46" s="214">
        <v>5.2941082324582866E-3</v>
      </c>
      <c r="AL46" s="171"/>
    </row>
    <row r="47" spans="1:38" ht="15.75" x14ac:dyDescent="0.25">
      <c r="A47" s="213"/>
      <c r="B47" s="163" t="s">
        <v>34</v>
      </c>
      <c r="C47" s="164">
        <v>9.3994977168949774</v>
      </c>
      <c r="D47" s="165">
        <v>2.8949621619505265E-2</v>
      </c>
      <c r="E47" s="53"/>
      <c r="F47" s="164">
        <v>8.8122242932355217</v>
      </c>
      <c r="G47" s="204">
        <v>2.8729676771956047E-2</v>
      </c>
      <c r="H47" s="53"/>
      <c r="I47" s="166">
        <v>6.664304086202856E-2</v>
      </c>
      <c r="J47" s="166">
        <v>7.6556673190250847E-3</v>
      </c>
      <c r="K47" s="214"/>
      <c r="L47" s="201"/>
      <c r="M47" s="227"/>
      <c r="N47" s="164">
        <v>12.579999999999998</v>
      </c>
      <c r="O47" s="165">
        <v>2.8814219290409768E-2</v>
      </c>
      <c r="P47" s="201"/>
      <c r="Q47" s="164">
        <v>11.956666666666665</v>
      </c>
      <c r="R47" s="204">
        <v>2.8637807974196433E-2</v>
      </c>
      <c r="S47" s="201"/>
      <c r="T47" s="166">
        <v>5.2132701421800931E-2</v>
      </c>
      <c r="U47" s="166">
        <v>6.1600844719779798E-3</v>
      </c>
      <c r="V47" s="214"/>
      <c r="W47" s="201"/>
      <c r="X47" s="236">
        <v>7409933.8917418644</v>
      </c>
      <c r="Y47" s="296">
        <v>6604492.9581964035</v>
      </c>
      <c r="Z47" s="237">
        <v>14014426.849938268</v>
      </c>
      <c r="AA47" s="201"/>
      <c r="AB47" s="236">
        <v>7357041.3440431338</v>
      </c>
      <c r="AC47" s="170">
        <v>6604492.9581964035</v>
      </c>
      <c r="AD47" s="237">
        <v>13961534.302239537</v>
      </c>
      <c r="AE47" s="171"/>
      <c r="AF47" s="236">
        <v>52892.547698730603</v>
      </c>
      <c r="AG47" s="243">
        <v>7.1893775262737601E-3</v>
      </c>
      <c r="AH47" s="170">
        <v>0</v>
      </c>
      <c r="AI47" s="166">
        <v>0</v>
      </c>
      <c r="AJ47" s="252">
        <v>52892.547698730603</v>
      </c>
      <c r="AK47" s="214">
        <v>3.7884480712299818E-3</v>
      </c>
      <c r="AL47" s="171"/>
    </row>
    <row r="48" spans="1:38" ht="15.75" x14ac:dyDescent="0.25">
      <c r="A48" s="213"/>
      <c r="B48" s="163" t="s">
        <v>35</v>
      </c>
      <c r="C48" s="164">
        <v>3.6494611872146119</v>
      </c>
      <c r="D48" s="165">
        <v>1.1240017676160891E-2</v>
      </c>
      <c r="E48" s="53"/>
      <c r="F48" s="164">
        <v>3.445623050627542</v>
      </c>
      <c r="G48" s="204">
        <v>1.1233444954245981E-2</v>
      </c>
      <c r="H48" s="53"/>
      <c r="I48" s="166">
        <v>5.9158571205270218E-2</v>
      </c>
      <c r="J48" s="166">
        <v>5.8510296188572927E-4</v>
      </c>
      <c r="K48" s="214"/>
      <c r="L48" s="201"/>
      <c r="M48" s="227"/>
      <c r="N48" s="164">
        <v>5.07</v>
      </c>
      <c r="O48" s="165">
        <v>1.1612725898440188E-2</v>
      </c>
      <c r="P48" s="201"/>
      <c r="Q48" s="164">
        <v>4.9333333333333336</v>
      </c>
      <c r="R48" s="204">
        <v>1.1815989908505919E-2</v>
      </c>
      <c r="S48" s="201"/>
      <c r="T48" s="166">
        <v>2.7702702702702711E-2</v>
      </c>
      <c r="U48" s="166">
        <v>-1.7202452916738567E-2</v>
      </c>
      <c r="V48" s="214"/>
      <c r="W48" s="201"/>
      <c r="X48" s="236">
        <v>2907257.756127913</v>
      </c>
      <c r="Y48" s="296">
        <v>3808578.7248858591</v>
      </c>
      <c r="Z48" s="237">
        <v>6715836.4810137721</v>
      </c>
      <c r="AA48" s="201"/>
      <c r="AB48" s="236">
        <v>2920655.6584618106</v>
      </c>
      <c r="AC48" s="170">
        <v>3808578.7248858591</v>
      </c>
      <c r="AD48" s="237">
        <v>6729234.3833476696</v>
      </c>
      <c r="AE48" s="171"/>
      <c r="AF48" s="236">
        <v>-13397.902333897538</v>
      </c>
      <c r="AG48" s="243">
        <v>-4.5872926837782933E-3</v>
      </c>
      <c r="AH48" s="170">
        <v>0</v>
      </c>
      <c r="AI48" s="166">
        <v>0</v>
      </c>
      <c r="AJ48" s="252">
        <v>-13397.902333897538</v>
      </c>
      <c r="AK48" s="214">
        <v>-1.9909995061328702E-3</v>
      </c>
      <c r="AL48" s="171"/>
    </row>
    <row r="49" spans="1:38" ht="15.75" x14ac:dyDescent="0.25">
      <c r="A49" s="213"/>
      <c r="B49" s="163" t="s">
        <v>36</v>
      </c>
      <c r="C49" s="164">
        <v>3.5352968036529675</v>
      </c>
      <c r="D49" s="165">
        <v>1.0888401472180851E-2</v>
      </c>
      <c r="E49" s="53"/>
      <c r="F49" s="164">
        <v>3.2510114779050325</v>
      </c>
      <c r="G49" s="204">
        <v>1.0598970910650473E-2</v>
      </c>
      <c r="H49" s="53"/>
      <c r="I49" s="166">
        <v>8.7445192882287151E-2</v>
      </c>
      <c r="J49" s="166">
        <v>2.7307421066656675E-2</v>
      </c>
      <c r="K49" s="214"/>
      <c r="L49" s="201"/>
      <c r="M49" s="227"/>
      <c r="N49" s="164">
        <v>5.4600000000000009</v>
      </c>
      <c r="O49" s="165">
        <v>1.250601250601251E-2</v>
      </c>
      <c r="P49" s="201"/>
      <c r="Q49" s="164">
        <v>5.15</v>
      </c>
      <c r="R49" s="204">
        <v>1.2334935411244355E-2</v>
      </c>
      <c r="S49" s="201"/>
      <c r="T49" s="166">
        <v>6.0194174757281643E-2</v>
      </c>
      <c r="U49" s="166">
        <v>1.3869314192938863E-2</v>
      </c>
      <c r="V49" s="214"/>
      <c r="W49" s="201"/>
      <c r="X49" s="236">
        <v>2896393.8477490991</v>
      </c>
      <c r="Y49" s="296">
        <v>3103339.0521654161</v>
      </c>
      <c r="Z49" s="237">
        <v>5999732.8999145152</v>
      </c>
      <c r="AA49" s="201"/>
      <c r="AB49" s="236">
        <v>2830230.2763434006</v>
      </c>
      <c r="AC49" s="170">
        <v>3103339.0521654161</v>
      </c>
      <c r="AD49" s="237">
        <v>5933569.3285088167</v>
      </c>
      <c r="AE49" s="171"/>
      <c r="AF49" s="236">
        <v>66163.571405698545</v>
      </c>
      <c r="AG49" s="243">
        <v>2.3377451636614009E-2</v>
      </c>
      <c r="AH49" s="170">
        <v>0</v>
      </c>
      <c r="AI49" s="166">
        <v>0</v>
      </c>
      <c r="AJ49" s="252">
        <v>66163.571405698545</v>
      </c>
      <c r="AK49" s="214">
        <v>1.1150720206100013E-2</v>
      </c>
      <c r="AL49" s="171"/>
    </row>
    <row r="50" spans="1:38" ht="15.75" x14ac:dyDescent="0.25">
      <c r="A50" s="213"/>
      <c r="B50" s="163" t="s">
        <v>37</v>
      </c>
      <c r="C50" s="164">
        <v>1.8728584474885845</v>
      </c>
      <c r="D50" s="165">
        <v>5.7682383713157709E-3</v>
      </c>
      <c r="E50" s="53"/>
      <c r="F50" s="164">
        <v>1.7873483793697134</v>
      </c>
      <c r="G50" s="204">
        <v>5.8271259910609406E-3</v>
      </c>
      <c r="H50" s="53"/>
      <c r="I50" s="166">
        <v>4.7841858423272397E-2</v>
      </c>
      <c r="J50" s="166">
        <v>-1.0105774241968662E-2</v>
      </c>
      <c r="K50" s="214"/>
      <c r="L50" s="201"/>
      <c r="M50" s="227"/>
      <c r="N50" s="164">
        <v>2.61</v>
      </c>
      <c r="O50" s="165">
        <v>5.9781488352916934E-3</v>
      </c>
      <c r="P50" s="201"/>
      <c r="Q50" s="164">
        <v>2.54</v>
      </c>
      <c r="R50" s="204">
        <v>6.0836380474875067E-3</v>
      </c>
      <c r="S50" s="201"/>
      <c r="T50" s="166">
        <v>2.7559055118110173E-2</v>
      </c>
      <c r="U50" s="166">
        <v>-1.733982386400839E-2</v>
      </c>
      <c r="V50" s="214"/>
      <c r="W50" s="201"/>
      <c r="X50" s="236">
        <v>1491479.9257296515</v>
      </c>
      <c r="Y50" s="296">
        <v>1652083.9542415366</v>
      </c>
      <c r="Z50" s="237">
        <v>3143563.879971188</v>
      </c>
      <c r="AA50" s="201"/>
      <c r="AB50" s="236">
        <v>1509859.5487831878</v>
      </c>
      <c r="AC50" s="170">
        <v>1652083.9542415366</v>
      </c>
      <c r="AD50" s="237">
        <v>3161943.5030247243</v>
      </c>
      <c r="AE50" s="171"/>
      <c r="AF50" s="236">
        <v>-18379.623053536285</v>
      </c>
      <c r="AG50" s="243">
        <v>-1.2173068063415979E-2</v>
      </c>
      <c r="AH50" s="170">
        <v>0</v>
      </c>
      <c r="AI50" s="166">
        <v>0</v>
      </c>
      <c r="AJ50" s="252">
        <v>-18379.623053536285</v>
      </c>
      <c r="AK50" s="214">
        <v>-5.8127613715913276E-3</v>
      </c>
      <c r="AL50" s="171"/>
    </row>
    <row r="51" spans="1:38" ht="15.75" x14ac:dyDescent="0.25">
      <c r="A51" s="213"/>
      <c r="B51" s="163" t="s">
        <v>38</v>
      </c>
      <c r="C51" s="164">
        <v>9.1767488584474872</v>
      </c>
      <c r="D51" s="165">
        <v>2.8263574836745711E-2</v>
      </c>
      <c r="E51" s="53"/>
      <c r="F51" s="164">
        <v>8.4761852683584085</v>
      </c>
      <c r="G51" s="204">
        <v>2.7634119935653817E-2</v>
      </c>
      <c r="H51" s="53"/>
      <c r="I51" s="166">
        <v>8.2650811409736638E-2</v>
      </c>
      <c r="J51" s="166">
        <v>2.2778177939358386E-2</v>
      </c>
      <c r="K51" s="214"/>
      <c r="L51" s="201"/>
      <c r="M51" s="227"/>
      <c r="N51" s="164">
        <v>12.4</v>
      </c>
      <c r="O51" s="165">
        <v>2.8401933163837934E-2</v>
      </c>
      <c r="P51" s="201"/>
      <c r="Q51" s="164">
        <v>11.82</v>
      </c>
      <c r="R51" s="204">
        <v>2.8310473118622965E-2</v>
      </c>
      <c r="S51" s="201"/>
      <c r="T51" s="166">
        <v>4.9069373942470393E-2</v>
      </c>
      <c r="U51" s="166">
        <v>3.2306081509745318E-3</v>
      </c>
      <c r="V51" s="214"/>
      <c r="W51" s="201"/>
      <c r="X51" s="236">
        <v>7255706.1581923831</v>
      </c>
      <c r="Y51" s="296">
        <v>5952321.2180479085</v>
      </c>
      <c r="Z51" s="237">
        <v>13208027.376240291</v>
      </c>
      <c r="AA51" s="201"/>
      <c r="AB51" s="236">
        <v>7133033.2144009722</v>
      </c>
      <c r="AC51" s="170">
        <v>5952321.2180479085</v>
      </c>
      <c r="AD51" s="237">
        <v>13085354.432448881</v>
      </c>
      <c r="AE51" s="171"/>
      <c r="AF51" s="236">
        <v>122672.94379141089</v>
      </c>
      <c r="AG51" s="243">
        <v>1.7197865214442699E-2</v>
      </c>
      <c r="AH51" s="170">
        <v>0</v>
      </c>
      <c r="AI51" s="166">
        <v>0</v>
      </c>
      <c r="AJ51" s="252">
        <v>122672.94379141089</v>
      </c>
      <c r="AK51" s="214">
        <v>9.3748277453767868E-3</v>
      </c>
      <c r="AL51" s="171"/>
    </row>
    <row r="52" spans="1:38" ht="15.75" x14ac:dyDescent="0.25">
      <c r="A52" s="213"/>
      <c r="B52" s="163" t="s">
        <v>39</v>
      </c>
      <c r="C52" s="164">
        <v>1.5229771689497718</v>
      </c>
      <c r="D52" s="165">
        <v>4.6906349790364933E-3</v>
      </c>
      <c r="E52" s="53"/>
      <c r="F52" s="164">
        <v>1.426656710831649</v>
      </c>
      <c r="G52" s="204">
        <v>4.6511964292826908E-3</v>
      </c>
      <c r="H52" s="53"/>
      <c r="I52" s="166">
        <v>6.7514810947038623E-2</v>
      </c>
      <c r="J52" s="166">
        <v>8.4792268727908252E-3</v>
      </c>
      <c r="K52" s="214"/>
      <c r="L52" s="201"/>
      <c r="M52" s="227"/>
      <c r="N52" s="164">
        <v>1.88</v>
      </c>
      <c r="O52" s="165">
        <v>4.3060995441947829E-3</v>
      </c>
      <c r="P52" s="201"/>
      <c r="Q52" s="164">
        <v>1.7999999999999998</v>
      </c>
      <c r="R52" s="204">
        <v>4.3112395612116185E-3</v>
      </c>
      <c r="S52" s="201"/>
      <c r="T52" s="166">
        <v>4.4444444444444488E-2</v>
      </c>
      <c r="U52" s="166">
        <v>-1.1922364656050692E-3</v>
      </c>
      <c r="V52" s="214"/>
      <c r="W52" s="201"/>
      <c r="X52" s="236">
        <v>1483051.0562155591</v>
      </c>
      <c r="Y52" s="296">
        <v>1512775.825941283</v>
      </c>
      <c r="Z52" s="237">
        <v>2995826.8821568424</v>
      </c>
      <c r="AA52" s="201"/>
      <c r="AB52" s="236">
        <v>1474995.5012678618</v>
      </c>
      <c r="AC52" s="170">
        <v>1512775.825941283</v>
      </c>
      <c r="AD52" s="237">
        <v>2987771.3272091448</v>
      </c>
      <c r="AE52" s="171"/>
      <c r="AF52" s="236">
        <v>8055.5549476973247</v>
      </c>
      <c r="AG52" s="243">
        <v>5.4614098421134245E-3</v>
      </c>
      <c r="AH52" s="170">
        <v>0</v>
      </c>
      <c r="AI52" s="166">
        <v>0</v>
      </c>
      <c r="AJ52" s="252">
        <v>8055.5549476973247</v>
      </c>
      <c r="AK52" s="214">
        <v>2.6961751973240732E-3</v>
      </c>
      <c r="AL52" s="171"/>
    </row>
    <row r="53" spans="1:38" ht="15.75" x14ac:dyDescent="0.25">
      <c r="A53" s="213"/>
      <c r="B53" s="163" t="s">
        <v>77</v>
      </c>
      <c r="C53" s="164">
        <v>2.4956255707762556</v>
      </c>
      <c r="D53" s="165">
        <v>7.6863060297439603E-3</v>
      </c>
      <c r="E53" s="53"/>
      <c r="F53" s="164">
        <v>2.2975379644184941</v>
      </c>
      <c r="G53" s="204">
        <v>7.4904497312568603E-3</v>
      </c>
      <c r="H53" s="53"/>
      <c r="I53" s="166">
        <v>8.6217337613351402E-2</v>
      </c>
      <c r="J53" s="166">
        <v>2.6147468511778696E-2</v>
      </c>
      <c r="K53" s="214"/>
      <c r="L53" s="201"/>
      <c r="M53" s="227"/>
      <c r="N53" s="164">
        <v>3.9333333333333336</v>
      </c>
      <c r="O53" s="165">
        <v>9.00921535842171E-3</v>
      </c>
      <c r="P53" s="201"/>
      <c r="Q53" s="164">
        <v>3.7533333333333334</v>
      </c>
      <c r="R53" s="204">
        <v>8.9897328628227458E-3</v>
      </c>
      <c r="S53" s="201"/>
      <c r="T53" s="166">
        <v>4.7957371225577305E-2</v>
      </c>
      <c r="U53" s="166">
        <v>2.1671940530662991E-3</v>
      </c>
      <c r="V53" s="214"/>
      <c r="W53" s="201"/>
      <c r="X53" s="236">
        <v>2064094.0798535333</v>
      </c>
      <c r="Y53" s="296">
        <v>2431867.2007047837</v>
      </c>
      <c r="Z53" s="237">
        <v>4495961.280558317</v>
      </c>
      <c r="AA53" s="201"/>
      <c r="AB53" s="236">
        <v>2026549.0369430468</v>
      </c>
      <c r="AC53" s="170">
        <v>2431867.2007047837</v>
      </c>
      <c r="AD53" s="237">
        <v>4458416.2376478305</v>
      </c>
      <c r="AE53" s="171"/>
      <c r="AF53" s="236">
        <v>37545.04291048646</v>
      </c>
      <c r="AG53" s="243">
        <v>1.8526589895461586E-2</v>
      </c>
      <c r="AH53" s="170">
        <v>0</v>
      </c>
      <c r="AI53" s="166">
        <v>0</v>
      </c>
      <c r="AJ53" s="252">
        <v>37545.04291048646</v>
      </c>
      <c r="AK53" s="214">
        <v>8.4211614414661431E-3</v>
      </c>
      <c r="AL53" s="171"/>
    </row>
    <row r="54" spans="1:38" ht="15.75" x14ac:dyDescent="0.25">
      <c r="A54" s="213"/>
      <c r="B54" s="163" t="s">
        <v>41</v>
      </c>
      <c r="C54" s="164">
        <v>2.3068675799086762</v>
      </c>
      <c r="D54" s="165">
        <v>7.1049481127722454E-3</v>
      </c>
      <c r="E54" s="53"/>
      <c r="F54" s="164">
        <v>2.1380646754996633</v>
      </c>
      <c r="G54" s="204">
        <v>6.9705337722502638E-3</v>
      </c>
      <c r="H54" s="53"/>
      <c r="I54" s="166">
        <v>7.8951262019033103E-2</v>
      </c>
      <c r="J54" s="166">
        <v>1.9283220613188302E-2</v>
      </c>
      <c r="K54" s="214"/>
      <c r="L54" s="201"/>
      <c r="M54" s="227"/>
      <c r="N54" s="164">
        <v>2.7366666666666668</v>
      </c>
      <c r="O54" s="165">
        <v>6.2682761095459519E-3</v>
      </c>
      <c r="P54" s="201"/>
      <c r="Q54" s="164">
        <v>2.6066666666666669</v>
      </c>
      <c r="R54" s="204">
        <v>6.2433135867916408E-3</v>
      </c>
      <c r="S54" s="201"/>
      <c r="T54" s="166">
        <v>4.9872122762148294E-2</v>
      </c>
      <c r="U54" s="166">
        <v>3.9982811062256787E-3</v>
      </c>
      <c r="V54" s="214"/>
      <c r="W54" s="201"/>
      <c r="X54" s="236">
        <v>1761398.7767601567</v>
      </c>
      <c r="Y54" s="296">
        <v>1983856.6604485717</v>
      </c>
      <c r="Z54" s="237">
        <v>3745255.4372087284</v>
      </c>
      <c r="AA54" s="201"/>
      <c r="AB54" s="236">
        <v>1734831.1355267023</v>
      </c>
      <c r="AC54" s="170">
        <v>1983856.6604485717</v>
      </c>
      <c r="AD54" s="237">
        <v>3718687.7959752739</v>
      </c>
      <c r="AE54" s="171"/>
      <c r="AF54" s="236">
        <v>26567.641233454458</v>
      </c>
      <c r="AG54" s="243">
        <v>1.5314252026833959E-2</v>
      </c>
      <c r="AH54" s="170">
        <v>0</v>
      </c>
      <c r="AI54" s="166">
        <v>0</v>
      </c>
      <c r="AJ54" s="252">
        <v>26567.641233454458</v>
      </c>
      <c r="AK54" s="214">
        <v>7.1443591640601148E-3</v>
      </c>
      <c r="AL54" s="171"/>
    </row>
    <row r="55" spans="1:38" ht="15.75" x14ac:dyDescent="0.25">
      <c r="A55" s="213"/>
      <c r="B55" s="172" t="s">
        <v>42</v>
      </c>
      <c r="C55" s="164">
        <v>6.6332785388127862</v>
      </c>
      <c r="D55" s="173">
        <v>2.0429911212197227E-2</v>
      </c>
      <c r="E55" s="53"/>
      <c r="F55" s="164">
        <v>6.3167976894478137</v>
      </c>
      <c r="G55" s="205">
        <v>2.0594069080945045E-2</v>
      </c>
      <c r="H55" s="53"/>
      <c r="I55" s="166">
        <v>5.0101469909928018E-2</v>
      </c>
      <c r="J55" s="174">
        <v>-7.9711235357420307E-3</v>
      </c>
      <c r="K55" s="214"/>
      <c r="L55" s="201"/>
      <c r="M55" s="227"/>
      <c r="N55" s="164">
        <v>8.9</v>
      </c>
      <c r="O55" s="165">
        <v>2.038525848049658E-2</v>
      </c>
      <c r="P55" s="201"/>
      <c r="Q55" s="164">
        <v>8.7033333333333331</v>
      </c>
      <c r="R55" s="204">
        <v>2.0845641656154698E-2</v>
      </c>
      <c r="S55" s="201"/>
      <c r="T55" s="166">
        <v>2.2596706242818905E-2</v>
      </c>
      <c r="U55" s="174">
        <v>-2.2085344421249303E-2</v>
      </c>
      <c r="V55" s="214"/>
      <c r="W55" s="201"/>
      <c r="X55" s="236">
        <v>5228486.5297911065</v>
      </c>
      <c r="Y55" s="296">
        <v>4183729.2536437903</v>
      </c>
      <c r="Z55" s="237">
        <v>9412215.7834348977</v>
      </c>
      <c r="AA55" s="201"/>
      <c r="AB55" s="236">
        <v>5291657.2472851835</v>
      </c>
      <c r="AC55" s="170">
        <v>4183729.2536437903</v>
      </c>
      <c r="AD55" s="237">
        <v>9475386.5009289738</v>
      </c>
      <c r="AE55" s="171"/>
      <c r="AF55" s="236">
        <v>-63170.717494077049</v>
      </c>
      <c r="AG55" s="243">
        <v>-1.1937794634466542E-2</v>
      </c>
      <c r="AH55" s="170">
        <v>0</v>
      </c>
      <c r="AI55" s="166">
        <v>0</v>
      </c>
      <c r="AJ55" s="252">
        <v>-63170.717494077049</v>
      </c>
      <c r="AK55" s="214">
        <v>-6.66682224391414E-3</v>
      </c>
      <c r="AL55" s="171"/>
    </row>
    <row r="56" spans="1:38" ht="15.75" x14ac:dyDescent="0.25">
      <c r="A56" s="215"/>
      <c r="B56" s="175" t="s">
        <v>78</v>
      </c>
      <c r="C56" s="176">
        <v>324.68464840182634</v>
      </c>
      <c r="D56" s="177">
        <v>1.0000000000000007</v>
      </c>
      <c r="E56" s="182"/>
      <c r="F56" s="176">
        <v>306.72897447413732</v>
      </c>
      <c r="G56" s="177">
        <v>0.99999999999999978</v>
      </c>
      <c r="H56" s="183"/>
      <c r="I56" s="178">
        <v>5.8539216774263367E-2</v>
      </c>
      <c r="J56" s="229"/>
      <c r="K56" s="214"/>
      <c r="L56" s="201"/>
      <c r="M56" s="227"/>
      <c r="N56" s="176">
        <v>436.58999999999992</v>
      </c>
      <c r="O56" s="177">
        <v>0.99999999999999989</v>
      </c>
      <c r="P56" s="201"/>
      <c r="Q56" s="176">
        <v>417.51333333333326</v>
      </c>
      <c r="R56" s="177">
        <v>1.0000000000000002</v>
      </c>
      <c r="S56" s="201"/>
      <c r="T56" s="178">
        <v>4.5691155571877924E-2</v>
      </c>
      <c r="U56" s="229"/>
      <c r="V56" s="214"/>
      <c r="W56" s="230"/>
      <c r="X56" s="238">
        <v>256950720.79222924</v>
      </c>
      <c r="Y56" s="297">
        <v>246064587.13637009</v>
      </c>
      <c r="Z56" s="239">
        <v>503015307.92859912</v>
      </c>
      <c r="AA56" s="230"/>
      <c r="AB56" s="238">
        <v>256950720.79222918</v>
      </c>
      <c r="AC56" s="179">
        <v>246064587.13637009</v>
      </c>
      <c r="AD56" s="239">
        <v>503015307.92859912</v>
      </c>
      <c r="AE56" s="231"/>
      <c r="AF56" s="244">
        <v>1.8393620848655701E-8</v>
      </c>
      <c r="AG56" s="245">
        <v>7.1584235264818805E-17</v>
      </c>
      <c r="AH56" s="247">
        <v>0</v>
      </c>
      <c r="AI56" s="245">
        <v>0</v>
      </c>
      <c r="AJ56" s="253">
        <v>1.8393620848655701E-8</v>
      </c>
      <c r="AK56" s="254">
        <v>3.6566721844708943E-17</v>
      </c>
      <c r="AL56" s="169"/>
    </row>
    <row r="57" spans="1:38" ht="16.5" thickBot="1" x14ac:dyDescent="0.3">
      <c r="A57" s="216"/>
      <c r="B57" s="217"/>
      <c r="C57" s="218"/>
      <c r="D57" s="219"/>
      <c r="E57" s="220"/>
      <c r="F57" s="218"/>
      <c r="G57" s="219"/>
      <c r="H57" s="220"/>
      <c r="I57" s="221"/>
      <c r="J57" s="221"/>
      <c r="K57" s="222"/>
      <c r="L57" s="201"/>
      <c r="M57" s="228"/>
      <c r="N57" s="218"/>
      <c r="O57" s="219"/>
      <c r="P57" s="221"/>
      <c r="Q57" s="218"/>
      <c r="R57" s="219"/>
      <c r="S57" s="221"/>
      <c r="T57" s="221"/>
      <c r="U57" s="221"/>
      <c r="V57" s="222"/>
      <c r="W57" s="201"/>
      <c r="X57" s="240"/>
      <c r="Y57" s="298"/>
      <c r="Z57" s="242"/>
      <c r="AA57" s="201"/>
      <c r="AB57" s="240"/>
      <c r="AC57" s="241"/>
      <c r="AD57" s="242"/>
      <c r="AE57" s="169"/>
      <c r="AF57" s="240"/>
      <c r="AG57" s="241"/>
      <c r="AH57" s="241"/>
      <c r="AI57" s="241"/>
      <c r="AJ57" s="250"/>
      <c r="AK57" s="242"/>
      <c r="AL57" s="169"/>
    </row>
    <row r="58" spans="1:38" ht="15.75" x14ac:dyDescent="0.2">
      <c r="B58" s="331" t="s">
        <v>144</v>
      </c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31"/>
      <c r="Z58" s="331"/>
      <c r="AA58" s="331"/>
      <c r="AB58" s="331"/>
      <c r="AC58" s="331"/>
      <c r="AD58" s="331"/>
      <c r="AE58" s="331"/>
      <c r="AF58" s="331"/>
      <c r="AG58" s="331"/>
      <c r="AH58" s="331"/>
      <c r="AI58" s="331"/>
      <c r="AJ58" s="331"/>
      <c r="AK58" s="331"/>
      <c r="AL58" s="331"/>
    </row>
    <row r="59" spans="1:38" ht="19.5" customHeight="1" x14ac:dyDescent="0.2">
      <c r="B59" s="331" t="s">
        <v>155</v>
      </c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  <c r="AI59" s="332"/>
      <c r="AJ59" s="332"/>
      <c r="AK59" s="332"/>
      <c r="AL59" s="332"/>
    </row>
    <row r="60" spans="1:38" ht="15.95" customHeight="1" x14ac:dyDescent="0.2">
      <c r="B60" s="331" t="s">
        <v>145</v>
      </c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2"/>
      <c r="AJ60" s="332"/>
      <c r="AK60" s="332"/>
      <c r="AL60" s="332"/>
    </row>
    <row r="61" spans="1:38" ht="15.75" x14ac:dyDescent="0.2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302" t="s">
        <v>161</v>
      </c>
      <c r="Y61" s="302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</row>
    <row r="62" spans="1:38" ht="15.75" x14ac:dyDescent="0.25">
      <c r="A62" s="181"/>
      <c r="B62" s="180"/>
      <c r="C62" s="180"/>
      <c r="D62" s="180"/>
      <c r="E62" s="180"/>
      <c r="F62" s="180"/>
      <c r="G62" s="180"/>
      <c r="H62" s="180"/>
      <c r="I62" s="180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238">
        <f>X56</f>
        <v>256950720.79222924</v>
      </c>
      <c r="Y62" s="291" t="s">
        <v>160</v>
      </c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</row>
    <row r="63" spans="1:38" ht="15.75" x14ac:dyDescent="0.2">
      <c r="A63" s="181"/>
      <c r="B63" s="180"/>
      <c r="C63" s="180"/>
      <c r="D63" s="180"/>
      <c r="E63" s="180"/>
      <c r="F63" s="180"/>
      <c r="G63" s="180"/>
      <c r="H63" s="180"/>
      <c r="I63" s="180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 t="str">
        <f>B13</f>
        <v>Arlington</v>
      </c>
      <c r="V63" s="181"/>
      <c r="W63" s="181"/>
      <c r="X63" s="291">
        <f>((D13*$X$56/2)+(O13*$X$62/2))</f>
        <v>4242164.8952360842</v>
      </c>
      <c r="Y63" s="301">
        <f>X63-X13</f>
        <v>120155.65475034621</v>
      </c>
      <c r="Z63" s="300">
        <f t="shared" ref="Z63:Z104" si="0">Y63/X63</f>
        <v>2.8324135840471453E-2</v>
      </c>
      <c r="AA63" s="181"/>
      <c r="AB63" s="291">
        <f>((G13*$AB$56/2)+(R13*$AB$56/2))</f>
        <v>4218000.1533804918</v>
      </c>
      <c r="AC63" s="291">
        <f>AB63-AB13</f>
        <v>142411.67296435218</v>
      </c>
      <c r="AD63" s="181"/>
      <c r="AE63" s="181"/>
      <c r="AF63" s="181"/>
      <c r="AG63" s="181"/>
      <c r="AH63" s="181"/>
      <c r="AI63" s="181"/>
      <c r="AJ63" s="181"/>
      <c r="AK63" s="181"/>
      <c r="AL63" s="181"/>
    </row>
    <row r="64" spans="1:38" ht="15.75" x14ac:dyDescent="0.2">
      <c r="A64" s="181"/>
      <c r="B64" s="180"/>
      <c r="C64" s="180"/>
      <c r="D64" s="180"/>
      <c r="E64" s="180"/>
      <c r="F64" s="180"/>
      <c r="G64" s="180"/>
      <c r="H64" s="180"/>
      <c r="I64" s="180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 t="str">
        <f t="shared" ref="U64:U105" si="1">B14</f>
        <v>Ashland</v>
      </c>
      <c r="V64" s="181"/>
      <c r="W64" s="181"/>
      <c r="X64" s="291">
        <f t="shared" ref="X64:X105" si="2">((D14*$X$56/2)+(O14*$X$62/2))</f>
        <v>1032150.4355145466</v>
      </c>
      <c r="Y64" s="301">
        <f t="shared" ref="Y64:Y105" si="3">X64-X14</f>
        <v>-12826.915591713157</v>
      </c>
      <c r="Z64" s="300">
        <f t="shared" si="0"/>
        <v>-1.2427370226626603E-2</v>
      </c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</row>
    <row r="65" spans="1:38" ht="15.75" x14ac:dyDescent="0.2">
      <c r="A65" s="181"/>
      <c r="B65" s="180"/>
      <c r="C65" s="180"/>
      <c r="D65" s="180"/>
      <c r="E65" s="180"/>
      <c r="F65" s="180"/>
      <c r="G65" s="180"/>
      <c r="H65" s="180"/>
      <c r="I65" s="180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 t="str">
        <f t="shared" si="1"/>
        <v>Bedford</v>
      </c>
      <c r="V65" s="181"/>
      <c r="W65" s="181"/>
      <c r="X65" s="291">
        <f t="shared" si="2"/>
        <v>2126392.6878667576</v>
      </c>
      <c r="Y65" s="301">
        <f t="shared" si="3"/>
        <v>34245.980406350223</v>
      </c>
      <c r="Z65" s="300">
        <f t="shared" si="0"/>
        <v>1.6105200418416843E-2</v>
      </c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</row>
    <row r="66" spans="1:38" ht="15.75" x14ac:dyDescent="0.2">
      <c r="A66" s="181"/>
      <c r="B66" s="180"/>
      <c r="C66" s="180"/>
      <c r="D66" s="180"/>
      <c r="E66" s="180"/>
      <c r="F66" s="180"/>
      <c r="G66" s="180"/>
      <c r="H66" s="180"/>
      <c r="I66" s="180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 t="str">
        <f t="shared" si="1"/>
        <v>Belmont</v>
      </c>
      <c r="V66" s="181"/>
      <c r="W66" s="181"/>
      <c r="X66" s="291">
        <f t="shared" si="2"/>
        <v>2714539.3602369926</v>
      </c>
      <c r="Y66" s="301">
        <f t="shared" si="3"/>
        <v>107268.54782073898</v>
      </c>
      <c r="Z66" s="300">
        <f t="shared" si="0"/>
        <v>3.9516298563220656E-2</v>
      </c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</row>
    <row r="67" spans="1:38" ht="15.75" x14ac:dyDescent="0.2">
      <c r="A67" s="181"/>
      <c r="B67" s="180"/>
      <c r="C67" s="180"/>
      <c r="D67" s="180"/>
      <c r="E67" s="180"/>
      <c r="F67" s="180"/>
      <c r="G67" s="180"/>
      <c r="H67" s="180"/>
      <c r="I67" s="180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 t="str">
        <f t="shared" si="1"/>
        <v>Boston (BWSC)</v>
      </c>
      <c r="V67" s="181"/>
      <c r="W67" s="181"/>
      <c r="X67" s="291">
        <f t="shared" si="2"/>
        <v>72293028.532880664</v>
      </c>
      <c r="Y67" s="301">
        <f t="shared" si="3"/>
        <v>-1085563.2206251621</v>
      </c>
      <c r="Z67" s="300">
        <f t="shared" si="0"/>
        <v>-1.5016153599533059E-2</v>
      </c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</row>
    <row r="68" spans="1:38" ht="15.75" x14ac:dyDescent="0.2">
      <c r="A68" s="181"/>
      <c r="B68" s="180"/>
      <c r="C68" s="180"/>
      <c r="D68" s="180"/>
      <c r="E68" s="180"/>
      <c r="F68" s="180"/>
      <c r="G68" s="180"/>
      <c r="H68" s="180"/>
      <c r="I68" s="180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 t="str">
        <f t="shared" si="1"/>
        <v>Braintree</v>
      </c>
      <c r="V68" s="181"/>
      <c r="W68" s="181"/>
      <c r="X68" s="291">
        <f t="shared" si="2"/>
        <v>6196223.0969762262</v>
      </c>
      <c r="Y68" s="301">
        <f t="shared" si="3"/>
        <v>91184.118128925562</v>
      </c>
      <c r="Z68" s="300">
        <f t="shared" si="0"/>
        <v>1.4716080538388564E-2</v>
      </c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</row>
    <row r="69" spans="1:38" ht="15.75" x14ac:dyDescent="0.2">
      <c r="A69" s="181"/>
      <c r="B69" s="180"/>
      <c r="C69" s="180"/>
      <c r="D69" s="180"/>
      <c r="E69" s="180"/>
      <c r="F69" s="180"/>
      <c r="G69" s="180"/>
      <c r="H69" s="180"/>
      <c r="I69" s="180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 t="str">
        <f t="shared" si="1"/>
        <v xml:space="preserve">Brookline </v>
      </c>
      <c r="V69" s="181"/>
      <c r="W69" s="181"/>
      <c r="X69" s="291">
        <f t="shared" si="2"/>
        <v>7273853.8609429803</v>
      </c>
      <c r="Y69" s="301">
        <f t="shared" si="3"/>
        <v>208519.85359491501</v>
      </c>
      <c r="Z69" s="300">
        <f t="shared" si="0"/>
        <v>2.8667039176379954E-2</v>
      </c>
      <c r="AA69" s="181"/>
      <c r="AB69" s="181"/>
      <c r="AC69" s="181"/>
      <c r="AD69" s="181"/>
      <c r="AE69" s="181"/>
      <c r="AF69" s="181"/>
      <c r="AG69" s="181"/>
      <c r="AH69" s="181"/>
      <c r="AI69" s="181"/>
      <c r="AJ69" s="181"/>
      <c r="AK69" s="181"/>
      <c r="AL69" s="181"/>
    </row>
    <row r="70" spans="1:38" ht="15.75" x14ac:dyDescent="0.2">
      <c r="A70" s="181"/>
      <c r="B70" s="180"/>
      <c r="C70" s="180"/>
      <c r="D70" s="180"/>
      <c r="E70" s="180"/>
      <c r="F70" s="180"/>
      <c r="G70" s="180"/>
      <c r="H70" s="180"/>
      <c r="I70" s="180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 t="str">
        <f t="shared" si="1"/>
        <v>Burlington</v>
      </c>
      <c r="V70" s="181"/>
      <c r="W70" s="181"/>
      <c r="X70" s="291">
        <f t="shared" si="2"/>
        <v>3035994.0229833215</v>
      </c>
      <c r="Y70" s="301">
        <f t="shared" si="3"/>
        <v>42063.005211456679</v>
      </c>
      <c r="Z70" s="300">
        <f t="shared" si="0"/>
        <v>1.3854772075645736E-2</v>
      </c>
      <c r="AA70" s="181"/>
      <c r="AB70" s="181"/>
      <c r="AC70" s="181"/>
      <c r="AD70" s="181"/>
      <c r="AE70" s="181"/>
      <c r="AF70" s="181"/>
      <c r="AG70" s="181"/>
      <c r="AH70" s="181"/>
      <c r="AI70" s="181"/>
      <c r="AJ70" s="181"/>
      <c r="AK70" s="181"/>
      <c r="AL70" s="181"/>
    </row>
    <row r="71" spans="1:38" ht="15.75" x14ac:dyDescent="0.2">
      <c r="A71" s="181"/>
      <c r="B71" s="180"/>
      <c r="C71" s="180"/>
      <c r="D71" s="180"/>
      <c r="E71" s="180"/>
      <c r="F71" s="180"/>
      <c r="G71" s="180"/>
      <c r="H71" s="180"/>
      <c r="I71" s="180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 t="str">
        <f t="shared" si="1"/>
        <v>Cambridge</v>
      </c>
      <c r="V71" s="181"/>
      <c r="W71" s="181"/>
      <c r="X71" s="291">
        <f t="shared" si="2"/>
        <v>13738889.636280145</v>
      </c>
      <c r="Y71" s="301">
        <f t="shared" si="3"/>
        <v>-381289.53243334033</v>
      </c>
      <c r="Z71" s="300">
        <f t="shared" si="0"/>
        <v>-2.7752572626136611E-2</v>
      </c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  <c r="AK71" s="181"/>
      <c r="AL71" s="181"/>
    </row>
    <row r="72" spans="1:38" ht="15.75" x14ac:dyDescent="0.2">
      <c r="A72" s="181"/>
      <c r="B72" s="180"/>
      <c r="C72" s="180"/>
      <c r="D72" s="180"/>
      <c r="E72" s="180"/>
      <c r="F72" s="180"/>
      <c r="G72" s="180"/>
      <c r="H72" s="180"/>
      <c r="I72" s="180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 t="str">
        <f t="shared" si="1"/>
        <v>Canton</v>
      </c>
      <c r="V72" s="181"/>
      <c r="W72" s="181"/>
      <c r="X72" s="291">
        <f t="shared" si="2"/>
        <v>2492449.9957745662</v>
      </c>
      <c r="Y72" s="301">
        <f t="shared" si="3"/>
        <v>12891.445417954586</v>
      </c>
      <c r="Z72" s="300">
        <f t="shared" si="0"/>
        <v>5.1721982145316323E-3</v>
      </c>
      <c r="AA72" s="181"/>
      <c r="AB72" s="181"/>
      <c r="AC72" s="181"/>
      <c r="AD72" s="181"/>
      <c r="AE72" s="181"/>
      <c r="AF72" s="181"/>
      <c r="AG72" s="181"/>
      <c r="AH72" s="181"/>
      <c r="AI72" s="181"/>
      <c r="AJ72" s="181"/>
      <c r="AK72" s="181"/>
      <c r="AL72" s="181"/>
    </row>
    <row r="73" spans="1:38" ht="15.75" x14ac:dyDescent="0.2">
      <c r="A73" s="181"/>
      <c r="B73" s="180"/>
      <c r="C73" s="180"/>
      <c r="D73" s="180"/>
      <c r="E73" s="180"/>
      <c r="F73" s="180"/>
      <c r="G73" s="180"/>
      <c r="H73" s="180"/>
      <c r="I73" s="180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 t="str">
        <f t="shared" si="1"/>
        <v>Chelsea</v>
      </c>
      <c r="V73" s="181"/>
      <c r="W73" s="181"/>
      <c r="X73" s="291">
        <f t="shared" si="2"/>
        <v>4294591.1290179119</v>
      </c>
      <c r="Y73" s="301">
        <f t="shared" si="3"/>
        <v>-89713.61194667127</v>
      </c>
      <c r="Z73" s="300">
        <f t="shared" si="0"/>
        <v>-2.0889907619025656E-2</v>
      </c>
      <c r="AA73" s="181"/>
      <c r="AB73" s="181"/>
      <c r="AC73" s="181"/>
      <c r="AD73" s="181"/>
      <c r="AE73" s="181"/>
      <c r="AF73" s="181"/>
      <c r="AG73" s="181"/>
      <c r="AH73" s="181"/>
      <c r="AI73" s="181"/>
      <c r="AJ73" s="181"/>
      <c r="AK73" s="181"/>
      <c r="AL73" s="181"/>
    </row>
    <row r="74" spans="1:38" ht="15.75" x14ac:dyDescent="0.2">
      <c r="A74" s="181"/>
      <c r="B74" s="180"/>
      <c r="C74" s="180"/>
      <c r="D74" s="180"/>
      <c r="E74" s="180"/>
      <c r="F74" s="180"/>
      <c r="G74" s="180"/>
      <c r="H74" s="180"/>
      <c r="I74" s="180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 t="str">
        <f t="shared" si="1"/>
        <v>Dedham</v>
      </c>
      <c r="V74" s="181"/>
      <c r="W74" s="181"/>
      <c r="X74" s="291">
        <f t="shared" si="2"/>
        <v>3347956.4378405721</v>
      </c>
      <c r="Y74" s="301">
        <f t="shared" si="3"/>
        <v>90300.872283425648</v>
      </c>
      <c r="Z74" s="300">
        <f t="shared" si="0"/>
        <v>2.6971937646139029E-2</v>
      </c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</row>
    <row r="75" spans="1:38" ht="15.75" x14ac:dyDescent="0.2">
      <c r="A75" s="181"/>
      <c r="B75" s="180"/>
      <c r="C75" s="180"/>
      <c r="D75" s="180"/>
      <c r="E75" s="180"/>
      <c r="F75" s="180"/>
      <c r="G75" s="180"/>
      <c r="H75" s="180"/>
      <c r="I75" s="180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 t="str">
        <f t="shared" si="1"/>
        <v>Everett</v>
      </c>
      <c r="V75" s="181"/>
      <c r="W75" s="181"/>
      <c r="X75" s="291">
        <f t="shared" si="2"/>
        <v>4509281.0252373684</v>
      </c>
      <c r="Y75" s="301">
        <f t="shared" si="3"/>
        <v>-115072.83416032791</v>
      </c>
      <c r="Z75" s="300">
        <f t="shared" si="0"/>
        <v>-2.5519109036738395E-2</v>
      </c>
      <c r="AA75" s="181"/>
      <c r="AB75" s="181"/>
      <c r="AC75" s="181"/>
      <c r="AD75" s="181"/>
      <c r="AE75" s="181"/>
      <c r="AF75" s="181"/>
      <c r="AG75" s="181"/>
      <c r="AH75" s="181"/>
      <c r="AI75" s="181"/>
      <c r="AJ75" s="181"/>
      <c r="AK75" s="181"/>
      <c r="AL75" s="181"/>
    </row>
    <row r="76" spans="1:38" ht="15.75" x14ac:dyDescent="0.2">
      <c r="A76" s="181"/>
      <c r="B76" s="180"/>
      <c r="C76" s="180"/>
      <c r="D76" s="180"/>
      <c r="E76" s="180"/>
      <c r="F76" s="180"/>
      <c r="G76" s="180"/>
      <c r="H76" s="180"/>
      <c r="I76" s="180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 t="str">
        <f t="shared" si="1"/>
        <v>Framingham</v>
      </c>
      <c r="V76" s="181"/>
      <c r="W76" s="181"/>
      <c r="X76" s="291">
        <f t="shared" si="2"/>
        <v>5759247.09684534</v>
      </c>
      <c r="Y76" s="301">
        <f t="shared" si="3"/>
        <v>11171.708514498547</v>
      </c>
      <c r="Z76" s="300">
        <f t="shared" si="0"/>
        <v>1.939786282241287E-3</v>
      </c>
      <c r="AA76" s="181"/>
      <c r="AB76" s="181"/>
      <c r="AC76" s="181"/>
      <c r="AD76" s="181"/>
      <c r="AE76" s="181"/>
      <c r="AF76" s="181"/>
      <c r="AG76" s="181"/>
      <c r="AH76" s="181"/>
      <c r="AI76" s="181"/>
      <c r="AJ76" s="181"/>
      <c r="AK76" s="181"/>
      <c r="AL76" s="181"/>
    </row>
    <row r="77" spans="1:38" ht="15.75" x14ac:dyDescent="0.2">
      <c r="A77" s="181"/>
      <c r="B77" s="180"/>
      <c r="C77" s="180"/>
      <c r="D77" s="180"/>
      <c r="E77" s="180"/>
      <c r="F77" s="180"/>
      <c r="G77" s="180"/>
      <c r="H77" s="180"/>
      <c r="I77" s="180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 t="str">
        <f t="shared" si="1"/>
        <v>Hingham S.D.</v>
      </c>
      <c r="V77" s="181"/>
      <c r="W77" s="181"/>
      <c r="X77" s="291">
        <f t="shared" si="2"/>
        <v>1187716.4760431019</v>
      </c>
      <c r="Y77" s="301">
        <f t="shared" si="3"/>
        <v>21816.093890357995</v>
      </c>
      <c r="Z77" s="300">
        <f t="shared" si="0"/>
        <v>1.8368099062697769E-2</v>
      </c>
      <c r="AA77" s="181"/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181"/>
    </row>
    <row r="78" spans="1:38" ht="15.75" x14ac:dyDescent="0.2">
      <c r="A78" s="181"/>
      <c r="B78" s="180"/>
      <c r="C78" s="180"/>
      <c r="D78" s="180"/>
      <c r="E78" s="180"/>
      <c r="F78" s="180"/>
      <c r="G78" s="180"/>
      <c r="H78" s="180"/>
      <c r="I78" s="180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 t="str">
        <f t="shared" si="1"/>
        <v>Holbrook</v>
      </c>
      <c r="V78" s="181"/>
      <c r="W78" s="181"/>
      <c r="X78" s="291">
        <f t="shared" si="2"/>
        <v>721293.77478753787</v>
      </c>
      <c r="Y78" s="301">
        <f t="shared" si="3"/>
        <v>-5694.7021357526537</v>
      </c>
      <c r="Z78" s="300">
        <f t="shared" si="0"/>
        <v>-7.895121703261709E-3</v>
      </c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</row>
    <row r="79" spans="1:38" ht="15.75" x14ac:dyDescent="0.2">
      <c r="A79" s="181"/>
      <c r="B79" s="180"/>
      <c r="C79" s="180"/>
      <c r="D79" s="180"/>
      <c r="E79" s="180"/>
      <c r="F79" s="180"/>
      <c r="G79" s="180"/>
      <c r="H79" s="180"/>
      <c r="I79" s="180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 t="str">
        <f t="shared" si="1"/>
        <v>Lexington</v>
      </c>
      <c r="V79" s="181"/>
      <c r="W79" s="181"/>
      <c r="X79" s="291">
        <f t="shared" si="2"/>
        <v>4573862.1582338158</v>
      </c>
      <c r="Y79" s="301">
        <f t="shared" si="3"/>
        <v>168132.6871047467</v>
      </c>
      <c r="Z79" s="300">
        <f t="shared" si="0"/>
        <v>3.6759456513589091E-2</v>
      </c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</row>
    <row r="80" spans="1:38" ht="15.75" x14ac:dyDescent="0.2">
      <c r="A80" s="181"/>
      <c r="B80" s="180"/>
      <c r="C80" s="180"/>
      <c r="D80" s="180"/>
      <c r="E80" s="180"/>
      <c r="F80" s="180"/>
      <c r="G80" s="180"/>
      <c r="H80" s="180"/>
      <c r="I80" s="180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 t="str">
        <f t="shared" si="1"/>
        <v>Malden</v>
      </c>
      <c r="V80" s="181"/>
      <c r="W80" s="181"/>
      <c r="X80" s="291">
        <f t="shared" si="2"/>
        <v>6912178.7847331185</v>
      </c>
      <c r="Y80" s="301">
        <f t="shared" si="3"/>
        <v>-73110.148025508039</v>
      </c>
      <c r="Z80" s="300">
        <f t="shared" si="0"/>
        <v>-1.057700477698666E-2</v>
      </c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</row>
    <row r="81" spans="1:38" ht="15.75" x14ac:dyDescent="0.2">
      <c r="A81" s="181"/>
      <c r="B81" s="180"/>
      <c r="C81" s="180"/>
      <c r="D81" s="180"/>
      <c r="E81" s="180"/>
      <c r="F81" s="180"/>
      <c r="G81" s="180"/>
      <c r="H81" s="180"/>
      <c r="I81" s="180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 t="str">
        <f t="shared" si="1"/>
        <v xml:space="preserve">Medford  </v>
      </c>
      <c r="V81" s="181"/>
      <c r="W81" s="181"/>
      <c r="X81" s="291">
        <f t="shared" si="2"/>
        <v>6357227.2621199749</v>
      </c>
      <c r="Y81" s="301">
        <f t="shared" si="3"/>
        <v>88055.94348600693</v>
      </c>
      <c r="Z81" s="300">
        <f t="shared" si="0"/>
        <v>1.3851312821659689E-2</v>
      </c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</row>
    <row r="82" spans="1:38" ht="15.75" x14ac:dyDescent="0.2">
      <c r="A82" s="181"/>
      <c r="B82" s="180"/>
      <c r="C82" s="180"/>
      <c r="D82" s="180"/>
      <c r="E82" s="180"/>
      <c r="F82" s="180"/>
      <c r="G82" s="180"/>
      <c r="H82" s="180"/>
      <c r="I82" s="180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 t="str">
        <f t="shared" si="1"/>
        <v>Melrose</v>
      </c>
      <c r="V82" s="181"/>
      <c r="W82" s="181"/>
      <c r="X82" s="291">
        <f t="shared" si="2"/>
        <v>3784261.9304773193</v>
      </c>
      <c r="Y82" s="301">
        <f t="shared" si="3"/>
        <v>101938.61999533791</v>
      </c>
      <c r="Z82" s="300">
        <f t="shared" si="0"/>
        <v>2.6937516976389665E-2</v>
      </c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</row>
    <row r="83" spans="1:38" ht="15.75" x14ac:dyDescent="0.2">
      <c r="A83" s="181"/>
      <c r="B83" s="180"/>
      <c r="C83" s="180"/>
      <c r="D83" s="180"/>
      <c r="E83" s="180"/>
      <c r="F83" s="180"/>
      <c r="G83" s="180"/>
      <c r="H83" s="180"/>
      <c r="I83" s="180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 t="str">
        <f t="shared" si="1"/>
        <v xml:space="preserve">Milton </v>
      </c>
      <c r="V83" s="181"/>
      <c r="W83" s="181"/>
      <c r="X83" s="291">
        <f t="shared" si="2"/>
        <v>3041081.5904933526</v>
      </c>
      <c r="Y83" s="301">
        <f t="shared" si="3"/>
        <v>112063.3843380576</v>
      </c>
      <c r="Z83" s="300">
        <f t="shared" si="0"/>
        <v>3.6849844702745257E-2</v>
      </c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</row>
    <row r="84" spans="1:38" ht="15.75" x14ac:dyDescent="0.2">
      <c r="A84" s="181"/>
      <c r="B84" s="180"/>
      <c r="C84" s="180"/>
      <c r="D84" s="180"/>
      <c r="E84" s="180"/>
      <c r="F84" s="180"/>
      <c r="G84" s="180"/>
      <c r="H84" s="180"/>
      <c r="I84" s="180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 t="str">
        <f t="shared" si="1"/>
        <v>Natick</v>
      </c>
      <c r="V84" s="181"/>
      <c r="W84" s="181"/>
      <c r="X84" s="291">
        <f t="shared" si="2"/>
        <v>2385847.8476714827</v>
      </c>
      <c r="Y84" s="301">
        <f t="shared" si="3"/>
        <v>23932.912557643838</v>
      </c>
      <c r="Z84" s="300">
        <f t="shared" si="0"/>
        <v>1.0031198167561966E-2</v>
      </c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</row>
    <row r="85" spans="1:38" ht="15.75" x14ac:dyDescent="0.2">
      <c r="A85" s="181"/>
      <c r="B85" s="180"/>
      <c r="C85" s="180"/>
      <c r="D85" s="180"/>
      <c r="E85" s="180"/>
      <c r="F85" s="180"/>
      <c r="G85" s="180"/>
      <c r="H85" s="180"/>
      <c r="I85" s="180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 t="str">
        <f t="shared" si="1"/>
        <v>Needham</v>
      </c>
      <c r="V85" s="181"/>
      <c r="W85" s="181"/>
      <c r="X85" s="291">
        <f t="shared" si="2"/>
        <v>3296723.9735076809</v>
      </c>
      <c r="Y85" s="301">
        <f t="shared" si="3"/>
        <v>76525.080850921571</v>
      </c>
      <c r="Z85" s="300">
        <f t="shared" si="0"/>
        <v>2.3212462270385245E-2</v>
      </c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</row>
    <row r="86" spans="1:38" ht="15.75" x14ac:dyDescent="0.2">
      <c r="A86" s="181"/>
      <c r="B86" s="180"/>
      <c r="C86" s="180"/>
      <c r="D86" s="180"/>
      <c r="E86" s="180"/>
      <c r="F86" s="180"/>
      <c r="G86" s="180"/>
      <c r="H86" s="180"/>
      <c r="I86" s="180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 t="str">
        <f t="shared" si="1"/>
        <v xml:space="preserve">Newton </v>
      </c>
      <c r="V86" s="181"/>
      <c r="W86" s="181"/>
      <c r="X86" s="291">
        <f t="shared" si="2"/>
        <v>13043547.489990333</v>
      </c>
      <c r="Y86" s="301">
        <f t="shared" si="3"/>
        <v>455577.57619534619</v>
      </c>
      <c r="Z86" s="300">
        <f t="shared" si="0"/>
        <v>3.4927428795345598E-2</v>
      </c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</row>
    <row r="87" spans="1:38" ht="15.75" x14ac:dyDescent="0.2">
      <c r="A87" s="181"/>
      <c r="B87" s="180"/>
      <c r="C87" s="180"/>
      <c r="D87" s="180"/>
      <c r="E87" s="180"/>
      <c r="F87" s="180"/>
      <c r="G87" s="180"/>
      <c r="H87" s="180"/>
      <c r="I87" s="180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 t="str">
        <f t="shared" si="1"/>
        <v>Norwood</v>
      </c>
      <c r="V87" s="181"/>
      <c r="W87" s="181"/>
      <c r="X87" s="291">
        <f t="shared" si="2"/>
        <v>5095745.320899047</v>
      </c>
      <c r="Y87" s="301">
        <f t="shared" si="3"/>
        <v>3778.9907181151211</v>
      </c>
      <c r="Z87" s="300">
        <f t="shared" si="0"/>
        <v>7.4159725028180774E-4</v>
      </c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</row>
    <row r="88" spans="1:38" ht="15.75" x14ac:dyDescent="0.2">
      <c r="A88" s="181"/>
      <c r="B88" s="180"/>
      <c r="C88" s="180"/>
      <c r="D88" s="180"/>
      <c r="E88" s="180"/>
      <c r="F88" s="180"/>
      <c r="G88" s="180"/>
      <c r="H88" s="180"/>
      <c r="I88" s="180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 t="str">
        <f t="shared" si="1"/>
        <v>Quincy</v>
      </c>
      <c r="V88" s="181"/>
      <c r="W88" s="181"/>
      <c r="X88" s="291">
        <f t="shared" si="2"/>
        <v>10831692.55994568</v>
      </c>
      <c r="Y88" s="301">
        <f t="shared" si="3"/>
        <v>-142633.08591939509</v>
      </c>
      <c r="Z88" s="300">
        <f t="shared" si="0"/>
        <v>-1.3168125399610712E-2</v>
      </c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</row>
    <row r="89" spans="1:38" ht="15.75" x14ac:dyDescent="0.2">
      <c r="A89" s="181"/>
      <c r="B89" s="180"/>
      <c r="C89" s="180"/>
      <c r="D89" s="180"/>
      <c r="E89" s="180"/>
      <c r="F89" s="180"/>
      <c r="G89" s="180"/>
      <c r="H89" s="180"/>
      <c r="I89" s="180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 t="str">
        <f t="shared" si="1"/>
        <v>Randolph</v>
      </c>
      <c r="V89" s="181"/>
      <c r="W89" s="181"/>
      <c r="X89" s="291">
        <f t="shared" si="2"/>
        <v>3186627.0656462507</v>
      </c>
      <c r="Y89" s="301">
        <f t="shared" si="3"/>
        <v>27879.456973350607</v>
      </c>
      <c r="Z89" s="300">
        <f t="shared" si="0"/>
        <v>8.748892292388984E-3</v>
      </c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</row>
    <row r="90" spans="1:38" ht="15.75" x14ac:dyDescent="0.2">
      <c r="A90" s="181"/>
      <c r="B90" s="180"/>
      <c r="C90" s="180"/>
      <c r="D90" s="180"/>
      <c r="E90" s="180"/>
      <c r="F90" s="180"/>
      <c r="G90" s="180"/>
      <c r="H90" s="180"/>
      <c r="I90" s="180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 t="str">
        <f t="shared" si="1"/>
        <v>Reading</v>
      </c>
      <c r="V90" s="181"/>
      <c r="W90" s="181"/>
      <c r="X90" s="291">
        <f t="shared" si="2"/>
        <v>2709711.5523279775</v>
      </c>
      <c r="Y90" s="301">
        <f t="shared" si="3"/>
        <v>73100.613658713177</v>
      </c>
      <c r="Z90" s="300">
        <f t="shared" si="0"/>
        <v>2.6977267597324411E-2</v>
      </c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</row>
    <row r="91" spans="1:38" ht="15.75" x14ac:dyDescent="0.2">
      <c r="A91" s="181"/>
      <c r="B91" s="180"/>
      <c r="C91" s="180"/>
      <c r="D91" s="180"/>
      <c r="E91" s="180"/>
      <c r="F91" s="180"/>
      <c r="G91" s="180"/>
      <c r="H91" s="180"/>
      <c r="I91" s="180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 t="str">
        <f t="shared" si="1"/>
        <v>Revere</v>
      </c>
      <c r="V91" s="181"/>
      <c r="W91" s="181"/>
      <c r="X91" s="291">
        <f t="shared" si="2"/>
        <v>5061006.3136976324</v>
      </c>
      <c r="Y91" s="301">
        <f t="shared" si="3"/>
        <v>-82507.584236668423</v>
      </c>
      <c r="Z91" s="300">
        <f t="shared" si="0"/>
        <v>-1.6302604486653442E-2</v>
      </c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</row>
    <row r="92" spans="1:38" ht="15.75" x14ac:dyDescent="0.2">
      <c r="A92" s="181"/>
      <c r="B92" s="180"/>
      <c r="C92" s="180"/>
      <c r="D92" s="180"/>
      <c r="E92" s="180"/>
      <c r="F92" s="180"/>
      <c r="G92" s="180"/>
      <c r="H92" s="180"/>
      <c r="I92" s="180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 t="str">
        <f t="shared" si="1"/>
        <v>Somerville</v>
      </c>
      <c r="V92" s="181"/>
      <c r="W92" s="181"/>
      <c r="X92" s="291">
        <f t="shared" si="2"/>
        <v>8351646.5211422872</v>
      </c>
      <c r="Y92" s="301">
        <f t="shared" si="3"/>
        <v>55208.794335651211</v>
      </c>
      <c r="Z92" s="300">
        <f t="shared" si="0"/>
        <v>6.6105281390788665E-3</v>
      </c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</row>
    <row r="93" spans="1:38" ht="15.75" x14ac:dyDescent="0.2">
      <c r="A93" s="181"/>
      <c r="B93" s="180"/>
      <c r="C93" s="180"/>
      <c r="D93" s="180"/>
      <c r="E93" s="180"/>
      <c r="F93" s="180"/>
      <c r="G93" s="180"/>
      <c r="H93" s="180"/>
      <c r="I93" s="180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 t="str">
        <f t="shared" si="1"/>
        <v>Stoneham</v>
      </c>
      <c r="V93" s="181"/>
      <c r="W93" s="181"/>
      <c r="X93" s="291">
        <f t="shared" si="2"/>
        <v>2652609.3626562729</v>
      </c>
      <c r="Y93" s="301">
        <f t="shared" si="3"/>
        <v>33962.022709103301</v>
      </c>
      <c r="Z93" s="300">
        <f t="shared" si="0"/>
        <v>1.2803250711252248E-2</v>
      </c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</row>
    <row r="94" spans="1:38" ht="15.75" x14ac:dyDescent="0.2">
      <c r="A94" s="181"/>
      <c r="B94" s="180"/>
      <c r="C94" s="180"/>
      <c r="D94" s="180"/>
      <c r="E94" s="180"/>
      <c r="F94" s="180"/>
      <c r="G94" s="180"/>
      <c r="H94" s="180"/>
      <c r="I94" s="180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 t="str">
        <f t="shared" si="1"/>
        <v>Stoughton</v>
      </c>
      <c r="V94" s="181"/>
      <c r="W94" s="181"/>
      <c r="X94" s="291">
        <f t="shared" si="2"/>
        <v>2676463.3422074262</v>
      </c>
      <c r="Y94" s="301">
        <f t="shared" si="3"/>
        <v>43585.845679865684</v>
      </c>
      <c r="Z94" s="300">
        <f t="shared" si="0"/>
        <v>1.6284865550939338E-2</v>
      </c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</row>
    <row r="95" spans="1:38" ht="15.75" x14ac:dyDescent="0.2">
      <c r="A95" s="181"/>
      <c r="B95" s="180"/>
      <c r="C95" s="180"/>
      <c r="D95" s="180"/>
      <c r="E95" s="180"/>
      <c r="F95" s="180"/>
      <c r="G95" s="180"/>
      <c r="H95" s="180"/>
      <c r="I95" s="180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 t="str">
        <f t="shared" si="1"/>
        <v>Wakefield</v>
      </c>
      <c r="V95" s="181"/>
      <c r="W95" s="181"/>
      <c r="X95" s="291">
        <f t="shared" si="2"/>
        <v>3855833.1141773453</v>
      </c>
      <c r="Y95" s="301">
        <f t="shared" si="3"/>
        <v>126932.77349437121</v>
      </c>
      <c r="Z95" s="300">
        <f t="shared" si="0"/>
        <v>3.2919675135227616E-2</v>
      </c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</row>
    <row r="96" spans="1:38" ht="15.75" x14ac:dyDescent="0.2">
      <c r="A96" s="181"/>
      <c r="B96" s="180"/>
      <c r="C96" s="180"/>
      <c r="D96" s="180"/>
      <c r="E96" s="180"/>
      <c r="F96" s="180"/>
      <c r="G96" s="180"/>
      <c r="H96" s="180"/>
      <c r="I96" s="180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 t="str">
        <f t="shared" si="1"/>
        <v>Walpole</v>
      </c>
      <c r="V96" s="181"/>
      <c r="W96" s="181"/>
      <c r="X96" s="291">
        <f t="shared" si="2"/>
        <v>1754093.4579330531</v>
      </c>
      <c r="Y96" s="301">
        <f t="shared" si="3"/>
        <v>-58867.004785360536</v>
      </c>
      <c r="Z96" s="300">
        <f t="shared" si="0"/>
        <v>-3.3559788116835479E-2</v>
      </c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</row>
    <row r="97" spans="1:38" ht="15.75" x14ac:dyDescent="0.2">
      <c r="A97" s="181"/>
      <c r="B97" s="180"/>
      <c r="C97" s="180"/>
      <c r="D97" s="180"/>
      <c r="E97" s="180"/>
      <c r="F97" s="180"/>
      <c r="G97" s="180"/>
      <c r="H97" s="180"/>
      <c r="I97" s="180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 t="str">
        <f t="shared" si="1"/>
        <v>Waltham</v>
      </c>
      <c r="V97" s="181"/>
      <c r="W97" s="181"/>
      <c r="X97" s="291">
        <f t="shared" si="2"/>
        <v>7421230.2787651634</v>
      </c>
      <c r="Y97" s="301">
        <f t="shared" si="3"/>
        <v>11296.387023299001</v>
      </c>
      <c r="Z97" s="300">
        <f t="shared" si="0"/>
        <v>1.5221717422813398E-3</v>
      </c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</row>
    <row r="98" spans="1:38" ht="15.75" x14ac:dyDescent="0.2">
      <c r="A98" s="181"/>
      <c r="B98" s="180"/>
      <c r="C98" s="180"/>
      <c r="D98" s="180"/>
      <c r="E98" s="180"/>
      <c r="F98" s="180"/>
      <c r="G98" s="180"/>
      <c r="H98" s="180"/>
      <c r="I98" s="180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 t="str">
        <f t="shared" si="1"/>
        <v>Watertown</v>
      </c>
      <c r="V98" s="181"/>
      <c r="W98" s="181"/>
      <c r="X98" s="291">
        <f t="shared" si="2"/>
        <v>2936014.4667868661</v>
      </c>
      <c r="Y98" s="301">
        <f t="shared" si="3"/>
        <v>28756.710658953059</v>
      </c>
      <c r="Z98" s="300">
        <f t="shared" si="0"/>
        <v>9.7944717181261062E-3</v>
      </c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</row>
    <row r="99" spans="1:38" ht="15.75" x14ac:dyDescent="0.2">
      <c r="A99" s="181"/>
      <c r="B99" s="180"/>
      <c r="C99" s="180"/>
      <c r="D99" s="180"/>
      <c r="E99" s="180"/>
      <c r="F99" s="180"/>
      <c r="G99" s="180"/>
      <c r="H99" s="180"/>
      <c r="I99" s="180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 t="str">
        <f t="shared" si="1"/>
        <v>Wellesley</v>
      </c>
      <c r="V99" s="181"/>
      <c r="W99" s="181"/>
      <c r="X99" s="291">
        <f t="shared" si="2"/>
        <v>3005605.7671042937</v>
      </c>
      <c r="Y99" s="301">
        <f t="shared" si="3"/>
        <v>109211.91935519455</v>
      </c>
      <c r="Z99" s="300">
        <f t="shared" si="0"/>
        <v>3.6336075925357689E-2</v>
      </c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</row>
    <row r="100" spans="1:38" ht="15.75" x14ac:dyDescent="0.2">
      <c r="A100" s="181"/>
      <c r="B100" s="180"/>
      <c r="C100" s="180"/>
      <c r="D100" s="180"/>
      <c r="E100" s="180"/>
      <c r="F100" s="180"/>
      <c r="G100" s="180"/>
      <c r="H100" s="180"/>
      <c r="I100" s="180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 t="str">
        <f t="shared" si="1"/>
        <v>Westwood</v>
      </c>
      <c r="V100" s="181"/>
      <c r="W100" s="181"/>
      <c r="X100" s="291">
        <f t="shared" si="2"/>
        <v>1509121.329721204</v>
      </c>
      <c r="Y100" s="301">
        <f t="shared" si="3"/>
        <v>17641.403991552535</v>
      </c>
      <c r="Z100" s="300">
        <f t="shared" si="0"/>
        <v>1.1689851335420207E-2</v>
      </c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</row>
    <row r="101" spans="1:38" ht="15.75" x14ac:dyDescent="0.2">
      <c r="A101" s="181"/>
      <c r="B101" s="180"/>
      <c r="C101" s="180"/>
      <c r="D101" s="180"/>
      <c r="E101" s="180"/>
      <c r="F101" s="180"/>
      <c r="G101" s="180"/>
      <c r="H101" s="180"/>
      <c r="I101" s="180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 t="str">
        <f t="shared" si="1"/>
        <v>Weymouth</v>
      </c>
      <c r="V101" s="181"/>
      <c r="W101" s="181"/>
      <c r="X101" s="291">
        <f t="shared" si="2"/>
        <v>7280121.5624039005</v>
      </c>
      <c r="Y101" s="301">
        <f t="shared" si="3"/>
        <v>24415.404211517423</v>
      </c>
      <c r="Z101" s="300">
        <f t="shared" si="0"/>
        <v>3.3537083141034038E-3</v>
      </c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</row>
    <row r="102" spans="1:38" ht="15.75" x14ac:dyDescent="0.2">
      <c r="A102" s="181"/>
      <c r="B102" s="180"/>
      <c r="C102" s="180"/>
      <c r="D102" s="180"/>
      <c r="E102" s="180"/>
      <c r="F102" s="180"/>
      <c r="G102" s="180"/>
      <c r="H102" s="180"/>
      <c r="I102" s="180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 t="str">
        <f t="shared" si="1"/>
        <v>Wilmington</v>
      </c>
      <c r="V102" s="181"/>
      <c r="W102" s="181"/>
      <c r="X102" s="291">
        <f>((D52*$X$56/2)+(O52*$X$62/2))</f>
        <v>1155858.7102603046</v>
      </c>
      <c r="Y102" s="301">
        <f t="shared" si="3"/>
        <v>-327192.34595525451</v>
      </c>
      <c r="Z102" s="300">
        <f t="shared" si="0"/>
        <v>-0.28307295956749706</v>
      </c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</row>
    <row r="103" spans="1:38" ht="15.75" x14ac:dyDescent="0.2">
      <c r="A103" s="181"/>
      <c r="B103" s="180"/>
      <c r="C103" s="180"/>
      <c r="D103" s="180"/>
      <c r="E103" s="180"/>
      <c r="F103" s="180"/>
      <c r="G103" s="180"/>
      <c r="H103" s="180"/>
      <c r="I103" s="180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 t="str">
        <f t="shared" si="1"/>
        <v xml:space="preserve">Winchester  </v>
      </c>
      <c r="V103" s="181"/>
      <c r="W103" s="181"/>
      <c r="X103" s="291">
        <f t="shared" si="2"/>
        <v>2144963.1273456244</v>
      </c>
      <c r="Y103" s="301">
        <f t="shared" si="3"/>
        <v>80869.047492091078</v>
      </c>
      <c r="Z103" s="300">
        <f t="shared" si="0"/>
        <v>3.7701835738391413E-2</v>
      </c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</row>
    <row r="104" spans="1:38" ht="15.75" x14ac:dyDescent="0.2">
      <c r="A104" s="181"/>
      <c r="B104" s="180"/>
      <c r="C104" s="180"/>
      <c r="D104" s="180"/>
      <c r="E104" s="180"/>
      <c r="F104" s="180"/>
      <c r="G104" s="180"/>
      <c r="H104" s="180"/>
      <c r="I104" s="180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 t="str">
        <f t="shared" si="1"/>
        <v>Winthrop</v>
      </c>
      <c r="V104" s="181"/>
      <c r="W104" s="181"/>
      <c r="X104" s="291">
        <f t="shared" si="2"/>
        <v>1718129.80162038</v>
      </c>
      <c r="Y104" s="301">
        <f t="shared" si="3"/>
        <v>-43268.97513977671</v>
      </c>
      <c r="Z104" s="300">
        <f t="shared" si="0"/>
        <v>-2.5183763822133488E-2</v>
      </c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</row>
    <row r="105" spans="1:38" ht="15.75" x14ac:dyDescent="0.2">
      <c r="A105" s="181"/>
      <c r="B105" s="180"/>
      <c r="C105" s="180"/>
      <c r="D105" s="180"/>
      <c r="E105" s="180"/>
      <c r="F105" s="180"/>
      <c r="G105" s="180"/>
      <c r="H105" s="180"/>
      <c r="I105" s="180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 t="str">
        <f t="shared" si="1"/>
        <v>Woburn</v>
      </c>
      <c r="V105" s="181"/>
      <c r="W105" s="181"/>
      <c r="X105" s="291">
        <f t="shared" si="2"/>
        <v>5243743.635897411</v>
      </c>
      <c r="Y105" s="301">
        <f t="shared" si="3"/>
        <v>15257.106106304564</v>
      </c>
      <c r="Z105" s="300">
        <f>Y105/X105</f>
        <v>2.9095827648510648E-3</v>
      </c>
      <c r="AA105" s="300">
        <f t="shared" ref="AA105:AB105" si="4">Z105/Y105</f>
        <v>1.9070344956497108E-7</v>
      </c>
      <c r="AB105" s="300">
        <f t="shared" si="4"/>
        <v>6.5543229039141215E-5</v>
      </c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</row>
    <row r="106" spans="1:38" ht="15.75" x14ac:dyDescent="0.2">
      <c r="A106" s="181"/>
      <c r="B106" s="180"/>
      <c r="C106" s="180"/>
      <c r="D106" s="180"/>
      <c r="E106" s="180"/>
      <c r="F106" s="180"/>
      <c r="G106" s="180"/>
      <c r="H106" s="180"/>
      <c r="I106" s="180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291"/>
      <c r="Y106" s="291">
        <f>SUM(Y63:Y105)</f>
        <v>1.8195714801549911E-7</v>
      </c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</row>
    <row r="107" spans="1:38" ht="15.75" x14ac:dyDescent="0.2">
      <c r="A107" s="181"/>
      <c r="B107" s="180"/>
      <c r="C107" s="180"/>
      <c r="D107" s="180"/>
      <c r="E107" s="180"/>
      <c r="F107" s="180"/>
      <c r="G107" s="180"/>
      <c r="H107" s="180"/>
      <c r="I107" s="180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291"/>
      <c r="Y107" s="29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</row>
    <row r="108" spans="1:38" ht="15.75" x14ac:dyDescent="0.2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1"/>
      <c r="V108" s="181"/>
      <c r="W108" s="181"/>
      <c r="X108" s="291"/>
      <c r="Y108" s="291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/>
      <c r="AL108" s="180"/>
    </row>
    <row r="109" spans="1:38" ht="15.75" x14ac:dyDescent="0.2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1"/>
      <c r="V109" s="181"/>
      <c r="W109" s="181"/>
      <c r="X109" s="291"/>
      <c r="Y109" s="291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</row>
    <row r="110" spans="1:38" ht="15.75" x14ac:dyDescent="0.2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1"/>
      <c r="V110" s="181"/>
      <c r="W110" s="181"/>
      <c r="X110" s="291"/>
      <c r="Y110" s="291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</row>
    <row r="111" spans="1:38" ht="15.75" x14ac:dyDescent="0.2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1"/>
      <c r="V111" s="181"/>
      <c r="W111" s="181"/>
      <c r="X111" s="291"/>
      <c r="Y111" s="291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</row>
    <row r="112" spans="1:38" ht="15.75" x14ac:dyDescent="0.2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1"/>
      <c r="V112" s="181"/>
      <c r="W112" s="181"/>
      <c r="X112" s="291"/>
      <c r="Y112" s="291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</row>
    <row r="113" spans="1:38" ht="15.75" x14ac:dyDescent="0.2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1"/>
      <c r="V113" s="181"/>
      <c r="W113" s="181"/>
      <c r="X113" s="291"/>
      <c r="Y113" s="291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</row>
    <row r="114" spans="1:38" ht="15.75" x14ac:dyDescent="0.2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1"/>
      <c r="V114" s="181"/>
      <c r="W114" s="181"/>
      <c r="X114" s="291"/>
      <c r="Y114" s="291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</row>
    <row r="115" spans="1:38" ht="15.75" x14ac:dyDescent="0.2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1"/>
      <c r="V115" s="181"/>
      <c r="W115" s="181"/>
      <c r="X115" s="291"/>
      <c r="Y115" s="291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</row>
    <row r="116" spans="1:38" ht="15.75" x14ac:dyDescent="0.2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1"/>
      <c r="V116" s="181"/>
      <c r="W116" s="181"/>
      <c r="X116" s="291"/>
      <c r="Y116" s="291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</row>
    <row r="117" spans="1:38" ht="15.75" x14ac:dyDescent="0.2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1"/>
      <c r="V117" s="181"/>
      <c r="W117" s="181"/>
      <c r="X117" s="291"/>
      <c r="Y117" s="291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</row>
    <row r="118" spans="1:38" ht="15.75" x14ac:dyDescent="0.2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1"/>
      <c r="V118" s="181"/>
      <c r="W118" s="181"/>
      <c r="X118" s="291"/>
      <c r="Y118" s="291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</row>
    <row r="119" spans="1:38" ht="15.75" x14ac:dyDescent="0.2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1"/>
      <c r="V119" s="181"/>
      <c r="W119" s="181"/>
      <c r="X119" s="291"/>
      <c r="Y119" s="291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</row>
    <row r="120" spans="1:38" ht="15.75" x14ac:dyDescent="0.2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1"/>
      <c r="V120" s="181"/>
      <c r="W120" s="181"/>
      <c r="X120" s="291"/>
      <c r="Y120" s="291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</row>
    <row r="121" spans="1:38" ht="15.75" x14ac:dyDescent="0.2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1"/>
      <c r="V121" s="181"/>
      <c r="W121" s="181"/>
      <c r="X121" s="291"/>
      <c r="Y121" s="291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</row>
    <row r="122" spans="1:38" ht="15.75" x14ac:dyDescent="0.2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1"/>
      <c r="V122" s="181"/>
      <c r="W122" s="181"/>
      <c r="X122" s="291"/>
      <c r="Y122" s="291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</row>
    <row r="123" spans="1:38" ht="15.75" x14ac:dyDescent="0.2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1"/>
      <c r="V123" s="181"/>
      <c r="W123" s="181"/>
      <c r="X123" s="291"/>
      <c r="Y123" s="291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</row>
    <row r="124" spans="1:38" ht="15.75" x14ac:dyDescent="0.2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1"/>
      <c r="V124" s="181"/>
      <c r="W124" s="181"/>
      <c r="X124" s="291"/>
      <c r="Y124" s="291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</row>
    <row r="125" spans="1:38" ht="15.75" x14ac:dyDescent="0.2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1"/>
      <c r="V125" s="181"/>
      <c r="W125" s="181"/>
      <c r="X125" s="291"/>
      <c r="Y125" s="291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</row>
    <row r="126" spans="1:38" ht="15.75" x14ac:dyDescent="0.2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1"/>
      <c r="V126" s="181"/>
      <c r="W126" s="181"/>
      <c r="X126" s="291"/>
      <c r="Y126" s="291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</row>
    <row r="127" spans="1:38" ht="15.75" x14ac:dyDescent="0.2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1"/>
      <c r="V127" s="181"/>
      <c r="W127" s="181"/>
      <c r="X127" s="291"/>
      <c r="Y127" s="291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</row>
    <row r="128" spans="1:38" ht="15.75" x14ac:dyDescent="0.2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1"/>
      <c r="V128" s="181"/>
      <c r="W128" s="181"/>
      <c r="X128" s="291"/>
      <c r="Y128" s="291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</row>
    <row r="129" spans="1:38" ht="15.75" x14ac:dyDescent="0.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1"/>
      <c r="V129" s="181"/>
      <c r="W129" s="181"/>
      <c r="X129" s="291"/>
      <c r="Y129" s="291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</row>
    <row r="130" spans="1:38" ht="15.75" x14ac:dyDescent="0.2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1"/>
      <c r="V130" s="181"/>
      <c r="W130" s="181"/>
      <c r="X130" s="291"/>
      <c r="Y130" s="291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</row>
    <row r="131" spans="1:38" ht="15.75" x14ac:dyDescent="0.2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1"/>
      <c r="V131" s="181"/>
      <c r="W131" s="181"/>
      <c r="X131" s="291"/>
      <c r="Y131" s="291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</row>
    <row r="132" spans="1:38" ht="15.75" x14ac:dyDescent="0.2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1"/>
      <c r="V132" s="181"/>
      <c r="W132" s="181"/>
      <c r="X132" s="291"/>
      <c r="Y132" s="291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</row>
    <row r="133" spans="1:38" ht="15.75" x14ac:dyDescent="0.2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1"/>
      <c r="V133" s="181"/>
      <c r="W133" s="181"/>
      <c r="X133" s="291"/>
      <c r="Y133" s="291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</row>
    <row r="134" spans="1:38" ht="15.75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1"/>
      <c r="V134" s="181"/>
      <c r="W134" s="181"/>
      <c r="X134" s="291"/>
      <c r="Y134" s="291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</row>
    <row r="135" spans="1:38" ht="15.75" x14ac:dyDescent="0.2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1"/>
      <c r="V135" s="181"/>
      <c r="W135" s="181"/>
      <c r="X135" s="291"/>
      <c r="Y135" s="291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</row>
    <row r="136" spans="1:38" ht="15.75" x14ac:dyDescent="0.2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1"/>
      <c r="V136" s="181"/>
      <c r="W136" s="181"/>
      <c r="X136" s="291"/>
      <c r="Y136" s="291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</row>
    <row r="137" spans="1:38" ht="15.75" x14ac:dyDescent="0.2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1"/>
      <c r="V137" s="181"/>
      <c r="W137" s="181"/>
      <c r="X137" s="291"/>
      <c r="Y137" s="291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</row>
    <row r="138" spans="1:38" ht="15.75" x14ac:dyDescent="0.2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1"/>
      <c r="V138" s="181"/>
      <c r="W138" s="181"/>
      <c r="X138" s="291"/>
      <c r="Y138" s="291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</row>
    <row r="139" spans="1:38" ht="15.75" x14ac:dyDescent="0.2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1"/>
      <c r="V139" s="181"/>
      <c r="W139" s="181"/>
      <c r="X139" s="291"/>
      <c r="Y139" s="291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</row>
    <row r="140" spans="1:38" ht="15.75" x14ac:dyDescent="0.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1"/>
      <c r="V140" s="181"/>
      <c r="W140" s="181"/>
      <c r="X140" s="291"/>
      <c r="Y140" s="291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</row>
    <row r="141" spans="1:38" ht="15.75" x14ac:dyDescent="0.2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1"/>
      <c r="V141" s="181"/>
      <c r="W141" s="181"/>
      <c r="X141" s="291"/>
      <c r="Y141" s="291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</row>
    <row r="142" spans="1:38" ht="15.75" x14ac:dyDescent="0.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1"/>
      <c r="V142" s="181"/>
      <c r="W142" s="181"/>
      <c r="X142" s="291"/>
      <c r="Y142" s="291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</row>
    <row r="143" spans="1:38" ht="15.75" x14ac:dyDescent="0.2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1"/>
      <c r="V143" s="181"/>
      <c r="W143" s="181"/>
      <c r="X143" s="291"/>
      <c r="Y143" s="291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</row>
    <row r="144" spans="1:38" ht="15.75" x14ac:dyDescent="0.2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1"/>
      <c r="V144" s="181"/>
      <c r="W144" s="181"/>
      <c r="X144" s="291"/>
      <c r="Y144" s="291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</row>
    <row r="145" spans="1:38" ht="15.75" x14ac:dyDescent="0.2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1"/>
      <c r="V145" s="181"/>
      <c r="W145" s="181"/>
      <c r="X145" s="291"/>
      <c r="Y145" s="291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</row>
    <row r="146" spans="1:38" ht="15.75" x14ac:dyDescent="0.2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1"/>
      <c r="V146" s="181"/>
      <c r="W146" s="181"/>
      <c r="X146" s="291"/>
      <c r="Y146" s="291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</row>
    <row r="147" spans="1:38" ht="15.75" x14ac:dyDescent="0.2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1"/>
      <c r="V147" s="181"/>
      <c r="W147" s="181"/>
      <c r="X147" s="291"/>
      <c r="Y147" s="291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</row>
    <row r="148" spans="1:38" ht="15.75" x14ac:dyDescent="0.2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1"/>
      <c r="V148" s="181"/>
      <c r="W148" s="181"/>
      <c r="X148" s="291"/>
      <c r="Y148" s="291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</row>
    <row r="149" spans="1:38" ht="15.75" x14ac:dyDescent="0.2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1"/>
      <c r="V149" s="181"/>
      <c r="W149" s="181"/>
      <c r="X149" s="291"/>
      <c r="Y149" s="291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</row>
    <row r="150" spans="1:38" ht="15.75" x14ac:dyDescent="0.2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1"/>
      <c r="V150" s="181"/>
      <c r="W150" s="181"/>
      <c r="X150" s="291"/>
      <c r="Y150" s="291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</row>
    <row r="151" spans="1:38" ht="15.75" x14ac:dyDescent="0.2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1"/>
      <c r="V151" s="181"/>
      <c r="W151" s="181"/>
      <c r="X151" s="291"/>
      <c r="Y151" s="291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</row>
    <row r="152" spans="1:38" ht="15.75" x14ac:dyDescent="0.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1"/>
      <c r="V152" s="181"/>
      <c r="W152" s="181"/>
      <c r="X152" s="291"/>
      <c r="Y152" s="291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</row>
    <row r="153" spans="1:38" ht="15.75" x14ac:dyDescent="0.2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1"/>
      <c r="V153" s="181"/>
      <c r="W153" s="181"/>
      <c r="X153" s="291"/>
      <c r="Y153" s="291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</row>
    <row r="154" spans="1:38" ht="15.75" x14ac:dyDescent="0.2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1"/>
      <c r="V154" s="181"/>
      <c r="W154" s="181"/>
      <c r="X154" s="291"/>
      <c r="Y154" s="291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</row>
    <row r="155" spans="1:38" ht="15.75" x14ac:dyDescent="0.2">
      <c r="B155" s="180"/>
      <c r="C155" s="180"/>
      <c r="U155" s="181"/>
      <c r="V155" s="181"/>
      <c r="W155" s="181"/>
      <c r="X155" s="291"/>
      <c r="Y155" s="291"/>
    </row>
    <row r="156" spans="1:38" ht="15.75" x14ac:dyDescent="0.2">
      <c r="B156" s="180"/>
      <c r="C156" s="180"/>
      <c r="U156" s="181"/>
      <c r="V156" s="181"/>
      <c r="W156" s="181"/>
      <c r="X156" s="291"/>
      <c r="Y156" s="291"/>
    </row>
    <row r="157" spans="1:38" ht="15.75" x14ac:dyDescent="0.2">
      <c r="B157" s="180"/>
      <c r="C157" s="180"/>
      <c r="U157" s="181"/>
      <c r="V157" s="181"/>
      <c r="W157" s="181"/>
      <c r="X157" s="291"/>
      <c r="Y157" s="291"/>
    </row>
    <row r="158" spans="1:38" ht="15.75" x14ac:dyDescent="0.2">
      <c r="B158" s="180"/>
      <c r="C158" s="180"/>
      <c r="U158" s="181"/>
      <c r="V158" s="181"/>
      <c r="W158" s="181"/>
      <c r="X158" s="291"/>
      <c r="Y158" s="291"/>
    </row>
    <row r="159" spans="1:38" ht="15.75" x14ac:dyDescent="0.2">
      <c r="B159" s="180"/>
      <c r="C159" s="180"/>
      <c r="U159" s="181"/>
      <c r="V159" s="181"/>
      <c r="W159" s="181"/>
      <c r="X159" s="291"/>
      <c r="Y159" s="291"/>
    </row>
    <row r="160" spans="1:38" ht="15.75" x14ac:dyDescent="0.2">
      <c r="B160" s="180"/>
      <c r="C160" s="180"/>
      <c r="U160" s="181"/>
      <c r="V160" s="181"/>
      <c r="W160" s="181"/>
      <c r="X160" s="291"/>
      <c r="Y160" s="291"/>
    </row>
    <row r="161" spans="2:25" ht="15.75" x14ac:dyDescent="0.2">
      <c r="B161" s="180"/>
      <c r="C161" s="180"/>
      <c r="U161" s="181"/>
      <c r="V161" s="181"/>
      <c r="W161" s="181"/>
      <c r="X161" s="291"/>
      <c r="Y161" s="291"/>
    </row>
    <row r="162" spans="2:25" ht="15.75" x14ac:dyDescent="0.2">
      <c r="B162" s="180"/>
      <c r="C162" s="180"/>
      <c r="U162" s="181"/>
      <c r="V162" s="181"/>
      <c r="W162" s="181"/>
      <c r="X162" s="291"/>
      <c r="Y162" s="291"/>
    </row>
    <row r="163" spans="2:25" ht="15.75" x14ac:dyDescent="0.2">
      <c r="B163" s="180"/>
      <c r="C163" s="180"/>
      <c r="U163" s="181"/>
      <c r="V163" s="181"/>
      <c r="W163" s="181"/>
      <c r="X163" s="291"/>
      <c r="Y163" s="291"/>
    </row>
    <row r="164" spans="2:25" ht="15.75" x14ac:dyDescent="0.2">
      <c r="B164" s="180"/>
      <c r="C164" s="180"/>
      <c r="U164" s="181"/>
      <c r="V164" s="181"/>
      <c r="W164" s="181"/>
      <c r="X164" s="291"/>
      <c r="Y164" s="291"/>
    </row>
    <row r="165" spans="2:25" ht="15.75" x14ac:dyDescent="0.2">
      <c r="B165" s="180"/>
      <c r="C165" s="180"/>
      <c r="U165" s="181"/>
      <c r="V165" s="181"/>
      <c r="W165" s="181"/>
      <c r="X165" s="291"/>
      <c r="Y165" s="291"/>
    </row>
    <row r="166" spans="2:25" ht="15.75" x14ac:dyDescent="0.2">
      <c r="B166" s="180"/>
      <c r="C166" s="180"/>
      <c r="U166" s="181"/>
      <c r="V166" s="181"/>
      <c r="W166" s="181"/>
      <c r="X166" s="291"/>
      <c r="Y166" s="291"/>
    </row>
    <row r="167" spans="2:25" ht="15.75" x14ac:dyDescent="0.2">
      <c r="B167" s="180"/>
      <c r="C167" s="180"/>
      <c r="U167" s="181"/>
      <c r="V167" s="181"/>
      <c r="W167" s="181"/>
      <c r="X167" s="291"/>
      <c r="Y167" s="291"/>
    </row>
    <row r="168" spans="2:25" ht="15.75" x14ac:dyDescent="0.2">
      <c r="B168" s="180"/>
      <c r="C168" s="180"/>
      <c r="U168" s="181"/>
      <c r="V168" s="181"/>
      <c r="W168" s="181"/>
      <c r="X168" s="291"/>
      <c r="Y168" s="291"/>
    </row>
    <row r="169" spans="2:25" ht="15.75" x14ac:dyDescent="0.2">
      <c r="B169" s="180"/>
      <c r="C169" s="180"/>
      <c r="U169" s="181"/>
      <c r="V169" s="181"/>
      <c r="W169" s="181"/>
      <c r="X169" s="291"/>
      <c r="Y169" s="291"/>
    </row>
    <row r="170" spans="2:25" ht="15.75" x14ac:dyDescent="0.2">
      <c r="B170" s="180"/>
      <c r="C170" s="180"/>
      <c r="U170" s="181"/>
      <c r="V170" s="181"/>
      <c r="W170" s="181"/>
      <c r="X170" s="291"/>
      <c r="Y170" s="291"/>
    </row>
    <row r="171" spans="2:25" ht="15.75" x14ac:dyDescent="0.2">
      <c r="B171" s="180"/>
      <c r="C171" s="180"/>
      <c r="U171" s="181"/>
      <c r="V171" s="181"/>
      <c r="W171" s="181"/>
      <c r="X171" s="291"/>
      <c r="Y171" s="291"/>
    </row>
    <row r="172" spans="2:25" ht="15.75" x14ac:dyDescent="0.2">
      <c r="B172" s="180"/>
      <c r="C172" s="180"/>
      <c r="U172" s="181"/>
      <c r="V172" s="181"/>
      <c r="W172" s="181"/>
      <c r="X172" s="291"/>
      <c r="Y172" s="291"/>
    </row>
    <row r="173" spans="2:25" ht="15.75" x14ac:dyDescent="0.2">
      <c r="B173" s="180"/>
      <c r="C173" s="180"/>
      <c r="U173" s="181"/>
      <c r="V173" s="181"/>
      <c r="W173" s="181"/>
      <c r="X173" s="291"/>
      <c r="Y173" s="291"/>
    </row>
    <row r="174" spans="2:25" ht="15.75" x14ac:dyDescent="0.2">
      <c r="B174" s="180"/>
      <c r="C174" s="180"/>
      <c r="U174" s="181"/>
      <c r="V174" s="181"/>
      <c r="W174" s="181"/>
      <c r="X174" s="291"/>
      <c r="Y174" s="291"/>
    </row>
    <row r="175" spans="2:25" ht="15.75" x14ac:dyDescent="0.2">
      <c r="B175" s="180"/>
      <c r="C175" s="180"/>
      <c r="U175" s="181"/>
      <c r="V175" s="181"/>
      <c r="W175" s="181"/>
      <c r="X175" s="291"/>
      <c r="Y175" s="291"/>
    </row>
    <row r="176" spans="2:25" ht="15.75" x14ac:dyDescent="0.2">
      <c r="B176" s="180"/>
      <c r="C176" s="180"/>
      <c r="U176" s="181"/>
      <c r="V176" s="181"/>
      <c r="W176" s="181"/>
      <c r="X176" s="291"/>
      <c r="Y176" s="291"/>
    </row>
    <row r="177" spans="2:25" ht="15.75" x14ac:dyDescent="0.2">
      <c r="B177" s="180"/>
      <c r="C177" s="180"/>
      <c r="U177" s="181"/>
      <c r="V177" s="181"/>
      <c r="W177" s="181"/>
      <c r="X177" s="291"/>
      <c r="Y177" s="291"/>
    </row>
    <row r="178" spans="2:25" ht="15.75" x14ac:dyDescent="0.2">
      <c r="B178" s="180"/>
      <c r="C178" s="180"/>
      <c r="U178" s="181"/>
      <c r="V178" s="181"/>
      <c r="W178" s="181"/>
      <c r="X178" s="291"/>
      <c r="Y178" s="291"/>
    </row>
    <row r="179" spans="2:25" ht="15.75" x14ac:dyDescent="0.2">
      <c r="B179" s="180"/>
      <c r="C179" s="180"/>
      <c r="U179" s="181"/>
      <c r="V179" s="181"/>
      <c r="W179" s="181"/>
      <c r="X179" s="291"/>
      <c r="Y179" s="291"/>
    </row>
    <row r="180" spans="2:25" ht="15.75" x14ac:dyDescent="0.2">
      <c r="B180" s="180"/>
      <c r="C180" s="180"/>
      <c r="U180" s="181"/>
      <c r="V180" s="181"/>
      <c r="W180" s="181"/>
      <c r="X180" s="291"/>
      <c r="Y180" s="291"/>
    </row>
    <row r="181" spans="2:25" ht="15.75" x14ac:dyDescent="0.2">
      <c r="B181" s="180"/>
      <c r="C181" s="180"/>
      <c r="U181" s="181"/>
      <c r="V181" s="181"/>
      <c r="W181" s="181"/>
      <c r="X181" s="291"/>
      <c r="Y181" s="291"/>
    </row>
    <row r="182" spans="2:25" ht="15.75" x14ac:dyDescent="0.2">
      <c r="B182" s="180"/>
      <c r="C182" s="180"/>
      <c r="U182" s="181"/>
      <c r="V182" s="181"/>
      <c r="W182" s="181"/>
      <c r="X182" s="291"/>
      <c r="Y182" s="291"/>
    </row>
    <row r="183" spans="2:25" ht="15.75" x14ac:dyDescent="0.2">
      <c r="B183" s="180"/>
      <c r="C183" s="180"/>
      <c r="U183" s="181"/>
      <c r="V183" s="181"/>
      <c r="W183" s="181"/>
      <c r="X183" s="291"/>
      <c r="Y183" s="291"/>
    </row>
    <row r="184" spans="2:25" ht="15.75" x14ac:dyDescent="0.2">
      <c r="B184" s="180"/>
      <c r="C184" s="180"/>
      <c r="U184" s="181"/>
      <c r="V184" s="181"/>
      <c r="W184" s="181"/>
      <c r="X184" s="291"/>
      <c r="Y184" s="291"/>
    </row>
    <row r="185" spans="2:25" ht="15.75" x14ac:dyDescent="0.2">
      <c r="B185" s="180"/>
      <c r="C185" s="180"/>
      <c r="U185" s="181"/>
      <c r="V185" s="181"/>
      <c r="W185" s="181"/>
      <c r="X185" s="291"/>
      <c r="Y185" s="291"/>
    </row>
    <row r="186" spans="2:25" ht="15.75" x14ac:dyDescent="0.2">
      <c r="B186" s="180"/>
      <c r="C186" s="180"/>
      <c r="U186" s="181"/>
      <c r="V186" s="181"/>
      <c r="W186" s="181"/>
      <c r="X186" s="291"/>
      <c r="Y186" s="291"/>
    </row>
    <row r="187" spans="2:25" ht="15.75" x14ac:dyDescent="0.2">
      <c r="B187" s="180"/>
      <c r="C187" s="180"/>
      <c r="U187" s="181"/>
      <c r="V187" s="181"/>
      <c r="W187" s="181"/>
      <c r="X187" s="291"/>
      <c r="Y187" s="291"/>
    </row>
    <row r="188" spans="2:25" ht="15.75" x14ac:dyDescent="0.2">
      <c r="B188" s="180"/>
      <c r="C188" s="180"/>
      <c r="U188" s="181"/>
      <c r="V188" s="181"/>
      <c r="W188" s="181"/>
      <c r="X188" s="291"/>
      <c r="Y188" s="291"/>
    </row>
    <row r="189" spans="2:25" ht="15.75" x14ac:dyDescent="0.2">
      <c r="B189" s="180"/>
      <c r="C189" s="180"/>
      <c r="U189" s="181"/>
      <c r="V189" s="181"/>
      <c r="W189" s="181"/>
      <c r="X189" s="291"/>
      <c r="Y189" s="291"/>
    </row>
    <row r="190" spans="2:25" ht="15.75" x14ac:dyDescent="0.2">
      <c r="B190" s="180"/>
      <c r="C190" s="180"/>
      <c r="U190" s="181"/>
      <c r="V190" s="181"/>
      <c r="W190" s="181"/>
      <c r="X190" s="291"/>
      <c r="Y190" s="291"/>
    </row>
    <row r="191" spans="2:25" ht="15.75" x14ac:dyDescent="0.2">
      <c r="B191" s="180"/>
      <c r="C191" s="180"/>
      <c r="U191" s="181"/>
      <c r="V191" s="181"/>
      <c r="W191" s="181"/>
      <c r="X191" s="291"/>
      <c r="Y191" s="291"/>
    </row>
    <row r="192" spans="2:25" ht="15.75" x14ac:dyDescent="0.2">
      <c r="B192" s="180"/>
      <c r="C192" s="180"/>
      <c r="U192" s="181"/>
      <c r="V192" s="181"/>
      <c r="W192" s="181"/>
      <c r="X192" s="291"/>
      <c r="Y192" s="291"/>
    </row>
    <row r="193" spans="2:25" ht="15.75" x14ac:dyDescent="0.2">
      <c r="B193" s="180"/>
      <c r="C193" s="180"/>
      <c r="U193" s="181"/>
      <c r="V193" s="181"/>
      <c r="W193" s="181"/>
      <c r="X193" s="291"/>
      <c r="Y193" s="291"/>
    </row>
    <row r="194" spans="2:25" ht="15.75" x14ac:dyDescent="0.2">
      <c r="B194" s="180"/>
      <c r="C194" s="180"/>
      <c r="U194" s="181"/>
      <c r="V194" s="181"/>
      <c r="W194" s="181"/>
      <c r="X194" s="291"/>
      <c r="Y194" s="291"/>
    </row>
    <row r="195" spans="2:25" ht="15.75" x14ac:dyDescent="0.2">
      <c r="B195" s="180"/>
      <c r="C195" s="180"/>
      <c r="U195" s="181"/>
      <c r="V195" s="181"/>
      <c r="W195" s="181"/>
      <c r="X195" s="291"/>
      <c r="Y195" s="291"/>
    </row>
    <row r="196" spans="2:25" ht="15.75" x14ac:dyDescent="0.2">
      <c r="B196" s="180"/>
      <c r="C196" s="180"/>
      <c r="U196" s="181"/>
      <c r="V196" s="181"/>
      <c r="W196" s="181"/>
      <c r="X196" s="291"/>
      <c r="Y196" s="291"/>
    </row>
    <row r="197" spans="2:25" ht="15.75" x14ac:dyDescent="0.2">
      <c r="B197" s="180"/>
      <c r="C197" s="180"/>
      <c r="U197" s="181"/>
      <c r="V197" s="181"/>
      <c r="W197" s="181"/>
      <c r="X197" s="291"/>
      <c r="Y197" s="291"/>
    </row>
    <row r="198" spans="2:25" ht="15.75" x14ac:dyDescent="0.2">
      <c r="B198" s="180"/>
      <c r="C198" s="180"/>
      <c r="U198" s="181"/>
      <c r="V198" s="181"/>
      <c r="W198" s="181"/>
      <c r="X198" s="291"/>
      <c r="Y198" s="291"/>
    </row>
    <row r="199" spans="2:25" ht="15.75" x14ac:dyDescent="0.2">
      <c r="B199" s="180"/>
      <c r="C199" s="180"/>
      <c r="U199" s="181"/>
      <c r="V199" s="181"/>
      <c r="W199" s="181"/>
      <c r="X199" s="291"/>
      <c r="Y199" s="291"/>
    </row>
    <row r="200" spans="2:25" ht="15.75" x14ac:dyDescent="0.2">
      <c r="B200" s="180"/>
      <c r="C200" s="180"/>
      <c r="U200" s="181"/>
      <c r="V200" s="181"/>
      <c r="W200" s="181"/>
      <c r="X200" s="291"/>
      <c r="Y200" s="291"/>
    </row>
    <row r="201" spans="2:25" ht="15.75" x14ac:dyDescent="0.2">
      <c r="B201" s="180"/>
      <c r="C201" s="180"/>
      <c r="U201" s="181"/>
      <c r="V201" s="181"/>
      <c r="W201" s="181"/>
      <c r="X201" s="291"/>
      <c r="Y201" s="291"/>
    </row>
    <row r="202" spans="2:25" ht="15.75" x14ac:dyDescent="0.2">
      <c r="B202" s="180"/>
      <c r="C202" s="180"/>
      <c r="U202" s="181"/>
      <c r="V202" s="181"/>
      <c r="W202" s="181"/>
      <c r="X202" s="291"/>
      <c r="Y202" s="291"/>
    </row>
    <row r="203" spans="2:25" ht="15.75" x14ac:dyDescent="0.2">
      <c r="B203" s="180"/>
      <c r="C203" s="180"/>
      <c r="U203" s="181"/>
      <c r="V203" s="181"/>
      <c r="W203" s="181"/>
      <c r="X203" s="291"/>
      <c r="Y203" s="291"/>
    </row>
    <row r="204" spans="2:25" ht="15.75" x14ac:dyDescent="0.2">
      <c r="B204" s="180"/>
      <c r="C204" s="180"/>
      <c r="U204" s="181"/>
      <c r="V204" s="181"/>
      <c r="W204" s="181"/>
      <c r="X204" s="291"/>
      <c r="Y204" s="291"/>
    </row>
    <row r="205" spans="2:25" ht="15.75" x14ac:dyDescent="0.2">
      <c r="B205" s="180"/>
      <c r="C205" s="180"/>
      <c r="U205" s="181"/>
      <c r="V205" s="181"/>
      <c r="W205" s="181"/>
      <c r="X205" s="291"/>
      <c r="Y205" s="291"/>
    </row>
    <row r="206" spans="2:25" ht="15.75" x14ac:dyDescent="0.2">
      <c r="B206" s="180"/>
      <c r="C206" s="180"/>
      <c r="U206" s="181"/>
      <c r="V206" s="181"/>
      <c r="W206" s="181"/>
      <c r="X206" s="291"/>
      <c r="Y206" s="291"/>
    </row>
    <row r="207" spans="2:25" ht="15.75" x14ac:dyDescent="0.2">
      <c r="B207" s="180"/>
      <c r="C207" s="180"/>
      <c r="U207" s="181"/>
      <c r="V207" s="181"/>
      <c r="W207" s="181"/>
      <c r="X207" s="291"/>
      <c r="Y207" s="291"/>
    </row>
    <row r="208" spans="2:25" ht="15.75" x14ac:dyDescent="0.2">
      <c r="B208" s="180"/>
      <c r="C208" s="180"/>
      <c r="U208" s="181"/>
      <c r="V208" s="181"/>
      <c r="W208" s="181"/>
      <c r="X208" s="291"/>
      <c r="Y208" s="291"/>
    </row>
    <row r="209" spans="2:25" ht="15.75" x14ac:dyDescent="0.2">
      <c r="B209" s="180"/>
      <c r="C209" s="180"/>
      <c r="U209" s="181"/>
      <c r="V209" s="181"/>
      <c r="W209" s="181"/>
      <c r="X209" s="291"/>
      <c r="Y209" s="291"/>
    </row>
    <row r="210" spans="2:25" ht="15.75" x14ac:dyDescent="0.2">
      <c r="B210" s="180"/>
      <c r="C210" s="180"/>
      <c r="U210" s="181"/>
      <c r="V210" s="181"/>
      <c r="W210" s="181"/>
      <c r="X210" s="291"/>
      <c r="Y210" s="291"/>
    </row>
    <row r="211" spans="2:25" ht="15.75" x14ac:dyDescent="0.2">
      <c r="B211" s="180"/>
      <c r="C211" s="180"/>
      <c r="U211" s="181"/>
      <c r="V211" s="181"/>
      <c r="W211" s="181"/>
      <c r="X211" s="291"/>
      <c r="Y211" s="291"/>
    </row>
    <row r="212" spans="2:25" ht="15.75" x14ac:dyDescent="0.2">
      <c r="B212" s="180"/>
      <c r="C212" s="180"/>
      <c r="U212" s="181"/>
      <c r="V212" s="181"/>
      <c r="W212" s="181"/>
      <c r="X212" s="291"/>
      <c r="Y212" s="291"/>
    </row>
    <row r="213" spans="2:25" ht="15.75" x14ac:dyDescent="0.2">
      <c r="B213" s="180"/>
      <c r="C213" s="180"/>
      <c r="U213" s="181"/>
      <c r="V213" s="181"/>
      <c r="W213" s="181"/>
      <c r="X213" s="291"/>
      <c r="Y213" s="291"/>
    </row>
    <row r="214" spans="2:25" ht="15.75" x14ac:dyDescent="0.2">
      <c r="B214" s="180"/>
      <c r="C214" s="180"/>
      <c r="U214" s="181"/>
      <c r="V214" s="181"/>
      <c r="W214" s="181"/>
      <c r="X214" s="291"/>
      <c r="Y214" s="291"/>
    </row>
    <row r="215" spans="2:25" ht="15.75" x14ac:dyDescent="0.2">
      <c r="B215" s="180"/>
      <c r="C215" s="180"/>
      <c r="U215" s="181"/>
      <c r="V215" s="181"/>
      <c r="W215" s="181"/>
      <c r="X215" s="291"/>
      <c r="Y215" s="291"/>
    </row>
    <row r="216" spans="2:25" ht="15.75" x14ac:dyDescent="0.2">
      <c r="B216" s="180"/>
      <c r="C216" s="180"/>
      <c r="U216" s="181"/>
      <c r="V216" s="181"/>
      <c r="W216" s="181"/>
      <c r="X216" s="291"/>
      <c r="Y216" s="291"/>
    </row>
    <row r="217" spans="2:25" ht="15.75" x14ac:dyDescent="0.2">
      <c r="B217" s="180"/>
      <c r="C217" s="180"/>
      <c r="U217" s="181"/>
      <c r="V217" s="181"/>
      <c r="W217" s="181"/>
      <c r="X217" s="291"/>
      <c r="Y217" s="291"/>
    </row>
    <row r="218" spans="2:25" ht="15.75" x14ac:dyDescent="0.2">
      <c r="B218" s="180"/>
      <c r="C218" s="180"/>
      <c r="U218" s="181"/>
      <c r="V218" s="181"/>
      <c r="W218" s="181"/>
      <c r="X218" s="291"/>
      <c r="Y218" s="291"/>
    </row>
    <row r="219" spans="2:25" ht="15.75" x14ac:dyDescent="0.2">
      <c r="B219" s="180"/>
      <c r="C219" s="180"/>
      <c r="U219" s="181"/>
      <c r="V219" s="181"/>
      <c r="W219" s="181"/>
      <c r="X219" s="291"/>
      <c r="Y219" s="291"/>
    </row>
    <row r="220" spans="2:25" ht="15.75" x14ac:dyDescent="0.2">
      <c r="B220" s="180"/>
      <c r="C220" s="180"/>
      <c r="U220" s="181"/>
      <c r="V220" s="181"/>
      <c r="W220" s="181"/>
      <c r="X220" s="291"/>
      <c r="Y220" s="291"/>
    </row>
    <row r="221" spans="2:25" ht="15.75" x14ac:dyDescent="0.2">
      <c r="B221" s="180"/>
      <c r="C221" s="180"/>
      <c r="U221" s="181"/>
      <c r="V221" s="181"/>
      <c r="W221" s="181"/>
      <c r="X221" s="291"/>
      <c r="Y221" s="291"/>
    </row>
    <row r="222" spans="2:25" ht="15.75" x14ac:dyDescent="0.2">
      <c r="B222" s="180"/>
      <c r="C222" s="180"/>
      <c r="U222" s="181"/>
      <c r="V222" s="181"/>
      <c r="W222" s="181"/>
      <c r="X222" s="291"/>
      <c r="Y222" s="291"/>
    </row>
    <row r="223" spans="2:25" ht="15.75" x14ac:dyDescent="0.2">
      <c r="B223" s="180"/>
      <c r="C223" s="180"/>
    </row>
    <row r="224" spans="2:25" ht="15.75" x14ac:dyDescent="0.2">
      <c r="B224" s="180"/>
      <c r="C224" s="180"/>
    </row>
    <row r="225" spans="2:3" ht="15.75" x14ac:dyDescent="0.2">
      <c r="B225" s="180"/>
      <c r="C225" s="180"/>
    </row>
    <row r="226" spans="2:3" ht="15.75" x14ac:dyDescent="0.2">
      <c r="B226" s="180"/>
      <c r="C226" s="180"/>
    </row>
    <row r="227" spans="2:3" ht="15.75" x14ac:dyDescent="0.2">
      <c r="B227" s="180"/>
      <c r="C227" s="180"/>
    </row>
    <row r="228" spans="2:3" ht="15.75" x14ac:dyDescent="0.2">
      <c r="B228" s="180"/>
      <c r="C228" s="180"/>
    </row>
    <row r="229" spans="2:3" ht="15.75" x14ac:dyDescent="0.2">
      <c r="B229" s="180"/>
      <c r="C229" s="180"/>
    </row>
    <row r="230" spans="2:3" ht="15.75" x14ac:dyDescent="0.2">
      <c r="B230" s="180"/>
      <c r="C230" s="180"/>
    </row>
    <row r="231" spans="2:3" ht="15.75" x14ac:dyDescent="0.2">
      <c r="B231" s="180"/>
      <c r="C231" s="180"/>
    </row>
    <row r="232" spans="2:3" ht="15.75" x14ac:dyDescent="0.2">
      <c r="B232" s="180"/>
      <c r="C232" s="180"/>
    </row>
    <row r="233" spans="2:3" ht="15.75" x14ac:dyDescent="0.2">
      <c r="B233" s="180"/>
      <c r="C233" s="180"/>
    </row>
    <row r="234" spans="2:3" ht="15.75" x14ac:dyDescent="0.2">
      <c r="B234" s="180"/>
      <c r="C234" s="180"/>
    </row>
    <row r="235" spans="2:3" ht="15.75" x14ac:dyDescent="0.2">
      <c r="B235" s="180"/>
      <c r="C235" s="180"/>
    </row>
    <row r="236" spans="2:3" ht="15.75" x14ac:dyDescent="0.2">
      <c r="B236" s="180"/>
      <c r="C236" s="180"/>
    </row>
    <row r="237" spans="2:3" ht="15.75" x14ac:dyDescent="0.2">
      <c r="B237" s="180"/>
      <c r="C237" s="180"/>
    </row>
    <row r="238" spans="2:3" ht="15.75" x14ac:dyDescent="0.2">
      <c r="B238" s="180"/>
      <c r="C238" s="180"/>
    </row>
    <row r="239" spans="2:3" ht="15.75" x14ac:dyDescent="0.2">
      <c r="B239" s="180"/>
      <c r="C239" s="180"/>
    </row>
    <row r="240" spans="2:3" ht="15.75" x14ac:dyDescent="0.2">
      <c r="B240" s="180"/>
      <c r="C240" s="180"/>
    </row>
    <row r="241" spans="2:3" ht="15.75" x14ac:dyDescent="0.2">
      <c r="B241" s="180"/>
      <c r="C241" s="180"/>
    </row>
    <row r="242" spans="2:3" ht="15.75" x14ac:dyDescent="0.2">
      <c r="B242" s="180"/>
      <c r="C242" s="180"/>
    </row>
    <row r="243" spans="2:3" ht="15.75" x14ac:dyDescent="0.2">
      <c r="B243" s="180"/>
      <c r="C243" s="180"/>
    </row>
    <row r="244" spans="2:3" ht="15.75" x14ac:dyDescent="0.2">
      <c r="B244" s="180"/>
      <c r="C244" s="180"/>
    </row>
    <row r="245" spans="2:3" ht="15.75" x14ac:dyDescent="0.2">
      <c r="B245" s="180"/>
      <c r="C245" s="180"/>
    </row>
    <row r="246" spans="2:3" ht="15.75" x14ac:dyDescent="0.2">
      <c r="B246" s="180"/>
      <c r="C246" s="180"/>
    </row>
    <row r="247" spans="2:3" ht="15.75" x14ac:dyDescent="0.2">
      <c r="B247" s="180"/>
      <c r="C247" s="180"/>
    </row>
    <row r="248" spans="2:3" ht="15.75" x14ac:dyDescent="0.2">
      <c r="B248" s="180"/>
      <c r="C248" s="180"/>
    </row>
    <row r="249" spans="2:3" ht="15.75" x14ac:dyDescent="0.2">
      <c r="B249" s="180"/>
      <c r="C249" s="180"/>
    </row>
    <row r="250" spans="2:3" ht="15.75" x14ac:dyDescent="0.2">
      <c r="B250" s="180"/>
      <c r="C250" s="180"/>
    </row>
    <row r="251" spans="2:3" ht="15.75" x14ac:dyDescent="0.2">
      <c r="B251" s="180"/>
      <c r="C251" s="180"/>
    </row>
    <row r="252" spans="2:3" ht="15.75" x14ac:dyDescent="0.2">
      <c r="B252" s="180"/>
      <c r="C252" s="180"/>
    </row>
    <row r="253" spans="2:3" ht="15.75" x14ac:dyDescent="0.2">
      <c r="B253" s="180"/>
      <c r="C253" s="180"/>
    </row>
    <row r="254" spans="2:3" ht="15.75" x14ac:dyDescent="0.2">
      <c r="B254" s="180"/>
      <c r="C254" s="180"/>
    </row>
    <row r="255" spans="2:3" ht="15.75" x14ac:dyDescent="0.2">
      <c r="B255" s="180"/>
      <c r="C255" s="180"/>
    </row>
    <row r="256" spans="2:3" ht="15.75" x14ac:dyDescent="0.2">
      <c r="B256" s="180"/>
      <c r="C256" s="180"/>
    </row>
    <row r="257" spans="2:3" ht="15.75" x14ac:dyDescent="0.2">
      <c r="B257" s="180"/>
      <c r="C257" s="180"/>
    </row>
    <row r="258" spans="2:3" ht="15.75" x14ac:dyDescent="0.2">
      <c r="B258" s="180"/>
      <c r="C258" s="180"/>
    </row>
    <row r="259" spans="2:3" ht="15.75" x14ac:dyDescent="0.2">
      <c r="B259" s="180"/>
      <c r="C259" s="180"/>
    </row>
    <row r="260" spans="2:3" ht="15.75" x14ac:dyDescent="0.2">
      <c r="B260" s="180"/>
      <c r="C260" s="180"/>
    </row>
    <row r="261" spans="2:3" ht="15.75" x14ac:dyDescent="0.2">
      <c r="B261" s="180"/>
      <c r="C261" s="180"/>
    </row>
    <row r="262" spans="2:3" ht="15.75" x14ac:dyDescent="0.2">
      <c r="B262" s="180"/>
      <c r="C262" s="180"/>
    </row>
    <row r="263" spans="2:3" ht="15.75" x14ac:dyDescent="0.2">
      <c r="B263" s="180"/>
      <c r="C263" s="180"/>
    </row>
    <row r="264" spans="2:3" ht="15.75" x14ac:dyDescent="0.2">
      <c r="B264" s="180"/>
      <c r="C264" s="180"/>
    </row>
    <row r="265" spans="2:3" ht="15.75" x14ac:dyDescent="0.2">
      <c r="B265" s="180"/>
      <c r="C265" s="180"/>
    </row>
    <row r="266" spans="2:3" ht="15.75" x14ac:dyDescent="0.2">
      <c r="B266" s="180"/>
      <c r="C266" s="180"/>
    </row>
    <row r="267" spans="2:3" ht="15.75" x14ac:dyDescent="0.2">
      <c r="B267" s="180"/>
      <c r="C267" s="180"/>
    </row>
    <row r="268" spans="2:3" ht="15.75" x14ac:dyDescent="0.2">
      <c r="B268" s="180"/>
      <c r="C268" s="180"/>
    </row>
    <row r="269" spans="2:3" ht="15.75" x14ac:dyDescent="0.2">
      <c r="B269" s="180"/>
      <c r="C269" s="180"/>
    </row>
    <row r="270" spans="2:3" ht="15.75" x14ac:dyDescent="0.2">
      <c r="B270" s="180"/>
      <c r="C270" s="180"/>
    </row>
    <row r="271" spans="2:3" ht="15.75" x14ac:dyDescent="0.2">
      <c r="B271" s="180"/>
      <c r="C271" s="180"/>
    </row>
    <row r="272" spans="2:3" ht="15.75" x14ac:dyDescent="0.2">
      <c r="B272" s="180"/>
      <c r="C272" s="180"/>
    </row>
    <row r="273" spans="2:3" ht="15.75" x14ac:dyDescent="0.2">
      <c r="B273" s="180"/>
      <c r="C273" s="180"/>
    </row>
    <row r="274" spans="2:3" ht="15.75" x14ac:dyDescent="0.2">
      <c r="B274" s="180"/>
      <c r="C274" s="180"/>
    </row>
    <row r="275" spans="2:3" ht="15.75" x14ac:dyDescent="0.2">
      <c r="B275" s="180"/>
      <c r="C275" s="180"/>
    </row>
    <row r="276" spans="2:3" ht="15.75" x14ac:dyDescent="0.2">
      <c r="B276" s="180"/>
      <c r="C276" s="180"/>
    </row>
    <row r="277" spans="2:3" ht="15.75" x14ac:dyDescent="0.2">
      <c r="B277" s="180"/>
      <c r="C277" s="180"/>
    </row>
    <row r="278" spans="2:3" ht="15.75" x14ac:dyDescent="0.2">
      <c r="B278" s="180"/>
      <c r="C278" s="180"/>
    </row>
    <row r="279" spans="2:3" ht="15.75" x14ac:dyDescent="0.2">
      <c r="B279" s="180"/>
      <c r="C279" s="180"/>
    </row>
    <row r="280" spans="2:3" ht="15.75" x14ac:dyDescent="0.2">
      <c r="B280" s="180"/>
      <c r="C280" s="180"/>
    </row>
    <row r="281" spans="2:3" ht="15.75" x14ac:dyDescent="0.2">
      <c r="B281" s="180"/>
      <c r="C281" s="180"/>
    </row>
    <row r="282" spans="2:3" ht="15.75" x14ac:dyDescent="0.2">
      <c r="B282" s="180"/>
      <c r="C282" s="180"/>
    </row>
    <row r="283" spans="2:3" ht="15.75" x14ac:dyDescent="0.2">
      <c r="B283" s="180"/>
      <c r="C283" s="180"/>
    </row>
    <row r="284" spans="2:3" ht="15.75" x14ac:dyDescent="0.2">
      <c r="B284" s="180"/>
      <c r="C284" s="180"/>
    </row>
    <row r="285" spans="2:3" ht="15.75" x14ac:dyDescent="0.2">
      <c r="B285" s="180"/>
      <c r="C285" s="180"/>
    </row>
    <row r="286" spans="2:3" ht="15.75" x14ac:dyDescent="0.2">
      <c r="B286" s="180"/>
      <c r="C286" s="180"/>
    </row>
    <row r="287" spans="2:3" ht="15.75" x14ac:dyDescent="0.2">
      <c r="B287" s="180"/>
      <c r="C287" s="180"/>
    </row>
    <row r="288" spans="2:3" ht="15.75" x14ac:dyDescent="0.2">
      <c r="B288" s="180"/>
      <c r="C288" s="180"/>
    </row>
    <row r="289" spans="2:3" ht="15.75" x14ac:dyDescent="0.2">
      <c r="B289" s="180"/>
      <c r="C289" s="180"/>
    </row>
    <row r="290" spans="2:3" ht="15.75" x14ac:dyDescent="0.2">
      <c r="B290" s="180"/>
      <c r="C290" s="180"/>
    </row>
    <row r="291" spans="2:3" ht="15.75" x14ac:dyDescent="0.2">
      <c r="B291" s="180"/>
      <c r="C291" s="180"/>
    </row>
    <row r="292" spans="2:3" ht="15.75" x14ac:dyDescent="0.2">
      <c r="B292" s="180"/>
      <c r="C292" s="180"/>
    </row>
    <row r="293" spans="2:3" ht="15.75" x14ac:dyDescent="0.2">
      <c r="B293" s="180"/>
      <c r="C293" s="180"/>
    </row>
    <row r="294" spans="2:3" ht="15.75" x14ac:dyDescent="0.2">
      <c r="B294" s="180"/>
      <c r="C294" s="180"/>
    </row>
    <row r="295" spans="2:3" ht="15.75" x14ac:dyDescent="0.2">
      <c r="B295" s="180"/>
      <c r="C295" s="180"/>
    </row>
    <row r="296" spans="2:3" ht="15.75" x14ac:dyDescent="0.2">
      <c r="B296" s="180"/>
      <c r="C296" s="180"/>
    </row>
    <row r="297" spans="2:3" ht="15.75" x14ac:dyDescent="0.2">
      <c r="B297" s="180"/>
      <c r="C297" s="180"/>
    </row>
    <row r="298" spans="2:3" ht="15.75" x14ac:dyDescent="0.2">
      <c r="B298" s="180"/>
      <c r="C298" s="180"/>
    </row>
    <row r="299" spans="2:3" ht="15.75" x14ac:dyDescent="0.2">
      <c r="B299" s="180"/>
      <c r="C299" s="180"/>
    </row>
    <row r="300" spans="2:3" ht="15.75" x14ac:dyDescent="0.2">
      <c r="B300" s="180"/>
      <c r="C300" s="180"/>
    </row>
    <row r="301" spans="2:3" ht="15.75" x14ac:dyDescent="0.2">
      <c r="B301" s="180"/>
      <c r="C301" s="180"/>
    </row>
    <row r="302" spans="2:3" ht="15.75" x14ac:dyDescent="0.2">
      <c r="B302" s="180"/>
      <c r="C302" s="180"/>
    </row>
    <row r="303" spans="2:3" ht="15.75" x14ac:dyDescent="0.2">
      <c r="B303" s="180"/>
      <c r="C303" s="180"/>
    </row>
    <row r="304" spans="2:3" ht="15.75" x14ac:dyDescent="0.2">
      <c r="B304" s="180"/>
      <c r="C304" s="180"/>
    </row>
    <row r="305" spans="2:3" ht="15.75" x14ac:dyDescent="0.2">
      <c r="B305" s="180"/>
      <c r="C305" s="180"/>
    </row>
    <row r="306" spans="2:3" ht="15.75" x14ac:dyDescent="0.2">
      <c r="B306" s="180"/>
      <c r="C306" s="180"/>
    </row>
    <row r="307" spans="2:3" ht="15.75" x14ac:dyDescent="0.2">
      <c r="B307" s="180"/>
      <c r="C307" s="180"/>
    </row>
    <row r="308" spans="2:3" ht="15.75" x14ac:dyDescent="0.2">
      <c r="B308" s="180"/>
      <c r="C308" s="180"/>
    </row>
    <row r="309" spans="2:3" ht="15.75" x14ac:dyDescent="0.2">
      <c r="B309" s="180"/>
      <c r="C309" s="180"/>
    </row>
    <row r="310" spans="2:3" ht="15.75" x14ac:dyDescent="0.2">
      <c r="B310" s="180"/>
      <c r="C310" s="180"/>
    </row>
    <row r="311" spans="2:3" ht="15.75" x14ac:dyDescent="0.2">
      <c r="B311" s="180"/>
      <c r="C311" s="180"/>
    </row>
    <row r="312" spans="2:3" ht="15.75" x14ac:dyDescent="0.2">
      <c r="B312" s="180"/>
      <c r="C312" s="180"/>
    </row>
    <row r="313" spans="2:3" ht="15.75" x14ac:dyDescent="0.2">
      <c r="B313" s="180"/>
      <c r="C313" s="180"/>
    </row>
    <row r="314" spans="2:3" ht="15.75" x14ac:dyDescent="0.2">
      <c r="B314" s="180"/>
      <c r="C314" s="180"/>
    </row>
    <row r="315" spans="2:3" ht="15.75" x14ac:dyDescent="0.2">
      <c r="B315" s="180"/>
      <c r="C315" s="180"/>
    </row>
    <row r="316" spans="2:3" ht="15.75" x14ac:dyDescent="0.2">
      <c r="B316" s="180"/>
      <c r="C316" s="180"/>
    </row>
    <row r="317" spans="2:3" ht="15.75" x14ac:dyDescent="0.2">
      <c r="B317" s="180"/>
      <c r="C317" s="180"/>
    </row>
    <row r="318" spans="2:3" ht="15.75" x14ac:dyDescent="0.2">
      <c r="B318" s="180"/>
      <c r="C318" s="180"/>
    </row>
    <row r="319" spans="2:3" ht="15.75" x14ac:dyDescent="0.2">
      <c r="B319" s="180"/>
      <c r="C319" s="180"/>
    </row>
    <row r="320" spans="2:3" ht="15.75" x14ac:dyDescent="0.2">
      <c r="B320" s="180"/>
      <c r="C320" s="180"/>
    </row>
    <row r="321" spans="2:3" ht="15.75" x14ac:dyDescent="0.2">
      <c r="B321" s="180"/>
      <c r="C321" s="180"/>
    </row>
    <row r="322" spans="2:3" ht="15.75" x14ac:dyDescent="0.2">
      <c r="B322" s="180"/>
      <c r="C322" s="180"/>
    </row>
    <row r="323" spans="2:3" ht="15.75" x14ac:dyDescent="0.2">
      <c r="B323" s="180"/>
      <c r="C323" s="180"/>
    </row>
    <row r="324" spans="2:3" ht="15.75" x14ac:dyDescent="0.2">
      <c r="B324" s="180"/>
      <c r="C324" s="180"/>
    </row>
    <row r="325" spans="2:3" ht="15.75" x14ac:dyDescent="0.2">
      <c r="B325" s="180"/>
      <c r="C325" s="180"/>
    </row>
    <row r="326" spans="2:3" ht="15.75" x14ac:dyDescent="0.2">
      <c r="B326" s="180"/>
      <c r="C326" s="180"/>
    </row>
    <row r="327" spans="2:3" ht="15.75" x14ac:dyDescent="0.2">
      <c r="B327" s="180"/>
      <c r="C327" s="180"/>
    </row>
    <row r="328" spans="2:3" ht="15.75" x14ac:dyDescent="0.2">
      <c r="B328" s="180"/>
      <c r="C328" s="180"/>
    </row>
    <row r="329" spans="2:3" ht="15.75" x14ac:dyDescent="0.2">
      <c r="B329" s="180"/>
      <c r="C329" s="180"/>
    </row>
    <row r="330" spans="2:3" ht="15.75" x14ac:dyDescent="0.2">
      <c r="B330" s="180"/>
      <c r="C330" s="180"/>
    </row>
    <row r="331" spans="2:3" ht="15.75" x14ac:dyDescent="0.2">
      <c r="B331" s="180"/>
      <c r="C331" s="180"/>
    </row>
    <row r="332" spans="2:3" ht="15.75" x14ac:dyDescent="0.2">
      <c r="B332" s="180"/>
      <c r="C332" s="180"/>
    </row>
    <row r="333" spans="2:3" ht="15.75" x14ac:dyDescent="0.2">
      <c r="B333" s="180"/>
      <c r="C333" s="180"/>
    </row>
    <row r="334" spans="2:3" ht="15.75" x14ac:dyDescent="0.2">
      <c r="B334" s="180"/>
      <c r="C334" s="180"/>
    </row>
    <row r="335" spans="2:3" ht="15.75" x14ac:dyDescent="0.2">
      <c r="B335" s="180"/>
      <c r="C335" s="180"/>
    </row>
    <row r="336" spans="2:3" ht="15.75" x14ac:dyDescent="0.2">
      <c r="B336" s="180"/>
      <c r="C336" s="180"/>
    </row>
    <row r="337" spans="2:3" ht="15.75" x14ac:dyDescent="0.2">
      <c r="B337" s="180"/>
      <c r="C337" s="180"/>
    </row>
    <row r="338" spans="2:3" ht="15.75" x14ac:dyDescent="0.2">
      <c r="B338" s="180"/>
      <c r="C338" s="180"/>
    </row>
    <row r="339" spans="2:3" ht="15.75" x14ac:dyDescent="0.2">
      <c r="B339" s="180"/>
      <c r="C339" s="180"/>
    </row>
    <row r="340" spans="2:3" ht="15.75" x14ac:dyDescent="0.2">
      <c r="B340" s="180"/>
      <c r="C340" s="180"/>
    </row>
    <row r="341" spans="2:3" ht="15.75" x14ac:dyDescent="0.2">
      <c r="B341" s="180"/>
      <c r="C341" s="180"/>
    </row>
    <row r="342" spans="2:3" ht="15.75" x14ac:dyDescent="0.2">
      <c r="B342" s="180"/>
      <c r="C342" s="180"/>
    </row>
    <row r="343" spans="2:3" ht="15.75" x14ac:dyDescent="0.2">
      <c r="B343" s="180"/>
      <c r="C343" s="180"/>
    </row>
    <row r="344" spans="2:3" ht="15.75" x14ac:dyDescent="0.2">
      <c r="B344" s="180"/>
      <c r="C344" s="180"/>
    </row>
    <row r="345" spans="2:3" ht="15.75" x14ac:dyDescent="0.2">
      <c r="B345" s="180"/>
      <c r="C345" s="180"/>
    </row>
    <row r="346" spans="2:3" ht="15.75" x14ac:dyDescent="0.2">
      <c r="B346" s="180"/>
      <c r="C346" s="180"/>
    </row>
    <row r="347" spans="2:3" ht="15.75" x14ac:dyDescent="0.2">
      <c r="B347" s="180"/>
      <c r="C347" s="180"/>
    </row>
    <row r="348" spans="2:3" ht="15.75" x14ac:dyDescent="0.2">
      <c r="B348" s="180"/>
      <c r="C348" s="180"/>
    </row>
    <row r="349" spans="2:3" ht="15.75" x14ac:dyDescent="0.2">
      <c r="B349" s="180"/>
      <c r="C349" s="180"/>
    </row>
    <row r="350" spans="2:3" ht="15.75" x14ac:dyDescent="0.2">
      <c r="B350" s="180"/>
      <c r="C350" s="180"/>
    </row>
    <row r="351" spans="2:3" ht="15.75" x14ac:dyDescent="0.2">
      <c r="B351" s="180"/>
      <c r="C351" s="180"/>
    </row>
    <row r="352" spans="2:3" ht="15.75" x14ac:dyDescent="0.2">
      <c r="B352" s="180"/>
      <c r="C352" s="180"/>
    </row>
    <row r="353" spans="2:3" ht="15.75" x14ac:dyDescent="0.2">
      <c r="B353" s="180"/>
      <c r="C353" s="180"/>
    </row>
    <row r="354" spans="2:3" ht="15.75" x14ac:dyDescent="0.2">
      <c r="B354" s="180"/>
      <c r="C354" s="180"/>
    </row>
    <row r="355" spans="2:3" ht="15.75" x14ac:dyDescent="0.2">
      <c r="B355" s="180"/>
      <c r="C355" s="180"/>
    </row>
    <row r="356" spans="2:3" ht="15.75" x14ac:dyDescent="0.2">
      <c r="B356" s="180"/>
      <c r="C356" s="180"/>
    </row>
    <row r="357" spans="2:3" ht="15.75" x14ac:dyDescent="0.2">
      <c r="B357" s="180"/>
      <c r="C357" s="180"/>
    </row>
    <row r="358" spans="2:3" ht="15.75" x14ac:dyDescent="0.2">
      <c r="B358" s="180"/>
      <c r="C358" s="180"/>
    </row>
    <row r="359" spans="2:3" ht="15.75" x14ac:dyDescent="0.2">
      <c r="B359" s="180"/>
      <c r="C359" s="180"/>
    </row>
    <row r="360" spans="2:3" ht="15.75" x14ac:dyDescent="0.2">
      <c r="B360" s="180"/>
      <c r="C360" s="180"/>
    </row>
    <row r="361" spans="2:3" ht="15.75" x14ac:dyDescent="0.2">
      <c r="B361" s="180"/>
      <c r="C361" s="180"/>
    </row>
    <row r="362" spans="2:3" ht="15.75" x14ac:dyDescent="0.2">
      <c r="B362" s="180"/>
      <c r="C362" s="180"/>
    </row>
    <row r="363" spans="2:3" ht="15.75" x14ac:dyDescent="0.2">
      <c r="B363" s="180"/>
      <c r="C363" s="180"/>
    </row>
    <row r="364" spans="2:3" ht="15.75" x14ac:dyDescent="0.2">
      <c r="B364" s="180"/>
      <c r="C364" s="180"/>
    </row>
    <row r="365" spans="2:3" ht="15.75" x14ac:dyDescent="0.2">
      <c r="B365" s="180"/>
      <c r="C365" s="180"/>
    </row>
    <row r="366" spans="2:3" ht="15.75" x14ac:dyDescent="0.2">
      <c r="B366" s="180"/>
      <c r="C366" s="180"/>
    </row>
    <row r="367" spans="2:3" ht="15.75" x14ac:dyDescent="0.2">
      <c r="B367" s="180"/>
      <c r="C367" s="180"/>
    </row>
    <row r="368" spans="2:3" ht="15.75" x14ac:dyDescent="0.2">
      <c r="B368" s="180"/>
      <c r="C368" s="180"/>
    </row>
    <row r="369" spans="2:3" ht="15.75" x14ac:dyDescent="0.2">
      <c r="B369" s="180"/>
      <c r="C369" s="180"/>
    </row>
    <row r="370" spans="2:3" ht="15.75" x14ac:dyDescent="0.2">
      <c r="B370" s="180"/>
      <c r="C370" s="180"/>
    </row>
    <row r="371" spans="2:3" ht="15.75" x14ac:dyDescent="0.2">
      <c r="B371" s="180"/>
      <c r="C371" s="180"/>
    </row>
    <row r="372" spans="2:3" ht="15.75" x14ac:dyDescent="0.2">
      <c r="B372" s="180"/>
      <c r="C372" s="180"/>
    </row>
    <row r="373" spans="2:3" ht="15.75" x14ac:dyDescent="0.2">
      <c r="B373" s="180"/>
      <c r="C373" s="180"/>
    </row>
    <row r="374" spans="2:3" ht="15.75" x14ac:dyDescent="0.2">
      <c r="B374" s="180"/>
      <c r="C374" s="180"/>
    </row>
    <row r="375" spans="2:3" ht="15.75" x14ac:dyDescent="0.2">
      <c r="B375" s="180"/>
      <c r="C375" s="180"/>
    </row>
    <row r="376" spans="2:3" ht="15.75" x14ac:dyDescent="0.2">
      <c r="B376" s="180"/>
      <c r="C376" s="180"/>
    </row>
    <row r="377" spans="2:3" ht="15.75" x14ac:dyDescent="0.2">
      <c r="B377" s="180"/>
      <c r="C377" s="180"/>
    </row>
    <row r="378" spans="2:3" ht="15.75" x14ac:dyDescent="0.2">
      <c r="B378" s="180"/>
      <c r="C378" s="180"/>
    </row>
    <row r="379" spans="2:3" ht="15.75" x14ac:dyDescent="0.2">
      <c r="B379" s="180"/>
      <c r="C379" s="180"/>
    </row>
    <row r="380" spans="2:3" ht="15.75" x14ac:dyDescent="0.2">
      <c r="B380" s="180"/>
      <c r="C380" s="180"/>
    </row>
    <row r="381" spans="2:3" ht="15.75" x14ac:dyDescent="0.2">
      <c r="B381" s="180"/>
      <c r="C381" s="180"/>
    </row>
    <row r="382" spans="2:3" ht="15.75" x14ac:dyDescent="0.2">
      <c r="B382" s="180"/>
      <c r="C382" s="180"/>
    </row>
    <row r="383" spans="2:3" ht="15.75" x14ac:dyDescent="0.2">
      <c r="B383" s="180"/>
      <c r="C383" s="180"/>
    </row>
    <row r="384" spans="2:3" ht="15.75" x14ac:dyDescent="0.2">
      <c r="B384" s="180"/>
      <c r="C384" s="180"/>
    </row>
    <row r="385" spans="2:3" ht="15.75" x14ac:dyDescent="0.2">
      <c r="B385" s="180"/>
      <c r="C385" s="180"/>
    </row>
    <row r="386" spans="2:3" ht="15.75" x14ac:dyDescent="0.2">
      <c r="B386" s="180"/>
      <c r="C386" s="180"/>
    </row>
    <row r="387" spans="2:3" ht="15.75" x14ac:dyDescent="0.2">
      <c r="B387" s="180"/>
      <c r="C387" s="180"/>
    </row>
    <row r="388" spans="2:3" ht="15.75" x14ac:dyDescent="0.2">
      <c r="B388" s="180"/>
      <c r="C388" s="180"/>
    </row>
    <row r="389" spans="2:3" ht="15.75" x14ac:dyDescent="0.2">
      <c r="B389" s="180"/>
      <c r="C389" s="180"/>
    </row>
    <row r="390" spans="2:3" ht="15.75" x14ac:dyDescent="0.2">
      <c r="B390" s="180"/>
      <c r="C390" s="180"/>
    </row>
    <row r="391" spans="2:3" ht="15.75" x14ac:dyDescent="0.2">
      <c r="B391" s="180"/>
      <c r="C391" s="180"/>
    </row>
    <row r="392" spans="2:3" ht="15.75" x14ac:dyDescent="0.2">
      <c r="B392" s="180"/>
      <c r="C392" s="180"/>
    </row>
    <row r="393" spans="2:3" ht="15.75" x14ac:dyDescent="0.2">
      <c r="B393" s="180"/>
      <c r="C393" s="180"/>
    </row>
    <row r="394" spans="2:3" ht="15.75" x14ac:dyDescent="0.2">
      <c r="B394" s="180"/>
      <c r="C394" s="180"/>
    </row>
    <row r="395" spans="2:3" ht="15.75" x14ac:dyDescent="0.2">
      <c r="B395" s="180"/>
      <c r="C395" s="180"/>
    </row>
    <row r="396" spans="2:3" ht="15.75" x14ac:dyDescent="0.2">
      <c r="B396" s="180"/>
      <c r="C396" s="180"/>
    </row>
    <row r="397" spans="2:3" ht="15.75" x14ac:dyDescent="0.2">
      <c r="B397" s="180"/>
      <c r="C397" s="180"/>
    </row>
    <row r="398" spans="2:3" ht="15.75" x14ac:dyDescent="0.2">
      <c r="B398" s="180"/>
      <c r="C398" s="180"/>
    </row>
    <row r="399" spans="2:3" ht="15.75" x14ac:dyDescent="0.2">
      <c r="B399" s="180"/>
      <c r="C399" s="180"/>
    </row>
    <row r="400" spans="2:3" ht="15.75" x14ac:dyDescent="0.2">
      <c r="B400" s="180"/>
      <c r="C400" s="180"/>
    </row>
    <row r="401" spans="2:3" ht="15.75" x14ac:dyDescent="0.2">
      <c r="B401" s="180"/>
      <c r="C401" s="180"/>
    </row>
    <row r="402" spans="2:3" ht="15.75" x14ac:dyDescent="0.2">
      <c r="B402" s="180"/>
      <c r="C402" s="180"/>
    </row>
    <row r="403" spans="2:3" ht="15.75" x14ac:dyDescent="0.2">
      <c r="B403" s="180"/>
      <c r="C403" s="180"/>
    </row>
    <row r="404" spans="2:3" ht="15.75" x14ac:dyDescent="0.2">
      <c r="B404" s="180"/>
      <c r="C404" s="180"/>
    </row>
    <row r="405" spans="2:3" ht="15.75" x14ac:dyDescent="0.2">
      <c r="B405" s="180"/>
      <c r="C405" s="180"/>
    </row>
    <row r="406" spans="2:3" ht="15.75" x14ac:dyDescent="0.2">
      <c r="B406" s="180"/>
      <c r="C406" s="180"/>
    </row>
    <row r="407" spans="2:3" ht="15.75" x14ac:dyDescent="0.2">
      <c r="B407" s="180"/>
      <c r="C407" s="180"/>
    </row>
    <row r="408" spans="2:3" ht="15.75" x14ac:dyDescent="0.2">
      <c r="B408" s="180"/>
      <c r="C408" s="180"/>
    </row>
    <row r="409" spans="2:3" ht="15.75" x14ac:dyDescent="0.2">
      <c r="B409" s="180"/>
      <c r="C409" s="180"/>
    </row>
    <row r="410" spans="2:3" ht="15.75" x14ac:dyDescent="0.2">
      <c r="B410" s="180"/>
      <c r="C410" s="180"/>
    </row>
    <row r="411" spans="2:3" ht="15.75" x14ac:dyDescent="0.2">
      <c r="B411" s="180"/>
      <c r="C411" s="180"/>
    </row>
    <row r="412" spans="2:3" ht="15.75" x14ac:dyDescent="0.2">
      <c r="B412" s="180"/>
      <c r="C412" s="180"/>
    </row>
    <row r="413" spans="2:3" ht="15.75" x14ac:dyDescent="0.2">
      <c r="B413" s="180"/>
      <c r="C413" s="180"/>
    </row>
    <row r="414" spans="2:3" ht="15.75" x14ac:dyDescent="0.2">
      <c r="B414" s="180"/>
      <c r="C414" s="180"/>
    </row>
    <row r="415" spans="2:3" ht="15.75" x14ac:dyDescent="0.2">
      <c r="B415" s="180"/>
      <c r="C415" s="180"/>
    </row>
    <row r="416" spans="2:3" ht="15.75" x14ac:dyDescent="0.2">
      <c r="B416" s="180"/>
      <c r="C416" s="180"/>
    </row>
    <row r="417" spans="2:3" ht="15.75" x14ac:dyDescent="0.2">
      <c r="B417" s="180"/>
      <c r="C417" s="180"/>
    </row>
    <row r="418" spans="2:3" ht="15.75" x14ac:dyDescent="0.2">
      <c r="B418" s="180"/>
      <c r="C418" s="180"/>
    </row>
    <row r="419" spans="2:3" ht="15.75" x14ac:dyDescent="0.2">
      <c r="B419" s="180"/>
      <c r="C419" s="180"/>
    </row>
    <row r="420" spans="2:3" ht="15.75" x14ac:dyDescent="0.2">
      <c r="B420" s="180"/>
      <c r="C420" s="180"/>
    </row>
    <row r="421" spans="2:3" ht="15.75" x14ac:dyDescent="0.2">
      <c r="B421" s="180"/>
      <c r="C421" s="180"/>
    </row>
    <row r="422" spans="2:3" ht="15.75" x14ac:dyDescent="0.2">
      <c r="B422" s="180"/>
      <c r="C422" s="180"/>
    </row>
    <row r="423" spans="2:3" ht="15.75" x14ac:dyDescent="0.2">
      <c r="B423" s="180"/>
      <c r="C423" s="180"/>
    </row>
    <row r="424" spans="2:3" ht="15.75" x14ac:dyDescent="0.2">
      <c r="B424" s="180"/>
      <c r="C424" s="180"/>
    </row>
    <row r="425" spans="2:3" ht="15.75" x14ac:dyDescent="0.2">
      <c r="B425" s="180"/>
      <c r="C425" s="180"/>
    </row>
    <row r="426" spans="2:3" ht="15.75" x14ac:dyDescent="0.2">
      <c r="B426" s="180"/>
      <c r="C426" s="180"/>
    </row>
    <row r="427" spans="2:3" ht="15.75" x14ac:dyDescent="0.2">
      <c r="B427" s="180"/>
      <c r="C427" s="180"/>
    </row>
    <row r="428" spans="2:3" ht="15.75" x14ac:dyDescent="0.2">
      <c r="B428" s="180"/>
      <c r="C428" s="180"/>
    </row>
    <row r="429" spans="2:3" ht="15.75" x14ac:dyDescent="0.2">
      <c r="B429" s="180"/>
      <c r="C429" s="180"/>
    </row>
    <row r="430" spans="2:3" ht="15.75" x14ac:dyDescent="0.2">
      <c r="B430" s="180"/>
      <c r="C430" s="180"/>
    </row>
    <row r="431" spans="2:3" ht="15.75" x14ac:dyDescent="0.2">
      <c r="B431" s="180"/>
      <c r="C431" s="180"/>
    </row>
    <row r="432" spans="2:3" ht="15.75" x14ac:dyDescent="0.2">
      <c r="B432" s="180"/>
      <c r="C432" s="180"/>
    </row>
    <row r="433" spans="2:3" ht="15.75" x14ac:dyDescent="0.2">
      <c r="B433" s="180"/>
      <c r="C433" s="180"/>
    </row>
    <row r="434" spans="2:3" ht="15.75" x14ac:dyDescent="0.2">
      <c r="B434" s="180"/>
      <c r="C434" s="180"/>
    </row>
    <row r="435" spans="2:3" ht="15.75" x14ac:dyDescent="0.2">
      <c r="B435" s="180"/>
      <c r="C435" s="180"/>
    </row>
    <row r="436" spans="2:3" ht="15.75" x14ac:dyDescent="0.2">
      <c r="B436" s="180"/>
      <c r="C436" s="180"/>
    </row>
    <row r="437" spans="2:3" ht="15.75" x14ac:dyDescent="0.2">
      <c r="B437" s="180"/>
      <c r="C437" s="180"/>
    </row>
    <row r="438" spans="2:3" ht="15.75" x14ac:dyDescent="0.2">
      <c r="B438" s="180"/>
      <c r="C438" s="180"/>
    </row>
    <row r="439" spans="2:3" ht="15.75" x14ac:dyDescent="0.2">
      <c r="B439" s="180"/>
      <c r="C439" s="180"/>
    </row>
    <row r="440" spans="2:3" ht="15.75" x14ac:dyDescent="0.2">
      <c r="B440" s="180"/>
      <c r="C440" s="180"/>
    </row>
    <row r="441" spans="2:3" ht="15.75" x14ac:dyDescent="0.2">
      <c r="B441" s="180"/>
      <c r="C441" s="180"/>
    </row>
    <row r="442" spans="2:3" ht="15.75" x14ac:dyDescent="0.2">
      <c r="B442" s="180"/>
      <c r="C442" s="180"/>
    </row>
    <row r="443" spans="2:3" ht="15.75" x14ac:dyDescent="0.2">
      <c r="B443" s="180"/>
      <c r="C443" s="180"/>
    </row>
    <row r="444" spans="2:3" ht="15.75" x14ac:dyDescent="0.2">
      <c r="B444" s="180"/>
      <c r="C444" s="180"/>
    </row>
    <row r="445" spans="2:3" ht="15.75" x14ac:dyDescent="0.2">
      <c r="B445" s="180"/>
      <c r="C445" s="180"/>
    </row>
    <row r="446" spans="2:3" ht="15.75" x14ac:dyDescent="0.2">
      <c r="B446" s="180"/>
      <c r="C446" s="180"/>
    </row>
    <row r="447" spans="2:3" ht="15.75" x14ac:dyDescent="0.2">
      <c r="B447" s="180"/>
      <c r="C447" s="180"/>
    </row>
    <row r="448" spans="2:3" ht="15.75" x14ac:dyDescent="0.2">
      <c r="B448" s="180"/>
      <c r="C448" s="180"/>
    </row>
    <row r="449" spans="2:3" ht="15.75" x14ac:dyDescent="0.2">
      <c r="B449" s="180"/>
      <c r="C449" s="180"/>
    </row>
    <row r="450" spans="2:3" ht="15.75" x14ac:dyDescent="0.2">
      <c r="B450" s="180"/>
      <c r="C450" s="180"/>
    </row>
    <row r="451" spans="2:3" ht="15.75" x14ac:dyDescent="0.2">
      <c r="B451" s="180"/>
      <c r="C451" s="180"/>
    </row>
    <row r="452" spans="2:3" ht="15.75" x14ac:dyDescent="0.2">
      <c r="B452" s="180"/>
      <c r="C452" s="180"/>
    </row>
    <row r="453" spans="2:3" ht="15.75" x14ac:dyDescent="0.2">
      <c r="B453" s="180"/>
      <c r="C453" s="180"/>
    </row>
    <row r="454" spans="2:3" ht="15.75" x14ac:dyDescent="0.2">
      <c r="B454" s="180"/>
      <c r="C454" s="180"/>
    </row>
    <row r="455" spans="2:3" ht="15.75" x14ac:dyDescent="0.2">
      <c r="B455" s="180"/>
      <c r="C455" s="180"/>
    </row>
    <row r="456" spans="2:3" ht="15.75" x14ac:dyDescent="0.2">
      <c r="B456" s="180"/>
      <c r="C456" s="180"/>
    </row>
    <row r="457" spans="2:3" ht="15.75" x14ac:dyDescent="0.2">
      <c r="B457" s="180"/>
      <c r="C457" s="180"/>
    </row>
    <row r="458" spans="2:3" ht="15.75" x14ac:dyDescent="0.2">
      <c r="B458" s="180"/>
      <c r="C458" s="180"/>
    </row>
    <row r="459" spans="2:3" ht="15.75" x14ac:dyDescent="0.2">
      <c r="B459" s="180"/>
      <c r="C459" s="180"/>
    </row>
    <row r="460" spans="2:3" ht="15.75" x14ac:dyDescent="0.2">
      <c r="B460" s="180"/>
      <c r="C460" s="180"/>
    </row>
    <row r="461" spans="2:3" ht="15.75" x14ac:dyDescent="0.2">
      <c r="B461" s="180"/>
      <c r="C461" s="180"/>
    </row>
    <row r="462" spans="2:3" ht="15.75" x14ac:dyDescent="0.2">
      <c r="B462" s="180"/>
      <c r="C462" s="180"/>
    </row>
    <row r="463" spans="2:3" ht="15.75" x14ac:dyDescent="0.2">
      <c r="B463" s="180"/>
      <c r="C463" s="180"/>
    </row>
    <row r="464" spans="2:3" ht="15.75" x14ac:dyDescent="0.2">
      <c r="B464" s="180"/>
      <c r="C464" s="180"/>
    </row>
    <row r="465" spans="2:3" ht="15.75" x14ac:dyDescent="0.2">
      <c r="B465" s="180"/>
      <c r="C465" s="180"/>
    </row>
    <row r="466" spans="2:3" ht="15.75" x14ac:dyDescent="0.2">
      <c r="B466" s="180"/>
      <c r="C466" s="180"/>
    </row>
    <row r="467" spans="2:3" ht="15.75" x14ac:dyDescent="0.2">
      <c r="B467" s="180"/>
      <c r="C467" s="180"/>
    </row>
    <row r="468" spans="2:3" ht="15.75" x14ac:dyDescent="0.2">
      <c r="B468" s="180"/>
      <c r="C468" s="180"/>
    </row>
    <row r="469" spans="2:3" ht="15.75" x14ac:dyDescent="0.2">
      <c r="B469" s="180"/>
      <c r="C469" s="180"/>
    </row>
    <row r="470" spans="2:3" ht="15.75" x14ac:dyDescent="0.2">
      <c r="B470" s="180"/>
      <c r="C470" s="180"/>
    </row>
    <row r="471" spans="2:3" ht="15.75" x14ac:dyDescent="0.2">
      <c r="B471" s="180"/>
      <c r="C471" s="180"/>
    </row>
    <row r="472" spans="2:3" ht="15.75" x14ac:dyDescent="0.2">
      <c r="B472" s="180"/>
      <c r="C472" s="180"/>
    </row>
    <row r="473" spans="2:3" ht="15.75" x14ac:dyDescent="0.2">
      <c r="B473" s="180"/>
      <c r="C473" s="180"/>
    </row>
    <row r="474" spans="2:3" ht="15.75" x14ac:dyDescent="0.2">
      <c r="B474" s="180"/>
      <c r="C474" s="180"/>
    </row>
    <row r="475" spans="2:3" ht="15.75" x14ac:dyDescent="0.2">
      <c r="B475" s="180"/>
      <c r="C475" s="180"/>
    </row>
    <row r="476" spans="2:3" ht="15.75" x14ac:dyDescent="0.2">
      <c r="B476" s="180"/>
      <c r="C476" s="180"/>
    </row>
    <row r="477" spans="2:3" ht="15.75" x14ac:dyDescent="0.2">
      <c r="B477" s="180"/>
      <c r="C477" s="180"/>
    </row>
    <row r="478" spans="2:3" ht="15.75" x14ac:dyDescent="0.2">
      <c r="B478" s="180"/>
      <c r="C478" s="180"/>
    </row>
    <row r="479" spans="2:3" ht="15.75" x14ac:dyDescent="0.2">
      <c r="B479" s="180"/>
      <c r="C479" s="180"/>
    </row>
    <row r="480" spans="2:3" ht="15.75" x14ac:dyDescent="0.2">
      <c r="B480" s="180"/>
      <c r="C480" s="180"/>
    </row>
    <row r="481" spans="2:3" ht="15.75" x14ac:dyDescent="0.2">
      <c r="B481" s="180"/>
      <c r="C481" s="180"/>
    </row>
    <row r="482" spans="2:3" ht="15.75" x14ac:dyDescent="0.2">
      <c r="B482" s="180"/>
      <c r="C482" s="180"/>
    </row>
    <row r="483" spans="2:3" ht="15.75" x14ac:dyDescent="0.2">
      <c r="B483" s="180"/>
      <c r="C483" s="180"/>
    </row>
    <row r="484" spans="2:3" ht="15.75" x14ac:dyDescent="0.2">
      <c r="B484" s="180"/>
      <c r="C484" s="180"/>
    </row>
    <row r="485" spans="2:3" ht="15.75" x14ac:dyDescent="0.2">
      <c r="B485" s="180"/>
      <c r="C485" s="180"/>
    </row>
    <row r="486" spans="2:3" ht="15.75" x14ac:dyDescent="0.2">
      <c r="B486" s="180"/>
      <c r="C486" s="180"/>
    </row>
    <row r="487" spans="2:3" ht="15.75" x14ac:dyDescent="0.2">
      <c r="B487" s="180"/>
      <c r="C487" s="180"/>
    </row>
    <row r="488" spans="2:3" ht="15.75" x14ac:dyDescent="0.2">
      <c r="B488" s="180"/>
      <c r="C488" s="180"/>
    </row>
    <row r="489" spans="2:3" ht="15.75" x14ac:dyDescent="0.2">
      <c r="B489" s="180"/>
      <c r="C489" s="180"/>
    </row>
    <row r="490" spans="2:3" ht="15.75" x14ac:dyDescent="0.2">
      <c r="B490" s="180"/>
      <c r="C490" s="180"/>
    </row>
    <row r="491" spans="2:3" ht="15.75" x14ac:dyDescent="0.2">
      <c r="B491" s="180"/>
      <c r="C491" s="180"/>
    </row>
    <row r="492" spans="2:3" ht="15.75" x14ac:dyDescent="0.2">
      <c r="B492" s="180"/>
      <c r="C492" s="180"/>
    </row>
    <row r="493" spans="2:3" ht="15.75" x14ac:dyDescent="0.2">
      <c r="B493" s="180"/>
      <c r="C493" s="180"/>
    </row>
    <row r="494" spans="2:3" ht="15.75" x14ac:dyDescent="0.2">
      <c r="B494" s="180"/>
      <c r="C494" s="180"/>
    </row>
    <row r="495" spans="2:3" ht="15.75" x14ac:dyDescent="0.2">
      <c r="B495" s="180"/>
      <c r="C495" s="180"/>
    </row>
    <row r="496" spans="2:3" ht="15.75" x14ac:dyDescent="0.2">
      <c r="B496" s="180"/>
      <c r="C496" s="180"/>
    </row>
    <row r="497" spans="2:3" ht="15.75" x14ac:dyDescent="0.2">
      <c r="B497" s="180"/>
      <c r="C497" s="180"/>
    </row>
    <row r="498" spans="2:3" ht="15.75" x14ac:dyDescent="0.2">
      <c r="B498" s="180"/>
      <c r="C498" s="180"/>
    </row>
    <row r="499" spans="2:3" ht="15.75" x14ac:dyDescent="0.2">
      <c r="B499" s="180"/>
      <c r="C499" s="180"/>
    </row>
    <row r="500" spans="2:3" ht="15.75" x14ac:dyDescent="0.2">
      <c r="B500" s="180"/>
      <c r="C500" s="180"/>
    </row>
    <row r="501" spans="2:3" ht="15.75" x14ac:dyDescent="0.2">
      <c r="B501" s="180"/>
      <c r="C501" s="180"/>
    </row>
    <row r="502" spans="2:3" ht="15.75" x14ac:dyDescent="0.2">
      <c r="B502" s="180"/>
      <c r="C502" s="180"/>
    </row>
    <row r="503" spans="2:3" ht="15.75" x14ac:dyDescent="0.2">
      <c r="B503" s="180"/>
      <c r="C503" s="180"/>
    </row>
    <row r="504" spans="2:3" ht="15.75" x14ac:dyDescent="0.2">
      <c r="B504" s="180"/>
      <c r="C504" s="180"/>
    </row>
    <row r="505" spans="2:3" ht="15.75" x14ac:dyDescent="0.2">
      <c r="B505" s="180"/>
      <c r="C505" s="180"/>
    </row>
    <row r="506" spans="2:3" ht="15.75" x14ac:dyDescent="0.2">
      <c r="B506" s="180"/>
      <c r="C506" s="180"/>
    </row>
    <row r="507" spans="2:3" ht="15.75" x14ac:dyDescent="0.2">
      <c r="B507" s="180"/>
      <c r="C507" s="180"/>
    </row>
    <row r="508" spans="2:3" ht="15.75" x14ac:dyDescent="0.2">
      <c r="B508" s="180"/>
      <c r="C508" s="180"/>
    </row>
    <row r="509" spans="2:3" ht="15.75" x14ac:dyDescent="0.2">
      <c r="B509" s="180"/>
      <c r="C509" s="180"/>
    </row>
    <row r="510" spans="2:3" ht="15.75" x14ac:dyDescent="0.2">
      <c r="B510" s="180"/>
      <c r="C510" s="180"/>
    </row>
    <row r="511" spans="2:3" ht="15.75" x14ac:dyDescent="0.2">
      <c r="B511" s="180"/>
      <c r="C511" s="180"/>
    </row>
    <row r="512" spans="2:3" ht="15.75" x14ac:dyDescent="0.2">
      <c r="B512" s="180"/>
      <c r="C512" s="180"/>
    </row>
    <row r="513" spans="2:3" ht="15.75" x14ac:dyDescent="0.2">
      <c r="B513" s="180"/>
      <c r="C513" s="180"/>
    </row>
    <row r="514" spans="2:3" ht="15.75" x14ac:dyDescent="0.2">
      <c r="B514" s="180"/>
      <c r="C514" s="180"/>
    </row>
    <row r="515" spans="2:3" ht="15.75" x14ac:dyDescent="0.2">
      <c r="B515" s="180"/>
      <c r="C515" s="180"/>
    </row>
    <row r="516" spans="2:3" ht="15.75" x14ac:dyDescent="0.2">
      <c r="B516" s="180"/>
      <c r="C516" s="180"/>
    </row>
    <row r="517" spans="2:3" ht="15.75" x14ac:dyDescent="0.2">
      <c r="B517" s="180"/>
      <c r="C517" s="180"/>
    </row>
    <row r="518" spans="2:3" ht="15.75" x14ac:dyDescent="0.2">
      <c r="B518" s="180"/>
      <c r="C518" s="180"/>
    </row>
    <row r="519" spans="2:3" ht="15.75" x14ac:dyDescent="0.2">
      <c r="B519" s="180"/>
      <c r="C519" s="180"/>
    </row>
    <row r="520" spans="2:3" ht="15.75" x14ac:dyDescent="0.2">
      <c r="B520" s="180"/>
      <c r="C520" s="180"/>
    </row>
    <row r="521" spans="2:3" ht="15.75" x14ac:dyDescent="0.2">
      <c r="B521" s="180"/>
      <c r="C521" s="180"/>
    </row>
    <row r="522" spans="2:3" ht="15.75" x14ac:dyDescent="0.2">
      <c r="B522" s="180"/>
      <c r="C522" s="180"/>
    </row>
    <row r="523" spans="2:3" ht="15.75" x14ac:dyDescent="0.2">
      <c r="B523" s="180"/>
      <c r="C523" s="180"/>
    </row>
    <row r="524" spans="2:3" ht="15.75" x14ac:dyDescent="0.2">
      <c r="B524" s="180"/>
      <c r="C524" s="180"/>
    </row>
    <row r="525" spans="2:3" ht="15.75" x14ac:dyDescent="0.2">
      <c r="B525" s="180"/>
      <c r="C525" s="180"/>
    </row>
    <row r="526" spans="2:3" ht="15.75" x14ac:dyDescent="0.2">
      <c r="B526" s="180"/>
      <c r="C526" s="180"/>
    </row>
    <row r="527" spans="2:3" ht="15.75" x14ac:dyDescent="0.2">
      <c r="B527" s="180"/>
      <c r="C527" s="180"/>
    </row>
    <row r="528" spans="2:3" ht="15.75" x14ac:dyDescent="0.2">
      <c r="B528" s="180"/>
      <c r="C528" s="180"/>
    </row>
    <row r="529" spans="2:3" ht="15.75" x14ac:dyDescent="0.2">
      <c r="B529" s="180"/>
      <c r="C529" s="180"/>
    </row>
    <row r="530" spans="2:3" ht="15.75" x14ac:dyDescent="0.2">
      <c r="B530" s="180"/>
      <c r="C530" s="180"/>
    </row>
    <row r="531" spans="2:3" ht="15.75" x14ac:dyDescent="0.2">
      <c r="B531" s="180"/>
      <c r="C531" s="180"/>
    </row>
    <row r="532" spans="2:3" ht="15.75" x14ac:dyDescent="0.2">
      <c r="B532" s="180"/>
      <c r="C532" s="180"/>
    </row>
    <row r="533" spans="2:3" ht="15.75" x14ac:dyDescent="0.2">
      <c r="B533" s="180"/>
      <c r="C533" s="180"/>
    </row>
    <row r="534" spans="2:3" ht="15.75" x14ac:dyDescent="0.2">
      <c r="B534" s="180"/>
      <c r="C534" s="180"/>
    </row>
    <row r="535" spans="2:3" ht="15.75" x14ac:dyDescent="0.2">
      <c r="B535" s="180"/>
      <c r="C535" s="180"/>
    </row>
    <row r="536" spans="2:3" ht="15.75" x14ac:dyDescent="0.2">
      <c r="B536" s="180"/>
      <c r="C536" s="180"/>
    </row>
    <row r="537" spans="2:3" ht="15.75" x14ac:dyDescent="0.2">
      <c r="B537" s="180"/>
      <c r="C537" s="180"/>
    </row>
    <row r="538" spans="2:3" ht="15.75" x14ac:dyDescent="0.2">
      <c r="B538" s="180"/>
      <c r="C538" s="180"/>
    </row>
    <row r="539" spans="2:3" ht="15.75" x14ac:dyDescent="0.2">
      <c r="B539" s="180"/>
      <c r="C539" s="180"/>
    </row>
    <row r="540" spans="2:3" ht="15.75" x14ac:dyDescent="0.2">
      <c r="B540" s="180"/>
      <c r="C540" s="180"/>
    </row>
    <row r="541" spans="2:3" ht="15.75" x14ac:dyDescent="0.2">
      <c r="B541" s="180"/>
      <c r="C541" s="180"/>
    </row>
    <row r="542" spans="2:3" ht="15.75" x14ac:dyDescent="0.2">
      <c r="B542" s="180"/>
      <c r="C542" s="180"/>
    </row>
    <row r="543" spans="2:3" ht="15.75" x14ac:dyDescent="0.2">
      <c r="B543" s="180"/>
      <c r="C543" s="180"/>
    </row>
    <row r="544" spans="2:3" ht="15.75" x14ac:dyDescent="0.2">
      <c r="B544" s="180"/>
      <c r="C544" s="180"/>
    </row>
    <row r="545" spans="2:3" ht="15.75" x14ac:dyDescent="0.2">
      <c r="B545" s="180"/>
      <c r="C545" s="180"/>
    </row>
    <row r="546" spans="2:3" ht="15.75" x14ac:dyDescent="0.2">
      <c r="B546" s="180"/>
      <c r="C546" s="180"/>
    </row>
    <row r="547" spans="2:3" ht="15.75" x14ac:dyDescent="0.2">
      <c r="B547" s="180"/>
      <c r="C547" s="180"/>
    </row>
    <row r="548" spans="2:3" ht="15.75" x14ac:dyDescent="0.2">
      <c r="B548" s="180"/>
      <c r="C548" s="180"/>
    </row>
    <row r="549" spans="2:3" ht="15.75" x14ac:dyDescent="0.2">
      <c r="B549" s="180"/>
      <c r="C549" s="180"/>
    </row>
    <row r="550" spans="2:3" ht="15.75" x14ac:dyDescent="0.2">
      <c r="B550" s="180"/>
      <c r="C550" s="180"/>
    </row>
    <row r="551" spans="2:3" ht="15.75" x14ac:dyDescent="0.2">
      <c r="B551" s="180"/>
      <c r="C551" s="180"/>
    </row>
  </sheetData>
  <mergeCells count="33">
    <mergeCell ref="AF5:AJ5"/>
    <mergeCell ref="AB5:AD5"/>
    <mergeCell ref="AB8:AB11"/>
    <mergeCell ref="AC8:AC11"/>
    <mergeCell ref="AD8:AD11"/>
    <mergeCell ref="X5:Z5"/>
    <mergeCell ref="X8:X11"/>
    <mergeCell ref="Y8:Y11"/>
    <mergeCell ref="Z8:Z11"/>
    <mergeCell ref="C7:J7"/>
    <mergeCell ref="N7:U7"/>
    <mergeCell ref="C8:D8"/>
    <mergeCell ref="F8:G8"/>
    <mergeCell ref="N8:O8"/>
    <mergeCell ref="T10:T11"/>
    <mergeCell ref="U10:U11"/>
    <mergeCell ref="I8:J8"/>
    <mergeCell ref="T9:U9"/>
    <mergeCell ref="J10:J11"/>
    <mergeCell ref="I9:J9"/>
    <mergeCell ref="Q8:R8"/>
    <mergeCell ref="T8:U8"/>
    <mergeCell ref="I10:I11"/>
    <mergeCell ref="X61:Y61"/>
    <mergeCell ref="AF8:AG11"/>
    <mergeCell ref="AH8:AI11"/>
    <mergeCell ref="AJ8:AK11"/>
    <mergeCell ref="AB6:AD7"/>
    <mergeCell ref="AF6:AK7"/>
    <mergeCell ref="X6:Z7"/>
    <mergeCell ref="B60:AL60"/>
    <mergeCell ref="B58:AL58"/>
    <mergeCell ref="B59:AL59"/>
  </mergeCells>
  <phoneticPr fontId="0" type="noConversion"/>
  <printOptions horizontalCentered="1"/>
  <pageMargins left="0.5" right="0.5" top="0.5" bottom="0.5" header="0" footer="0"/>
  <pageSetup paperSize="5" scale="51" orientation="landscape" r:id="rId1"/>
  <headerFooter alignWithMargins="0">
    <oddFooter>&amp;R&amp;10&amp;F
&amp;A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G62"/>
  <sheetViews>
    <sheetView topLeftCell="A29" zoomScale="80" zoomScaleNormal="80" workbookViewId="0">
      <selection activeCell="C80" sqref="C80"/>
    </sheetView>
  </sheetViews>
  <sheetFormatPr defaultColWidth="8.88671875" defaultRowHeight="15.75" x14ac:dyDescent="0.25"/>
  <cols>
    <col min="1" max="1" width="2.6640625" style="82" customWidth="1"/>
    <col min="2" max="7" width="8.88671875" style="82" customWidth="1"/>
    <col min="8" max="8" width="2.6640625" style="82" customWidth="1"/>
    <col min="9" max="13" width="8.88671875" style="82" customWidth="1"/>
    <col min="14" max="14" width="2.6640625" style="82" customWidth="1"/>
    <col min="15" max="19" width="8.88671875" style="82" customWidth="1"/>
    <col min="20" max="20" width="2.6640625" style="82" customWidth="1"/>
    <col min="21" max="25" width="8.88671875" style="82" customWidth="1"/>
    <col min="26" max="26" width="2.6640625" style="82" customWidth="1"/>
    <col min="27" max="36" width="8.88671875" style="82" customWidth="1"/>
    <col min="37" max="37" width="13.109375" style="82" bestFit="1" customWidth="1"/>
    <col min="38" max="16384" width="8.88671875" style="82"/>
  </cols>
  <sheetData>
    <row r="1" spans="1:35" ht="36.75" x14ac:dyDescent="0.45">
      <c r="B1" s="346" t="s">
        <v>151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</row>
    <row r="2" spans="1:35" ht="13.35" customHeight="1" thickBot="1" x14ac:dyDescent="0.5">
      <c r="B2" s="267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</row>
    <row r="3" spans="1:35" ht="15.6" customHeight="1" x14ac:dyDescent="0.25">
      <c r="A3" s="258"/>
      <c r="B3" s="349" t="s">
        <v>152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1"/>
      <c r="N3" s="266"/>
      <c r="O3" s="349" t="s">
        <v>153</v>
      </c>
      <c r="P3" s="350"/>
      <c r="Q3" s="350"/>
      <c r="R3" s="350"/>
      <c r="S3" s="350"/>
      <c r="T3" s="350"/>
      <c r="U3" s="350"/>
      <c r="V3" s="350"/>
      <c r="W3" s="350"/>
      <c r="X3" s="350"/>
      <c r="Y3" s="351"/>
      <c r="Z3" s="266"/>
      <c r="AA3" s="349" t="s">
        <v>94</v>
      </c>
      <c r="AB3" s="358"/>
      <c r="AC3" s="358"/>
      <c r="AD3" s="358"/>
      <c r="AE3" s="358"/>
      <c r="AF3" s="358"/>
      <c r="AG3" s="358"/>
      <c r="AH3" s="359"/>
      <c r="AI3" s="258"/>
    </row>
    <row r="4" spans="1:35" ht="15.6" customHeight="1" x14ac:dyDescent="0.25">
      <c r="A4" s="258"/>
      <c r="B4" s="352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4"/>
      <c r="N4" s="266"/>
      <c r="O4" s="352"/>
      <c r="P4" s="353"/>
      <c r="Q4" s="353"/>
      <c r="R4" s="353"/>
      <c r="S4" s="353"/>
      <c r="T4" s="353"/>
      <c r="U4" s="353"/>
      <c r="V4" s="353"/>
      <c r="W4" s="353"/>
      <c r="X4" s="353"/>
      <c r="Y4" s="354"/>
      <c r="Z4" s="266"/>
      <c r="AA4" s="360"/>
      <c r="AB4" s="361"/>
      <c r="AC4" s="361"/>
      <c r="AD4" s="361"/>
      <c r="AE4" s="361"/>
      <c r="AF4" s="361"/>
      <c r="AG4" s="361"/>
      <c r="AH4" s="362"/>
      <c r="AI4" s="258"/>
    </row>
    <row r="5" spans="1:35" ht="15.6" customHeight="1" x14ac:dyDescent="0.25">
      <c r="A5" s="258"/>
      <c r="B5" s="352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4"/>
      <c r="N5" s="266"/>
      <c r="O5" s="352"/>
      <c r="P5" s="353"/>
      <c r="Q5" s="353"/>
      <c r="R5" s="353"/>
      <c r="S5" s="353"/>
      <c r="T5" s="353"/>
      <c r="U5" s="353"/>
      <c r="V5" s="353"/>
      <c r="W5" s="353"/>
      <c r="X5" s="353"/>
      <c r="Y5" s="354"/>
      <c r="Z5" s="266"/>
      <c r="AA5" s="360"/>
      <c r="AB5" s="361"/>
      <c r="AC5" s="361"/>
      <c r="AD5" s="361"/>
      <c r="AE5" s="361"/>
      <c r="AF5" s="361"/>
      <c r="AG5" s="361"/>
      <c r="AH5" s="362"/>
      <c r="AI5" s="258"/>
    </row>
    <row r="6" spans="1:35" ht="19.5" thickBot="1" x14ac:dyDescent="0.3">
      <c r="A6" s="258"/>
      <c r="B6" s="355"/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7"/>
      <c r="N6" s="266"/>
      <c r="O6" s="355"/>
      <c r="P6" s="356"/>
      <c r="Q6" s="356"/>
      <c r="R6" s="356"/>
      <c r="S6" s="356"/>
      <c r="T6" s="356"/>
      <c r="U6" s="356"/>
      <c r="V6" s="356"/>
      <c r="W6" s="356"/>
      <c r="X6" s="356"/>
      <c r="Y6" s="357"/>
      <c r="Z6" s="266"/>
      <c r="AA6" s="363"/>
      <c r="AB6" s="364"/>
      <c r="AC6" s="364"/>
      <c r="AD6" s="364"/>
      <c r="AE6" s="364"/>
      <c r="AF6" s="364"/>
      <c r="AG6" s="364"/>
      <c r="AH6" s="365"/>
      <c r="AI6" s="258"/>
    </row>
    <row r="7" spans="1:35" x14ac:dyDescent="0.25">
      <c r="B7" s="255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61"/>
      <c r="O7" s="255"/>
      <c r="P7" s="256"/>
      <c r="Q7" s="256"/>
      <c r="R7" s="256"/>
      <c r="S7" s="256"/>
      <c r="T7" s="256"/>
      <c r="U7" s="256"/>
      <c r="V7" s="256"/>
      <c r="W7" s="256"/>
      <c r="X7" s="256"/>
      <c r="Y7" s="263"/>
      <c r="Z7" s="261"/>
      <c r="AA7" s="255"/>
      <c r="AB7" s="256"/>
      <c r="AC7" s="256"/>
      <c r="AD7" s="256"/>
      <c r="AE7" s="256"/>
      <c r="AF7" s="256"/>
      <c r="AG7" s="256"/>
      <c r="AH7" s="263"/>
      <c r="AI7" s="258"/>
    </row>
    <row r="8" spans="1:35" x14ac:dyDescent="0.25">
      <c r="B8" s="257"/>
      <c r="C8" s="258"/>
      <c r="D8" s="258"/>
      <c r="E8" s="258"/>
      <c r="F8" s="258"/>
      <c r="G8" s="258"/>
      <c r="H8" s="258"/>
      <c r="I8" s="258"/>
      <c r="J8" s="258"/>
      <c r="K8" s="258"/>
      <c r="L8" s="258"/>
      <c r="M8" s="258"/>
      <c r="N8" s="261"/>
      <c r="O8" s="257"/>
      <c r="P8" s="258"/>
      <c r="Q8" s="258"/>
      <c r="R8" s="258"/>
      <c r="S8" s="258"/>
      <c r="T8" s="258"/>
      <c r="U8" s="258"/>
      <c r="V8" s="258"/>
      <c r="W8" s="258"/>
      <c r="X8" s="258"/>
      <c r="Y8" s="264"/>
      <c r="Z8" s="261"/>
      <c r="AA8" s="257"/>
      <c r="AB8" s="258"/>
      <c r="AC8" s="258"/>
      <c r="AD8" s="258"/>
      <c r="AE8" s="258"/>
      <c r="AF8" s="258"/>
      <c r="AG8" s="258"/>
      <c r="AH8" s="264"/>
      <c r="AI8" s="258"/>
    </row>
    <row r="9" spans="1:35" x14ac:dyDescent="0.25">
      <c r="B9" s="257"/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61"/>
      <c r="O9" s="257"/>
      <c r="P9" s="258"/>
      <c r="Q9" s="258"/>
      <c r="R9" s="258"/>
      <c r="S9" s="258"/>
      <c r="T9" s="258"/>
      <c r="U9" s="258"/>
      <c r="V9" s="258"/>
      <c r="W9" s="258"/>
      <c r="X9" s="258"/>
      <c r="Y9" s="264"/>
      <c r="Z9" s="261"/>
      <c r="AA9" s="257"/>
      <c r="AB9" s="258"/>
      <c r="AC9" s="258"/>
      <c r="AD9" s="258"/>
      <c r="AE9" s="258"/>
      <c r="AF9" s="258"/>
      <c r="AG9" s="258"/>
      <c r="AH9" s="264"/>
      <c r="AI9" s="258"/>
    </row>
    <row r="10" spans="1:35" x14ac:dyDescent="0.25">
      <c r="B10" s="257"/>
      <c r="C10" s="258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61"/>
      <c r="O10" s="257"/>
      <c r="P10" s="258"/>
      <c r="Q10" s="258"/>
      <c r="R10" s="258"/>
      <c r="S10" s="258"/>
      <c r="T10" s="258"/>
      <c r="U10" s="258"/>
      <c r="V10" s="258"/>
      <c r="W10" s="258"/>
      <c r="X10" s="258"/>
      <c r="Y10" s="264"/>
      <c r="Z10" s="261"/>
      <c r="AA10" s="257"/>
      <c r="AB10" s="258"/>
      <c r="AC10" s="258"/>
      <c r="AD10" s="258"/>
      <c r="AE10" s="258"/>
      <c r="AF10" s="258"/>
      <c r="AG10" s="258"/>
      <c r="AH10" s="264"/>
      <c r="AI10" s="258"/>
    </row>
    <row r="11" spans="1:35" x14ac:dyDescent="0.25">
      <c r="B11" s="257"/>
      <c r="C11" s="258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61"/>
      <c r="O11" s="257"/>
      <c r="P11" s="258"/>
      <c r="Q11" s="258"/>
      <c r="R11" s="258"/>
      <c r="S11" s="258"/>
      <c r="T11" s="258"/>
      <c r="U11" s="258"/>
      <c r="V11" s="258"/>
      <c r="W11" s="258"/>
      <c r="X11" s="258"/>
      <c r="Y11" s="264"/>
      <c r="Z11" s="261"/>
      <c r="AA11" s="257"/>
      <c r="AB11" s="258"/>
      <c r="AC11" s="258"/>
      <c r="AD11" s="258"/>
      <c r="AE11" s="258"/>
      <c r="AF11" s="258"/>
      <c r="AG11" s="258"/>
      <c r="AH11" s="264"/>
      <c r="AI11" s="258"/>
    </row>
    <row r="12" spans="1:35" x14ac:dyDescent="0.25">
      <c r="B12" s="257"/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61"/>
      <c r="O12" s="257"/>
      <c r="P12" s="258"/>
      <c r="Q12" s="258"/>
      <c r="R12" s="258"/>
      <c r="S12" s="258"/>
      <c r="T12" s="258"/>
      <c r="U12" s="258"/>
      <c r="V12" s="258"/>
      <c r="W12" s="258"/>
      <c r="X12" s="258"/>
      <c r="Y12" s="264"/>
      <c r="Z12" s="261"/>
      <c r="AA12" s="257"/>
      <c r="AB12" s="258"/>
      <c r="AC12" s="258"/>
      <c r="AD12" s="258"/>
      <c r="AE12" s="258"/>
      <c r="AF12" s="258"/>
      <c r="AG12" s="258"/>
      <c r="AH12" s="264"/>
      <c r="AI12" s="258"/>
    </row>
    <row r="13" spans="1:35" x14ac:dyDescent="0.25">
      <c r="B13" s="257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61"/>
      <c r="O13" s="257"/>
      <c r="P13" s="258"/>
      <c r="Q13" s="258"/>
      <c r="R13" s="258"/>
      <c r="S13" s="258"/>
      <c r="T13" s="258"/>
      <c r="U13" s="258"/>
      <c r="V13" s="258"/>
      <c r="W13" s="258"/>
      <c r="X13" s="258"/>
      <c r="Y13" s="264"/>
      <c r="Z13" s="261"/>
      <c r="AA13" s="257"/>
      <c r="AB13" s="258"/>
      <c r="AC13" s="258"/>
      <c r="AD13" s="258"/>
      <c r="AE13" s="258"/>
      <c r="AF13" s="258"/>
      <c r="AG13" s="258"/>
      <c r="AH13" s="264"/>
      <c r="AI13" s="258"/>
    </row>
    <row r="14" spans="1:35" x14ac:dyDescent="0.25">
      <c r="B14" s="257"/>
      <c r="C14" s="258"/>
      <c r="D14" s="258"/>
      <c r="E14" s="258"/>
      <c r="F14" s="258"/>
      <c r="G14" s="258"/>
      <c r="H14" s="258"/>
      <c r="I14" s="258"/>
      <c r="J14" s="258"/>
      <c r="K14" s="258"/>
      <c r="L14" s="258"/>
      <c r="M14" s="258"/>
      <c r="N14" s="261"/>
      <c r="O14" s="257"/>
      <c r="P14" s="258"/>
      <c r="Q14" s="258"/>
      <c r="R14" s="258"/>
      <c r="S14" s="258"/>
      <c r="T14" s="258"/>
      <c r="U14" s="258"/>
      <c r="V14" s="258"/>
      <c r="W14" s="258"/>
      <c r="X14" s="258"/>
      <c r="Y14" s="264"/>
      <c r="Z14" s="261"/>
      <c r="AA14" s="257"/>
      <c r="AB14" s="258"/>
      <c r="AC14" s="258"/>
      <c r="AD14" s="258"/>
      <c r="AE14" s="258"/>
      <c r="AF14" s="258"/>
      <c r="AG14" s="258"/>
      <c r="AH14" s="264"/>
      <c r="AI14" s="258"/>
    </row>
    <row r="15" spans="1:35" x14ac:dyDescent="0.25">
      <c r="B15" s="257"/>
      <c r="C15" s="258"/>
      <c r="D15" s="258"/>
      <c r="E15" s="258"/>
      <c r="F15" s="258"/>
      <c r="G15" s="258"/>
      <c r="H15" s="258"/>
      <c r="I15" s="258"/>
      <c r="J15" s="258"/>
      <c r="K15" s="258"/>
      <c r="L15" s="258"/>
      <c r="M15" s="258"/>
      <c r="N15" s="261"/>
      <c r="O15" s="257"/>
      <c r="P15" s="258"/>
      <c r="Q15" s="258"/>
      <c r="R15" s="258"/>
      <c r="S15" s="258"/>
      <c r="T15" s="258"/>
      <c r="U15" s="258"/>
      <c r="V15" s="258"/>
      <c r="W15" s="258"/>
      <c r="X15" s="258"/>
      <c r="Y15" s="264"/>
      <c r="Z15" s="261"/>
      <c r="AA15" s="257"/>
      <c r="AB15" s="258"/>
      <c r="AC15" s="258"/>
      <c r="AD15" s="258"/>
      <c r="AE15" s="258"/>
      <c r="AF15" s="258"/>
      <c r="AG15" s="258"/>
      <c r="AH15" s="264"/>
      <c r="AI15" s="258"/>
    </row>
    <row r="16" spans="1:35" x14ac:dyDescent="0.25">
      <c r="B16" s="257"/>
      <c r="C16" s="258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61"/>
      <c r="O16" s="257"/>
      <c r="P16" s="258"/>
      <c r="Q16" s="258"/>
      <c r="R16" s="258"/>
      <c r="S16" s="258"/>
      <c r="T16" s="258"/>
      <c r="U16" s="258"/>
      <c r="V16" s="258"/>
      <c r="W16" s="258"/>
      <c r="X16" s="258"/>
      <c r="Y16" s="264"/>
      <c r="Z16" s="261"/>
      <c r="AA16" s="257"/>
      <c r="AB16" s="258"/>
      <c r="AC16" s="258"/>
      <c r="AD16" s="258"/>
      <c r="AE16" s="258"/>
      <c r="AF16" s="258"/>
      <c r="AG16" s="258"/>
      <c r="AH16" s="264"/>
      <c r="AI16" s="258"/>
    </row>
    <row r="17" spans="2:35" x14ac:dyDescent="0.25">
      <c r="B17" s="257"/>
      <c r="C17" s="258"/>
      <c r="D17" s="258"/>
      <c r="E17" s="258"/>
      <c r="F17" s="258"/>
      <c r="G17" s="258"/>
      <c r="H17" s="258"/>
      <c r="I17" s="258"/>
      <c r="J17" s="258"/>
      <c r="K17" s="258"/>
      <c r="L17" s="258"/>
      <c r="M17" s="258"/>
      <c r="N17" s="261"/>
      <c r="O17" s="257"/>
      <c r="P17" s="258"/>
      <c r="Q17" s="258"/>
      <c r="R17" s="258"/>
      <c r="S17" s="258"/>
      <c r="T17" s="258"/>
      <c r="U17" s="258"/>
      <c r="V17" s="258"/>
      <c r="W17" s="258"/>
      <c r="X17" s="258"/>
      <c r="Y17" s="264"/>
      <c r="Z17" s="261"/>
      <c r="AA17" s="257"/>
      <c r="AB17" s="258"/>
      <c r="AC17" s="258"/>
      <c r="AD17" s="258"/>
      <c r="AE17" s="258"/>
      <c r="AF17" s="258"/>
      <c r="AG17" s="258"/>
      <c r="AH17" s="264"/>
      <c r="AI17" s="258"/>
    </row>
    <row r="18" spans="2:35" x14ac:dyDescent="0.25">
      <c r="B18" s="257"/>
      <c r="C18" s="258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61"/>
      <c r="O18" s="257"/>
      <c r="P18" s="258"/>
      <c r="Q18" s="258"/>
      <c r="R18" s="258"/>
      <c r="S18" s="258"/>
      <c r="T18" s="258"/>
      <c r="U18" s="258"/>
      <c r="V18" s="258"/>
      <c r="W18" s="258"/>
      <c r="X18" s="258"/>
      <c r="Y18" s="264"/>
      <c r="Z18" s="261"/>
      <c r="AA18" s="257"/>
      <c r="AB18" s="258"/>
      <c r="AC18" s="258"/>
      <c r="AD18" s="258"/>
      <c r="AE18" s="258"/>
      <c r="AF18" s="258"/>
      <c r="AG18" s="258"/>
      <c r="AH18" s="264"/>
      <c r="AI18" s="258"/>
    </row>
    <row r="19" spans="2:35" x14ac:dyDescent="0.25">
      <c r="B19" s="257"/>
      <c r="C19" s="258"/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61"/>
      <c r="O19" s="257"/>
      <c r="P19" s="258"/>
      <c r="Q19" s="258"/>
      <c r="R19" s="258"/>
      <c r="S19" s="258"/>
      <c r="T19" s="258"/>
      <c r="U19" s="258"/>
      <c r="V19" s="258"/>
      <c r="W19" s="258"/>
      <c r="X19" s="258"/>
      <c r="Y19" s="264"/>
      <c r="Z19" s="261"/>
      <c r="AA19" s="257"/>
      <c r="AB19" s="258"/>
      <c r="AC19" s="258"/>
      <c r="AD19" s="258"/>
      <c r="AE19" s="258"/>
      <c r="AF19" s="258"/>
      <c r="AG19" s="258"/>
      <c r="AH19" s="264"/>
      <c r="AI19" s="258"/>
    </row>
    <row r="20" spans="2:35" x14ac:dyDescent="0.25">
      <c r="B20" s="257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61"/>
      <c r="O20" s="257"/>
      <c r="P20" s="258"/>
      <c r="Q20" s="258"/>
      <c r="R20" s="258"/>
      <c r="S20" s="258"/>
      <c r="T20" s="258"/>
      <c r="U20" s="258"/>
      <c r="V20" s="258"/>
      <c r="W20" s="258"/>
      <c r="X20" s="258"/>
      <c r="Y20" s="264"/>
      <c r="Z20" s="261"/>
      <c r="AA20" s="257"/>
      <c r="AB20" s="258"/>
      <c r="AC20" s="258"/>
      <c r="AD20" s="258"/>
      <c r="AE20" s="258"/>
      <c r="AF20" s="258"/>
      <c r="AG20" s="258"/>
      <c r="AH20" s="264"/>
      <c r="AI20" s="258"/>
    </row>
    <row r="21" spans="2:35" x14ac:dyDescent="0.25">
      <c r="B21" s="257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61"/>
      <c r="O21" s="257"/>
      <c r="P21" s="258"/>
      <c r="Q21" s="258"/>
      <c r="R21" s="258"/>
      <c r="S21" s="258"/>
      <c r="T21" s="258"/>
      <c r="U21" s="258"/>
      <c r="V21" s="258"/>
      <c r="W21" s="258"/>
      <c r="X21" s="258"/>
      <c r="Y21" s="264"/>
      <c r="Z21" s="261"/>
      <c r="AA21" s="257"/>
      <c r="AB21" s="258"/>
      <c r="AC21" s="258"/>
      <c r="AD21" s="258"/>
      <c r="AE21" s="258"/>
      <c r="AF21" s="258"/>
      <c r="AG21" s="258"/>
      <c r="AH21" s="264"/>
      <c r="AI21" s="258"/>
    </row>
    <row r="22" spans="2:35" x14ac:dyDescent="0.25">
      <c r="B22" s="257"/>
      <c r="C22" s="258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61"/>
      <c r="O22" s="257"/>
      <c r="P22" s="258"/>
      <c r="Q22" s="258"/>
      <c r="R22" s="258"/>
      <c r="S22" s="258"/>
      <c r="T22" s="258"/>
      <c r="U22" s="258"/>
      <c r="V22" s="258"/>
      <c r="W22" s="258"/>
      <c r="X22" s="258"/>
      <c r="Y22" s="264"/>
      <c r="Z22" s="261"/>
      <c r="AA22" s="257"/>
      <c r="AB22" s="258"/>
      <c r="AC22" s="258"/>
      <c r="AD22" s="258"/>
      <c r="AE22" s="258"/>
      <c r="AF22" s="258"/>
      <c r="AG22" s="258"/>
      <c r="AH22" s="264"/>
      <c r="AI22" s="258"/>
    </row>
    <row r="23" spans="2:35" x14ac:dyDescent="0.25">
      <c r="B23" s="257"/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61"/>
      <c r="O23" s="257"/>
      <c r="P23" s="258"/>
      <c r="Q23" s="258"/>
      <c r="R23" s="258"/>
      <c r="S23" s="258"/>
      <c r="T23" s="258"/>
      <c r="U23" s="258"/>
      <c r="V23" s="258"/>
      <c r="W23" s="258"/>
      <c r="X23" s="258"/>
      <c r="Y23" s="264"/>
      <c r="Z23" s="261"/>
      <c r="AA23" s="257"/>
      <c r="AB23" s="258"/>
      <c r="AC23" s="258"/>
      <c r="AD23" s="258"/>
      <c r="AE23" s="258"/>
      <c r="AF23" s="258"/>
      <c r="AG23" s="258"/>
      <c r="AH23" s="264"/>
      <c r="AI23" s="258"/>
    </row>
    <row r="24" spans="2:35" x14ac:dyDescent="0.25">
      <c r="B24" s="257"/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61"/>
      <c r="O24" s="257"/>
      <c r="P24" s="258"/>
      <c r="Q24" s="258"/>
      <c r="R24" s="258"/>
      <c r="S24" s="258"/>
      <c r="T24" s="258"/>
      <c r="U24" s="258"/>
      <c r="V24" s="258"/>
      <c r="W24" s="258"/>
      <c r="X24" s="258"/>
      <c r="Y24" s="264"/>
      <c r="Z24" s="261"/>
      <c r="AA24" s="257"/>
      <c r="AB24" s="258"/>
      <c r="AC24" s="258"/>
      <c r="AD24" s="258"/>
      <c r="AE24" s="258"/>
      <c r="AF24" s="258"/>
      <c r="AG24" s="258"/>
      <c r="AH24" s="264"/>
      <c r="AI24" s="258"/>
    </row>
    <row r="25" spans="2:35" x14ac:dyDescent="0.25">
      <c r="B25" s="257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61"/>
      <c r="O25" s="257"/>
      <c r="P25" s="258"/>
      <c r="Q25" s="258"/>
      <c r="R25" s="258"/>
      <c r="S25" s="258"/>
      <c r="T25" s="258"/>
      <c r="U25" s="258"/>
      <c r="V25" s="258"/>
      <c r="W25" s="258"/>
      <c r="X25" s="258"/>
      <c r="Y25" s="264"/>
      <c r="Z25" s="261"/>
      <c r="AA25" s="257"/>
      <c r="AB25" s="258"/>
      <c r="AC25" s="258"/>
      <c r="AD25" s="258"/>
      <c r="AE25" s="258"/>
      <c r="AF25" s="258"/>
      <c r="AG25" s="258"/>
      <c r="AH25" s="264"/>
      <c r="AI25" s="258"/>
    </row>
    <row r="26" spans="2:35" x14ac:dyDescent="0.25">
      <c r="B26" s="257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61"/>
      <c r="O26" s="257"/>
      <c r="P26" s="258"/>
      <c r="Q26" s="258"/>
      <c r="R26" s="258"/>
      <c r="S26" s="258"/>
      <c r="T26" s="258"/>
      <c r="U26" s="258"/>
      <c r="V26" s="258"/>
      <c r="W26" s="258"/>
      <c r="X26" s="258"/>
      <c r="Y26" s="264"/>
      <c r="Z26" s="261"/>
      <c r="AA26" s="257"/>
      <c r="AB26" s="258"/>
      <c r="AC26" s="258"/>
      <c r="AD26" s="258"/>
      <c r="AE26" s="258"/>
      <c r="AF26" s="258"/>
      <c r="AG26" s="258"/>
      <c r="AH26" s="264"/>
      <c r="AI26" s="258"/>
    </row>
    <row r="27" spans="2:35" x14ac:dyDescent="0.25">
      <c r="B27" s="257"/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61"/>
      <c r="O27" s="257"/>
      <c r="P27" s="258"/>
      <c r="Q27" s="258"/>
      <c r="R27" s="258"/>
      <c r="S27" s="258"/>
      <c r="T27" s="258"/>
      <c r="U27" s="258"/>
      <c r="V27" s="258"/>
      <c r="W27" s="258"/>
      <c r="X27" s="258"/>
      <c r="Y27" s="264"/>
      <c r="Z27" s="261"/>
      <c r="AA27" s="257"/>
      <c r="AB27" s="258"/>
      <c r="AC27" s="258"/>
      <c r="AD27" s="258"/>
      <c r="AE27" s="258"/>
      <c r="AF27" s="258"/>
      <c r="AG27" s="258"/>
      <c r="AH27" s="264"/>
      <c r="AI27" s="258"/>
    </row>
    <row r="28" spans="2:35" x14ac:dyDescent="0.25">
      <c r="B28" s="257"/>
      <c r="C28" s="258"/>
      <c r="D28" s="258"/>
      <c r="E28" s="258"/>
      <c r="F28" s="258"/>
      <c r="G28" s="258"/>
      <c r="H28" s="258"/>
      <c r="I28" s="258"/>
      <c r="J28" s="258"/>
      <c r="K28" s="258"/>
      <c r="L28" s="258"/>
      <c r="M28" s="258"/>
      <c r="N28" s="261"/>
      <c r="O28" s="257"/>
      <c r="P28" s="258"/>
      <c r="Q28" s="258"/>
      <c r="R28" s="258"/>
      <c r="S28" s="258"/>
      <c r="T28" s="258"/>
      <c r="U28" s="258"/>
      <c r="V28" s="258"/>
      <c r="W28" s="258"/>
      <c r="X28" s="258"/>
      <c r="Y28" s="264"/>
      <c r="Z28" s="261"/>
      <c r="AA28" s="257"/>
      <c r="AB28" s="258"/>
      <c r="AC28" s="258"/>
      <c r="AD28" s="258"/>
      <c r="AE28" s="258"/>
      <c r="AF28" s="258"/>
      <c r="AG28" s="258"/>
      <c r="AH28" s="264"/>
      <c r="AI28" s="258"/>
    </row>
    <row r="29" spans="2:35" x14ac:dyDescent="0.25">
      <c r="B29" s="257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61"/>
      <c r="O29" s="257"/>
      <c r="P29" s="258"/>
      <c r="Q29" s="258"/>
      <c r="R29" s="258"/>
      <c r="S29" s="258"/>
      <c r="T29" s="258"/>
      <c r="U29" s="258"/>
      <c r="V29" s="258"/>
      <c r="W29" s="258"/>
      <c r="X29" s="258"/>
      <c r="Y29" s="264"/>
      <c r="Z29" s="261"/>
      <c r="AA29" s="257"/>
      <c r="AB29" s="258"/>
      <c r="AC29" s="258"/>
      <c r="AD29" s="258"/>
      <c r="AE29" s="258"/>
      <c r="AF29" s="258"/>
      <c r="AG29" s="258"/>
      <c r="AH29" s="264"/>
      <c r="AI29" s="258"/>
    </row>
    <row r="30" spans="2:35" x14ac:dyDescent="0.25">
      <c r="B30" s="257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61"/>
      <c r="O30" s="257"/>
      <c r="P30" s="258"/>
      <c r="Q30" s="258"/>
      <c r="R30" s="258"/>
      <c r="S30" s="258"/>
      <c r="T30" s="258"/>
      <c r="U30" s="258"/>
      <c r="V30" s="258"/>
      <c r="W30" s="258"/>
      <c r="X30" s="258"/>
      <c r="Y30" s="264"/>
      <c r="Z30" s="261"/>
      <c r="AA30" s="257"/>
      <c r="AB30" s="258"/>
      <c r="AC30" s="258"/>
      <c r="AD30" s="258"/>
      <c r="AE30" s="258"/>
      <c r="AF30" s="258"/>
      <c r="AG30" s="258"/>
      <c r="AH30" s="264"/>
      <c r="AI30" s="258"/>
    </row>
    <row r="31" spans="2:35" x14ac:dyDescent="0.25">
      <c r="B31" s="257"/>
      <c r="C31" s="258"/>
      <c r="D31" s="258"/>
      <c r="E31" s="258"/>
      <c r="F31" s="258"/>
      <c r="G31" s="258"/>
      <c r="H31" s="258"/>
      <c r="I31" s="258"/>
      <c r="J31" s="258"/>
      <c r="K31" s="258"/>
      <c r="L31" s="258"/>
      <c r="M31" s="258"/>
      <c r="N31" s="261"/>
      <c r="O31" s="257"/>
      <c r="P31" s="258"/>
      <c r="Q31" s="258"/>
      <c r="R31" s="258"/>
      <c r="S31" s="258"/>
      <c r="T31" s="258"/>
      <c r="U31" s="258"/>
      <c r="V31" s="258"/>
      <c r="W31" s="258"/>
      <c r="X31" s="258"/>
      <c r="Y31" s="264"/>
      <c r="Z31" s="261"/>
      <c r="AA31" s="257"/>
      <c r="AB31" s="258"/>
      <c r="AC31" s="258"/>
      <c r="AD31" s="258"/>
      <c r="AE31" s="258"/>
      <c r="AF31" s="258"/>
      <c r="AG31" s="258"/>
      <c r="AH31" s="264"/>
      <c r="AI31" s="258"/>
    </row>
    <row r="32" spans="2:35" x14ac:dyDescent="0.25">
      <c r="B32" s="257"/>
      <c r="C32" s="258"/>
      <c r="D32" s="258"/>
      <c r="E32" s="258"/>
      <c r="F32" s="258"/>
      <c r="G32" s="258"/>
      <c r="H32" s="258"/>
      <c r="I32" s="258"/>
      <c r="J32" s="258"/>
      <c r="K32" s="258"/>
      <c r="L32" s="258"/>
      <c r="M32" s="258"/>
      <c r="N32" s="261"/>
      <c r="O32" s="257"/>
      <c r="P32" s="258"/>
      <c r="Q32" s="258"/>
      <c r="R32" s="258"/>
      <c r="S32" s="258"/>
      <c r="T32" s="258"/>
      <c r="U32" s="258"/>
      <c r="V32" s="258"/>
      <c r="W32" s="258"/>
      <c r="X32" s="258"/>
      <c r="Y32" s="264"/>
      <c r="Z32" s="261"/>
      <c r="AA32" s="257"/>
      <c r="AB32" s="258"/>
      <c r="AC32" s="258"/>
      <c r="AD32" s="258"/>
      <c r="AE32" s="258"/>
      <c r="AF32" s="258"/>
      <c r="AG32" s="258"/>
      <c r="AH32" s="264"/>
      <c r="AI32" s="258"/>
    </row>
    <row r="33" spans="2:35" x14ac:dyDescent="0.25">
      <c r="B33" s="257"/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61"/>
      <c r="O33" s="257"/>
      <c r="P33" s="258"/>
      <c r="Q33" s="258"/>
      <c r="R33" s="258"/>
      <c r="S33" s="258"/>
      <c r="T33" s="258"/>
      <c r="U33" s="258"/>
      <c r="V33" s="258"/>
      <c r="W33" s="258"/>
      <c r="X33" s="258"/>
      <c r="Y33" s="264"/>
      <c r="Z33" s="261"/>
      <c r="AA33" s="257"/>
      <c r="AB33" s="258"/>
      <c r="AC33" s="258"/>
      <c r="AD33" s="258"/>
      <c r="AE33" s="258"/>
      <c r="AF33" s="258"/>
      <c r="AG33" s="258"/>
      <c r="AH33" s="264"/>
      <c r="AI33" s="258"/>
    </row>
    <row r="34" spans="2:35" x14ac:dyDescent="0.25">
      <c r="B34" s="257"/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61"/>
      <c r="O34" s="257"/>
      <c r="P34" s="258"/>
      <c r="Q34" s="258"/>
      <c r="R34" s="258"/>
      <c r="S34" s="258"/>
      <c r="T34" s="258"/>
      <c r="U34" s="258"/>
      <c r="V34" s="258"/>
      <c r="W34" s="258"/>
      <c r="X34" s="258"/>
      <c r="Y34" s="264"/>
      <c r="Z34" s="261"/>
      <c r="AA34" s="257"/>
      <c r="AB34" s="258"/>
      <c r="AC34" s="258"/>
      <c r="AD34" s="258"/>
      <c r="AE34" s="258"/>
      <c r="AF34" s="258"/>
      <c r="AG34" s="258"/>
      <c r="AH34" s="264"/>
      <c r="AI34" s="258"/>
    </row>
    <row r="35" spans="2:35" x14ac:dyDescent="0.25">
      <c r="B35" s="257"/>
      <c r="C35" s="258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61"/>
      <c r="O35" s="257"/>
      <c r="P35" s="258"/>
      <c r="Q35" s="258"/>
      <c r="R35" s="258"/>
      <c r="S35" s="258"/>
      <c r="T35" s="258"/>
      <c r="U35" s="258"/>
      <c r="V35" s="258"/>
      <c r="W35" s="258"/>
      <c r="X35" s="258"/>
      <c r="Y35" s="264"/>
      <c r="Z35" s="261"/>
      <c r="AA35" s="257"/>
      <c r="AB35" s="258"/>
      <c r="AC35" s="258"/>
      <c r="AD35" s="258"/>
      <c r="AE35" s="258"/>
      <c r="AF35" s="258"/>
      <c r="AG35" s="258"/>
      <c r="AH35" s="264"/>
      <c r="AI35" s="258"/>
    </row>
    <row r="36" spans="2:35" x14ac:dyDescent="0.25">
      <c r="B36" s="257"/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61"/>
      <c r="O36" s="257"/>
      <c r="P36" s="258"/>
      <c r="Q36" s="258"/>
      <c r="R36" s="258"/>
      <c r="S36" s="258"/>
      <c r="T36" s="258"/>
      <c r="U36" s="258"/>
      <c r="V36" s="258"/>
      <c r="W36" s="258"/>
      <c r="X36" s="258"/>
      <c r="Y36" s="264"/>
      <c r="Z36" s="261"/>
      <c r="AA36" s="257"/>
      <c r="AB36" s="258"/>
      <c r="AC36" s="258"/>
      <c r="AD36" s="258"/>
      <c r="AE36" s="258"/>
      <c r="AF36" s="258"/>
      <c r="AG36" s="258"/>
      <c r="AH36" s="264"/>
      <c r="AI36" s="258"/>
    </row>
    <row r="37" spans="2:35" x14ac:dyDescent="0.25">
      <c r="B37" s="257"/>
      <c r="C37" s="258"/>
      <c r="D37" s="258"/>
      <c r="E37" s="258"/>
      <c r="F37" s="258"/>
      <c r="G37" s="258"/>
      <c r="H37" s="258"/>
      <c r="I37" s="258"/>
      <c r="J37" s="258"/>
      <c r="K37" s="258"/>
      <c r="L37" s="258"/>
      <c r="M37" s="258"/>
      <c r="N37" s="261"/>
      <c r="O37" s="257"/>
      <c r="P37" s="258"/>
      <c r="Q37" s="258"/>
      <c r="R37" s="258"/>
      <c r="S37" s="258"/>
      <c r="T37" s="258"/>
      <c r="U37" s="258"/>
      <c r="V37" s="258"/>
      <c r="W37" s="258"/>
      <c r="X37" s="258"/>
      <c r="Y37" s="264"/>
      <c r="Z37" s="261"/>
      <c r="AA37" s="257"/>
      <c r="AB37" s="258"/>
      <c r="AC37" s="258"/>
      <c r="AD37" s="258"/>
      <c r="AE37" s="258"/>
      <c r="AF37" s="258"/>
      <c r="AG37" s="258"/>
      <c r="AH37" s="264"/>
      <c r="AI37" s="258"/>
    </row>
    <row r="38" spans="2:35" x14ac:dyDescent="0.25">
      <c r="B38" s="257"/>
      <c r="C38" s="258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61"/>
      <c r="O38" s="257"/>
      <c r="P38" s="258"/>
      <c r="Q38" s="258"/>
      <c r="R38" s="258"/>
      <c r="S38" s="258"/>
      <c r="T38" s="258"/>
      <c r="U38" s="258"/>
      <c r="V38" s="258"/>
      <c r="W38" s="258"/>
      <c r="X38" s="258"/>
      <c r="Y38" s="264"/>
      <c r="Z38" s="261"/>
      <c r="AA38" s="257"/>
      <c r="AB38" s="258"/>
      <c r="AC38" s="258"/>
      <c r="AD38" s="258"/>
      <c r="AE38" s="258"/>
      <c r="AF38" s="258"/>
      <c r="AG38" s="258"/>
      <c r="AH38" s="264"/>
      <c r="AI38" s="258"/>
    </row>
    <row r="39" spans="2:35" x14ac:dyDescent="0.25">
      <c r="B39" s="257"/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61"/>
      <c r="O39" s="257"/>
      <c r="P39" s="258"/>
      <c r="Q39" s="258"/>
      <c r="R39" s="258"/>
      <c r="S39" s="258"/>
      <c r="T39" s="258"/>
      <c r="U39" s="258"/>
      <c r="V39" s="258"/>
      <c r="W39" s="258"/>
      <c r="X39" s="258"/>
      <c r="Y39" s="264"/>
      <c r="Z39" s="261"/>
      <c r="AA39" s="257"/>
      <c r="AB39" s="258"/>
      <c r="AC39" s="258"/>
      <c r="AD39" s="258"/>
      <c r="AE39" s="258"/>
      <c r="AF39" s="258"/>
      <c r="AG39" s="258"/>
      <c r="AH39" s="264"/>
      <c r="AI39" s="258"/>
    </row>
    <row r="40" spans="2:35" x14ac:dyDescent="0.25">
      <c r="B40" s="257"/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61"/>
      <c r="O40" s="257"/>
      <c r="P40" s="258"/>
      <c r="Q40" s="258"/>
      <c r="R40" s="258"/>
      <c r="S40" s="258"/>
      <c r="T40" s="258"/>
      <c r="U40" s="258"/>
      <c r="V40" s="258"/>
      <c r="W40" s="258"/>
      <c r="X40" s="258"/>
      <c r="Y40" s="264"/>
      <c r="Z40" s="261"/>
      <c r="AA40" s="257"/>
      <c r="AB40" s="258"/>
      <c r="AC40" s="258"/>
      <c r="AD40" s="258"/>
      <c r="AE40" s="258"/>
      <c r="AF40" s="258"/>
      <c r="AG40" s="258"/>
      <c r="AH40" s="264"/>
      <c r="AI40" s="258"/>
    </row>
    <row r="41" spans="2:35" x14ac:dyDescent="0.25">
      <c r="B41" s="257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61"/>
      <c r="O41" s="257"/>
      <c r="P41" s="258"/>
      <c r="Q41" s="258"/>
      <c r="R41" s="258"/>
      <c r="S41" s="258"/>
      <c r="T41" s="258"/>
      <c r="U41" s="258"/>
      <c r="V41" s="258"/>
      <c r="W41" s="258"/>
      <c r="X41" s="258"/>
      <c r="Y41" s="264"/>
      <c r="Z41" s="261"/>
      <c r="AA41" s="257"/>
      <c r="AB41" s="258"/>
      <c r="AC41" s="258"/>
      <c r="AD41" s="258"/>
      <c r="AE41" s="258"/>
      <c r="AF41" s="258"/>
      <c r="AG41" s="258"/>
      <c r="AH41" s="264"/>
      <c r="AI41" s="258"/>
    </row>
    <row r="42" spans="2:35" x14ac:dyDescent="0.25">
      <c r="B42" s="257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61"/>
      <c r="O42" s="257"/>
      <c r="P42" s="258"/>
      <c r="Q42" s="258"/>
      <c r="R42" s="258"/>
      <c r="S42" s="258"/>
      <c r="T42" s="258"/>
      <c r="U42" s="258"/>
      <c r="V42" s="258"/>
      <c r="W42" s="258"/>
      <c r="X42" s="258"/>
      <c r="Y42" s="264"/>
      <c r="Z42" s="261"/>
      <c r="AA42" s="257"/>
      <c r="AB42" s="258"/>
      <c r="AC42" s="258"/>
      <c r="AD42" s="258"/>
      <c r="AE42" s="258"/>
      <c r="AF42" s="258"/>
      <c r="AG42" s="258"/>
      <c r="AH42" s="264"/>
      <c r="AI42" s="258"/>
    </row>
    <row r="43" spans="2:35" x14ac:dyDescent="0.25">
      <c r="B43" s="257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61"/>
      <c r="O43" s="257"/>
      <c r="P43" s="258"/>
      <c r="Q43" s="258"/>
      <c r="R43" s="258"/>
      <c r="S43" s="258"/>
      <c r="T43" s="258"/>
      <c r="U43" s="258"/>
      <c r="V43" s="258"/>
      <c r="W43" s="258"/>
      <c r="X43" s="258"/>
      <c r="Y43" s="264"/>
      <c r="Z43" s="261"/>
      <c r="AA43" s="257"/>
      <c r="AB43" s="258"/>
      <c r="AC43" s="258"/>
      <c r="AD43" s="258"/>
      <c r="AE43" s="258"/>
      <c r="AF43" s="258"/>
      <c r="AG43" s="258"/>
      <c r="AH43" s="264"/>
      <c r="AI43" s="258"/>
    </row>
    <row r="44" spans="2:35" x14ac:dyDescent="0.25">
      <c r="B44" s="257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61"/>
      <c r="O44" s="257"/>
      <c r="P44" s="258"/>
      <c r="Q44" s="258"/>
      <c r="R44" s="258"/>
      <c r="S44" s="258"/>
      <c r="T44" s="258"/>
      <c r="U44" s="258"/>
      <c r="V44" s="258"/>
      <c r="W44" s="258"/>
      <c r="X44" s="258"/>
      <c r="Y44" s="264"/>
      <c r="Z44" s="261"/>
      <c r="AA44" s="257"/>
      <c r="AB44" s="258"/>
      <c r="AC44" s="258"/>
      <c r="AD44" s="258"/>
      <c r="AE44" s="258"/>
      <c r="AF44" s="258"/>
      <c r="AG44" s="258"/>
      <c r="AH44" s="264"/>
      <c r="AI44" s="258"/>
    </row>
    <row r="45" spans="2:35" x14ac:dyDescent="0.25">
      <c r="B45" s="257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61"/>
      <c r="O45" s="257"/>
      <c r="P45" s="258"/>
      <c r="Q45" s="258"/>
      <c r="R45" s="258"/>
      <c r="S45" s="258"/>
      <c r="T45" s="258"/>
      <c r="U45" s="258"/>
      <c r="V45" s="258"/>
      <c r="W45" s="258"/>
      <c r="X45" s="258"/>
      <c r="Y45" s="264"/>
      <c r="Z45" s="261"/>
      <c r="AA45" s="257"/>
      <c r="AB45" s="258"/>
      <c r="AC45" s="258"/>
      <c r="AD45" s="258"/>
      <c r="AE45" s="258"/>
      <c r="AF45" s="258"/>
      <c r="AG45" s="258"/>
      <c r="AH45" s="264"/>
      <c r="AI45" s="258"/>
    </row>
    <row r="46" spans="2:35" x14ac:dyDescent="0.25">
      <c r="B46" s="257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61"/>
      <c r="O46" s="257"/>
      <c r="P46" s="258"/>
      <c r="Q46" s="258"/>
      <c r="R46" s="258"/>
      <c r="S46" s="258"/>
      <c r="T46" s="258"/>
      <c r="U46" s="258"/>
      <c r="V46" s="258"/>
      <c r="W46" s="258"/>
      <c r="X46" s="258"/>
      <c r="Y46" s="264"/>
      <c r="Z46" s="261"/>
      <c r="AA46" s="257"/>
      <c r="AB46" s="258"/>
      <c r="AC46" s="258"/>
      <c r="AD46" s="258"/>
      <c r="AE46" s="258"/>
      <c r="AF46" s="258"/>
      <c r="AG46" s="258"/>
      <c r="AH46" s="264"/>
      <c r="AI46" s="258"/>
    </row>
    <row r="47" spans="2:35" x14ac:dyDescent="0.25">
      <c r="B47" s="257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61"/>
      <c r="O47" s="257"/>
      <c r="P47" s="258"/>
      <c r="Q47" s="258"/>
      <c r="R47" s="258"/>
      <c r="S47" s="258"/>
      <c r="T47" s="258"/>
      <c r="U47" s="258"/>
      <c r="V47" s="258"/>
      <c r="W47" s="258"/>
      <c r="X47" s="258"/>
      <c r="Y47" s="264"/>
      <c r="Z47" s="261"/>
      <c r="AA47" s="257"/>
      <c r="AB47" s="258"/>
      <c r="AC47" s="258"/>
      <c r="AD47" s="258"/>
      <c r="AE47" s="258"/>
      <c r="AF47" s="258"/>
      <c r="AG47" s="258"/>
      <c r="AH47" s="264"/>
      <c r="AI47" s="258"/>
    </row>
    <row r="48" spans="2:35" x14ac:dyDescent="0.25">
      <c r="B48" s="257"/>
      <c r="C48" s="258"/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61"/>
      <c r="O48" s="257"/>
      <c r="P48" s="258"/>
      <c r="Q48" s="258"/>
      <c r="R48" s="258"/>
      <c r="S48" s="258"/>
      <c r="T48" s="258"/>
      <c r="U48" s="258"/>
      <c r="V48" s="258"/>
      <c r="W48" s="258"/>
      <c r="X48" s="258"/>
      <c r="Y48" s="264"/>
      <c r="Z48" s="261"/>
      <c r="AA48" s="257"/>
      <c r="AB48" s="258"/>
      <c r="AC48" s="258"/>
      <c r="AD48" s="258"/>
      <c r="AE48" s="258"/>
      <c r="AF48" s="258"/>
      <c r="AG48" s="258"/>
      <c r="AH48" s="264"/>
      <c r="AI48" s="258"/>
    </row>
    <row r="49" spans="1:215" x14ac:dyDescent="0.25">
      <c r="B49" s="257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61"/>
      <c r="O49" s="257"/>
      <c r="P49" s="258"/>
      <c r="Q49" s="258"/>
      <c r="R49" s="258"/>
      <c r="S49" s="258"/>
      <c r="T49" s="258"/>
      <c r="U49" s="258"/>
      <c r="V49" s="258"/>
      <c r="W49" s="258"/>
      <c r="X49" s="258"/>
      <c r="Y49" s="264"/>
      <c r="Z49" s="261"/>
      <c r="AA49" s="257"/>
      <c r="AB49" s="258"/>
      <c r="AC49" s="258"/>
      <c r="AD49" s="258"/>
      <c r="AE49" s="258"/>
      <c r="AF49" s="258"/>
      <c r="AG49" s="258"/>
      <c r="AH49" s="264"/>
      <c r="AI49" s="258"/>
    </row>
    <row r="50" spans="1:215" x14ac:dyDescent="0.25">
      <c r="B50" s="257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61"/>
      <c r="O50" s="257"/>
      <c r="P50" s="258"/>
      <c r="Q50" s="258"/>
      <c r="R50" s="258"/>
      <c r="S50" s="258"/>
      <c r="T50" s="258"/>
      <c r="U50" s="258"/>
      <c r="V50" s="258"/>
      <c r="W50" s="258"/>
      <c r="X50" s="258"/>
      <c r="Y50" s="264"/>
      <c r="Z50" s="261"/>
      <c r="AA50" s="257"/>
      <c r="AB50" s="258"/>
      <c r="AC50" s="258"/>
      <c r="AD50" s="258"/>
      <c r="AE50" s="258"/>
      <c r="AF50" s="258"/>
      <c r="AG50" s="258"/>
      <c r="AH50" s="264"/>
      <c r="AI50" s="258"/>
    </row>
    <row r="51" spans="1:215" x14ac:dyDescent="0.25">
      <c r="B51" s="257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61"/>
      <c r="O51" s="257"/>
      <c r="P51" s="258"/>
      <c r="Q51" s="258"/>
      <c r="R51" s="258"/>
      <c r="S51" s="258"/>
      <c r="T51" s="258"/>
      <c r="U51" s="258"/>
      <c r="V51" s="258"/>
      <c r="W51" s="258"/>
      <c r="X51" s="258"/>
      <c r="Y51" s="264"/>
      <c r="Z51" s="261"/>
      <c r="AA51" s="257"/>
      <c r="AB51" s="258"/>
      <c r="AC51" s="258"/>
      <c r="AD51" s="258"/>
      <c r="AE51" s="258"/>
      <c r="AF51" s="258"/>
      <c r="AG51" s="258"/>
      <c r="AH51" s="264"/>
      <c r="AI51" s="258"/>
    </row>
    <row r="52" spans="1:215" x14ac:dyDescent="0.25">
      <c r="B52" s="257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61"/>
      <c r="O52" s="257"/>
      <c r="P52" s="258"/>
      <c r="Q52" s="258"/>
      <c r="R52" s="258"/>
      <c r="S52" s="258"/>
      <c r="T52" s="258"/>
      <c r="U52" s="258"/>
      <c r="V52" s="258"/>
      <c r="W52" s="258"/>
      <c r="X52" s="258"/>
      <c r="Y52" s="264"/>
      <c r="Z52" s="261"/>
      <c r="AA52" s="257"/>
      <c r="AB52" s="258"/>
      <c r="AC52" s="258"/>
      <c r="AD52" s="258"/>
      <c r="AE52" s="258"/>
      <c r="AF52" s="258"/>
      <c r="AG52" s="258"/>
      <c r="AH52" s="264"/>
      <c r="AI52" s="258"/>
    </row>
    <row r="53" spans="1:215" x14ac:dyDescent="0.25">
      <c r="B53" s="257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61"/>
      <c r="O53" s="257"/>
      <c r="P53" s="258"/>
      <c r="Q53" s="258"/>
      <c r="R53" s="258"/>
      <c r="S53" s="258"/>
      <c r="T53" s="258"/>
      <c r="U53" s="258"/>
      <c r="V53" s="258"/>
      <c r="W53" s="258"/>
      <c r="X53" s="258"/>
      <c r="Y53" s="264"/>
      <c r="Z53" s="261"/>
      <c r="AA53" s="257"/>
      <c r="AB53" s="258"/>
      <c r="AC53" s="258"/>
      <c r="AD53" s="258"/>
      <c r="AE53" s="258"/>
      <c r="AF53" s="258"/>
      <c r="AG53" s="258"/>
      <c r="AH53" s="264"/>
      <c r="AI53" s="258"/>
    </row>
    <row r="54" spans="1:215" x14ac:dyDescent="0.25">
      <c r="B54" s="257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61"/>
      <c r="O54" s="257"/>
      <c r="P54" s="258"/>
      <c r="Q54" s="258"/>
      <c r="R54" s="258"/>
      <c r="S54" s="258"/>
      <c r="T54" s="258"/>
      <c r="U54" s="258"/>
      <c r="V54" s="258"/>
      <c r="W54" s="258"/>
      <c r="X54" s="258"/>
      <c r="Y54" s="264"/>
      <c r="Z54" s="261"/>
      <c r="AA54" s="257"/>
      <c r="AB54" s="258"/>
      <c r="AC54" s="258"/>
      <c r="AD54" s="258"/>
      <c r="AE54" s="258"/>
      <c r="AF54" s="258"/>
      <c r="AG54" s="258"/>
      <c r="AH54" s="264"/>
      <c r="AI54" s="258"/>
    </row>
    <row r="55" spans="1:215" x14ac:dyDescent="0.25">
      <c r="B55" s="257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61"/>
      <c r="O55" s="257"/>
      <c r="P55" s="258"/>
      <c r="Q55" s="258"/>
      <c r="R55" s="258"/>
      <c r="S55" s="258"/>
      <c r="T55" s="258"/>
      <c r="U55" s="258"/>
      <c r="V55" s="258"/>
      <c r="W55" s="258"/>
      <c r="X55" s="258"/>
      <c r="Y55" s="264"/>
      <c r="Z55" s="261"/>
      <c r="AA55" s="257"/>
      <c r="AB55" s="258"/>
      <c r="AC55" s="258"/>
      <c r="AD55" s="258"/>
      <c r="AE55" s="258"/>
      <c r="AF55" s="258"/>
      <c r="AG55" s="258"/>
      <c r="AH55" s="264"/>
      <c r="AI55" s="258"/>
    </row>
    <row r="56" spans="1:215" ht="16.5" thickBot="1" x14ac:dyDescent="0.3">
      <c r="B56" s="259"/>
      <c r="C56" s="260"/>
      <c r="D56" s="260"/>
      <c r="E56" s="260"/>
      <c r="F56" s="260"/>
      <c r="G56" s="260"/>
      <c r="H56" s="260"/>
      <c r="I56" s="260"/>
      <c r="J56" s="260"/>
      <c r="K56" s="260"/>
      <c r="L56" s="260"/>
      <c r="M56" s="260"/>
      <c r="N56" s="261"/>
      <c r="O56" s="259"/>
      <c r="P56" s="260"/>
      <c r="Q56" s="260"/>
      <c r="R56" s="260"/>
      <c r="S56" s="260"/>
      <c r="T56" s="260"/>
      <c r="U56" s="260"/>
      <c r="V56" s="260"/>
      <c r="W56" s="260"/>
      <c r="X56" s="260"/>
      <c r="Y56" s="265"/>
      <c r="Z56" s="261"/>
      <c r="AA56" s="259"/>
      <c r="AB56" s="260"/>
      <c r="AC56" s="260"/>
      <c r="AD56" s="260"/>
      <c r="AE56" s="260"/>
      <c r="AF56" s="260"/>
      <c r="AG56" s="260"/>
      <c r="AH56" s="265"/>
      <c r="AI56" s="258"/>
    </row>
    <row r="57" spans="1:215" ht="16.5" x14ac:dyDescent="0.25">
      <c r="B57" s="366" t="s">
        <v>93</v>
      </c>
      <c r="C57" s="366"/>
      <c r="D57" s="366"/>
      <c r="E57" s="366"/>
      <c r="F57" s="366"/>
      <c r="G57" s="366"/>
      <c r="H57" s="366"/>
      <c r="I57" s="366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  <c r="Y57" s="366"/>
      <c r="Z57" s="366"/>
      <c r="AA57" s="366"/>
      <c r="AB57" s="366"/>
      <c r="AC57" s="366"/>
      <c r="AD57" s="366"/>
      <c r="AE57" s="366"/>
      <c r="AF57" s="366"/>
      <c r="AG57" s="366"/>
      <c r="AH57" s="366"/>
      <c r="AI57" s="258"/>
    </row>
    <row r="58" spans="1:215" s="83" customFormat="1" ht="20.100000000000001" customHeight="1" x14ac:dyDescent="0.25">
      <c r="A58" s="82"/>
      <c r="B58" s="348" t="s">
        <v>89</v>
      </c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48"/>
      <c r="AB58" s="348"/>
      <c r="AC58" s="348"/>
      <c r="AD58" s="348"/>
      <c r="AE58" s="348"/>
      <c r="AF58" s="348"/>
      <c r="AG58" s="348"/>
      <c r="AH58" s="348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  <c r="DU58" s="82"/>
      <c r="DV58" s="82"/>
      <c r="DW58" s="82"/>
      <c r="DX58" s="82"/>
      <c r="DY58" s="82"/>
      <c r="DZ58" s="82"/>
      <c r="EA58" s="82"/>
      <c r="EB58" s="82"/>
      <c r="EC58" s="82"/>
      <c r="ED58" s="82"/>
      <c r="EE58" s="82"/>
      <c r="EF58" s="82"/>
      <c r="EG58" s="82"/>
      <c r="EH58" s="82"/>
      <c r="EI58" s="82"/>
      <c r="EJ58" s="82"/>
      <c r="EK58" s="82"/>
      <c r="EL58" s="82"/>
      <c r="EM58" s="82"/>
      <c r="EN58" s="82"/>
      <c r="EO58" s="82"/>
      <c r="EP58" s="82"/>
      <c r="EQ58" s="82"/>
      <c r="ER58" s="82"/>
      <c r="ES58" s="82"/>
      <c r="ET58" s="82"/>
      <c r="EU58" s="82"/>
      <c r="EV58" s="82"/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  <c r="FH58" s="82"/>
      <c r="FI58" s="82"/>
      <c r="FJ58" s="82"/>
      <c r="FK58" s="82"/>
      <c r="FL58" s="82"/>
      <c r="FM58" s="82"/>
      <c r="FN58" s="82"/>
      <c r="FO58" s="82"/>
      <c r="FP58" s="82"/>
      <c r="FQ58" s="82"/>
      <c r="FR58" s="82"/>
      <c r="FS58" s="82"/>
      <c r="FT58" s="82"/>
      <c r="FU58" s="82"/>
      <c r="FV58" s="82"/>
      <c r="FW58" s="82"/>
      <c r="FX58" s="82"/>
      <c r="FY58" s="82"/>
      <c r="FZ58" s="82"/>
      <c r="GA58" s="82"/>
      <c r="GB58" s="82"/>
      <c r="GC58" s="82"/>
      <c r="GD58" s="82"/>
      <c r="GE58" s="82"/>
      <c r="GF58" s="82"/>
      <c r="GG58" s="82"/>
      <c r="GH58" s="82"/>
      <c r="GI58" s="82"/>
      <c r="GJ58" s="82"/>
      <c r="GK58" s="82"/>
      <c r="GL58" s="82"/>
      <c r="GM58" s="82"/>
      <c r="GN58" s="82"/>
      <c r="GO58" s="82"/>
      <c r="GP58" s="82"/>
      <c r="GQ58" s="82"/>
      <c r="GR58" s="82"/>
      <c r="GS58" s="82"/>
      <c r="GT58" s="82"/>
      <c r="GU58" s="82"/>
      <c r="GV58" s="82"/>
      <c r="GW58" s="82"/>
      <c r="GX58" s="82"/>
      <c r="GY58" s="82"/>
      <c r="GZ58" s="82"/>
      <c r="HA58" s="82"/>
      <c r="HB58" s="82"/>
      <c r="HC58" s="82"/>
      <c r="HD58" s="82"/>
      <c r="HE58" s="82"/>
      <c r="HF58" s="82"/>
      <c r="HG58" s="82"/>
    </row>
    <row r="59" spans="1:215" ht="20.100000000000001" customHeight="1" x14ac:dyDescent="0.25">
      <c r="B59" s="348" t="s">
        <v>159</v>
      </c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48"/>
      <c r="AB59" s="348"/>
      <c r="AC59" s="348"/>
      <c r="AD59" s="348"/>
      <c r="AE59" s="348"/>
      <c r="AF59" s="348"/>
      <c r="AG59" s="348"/>
      <c r="AH59" s="348"/>
    </row>
    <row r="60" spans="1:215" ht="20.100000000000001" customHeight="1" x14ac:dyDescent="0.25">
      <c r="B60" s="348" t="s">
        <v>158</v>
      </c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48"/>
      <c r="AB60" s="348"/>
      <c r="AC60" s="348"/>
      <c r="AD60" s="348"/>
      <c r="AE60" s="348"/>
      <c r="AF60" s="348"/>
      <c r="AG60" s="348"/>
      <c r="AH60" s="348"/>
    </row>
    <row r="61" spans="1:215" ht="22.35" customHeight="1" x14ac:dyDescent="0.25">
      <c r="B61" s="348" t="s">
        <v>129</v>
      </c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  <c r="Y61" s="366"/>
      <c r="Z61" s="366"/>
      <c r="AA61" s="366"/>
      <c r="AB61" s="366"/>
      <c r="AC61" s="366"/>
      <c r="AD61" s="366"/>
      <c r="AE61" s="366"/>
      <c r="AF61" s="366"/>
      <c r="AG61" s="366"/>
      <c r="AH61" s="366"/>
    </row>
    <row r="62" spans="1:215" x14ac:dyDescent="0.25">
      <c r="AH62" s="189"/>
    </row>
  </sheetData>
  <mergeCells count="9">
    <mergeCell ref="B61:AH61"/>
    <mergeCell ref="B57:AH57"/>
    <mergeCell ref="B58:AH58"/>
    <mergeCell ref="B60:AH60"/>
    <mergeCell ref="B1:AH1"/>
    <mergeCell ref="B59:AH59"/>
    <mergeCell ref="B3:M6"/>
    <mergeCell ref="O3:Y6"/>
    <mergeCell ref="AA3:AH6"/>
  </mergeCells>
  <phoneticPr fontId="0" type="noConversion"/>
  <printOptions horizontalCentered="1" verticalCentered="1"/>
  <pageMargins left="0.2" right="0.2" top="0.2" bottom="0.2" header="0.36" footer="0.32"/>
  <pageSetup paperSize="5" scale="54" orientation="landscape" r:id="rId1"/>
  <headerFooter alignWithMargins="0">
    <oddFooter>&amp;R&amp;10Flow Impacts
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131"/>
  <sheetViews>
    <sheetView zoomScale="87" workbookViewId="0">
      <selection sqref="A1:IV65536"/>
    </sheetView>
  </sheetViews>
  <sheetFormatPr defaultColWidth="9.88671875" defaultRowHeight="15" x14ac:dyDescent="0.2"/>
  <cols>
    <col min="1" max="1" width="21.109375" style="60" customWidth="1"/>
    <col min="2" max="2" width="1.6640625" style="60" customWidth="1"/>
    <col min="3" max="14" width="8.6640625" style="60" customWidth="1"/>
    <col min="15" max="15" width="1.6640625" style="60" customWidth="1"/>
    <col min="16" max="17" width="7.33203125" style="60" customWidth="1"/>
    <col min="18" max="18" width="1.6640625" style="60" customWidth="1"/>
    <col min="19" max="19" width="8.6640625" style="60" customWidth="1"/>
    <col min="20" max="20" width="7.33203125" style="60" customWidth="1"/>
    <col min="21" max="21" width="1.6640625" style="29" customWidth="1"/>
    <col min="22" max="22" width="8.109375" style="29" customWidth="1"/>
    <col min="23" max="23" width="7.21875" style="29" customWidth="1"/>
    <col min="24" max="24" width="1.6640625" style="29" customWidth="1"/>
    <col min="25" max="25" width="8.6640625" style="29" customWidth="1"/>
    <col min="26" max="26" width="7.21875" style="29" customWidth="1"/>
    <col min="27" max="16384" width="9.88671875" style="60"/>
  </cols>
  <sheetData>
    <row r="1" spans="1:123" ht="18.75" x14ac:dyDescent="0.2">
      <c r="A1" s="117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7"/>
      <c r="T1" s="45"/>
      <c r="U1" s="42"/>
      <c r="V1" s="42"/>
      <c r="W1" s="42"/>
      <c r="X1" s="42"/>
      <c r="Y1" s="42"/>
      <c r="Z1" s="4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spans="1:123" ht="16.350000000000001" customHeight="1" x14ac:dyDescent="0.2">
      <c r="A2" s="134" t="s">
        <v>69</v>
      </c>
      <c r="B2" s="39"/>
      <c r="C2" s="37"/>
      <c r="D2" s="20"/>
      <c r="E2" s="20"/>
      <c r="F2" s="20"/>
      <c r="G2" s="39"/>
      <c r="H2" s="20"/>
      <c r="I2" s="20"/>
      <c r="J2" s="20"/>
      <c r="K2" s="20"/>
      <c r="L2" s="20"/>
      <c r="M2" s="20"/>
      <c r="N2" s="20"/>
      <c r="O2" s="20"/>
      <c r="P2" s="20"/>
      <c r="Q2" s="20"/>
      <c r="R2" s="39"/>
      <c r="S2" s="46"/>
      <c r="T2" s="47"/>
      <c r="U2" s="42"/>
      <c r="V2" s="42"/>
      <c r="W2" s="42"/>
      <c r="X2" s="42"/>
      <c r="Y2" s="42"/>
      <c r="Z2" s="4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</row>
    <row r="3" spans="1:123" ht="15.75" x14ac:dyDescent="0.25">
      <c r="A3" s="142" t="s">
        <v>122</v>
      </c>
      <c r="B3" s="143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7"/>
      <c r="P3" s="373" t="s">
        <v>95</v>
      </c>
      <c r="Q3" s="374"/>
      <c r="R3" s="374"/>
      <c r="S3" s="374"/>
      <c r="T3" s="375"/>
      <c r="U3" s="190"/>
      <c r="V3" s="376" t="s">
        <v>90</v>
      </c>
      <c r="W3" s="374"/>
      <c r="X3" s="374"/>
      <c r="Y3" s="374"/>
      <c r="Z3" s="375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</row>
    <row r="4" spans="1:123" ht="15.6" customHeight="1" x14ac:dyDescent="0.25">
      <c r="A4" s="145"/>
      <c r="B4" s="144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7"/>
      <c r="P4" s="377" t="s">
        <v>65</v>
      </c>
      <c r="Q4" s="377" t="s">
        <v>62</v>
      </c>
      <c r="R4" s="49"/>
      <c r="S4" s="377" t="s">
        <v>66</v>
      </c>
      <c r="T4" s="377" t="s">
        <v>62</v>
      </c>
      <c r="U4" s="191"/>
      <c r="V4" s="377" t="s">
        <v>65</v>
      </c>
      <c r="W4" s="377" t="s">
        <v>62</v>
      </c>
      <c r="X4" s="49"/>
      <c r="Y4" s="377" t="s">
        <v>66</v>
      </c>
      <c r="Z4" s="377" t="s">
        <v>62</v>
      </c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</row>
    <row r="5" spans="1:123" ht="20.45" customHeight="1" x14ac:dyDescent="0.25">
      <c r="A5" s="146"/>
      <c r="B5" s="144"/>
      <c r="C5" s="367" t="s">
        <v>123</v>
      </c>
      <c r="D5" s="368"/>
      <c r="E5" s="368"/>
      <c r="F5" s="369"/>
      <c r="G5" s="369"/>
      <c r="H5" s="369"/>
      <c r="I5" s="369"/>
      <c r="J5" s="369"/>
      <c r="K5" s="369"/>
      <c r="L5" s="369"/>
      <c r="M5" s="369"/>
      <c r="N5" s="370"/>
      <c r="O5" s="40"/>
      <c r="P5" s="378"/>
      <c r="Q5" s="378"/>
      <c r="R5" s="49"/>
      <c r="S5" s="378"/>
      <c r="T5" s="378"/>
      <c r="U5" s="191"/>
      <c r="V5" s="378"/>
      <c r="W5" s="378"/>
      <c r="X5" s="49"/>
      <c r="Y5" s="378"/>
      <c r="Z5" s="378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</row>
    <row r="6" spans="1:123" ht="15.75" x14ac:dyDescent="0.25">
      <c r="A6" s="135" t="s">
        <v>67</v>
      </c>
      <c r="B6" s="84"/>
      <c r="C6" s="140" t="s">
        <v>44</v>
      </c>
      <c r="D6" s="140" t="s">
        <v>45</v>
      </c>
      <c r="E6" s="140" t="s">
        <v>46</v>
      </c>
      <c r="F6" s="139" t="s">
        <v>47</v>
      </c>
      <c r="G6" s="128" t="s">
        <v>48</v>
      </c>
      <c r="H6" s="128" t="s">
        <v>49</v>
      </c>
      <c r="I6" s="128" t="s">
        <v>50</v>
      </c>
      <c r="J6" s="128" t="s">
        <v>51</v>
      </c>
      <c r="K6" s="128" t="s">
        <v>52</v>
      </c>
      <c r="L6" s="128" t="s">
        <v>53</v>
      </c>
      <c r="M6" s="128" t="s">
        <v>54</v>
      </c>
      <c r="N6" s="129" t="s">
        <v>55</v>
      </c>
      <c r="O6" s="40"/>
      <c r="P6" s="379"/>
      <c r="Q6" s="379"/>
      <c r="R6" s="49"/>
      <c r="S6" s="379"/>
      <c r="T6" s="379"/>
      <c r="U6" s="191"/>
      <c r="V6" s="379"/>
      <c r="W6" s="379"/>
      <c r="X6" s="49"/>
      <c r="Y6" s="379"/>
      <c r="Z6" s="379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spans="1:123" ht="15.75" x14ac:dyDescent="0.25">
      <c r="A7" s="41" t="s">
        <v>2</v>
      </c>
      <c r="B7" s="85"/>
      <c r="C7" s="61">
        <v>5.4266666666666667</v>
      </c>
      <c r="D7" s="61">
        <v>5.6400000000000006</v>
      </c>
      <c r="E7" s="61">
        <v>6.3233333333333333</v>
      </c>
      <c r="F7" s="61">
        <v>7.336666666666666</v>
      </c>
      <c r="G7" s="61">
        <v>4.9266666666666659</v>
      </c>
      <c r="H7" s="61">
        <v>3.8933333333333331</v>
      </c>
      <c r="I7" s="61">
        <v>3.3033333333333332</v>
      </c>
      <c r="J7" s="61">
        <v>2.8866666666666667</v>
      </c>
      <c r="K7" s="61">
        <v>2.94</v>
      </c>
      <c r="L7" s="61">
        <v>3.4133333333333327</v>
      </c>
      <c r="M7" s="61">
        <v>5.3999999999999995</v>
      </c>
      <c r="N7" s="61">
        <v>4.78</v>
      </c>
      <c r="O7" s="40"/>
      <c r="P7" s="56">
        <v>4.6803486288893881</v>
      </c>
      <c r="Q7" s="58">
        <v>1.5258906130121803E-2</v>
      </c>
      <c r="R7" s="59"/>
      <c r="S7" s="61">
        <v>7.336666666666666</v>
      </c>
      <c r="T7" s="58">
        <v>1.7572293100419949E-2</v>
      </c>
      <c r="U7" s="85"/>
      <c r="V7" s="57">
        <v>4.6803486288893881</v>
      </c>
      <c r="W7" s="58">
        <v>1.5258906130121803E-2</v>
      </c>
      <c r="X7" s="42"/>
      <c r="Y7" s="57">
        <v>7.336666666666666</v>
      </c>
      <c r="Z7" s="58">
        <v>1.7572293100419949E-2</v>
      </c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</row>
    <row r="8" spans="1:123" ht="15.75" x14ac:dyDescent="0.25">
      <c r="A8" s="43" t="s">
        <v>3</v>
      </c>
      <c r="B8" s="85"/>
      <c r="C8" s="61">
        <v>1.43</v>
      </c>
      <c r="D8" s="61">
        <v>1.47</v>
      </c>
      <c r="E8" s="61">
        <v>1.5133333333333334</v>
      </c>
      <c r="F8" s="61">
        <v>1.6166666666666665</v>
      </c>
      <c r="G8" s="61">
        <v>1.3</v>
      </c>
      <c r="H8" s="61">
        <v>1.1666666666666667</v>
      </c>
      <c r="I8" s="61">
        <v>1.0466666666666666</v>
      </c>
      <c r="J8" s="61">
        <v>1.0566666666666666</v>
      </c>
      <c r="K8" s="61">
        <v>1.07</v>
      </c>
      <c r="L8" s="61">
        <v>1.17</v>
      </c>
      <c r="M8" s="61">
        <v>1.4266666666666665</v>
      </c>
      <c r="N8" s="61">
        <v>1.3333333333333333</v>
      </c>
      <c r="O8" s="40"/>
      <c r="P8" s="61">
        <v>1.2985340719115701</v>
      </c>
      <c r="Q8" s="63">
        <v>4.2334900839994154E-3</v>
      </c>
      <c r="R8" s="59"/>
      <c r="S8" s="61">
        <v>1.6166666666666665</v>
      </c>
      <c r="T8" s="63">
        <v>3.8721318281252498E-3</v>
      </c>
      <c r="U8" s="85"/>
      <c r="V8" s="62">
        <v>1.2985340719115701</v>
      </c>
      <c r="W8" s="63">
        <v>4.2334900839994154E-3</v>
      </c>
      <c r="X8" s="42"/>
      <c r="Y8" s="110">
        <v>1.6166666666666665</v>
      </c>
      <c r="Z8" s="109">
        <v>3.8721318281252498E-3</v>
      </c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</row>
    <row r="9" spans="1:123" ht="15.75" x14ac:dyDescent="0.25">
      <c r="A9" s="43" t="s">
        <v>4</v>
      </c>
      <c r="B9" s="85"/>
      <c r="C9" s="61">
        <v>2.64</v>
      </c>
      <c r="D9" s="61">
        <v>2.86</v>
      </c>
      <c r="E9" s="61">
        <v>3.2966666666666669</v>
      </c>
      <c r="F9" s="61">
        <v>3.6933333333333334</v>
      </c>
      <c r="G9" s="61">
        <v>2.8066666666666666</v>
      </c>
      <c r="H9" s="61">
        <v>2.2666666666666666</v>
      </c>
      <c r="I9" s="61">
        <v>1.9633333333333336</v>
      </c>
      <c r="J9" s="61">
        <v>1.8533333333333333</v>
      </c>
      <c r="K9" s="61">
        <v>1.7999999999999998</v>
      </c>
      <c r="L9" s="61">
        <v>1.9066666666666665</v>
      </c>
      <c r="M9" s="61">
        <v>2.6066666666666669</v>
      </c>
      <c r="N9" s="61">
        <v>2.5099999999999998</v>
      </c>
      <c r="O9" s="40"/>
      <c r="P9" s="61">
        <v>2.5138321980188141</v>
      </c>
      <c r="Q9" s="63">
        <v>8.1956137411817107E-3</v>
      </c>
      <c r="R9" s="59"/>
      <c r="S9" s="61">
        <v>3.6933333333333334</v>
      </c>
      <c r="T9" s="63">
        <v>8.8460248774490258E-3</v>
      </c>
      <c r="U9" s="85"/>
      <c r="V9" s="62">
        <v>2.5138321980188141</v>
      </c>
      <c r="W9" s="63">
        <v>8.1956137411817107E-3</v>
      </c>
      <c r="X9" s="42"/>
      <c r="Y9" s="110">
        <v>3.6933333333333334</v>
      </c>
      <c r="Z9" s="109">
        <v>8.8460248774490258E-3</v>
      </c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</row>
    <row r="10" spans="1:123" ht="15.75" x14ac:dyDescent="0.25">
      <c r="A10" s="43" t="s">
        <v>5</v>
      </c>
      <c r="B10" s="85"/>
      <c r="C10" s="61">
        <v>3.2300000000000004</v>
      </c>
      <c r="D10" s="61">
        <v>3.4066666666666667</v>
      </c>
      <c r="E10" s="61">
        <v>3.9466666666666668</v>
      </c>
      <c r="F10" s="61">
        <v>4.7633333333333328</v>
      </c>
      <c r="G10" s="61">
        <v>2.8266666666666667</v>
      </c>
      <c r="H10" s="61">
        <v>2.2366666666666664</v>
      </c>
      <c r="I10" s="61">
        <v>1.8999999999999997</v>
      </c>
      <c r="J10" s="61">
        <v>1.7533333333333332</v>
      </c>
      <c r="K10" s="61">
        <v>1.7033333333333331</v>
      </c>
      <c r="L10" s="61">
        <v>2.1366666666666667</v>
      </c>
      <c r="M10" s="61">
        <v>3.4599999999999995</v>
      </c>
      <c r="N10" s="61">
        <v>2.7533333333333334</v>
      </c>
      <c r="O10" s="40"/>
      <c r="P10" s="61">
        <v>2.8369809366968579</v>
      </c>
      <c r="Q10" s="63">
        <v>9.2491455740711763E-3</v>
      </c>
      <c r="R10" s="59"/>
      <c r="S10" s="61">
        <v>4.7633333333333328</v>
      </c>
      <c r="T10" s="63">
        <v>1.1408817283280375E-2</v>
      </c>
      <c r="U10" s="85"/>
      <c r="V10" s="62">
        <v>2.8369809366968579</v>
      </c>
      <c r="W10" s="63">
        <v>9.2491455740711763E-3</v>
      </c>
      <c r="X10" s="42"/>
      <c r="Y10" s="110">
        <v>4.7633333333333328</v>
      </c>
      <c r="Z10" s="109">
        <v>1.1408817283280375E-2</v>
      </c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</row>
    <row r="11" spans="1:123" ht="15.75" x14ac:dyDescent="0.25">
      <c r="A11" s="43" t="s">
        <v>81</v>
      </c>
      <c r="B11" s="85"/>
      <c r="C11" s="61">
        <v>93.116666666666674</v>
      </c>
      <c r="D11" s="61">
        <v>93.133333333333326</v>
      </c>
      <c r="E11" s="61">
        <v>98.176666666666662</v>
      </c>
      <c r="F11" s="61">
        <v>110.18333333333334</v>
      </c>
      <c r="G11" s="61">
        <v>85.486666666666665</v>
      </c>
      <c r="H11" s="61">
        <v>83.106666666666669</v>
      </c>
      <c r="I11" s="61">
        <v>78.596666666666678</v>
      </c>
      <c r="J11" s="61">
        <v>78.64</v>
      </c>
      <c r="K11" s="61">
        <v>81.53</v>
      </c>
      <c r="L11" s="61">
        <v>87.31</v>
      </c>
      <c r="M11" s="61">
        <v>101.26666666666667</v>
      </c>
      <c r="N11" s="61">
        <v>84.06</v>
      </c>
      <c r="O11" s="40"/>
      <c r="P11" s="61">
        <v>89.485072984504839</v>
      </c>
      <c r="Q11" s="63">
        <v>0.29173987601895113</v>
      </c>
      <c r="R11" s="59"/>
      <c r="S11" s="61">
        <v>110.18333333333334</v>
      </c>
      <c r="T11" s="63">
        <v>0.26390374758490753</v>
      </c>
      <c r="U11" s="85"/>
      <c r="V11" s="62">
        <v>89.485072984504839</v>
      </c>
      <c r="W11" s="63">
        <v>0.29173987601895113</v>
      </c>
      <c r="X11" s="42"/>
      <c r="Y11" s="110">
        <v>110.18333333333334</v>
      </c>
      <c r="Z11" s="109">
        <v>0.26390374758490753</v>
      </c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</row>
    <row r="12" spans="1:123" ht="15.75" x14ac:dyDescent="0.25">
      <c r="A12" s="43" t="s">
        <v>6</v>
      </c>
      <c r="B12" s="85"/>
      <c r="C12" s="61">
        <v>8.2566666666666659</v>
      </c>
      <c r="D12" s="61">
        <v>9.0833333333333339</v>
      </c>
      <c r="E12" s="61">
        <v>9.4966666666666679</v>
      </c>
      <c r="F12" s="61">
        <v>10.153333333333334</v>
      </c>
      <c r="G12" s="61">
        <v>7.2966666666666669</v>
      </c>
      <c r="H12" s="61">
        <v>5.8966666666666656</v>
      </c>
      <c r="I12" s="61">
        <v>4.6433333333333335</v>
      </c>
      <c r="J12" s="61">
        <v>4.2366666666666672</v>
      </c>
      <c r="K12" s="61">
        <v>4.4899999999999993</v>
      </c>
      <c r="L12" s="61">
        <v>5.4466666666666654</v>
      </c>
      <c r="M12" s="61">
        <v>8.2333333333333325</v>
      </c>
      <c r="N12" s="61">
        <v>6.746666666666667</v>
      </c>
      <c r="O12" s="40"/>
      <c r="P12" s="61">
        <v>6.9824701699228982</v>
      </c>
      <c r="Q12" s="63">
        <v>2.2764299270695877E-2</v>
      </c>
      <c r="R12" s="59"/>
      <c r="S12" s="61">
        <v>10.153333333333334</v>
      </c>
      <c r="T12" s="63">
        <v>2.4318584636019613E-2</v>
      </c>
      <c r="U12" s="85"/>
      <c r="V12" s="62">
        <v>6.9824701699228982</v>
      </c>
      <c r="W12" s="63">
        <v>2.2764299270695877E-2</v>
      </c>
      <c r="X12" s="42"/>
      <c r="Y12" s="110">
        <v>10.153333333333334</v>
      </c>
      <c r="Z12" s="109">
        <v>2.4318584636019613E-2</v>
      </c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</row>
    <row r="13" spans="1:123" ht="15.75" x14ac:dyDescent="0.25">
      <c r="A13" s="43" t="s">
        <v>7</v>
      </c>
      <c r="B13" s="85"/>
      <c r="C13" s="61">
        <v>9.3466666666666658</v>
      </c>
      <c r="D13" s="61">
        <v>9.5866666666666678</v>
      </c>
      <c r="E13" s="61">
        <v>10.313333333333333</v>
      </c>
      <c r="F13" s="61">
        <v>12.183333333333332</v>
      </c>
      <c r="G13" s="61">
        <v>8.1533333333333342</v>
      </c>
      <c r="H13" s="61">
        <v>6.9433333333333342</v>
      </c>
      <c r="I13" s="61">
        <v>5.7100000000000009</v>
      </c>
      <c r="J13" s="61">
        <v>5.3133333333333335</v>
      </c>
      <c r="K13" s="61">
        <v>5.669999999999999</v>
      </c>
      <c r="L13" s="61">
        <v>6.4966666666666661</v>
      </c>
      <c r="M13" s="61">
        <v>9.5</v>
      </c>
      <c r="N13" s="61">
        <v>7.5200000000000005</v>
      </c>
      <c r="O13" s="40"/>
      <c r="P13" s="61">
        <v>8.0457099084262786</v>
      </c>
      <c r="Q13" s="63">
        <v>2.6230681083259301E-2</v>
      </c>
      <c r="R13" s="59"/>
      <c r="S13" s="61">
        <v>12.183333333333332</v>
      </c>
      <c r="T13" s="63">
        <v>2.9180704807830488E-2</v>
      </c>
      <c r="U13" s="85"/>
      <c r="V13" s="62">
        <v>8.0457099084262786</v>
      </c>
      <c r="W13" s="63">
        <v>2.6230681083259301E-2</v>
      </c>
      <c r="X13" s="42"/>
      <c r="Y13" s="110">
        <v>12.183333333333332</v>
      </c>
      <c r="Z13" s="109">
        <v>2.9180704807830488E-2</v>
      </c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spans="1:123" ht="15.75" x14ac:dyDescent="0.25">
      <c r="A14" s="43" t="s">
        <v>8</v>
      </c>
      <c r="B14" s="85"/>
      <c r="C14" s="61">
        <v>3.77</v>
      </c>
      <c r="D14" s="61">
        <v>4.0133333333333328</v>
      </c>
      <c r="E14" s="61">
        <v>4.4799999999999995</v>
      </c>
      <c r="F14" s="61">
        <v>5.03</v>
      </c>
      <c r="G14" s="61">
        <v>3.8733333333333335</v>
      </c>
      <c r="H14" s="61">
        <v>3.2066666666666666</v>
      </c>
      <c r="I14" s="61">
        <v>2.6733333333333333</v>
      </c>
      <c r="J14" s="61">
        <v>2.5066666666666668</v>
      </c>
      <c r="K14" s="61">
        <v>2.5066666666666664</v>
      </c>
      <c r="L14" s="61">
        <v>2.6633333333333336</v>
      </c>
      <c r="M14" s="61">
        <v>3.6566666666666663</v>
      </c>
      <c r="N14" s="61">
        <v>3.48</v>
      </c>
      <c r="O14" s="40"/>
      <c r="P14" s="61">
        <v>3.4833573121740655</v>
      </c>
      <c r="Q14" s="63">
        <v>1.1356466464069811E-2</v>
      </c>
      <c r="R14" s="59"/>
      <c r="S14" s="61">
        <v>5.03</v>
      </c>
      <c r="T14" s="63">
        <v>1.2047519440496913E-2</v>
      </c>
      <c r="U14" s="85"/>
      <c r="V14" s="62">
        <v>3.4833573121740655</v>
      </c>
      <c r="W14" s="63">
        <v>1.1356466464069811E-2</v>
      </c>
      <c r="X14" s="42"/>
      <c r="Y14" s="110">
        <v>5.03</v>
      </c>
      <c r="Z14" s="109">
        <v>1.2047519440496913E-2</v>
      </c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</row>
    <row r="15" spans="1:123" ht="15.75" x14ac:dyDescent="0.25">
      <c r="A15" s="43" t="s">
        <v>9</v>
      </c>
      <c r="B15" s="85"/>
      <c r="C15" s="61">
        <v>17.673333333333336</v>
      </c>
      <c r="D15" s="61">
        <v>17.616666666666667</v>
      </c>
      <c r="E15" s="61">
        <v>18.716666666666665</v>
      </c>
      <c r="F15" s="61">
        <v>20.883333333333336</v>
      </c>
      <c r="G15" s="61">
        <v>18.353333333333335</v>
      </c>
      <c r="H15" s="61">
        <v>17.489999999999998</v>
      </c>
      <c r="I15" s="61">
        <v>16.816666666666666</v>
      </c>
      <c r="J15" s="61">
        <v>16.876666666666669</v>
      </c>
      <c r="K15" s="61">
        <v>16.896666666666665</v>
      </c>
      <c r="L15" s="61">
        <v>17.696666666666669</v>
      </c>
      <c r="M15" s="61">
        <v>19.093333333333334</v>
      </c>
      <c r="N15" s="61">
        <v>15.956666666666669</v>
      </c>
      <c r="O15" s="40"/>
      <c r="P15" s="61">
        <v>17.83362993737056</v>
      </c>
      <c r="Q15" s="63">
        <v>5.8141328082698791E-2</v>
      </c>
      <c r="R15" s="59"/>
      <c r="S15" s="61">
        <v>20.883333333333336</v>
      </c>
      <c r="T15" s="63">
        <v>5.0018362687019993E-2</v>
      </c>
      <c r="U15" s="85"/>
      <c r="V15" s="62">
        <v>17.83362993737056</v>
      </c>
      <c r="W15" s="63">
        <v>5.8141328082698791E-2</v>
      </c>
      <c r="X15" s="42"/>
      <c r="Y15" s="110">
        <v>20.883333333333336</v>
      </c>
      <c r="Z15" s="109">
        <v>5.0018362687019993E-2</v>
      </c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</row>
    <row r="16" spans="1:123" ht="15.75" x14ac:dyDescent="0.25">
      <c r="A16" s="43" t="s">
        <v>10</v>
      </c>
      <c r="B16" s="85"/>
      <c r="C16" s="61">
        <v>3.4033333333333338</v>
      </c>
      <c r="D16" s="61">
        <v>3.5199999999999996</v>
      </c>
      <c r="E16" s="61">
        <v>3.7633333333333332</v>
      </c>
      <c r="F16" s="61">
        <v>4.0333333333333332</v>
      </c>
      <c r="G16" s="61">
        <v>2.94</v>
      </c>
      <c r="H16" s="61">
        <v>2.56</v>
      </c>
      <c r="I16" s="61">
        <v>2.2833333333333332</v>
      </c>
      <c r="J16" s="61">
        <v>2.1999999999999997</v>
      </c>
      <c r="K16" s="61">
        <v>2.3766666666666669</v>
      </c>
      <c r="L16" s="61">
        <v>2.7100000000000004</v>
      </c>
      <c r="M16" s="61">
        <v>3.5133333333333332</v>
      </c>
      <c r="N16" s="61">
        <v>2.9599999999999995</v>
      </c>
      <c r="O16" s="40"/>
      <c r="P16" s="61">
        <v>3.0176046610275216</v>
      </c>
      <c r="Q16" s="63">
        <v>9.8380163341300481E-3</v>
      </c>
      <c r="R16" s="59"/>
      <c r="S16" s="61">
        <v>4.0333333333333332</v>
      </c>
      <c r="T16" s="63">
        <v>9.6603701279001086E-3</v>
      </c>
      <c r="U16" s="85"/>
      <c r="V16" s="62">
        <v>3.0176046610275216</v>
      </c>
      <c r="W16" s="63">
        <v>9.8380163341300481E-3</v>
      </c>
      <c r="X16" s="42"/>
      <c r="Y16" s="110">
        <v>4.0333333333333332</v>
      </c>
      <c r="Z16" s="109">
        <v>9.6603701279001086E-3</v>
      </c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</row>
    <row r="17" spans="1:123" ht="15.75" x14ac:dyDescent="0.25">
      <c r="A17" s="43" t="s">
        <v>11</v>
      </c>
      <c r="B17" s="85"/>
      <c r="C17" s="61">
        <v>5.5233333333333334</v>
      </c>
      <c r="D17" s="61">
        <v>5.6933333333333342</v>
      </c>
      <c r="E17" s="61">
        <v>6.3566666666666665</v>
      </c>
      <c r="F17" s="61">
        <v>6.5500000000000007</v>
      </c>
      <c r="G17" s="61">
        <v>5.0366666666666662</v>
      </c>
      <c r="H17" s="61">
        <v>4.9633333333333338</v>
      </c>
      <c r="I17" s="61">
        <v>4.7233333333333336</v>
      </c>
      <c r="J17" s="61">
        <v>4.4400000000000004</v>
      </c>
      <c r="K17" s="61">
        <v>4.6766666666666667</v>
      </c>
      <c r="L17" s="61">
        <v>5.1499999999999995</v>
      </c>
      <c r="M17" s="61">
        <v>5.8500000000000005</v>
      </c>
      <c r="N17" s="61">
        <v>5.0633333333333335</v>
      </c>
      <c r="O17" s="40"/>
      <c r="P17" s="61">
        <v>5.3314165231928534</v>
      </c>
      <c r="Q17" s="63">
        <v>1.7381522343408045E-2</v>
      </c>
      <c r="R17" s="59"/>
      <c r="S17" s="61">
        <v>6.5500000000000007</v>
      </c>
      <c r="T17" s="63">
        <v>1.5688121736631169E-2</v>
      </c>
      <c r="U17" s="85"/>
      <c r="V17" s="62">
        <v>5.3314165231928534</v>
      </c>
      <c r="W17" s="63">
        <v>1.7381522343408045E-2</v>
      </c>
      <c r="X17" s="42"/>
      <c r="Y17" s="110">
        <v>6.5500000000000007</v>
      </c>
      <c r="Z17" s="109">
        <v>1.5688121736631169E-2</v>
      </c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</row>
    <row r="18" spans="1:123" ht="15.75" x14ac:dyDescent="0.25">
      <c r="A18" s="43" t="s">
        <v>12</v>
      </c>
      <c r="B18" s="85"/>
      <c r="C18" s="61">
        <v>4.1933333333333334</v>
      </c>
      <c r="D18" s="61">
        <v>4.6566666666666663</v>
      </c>
      <c r="E18" s="61">
        <v>5.2299999999999995</v>
      </c>
      <c r="F18" s="61">
        <v>5.7433333333333332</v>
      </c>
      <c r="G18" s="61">
        <v>3.97</v>
      </c>
      <c r="H18" s="61">
        <v>3.2266666666666666</v>
      </c>
      <c r="I18" s="61">
        <v>2.4533333333333331</v>
      </c>
      <c r="J18" s="61">
        <v>2.2566666666666664</v>
      </c>
      <c r="K18" s="61">
        <v>2.31</v>
      </c>
      <c r="L18" s="61">
        <v>2.75</v>
      </c>
      <c r="M18" s="61">
        <v>4.1366666666666667</v>
      </c>
      <c r="N18" s="61">
        <v>3.5</v>
      </c>
      <c r="O18" s="40"/>
      <c r="P18" s="61">
        <v>3.694120318387105</v>
      </c>
      <c r="Q18" s="63">
        <v>1.2043597526840703E-2</v>
      </c>
      <c r="R18" s="59"/>
      <c r="S18" s="61">
        <v>5.7433333333333332</v>
      </c>
      <c r="T18" s="63">
        <v>1.3756047711051145E-2</v>
      </c>
      <c r="U18" s="85"/>
      <c r="V18" s="62">
        <v>3.694120318387105</v>
      </c>
      <c r="W18" s="63">
        <v>1.2043597526840703E-2</v>
      </c>
      <c r="X18" s="42"/>
      <c r="Y18" s="110">
        <v>5.7433333333333332</v>
      </c>
      <c r="Z18" s="109">
        <v>1.3756047711051145E-2</v>
      </c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</row>
    <row r="19" spans="1:123" ht="15.75" x14ac:dyDescent="0.25">
      <c r="A19" s="43" t="s">
        <v>13</v>
      </c>
      <c r="B19" s="85"/>
      <c r="C19" s="61">
        <v>5.8366666666666669</v>
      </c>
      <c r="D19" s="61">
        <v>5.8666666666666671</v>
      </c>
      <c r="E19" s="61">
        <v>6.2700000000000005</v>
      </c>
      <c r="F19" s="61">
        <v>6.63</v>
      </c>
      <c r="G19" s="61">
        <v>5.23</v>
      </c>
      <c r="H19" s="61">
        <v>4.873333333333334</v>
      </c>
      <c r="I19" s="61">
        <v>4.663333333333334</v>
      </c>
      <c r="J19" s="61">
        <v>4.5233333333333334</v>
      </c>
      <c r="K19" s="61">
        <v>4.6000000000000005</v>
      </c>
      <c r="L19" s="61">
        <v>5.0533333333333337</v>
      </c>
      <c r="M19" s="61">
        <v>6.3033333333333337</v>
      </c>
      <c r="N19" s="61">
        <v>5.4833333333333343</v>
      </c>
      <c r="O19" s="40"/>
      <c r="P19" s="61">
        <v>5.4402428824512823</v>
      </c>
      <c r="Q19" s="63">
        <v>1.7736318819499039E-2</v>
      </c>
      <c r="R19" s="59"/>
      <c r="S19" s="61">
        <v>6.63</v>
      </c>
      <c r="T19" s="63">
        <v>1.5879732383796127E-2</v>
      </c>
      <c r="U19" s="85"/>
      <c r="V19" s="62">
        <v>5.4402428824512823</v>
      </c>
      <c r="W19" s="63">
        <v>1.7736318819499039E-2</v>
      </c>
      <c r="X19" s="42"/>
      <c r="Y19" s="110">
        <v>6.63</v>
      </c>
      <c r="Z19" s="109">
        <v>1.5879732383796127E-2</v>
      </c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</row>
    <row r="20" spans="1:123" ht="15.75" x14ac:dyDescent="0.25">
      <c r="A20" s="43" t="s">
        <v>14</v>
      </c>
      <c r="B20" s="85"/>
      <c r="C20" s="61">
        <v>7.8933333333333335</v>
      </c>
      <c r="D20" s="61">
        <v>8.3866666666666649</v>
      </c>
      <c r="E20" s="61">
        <v>8.8633333333333333</v>
      </c>
      <c r="F20" s="61">
        <v>9.6466666666666665</v>
      </c>
      <c r="G20" s="61">
        <v>7.6933333333333325</v>
      </c>
      <c r="H20" s="61">
        <v>6.6433333333333335</v>
      </c>
      <c r="I20" s="61">
        <v>5.87</v>
      </c>
      <c r="J20" s="61">
        <v>5.81</v>
      </c>
      <c r="K20" s="61">
        <v>5.8966666666666674</v>
      </c>
      <c r="L20" s="61">
        <v>6.25</v>
      </c>
      <c r="M20" s="61">
        <v>7.7233333333333336</v>
      </c>
      <c r="N20" s="61">
        <v>7.0766666666666671</v>
      </c>
      <c r="O20" s="40"/>
      <c r="P20" s="61">
        <v>7.304007310926468</v>
      </c>
      <c r="Q20" s="63">
        <v>2.3812576961301467E-2</v>
      </c>
      <c r="R20" s="59"/>
      <c r="S20" s="61">
        <v>9.6466666666666665</v>
      </c>
      <c r="T20" s="63">
        <v>2.3105050537308193E-2</v>
      </c>
      <c r="U20" s="85"/>
      <c r="V20" s="62">
        <v>7.304007310926468</v>
      </c>
      <c r="W20" s="63">
        <v>2.3812576961301467E-2</v>
      </c>
      <c r="X20" s="42"/>
      <c r="Y20" s="110">
        <v>9.6466666666666665</v>
      </c>
      <c r="Z20" s="109">
        <v>2.3105050537308193E-2</v>
      </c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</row>
    <row r="21" spans="1:123" ht="15.75" x14ac:dyDescent="0.25">
      <c r="A21" s="43" t="s">
        <v>82</v>
      </c>
      <c r="B21" s="85"/>
      <c r="C21" s="61">
        <v>1.6866666666666665</v>
      </c>
      <c r="D21" s="61">
        <v>1.8266666666666669</v>
      </c>
      <c r="E21" s="61">
        <v>1.9100000000000001</v>
      </c>
      <c r="F21" s="61">
        <v>1.9166666666666667</v>
      </c>
      <c r="G21" s="61">
        <v>1.33</v>
      </c>
      <c r="H21" s="61">
        <v>1.0866666666666667</v>
      </c>
      <c r="I21" s="61">
        <v>0.83666666666666656</v>
      </c>
      <c r="J21" s="61">
        <v>0.73333333333333339</v>
      </c>
      <c r="K21" s="61">
        <v>0.77666666666666673</v>
      </c>
      <c r="L21" s="61">
        <v>1</v>
      </c>
      <c r="M21" s="61">
        <v>1.5899999999999999</v>
      </c>
      <c r="N21" s="61">
        <v>1.2666666666666666</v>
      </c>
      <c r="O21" s="40"/>
      <c r="P21" s="61">
        <v>1.3265302542605486</v>
      </c>
      <c r="Q21" s="63">
        <v>4.3247634382593964E-3</v>
      </c>
      <c r="R21" s="59"/>
      <c r="S21" s="61">
        <v>1.9166666666666667</v>
      </c>
      <c r="T21" s="63">
        <v>4.5906717549938532E-3</v>
      </c>
      <c r="U21" s="85"/>
      <c r="V21" s="62">
        <v>1.3265302542605486</v>
      </c>
      <c r="W21" s="63">
        <v>4.3247634382593964E-3</v>
      </c>
      <c r="X21" s="42"/>
      <c r="Y21" s="110">
        <v>1.9166666666666667</v>
      </c>
      <c r="Z21" s="109">
        <v>4.5906717549938532E-3</v>
      </c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</row>
    <row r="22" spans="1:123" ht="15.75" x14ac:dyDescent="0.25">
      <c r="A22" s="43" t="s">
        <v>15</v>
      </c>
      <c r="B22" s="85"/>
      <c r="C22" s="61">
        <v>0.98999999999999988</v>
      </c>
      <c r="D22" s="61">
        <v>1.0999999999999999</v>
      </c>
      <c r="E22" s="61">
        <v>1.1533333333333333</v>
      </c>
      <c r="F22" s="61">
        <v>1.1566666666666667</v>
      </c>
      <c r="G22" s="61">
        <v>0.90999999999999981</v>
      </c>
      <c r="H22" s="61">
        <v>0.79666666666666652</v>
      </c>
      <c r="I22" s="61">
        <v>0.72333333333333327</v>
      </c>
      <c r="J22" s="61">
        <v>0.69000000000000006</v>
      </c>
      <c r="K22" s="61">
        <v>0.66999999999999993</v>
      </c>
      <c r="L22" s="61">
        <v>0.77999999999999992</v>
      </c>
      <c r="M22" s="61">
        <v>0.98666666666666669</v>
      </c>
      <c r="N22" s="61">
        <v>0.89666666666666661</v>
      </c>
      <c r="O22" s="40"/>
      <c r="P22" s="61">
        <v>0.9031396561618884</v>
      </c>
      <c r="Q22" s="63">
        <v>2.9444223771498937E-3</v>
      </c>
      <c r="R22" s="59"/>
      <c r="S22" s="61">
        <v>1.1566666666666667</v>
      </c>
      <c r="T22" s="63">
        <v>2.7703706069267253E-3</v>
      </c>
      <c r="U22" s="85"/>
      <c r="V22" s="62">
        <v>0.9031396561618884</v>
      </c>
      <c r="W22" s="63">
        <v>2.9444223771498937E-3</v>
      </c>
      <c r="X22" s="42"/>
      <c r="Y22" s="110">
        <v>1.1566666666666667</v>
      </c>
      <c r="Z22" s="109">
        <v>2.7703706069267253E-3</v>
      </c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</row>
    <row r="23" spans="1:123" ht="15.75" x14ac:dyDescent="0.25">
      <c r="A23" s="43" t="s">
        <v>16</v>
      </c>
      <c r="B23" s="85"/>
      <c r="C23" s="61">
        <v>5.2600000000000007</v>
      </c>
      <c r="D23" s="61">
        <v>5.7566666666666668</v>
      </c>
      <c r="E23" s="61">
        <v>6.7766666666666664</v>
      </c>
      <c r="F23" s="61">
        <v>7.8566666666666665</v>
      </c>
      <c r="G23" s="61">
        <v>5.7033333333333331</v>
      </c>
      <c r="H23" s="61">
        <v>4.1533333333333333</v>
      </c>
      <c r="I23" s="61">
        <v>3.6300000000000003</v>
      </c>
      <c r="J23" s="61">
        <v>3.0133333333333336</v>
      </c>
      <c r="K23" s="61">
        <v>2.973333333333334</v>
      </c>
      <c r="L23" s="61">
        <v>3.3066666666666671</v>
      </c>
      <c r="M23" s="61">
        <v>5.41</v>
      </c>
      <c r="N23" s="61">
        <v>4.9533333333333331</v>
      </c>
      <c r="O23" s="40"/>
      <c r="P23" s="61">
        <v>4.8914422237193396</v>
      </c>
      <c r="Q23" s="63">
        <v>1.5947114980269902E-2</v>
      </c>
      <c r="R23" s="59"/>
      <c r="S23" s="61">
        <v>7.8566666666666665</v>
      </c>
      <c r="T23" s="63">
        <v>1.8817762306992194E-2</v>
      </c>
      <c r="U23" s="85"/>
      <c r="V23" s="62">
        <v>4.8914422237193396</v>
      </c>
      <c r="W23" s="63">
        <v>1.5947114980269902E-2</v>
      </c>
      <c r="X23" s="42"/>
      <c r="Y23" s="110">
        <v>7.8566666666666665</v>
      </c>
      <c r="Z23" s="109">
        <v>1.8817762306992194E-2</v>
      </c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</row>
    <row r="24" spans="1:123" ht="15.75" x14ac:dyDescent="0.25">
      <c r="A24" s="43" t="s">
        <v>17</v>
      </c>
      <c r="B24" s="85"/>
      <c r="C24" s="61">
        <v>9.9599999999999991</v>
      </c>
      <c r="D24" s="61">
        <v>10.200000000000001</v>
      </c>
      <c r="E24" s="61">
        <v>10.790000000000001</v>
      </c>
      <c r="F24" s="61">
        <v>11.386666666666668</v>
      </c>
      <c r="G24" s="61">
        <v>8.8800000000000008</v>
      </c>
      <c r="H24" s="61">
        <v>7.7433333333333323</v>
      </c>
      <c r="I24" s="61">
        <v>6.9099999999999993</v>
      </c>
      <c r="J24" s="61">
        <v>6.7133333333333338</v>
      </c>
      <c r="K24" s="61">
        <v>6.3500000000000005</v>
      </c>
      <c r="L24" s="61">
        <v>7.1766666666666659</v>
      </c>
      <c r="M24" s="61">
        <v>9.8666666666666671</v>
      </c>
      <c r="N24" s="61">
        <v>8.6833333333333336</v>
      </c>
      <c r="O24" s="40"/>
      <c r="P24" s="61">
        <v>8.7100995084462411</v>
      </c>
      <c r="Q24" s="63">
        <v>2.8396728816959732E-2</v>
      </c>
      <c r="R24" s="59"/>
      <c r="S24" s="61">
        <v>11.386666666666668</v>
      </c>
      <c r="T24" s="63">
        <v>2.7272582113146097E-2</v>
      </c>
      <c r="U24" s="85"/>
      <c r="V24" s="62">
        <v>8.7100995084462411</v>
      </c>
      <c r="W24" s="63">
        <v>2.8396728816959732E-2</v>
      </c>
      <c r="X24" s="42"/>
      <c r="Y24" s="110">
        <v>11.386666666666668</v>
      </c>
      <c r="Z24" s="109">
        <v>2.7272582113146097E-2</v>
      </c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</row>
    <row r="25" spans="1:123" ht="15.75" x14ac:dyDescent="0.25">
      <c r="A25" s="43" t="s">
        <v>18</v>
      </c>
      <c r="B25" s="85"/>
      <c r="C25" s="61">
        <v>8.4933333333333341</v>
      </c>
      <c r="D25" s="61">
        <v>8.5833333333333339</v>
      </c>
      <c r="E25" s="61">
        <v>9.6766666666666676</v>
      </c>
      <c r="F25" s="61">
        <v>11.056666666666667</v>
      </c>
      <c r="G25" s="61">
        <v>7.416666666666667</v>
      </c>
      <c r="H25" s="61">
        <v>6.3033333333333337</v>
      </c>
      <c r="I25" s="61">
        <v>5.4366666666666665</v>
      </c>
      <c r="J25" s="61">
        <v>5.1366666666666667</v>
      </c>
      <c r="K25" s="61">
        <v>5.296666666666666</v>
      </c>
      <c r="L25" s="61">
        <v>5.8166666666666664</v>
      </c>
      <c r="M25" s="61">
        <v>8.4233333333333338</v>
      </c>
      <c r="N25" s="61">
        <v>7.0766666666666671</v>
      </c>
      <c r="O25" s="40"/>
      <c r="P25" s="61">
        <v>7.3807895052024861</v>
      </c>
      <c r="Q25" s="63">
        <v>2.4062902821151047E-2</v>
      </c>
      <c r="R25" s="59"/>
      <c r="S25" s="61">
        <v>11.056666666666667</v>
      </c>
      <c r="T25" s="63">
        <v>2.648218819359063E-2</v>
      </c>
      <c r="U25" s="85"/>
      <c r="V25" s="62">
        <v>7.3807895052024861</v>
      </c>
      <c r="W25" s="63">
        <v>2.4062902821151047E-2</v>
      </c>
      <c r="X25" s="42"/>
      <c r="Y25" s="110">
        <v>11.056666666666667</v>
      </c>
      <c r="Z25" s="109">
        <v>2.648218819359063E-2</v>
      </c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</row>
    <row r="26" spans="1:123" ht="15.75" x14ac:dyDescent="0.25">
      <c r="A26" s="43" t="s">
        <v>19</v>
      </c>
      <c r="B26" s="85"/>
      <c r="C26" s="61">
        <v>5.1166666666666671</v>
      </c>
      <c r="D26" s="61">
        <v>5.1666666666666661</v>
      </c>
      <c r="E26" s="61">
        <v>5.6866666666666674</v>
      </c>
      <c r="F26" s="61">
        <v>6.6766666666666667</v>
      </c>
      <c r="G26" s="61">
        <v>4.33</v>
      </c>
      <c r="H26" s="61">
        <v>3.5</v>
      </c>
      <c r="I26" s="61">
        <v>2.78</v>
      </c>
      <c r="J26" s="61">
        <v>2.6666666666666665</v>
      </c>
      <c r="K26" s="61">
        <v>2.6466666666666665</v>
      </c>
      <c r="L26" s="61">
        <v>3.1033333333333331</v>
      </c>
      <c r="M26" s="61">
        <v>5.1933333333333342</v>
      </c>
      <c r="N26" s="61">
        <v>4.2600000000000007</v>
      </c>
      <c r="O26" s="40"/>
      <c r="P26" s="61">
        <v>4.251585173540934</v>
      </c>
      <c r="Q26" s="63">
        <v>1.3861048441315145E-2</v>
      </c>
      <c r="R26" s="59"/>
      <c r="S26" s="61">
        <v>6.6766666666666667</v>
      </c>
      <c r="T26" s="63">
        <v>1.5991505261309023E-2</v>
      </c>
      <c r="U26" s="85"/>
      <c r="V26" s="62">
        <v>4.251585173540934</v>
      </c>
      <c r="W26" s="63">
        <v>1.3861048441315145E-2</v>
      </c>
      <c r="X26" s="42"/>
      <c r="Y26" s="110">
        <v>6.6766666666666667</v>
      </c>
      <c r="Z26" s="109">
        <v>1.5991505261309023E-2</v>
      </c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</row>
    <row r="27" spans="1:123" ht="15.75" x14ac:dyDescent="0.25">
      <c r="A27" s="43" t="s">
        <v>20</v>
      </c>
      <c r="B27" s="85"/>
      <c r="C27" s="61">
        <v>3.8066666666666662</v>
      </c>
      <c r="D27" s="61">
        <v>4.28</v>
      </c>
      <c r="E27" s="61">
        <v>4.666666666666667</v>
      </c>
      <c r="F27" s="61">
        <v>5.2066666666666661</v>
      </c>
      <c r="G27" s="61">
        <v>3.2866666666666666</v>
      </c>
      <c r="H27" s="61">
        <v>2.6066666666666669</v>
      </c>
      <c r="I27" s="61">
        <v>1.8533333333333333</v>
      </c>
      <c r="J27" s="61">
        <v>1.7333333333333334</v>
      </c>
      <c r="K27" s="61">
        <v>1.8566666666666667</v>
      </c>
      <c r="L27" s="61">
        <v>2.3433333333333333</v>
      </c>
      <c r="M27" s="61">
        <v>4.0100000000000007</v>
      </c>
      <c r="N27" s="61">
        <v>3.1466666666666665</v>
      </c>
      <c r="O27" s="40"/>
      <c r="P27" s="61">
        <v>3.2239318811288271</v>
      </c>
      <c r="Q27" s="63">
        <v>1.0510685815241304E-2</v>
      </c>
      <c r="R27" s="59"/>
      <c r="S27" s="61">
        <v>5.2066666666666661</v>
      </c>
      <c r="T27" s="63">
        <v>1.2470659619652866E-2</v>
      </c>
      <c r="U27" s="85"/>
      <c r="V27" s="62">
        <v>3.2239318811288271</v>
      </c>
      <c r="W27" s="63">
        <v>1.0510685815241304E-2</v>
      </c>
      <c r="X27" s="42"/>
      <c r="Y27" s="110">
        <v>5.2066666666666661</v>
      </c>
      <c r="Z27" s="109">
        <v>1.2470659619652866E-2</v>
      </c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</row>
    <row r="28" spans="1:123" ht="15.75" x14ac:dyDescent="0.25">
      <c r="A28" s="43" t="s">
        <v>21</v>
      </c>
      <c r="B28" s="85"/>
      <c r="C28" s="61">
        <v>3.16</v>
      </c>
      <c r="D28" s="61">
        <v>3.3266666666666667</v>
      </c>
      <c r="E28" s="61">
        <v>3.5966666666666662</v>
      </c>
      <c r="F28" s="61">
        <v>3.98</v>
      </c>
      <c r="G28" s="61">
        <v>3.0033333333333334</v>
      </c>
      <c r="H28" s="61">
        <v>2.6066666666666669</v>
      </c>
      <c r="I28" s="61">
        <v>2.1533333333333333</v>
      </c>
      <c r="J28" s="61">
        <v>2.16</v>
      </c>
      <c r="K28" s="61">
        <v>2.1333333333333333</v>
      </c>
      <c r="L28" s="61">
        <v>2.2833333333333332</v>
      </c>
      <c r="M28" s="61">
        <v>3.0566666666666662</v>
      </c>
      <c r="N28" s="61">
        <v>2.8166666666666664</v>
      </c>
      <c r="O28" s="40"/>
      <c r="P28" s="61">
        <v>2.8523967362826563</v>
      </c>
      <c r="Q28" s="63">
        <v>9.2994042743202391E-3</v>
      </c>
      <c r="R28" s="59"/>
      <c r="S28" s="61">
        <v>3.98</v>
      </c>
      <c r="T28" s="63">
        <v>9.532629696456801E-3</v>
      </c>
      <c r="U28" s="85"/>
      <c r="V28" s="62">
        <v>2.8523967362826563</v>
      </c>
      <c r="W28" s="63">
        <v>9.2994042743202391E-3</v>
      </c>
      <c r="X28" s="42"/>
      <c r="Y28" s="110">
        <v>3.98</v>
      </c>
      <c r="Z28" s="109">
        <v>9.532629696456801E-3</v>
      </c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</row>
    <row r="29" spans="1:123" ht="15.75" x14ac:dyDescent="0.25">
      <c r="A29" s="43" t="s">
        <v>22</v>
      </c>
      <c r="B29" s="85"/>
      <c r="C29" s="61">
        <v>4.1100000000000003</v>
      </c>
      <c r="D29" s="61">
        <v>4.2766666666666664</v>
      </c>
      <c r="E29" s="61">
        <v>4.836666666666666</v>
      </c>
      <c r="F29" s="61">
        <v>5.7033333333333331</v>
      </c>
      <c r="G29" s="61">
        <v>3.9666666666666668</v>
      </c>
      <c r="H29" s="61">
        <v>3.1833333333333336</v>
      </c>
      <c r="I29" s="61">
        <v>2.3933333333333331</v>
      </c>
      <c r="J29" s="61">
        <v>2.35</v>
      </c>
      <c r="K29" s="61">
        <v>2.4666666666666668</v>
      </c>
      <c r="L29" s="61">
        <v>2.813333333333333</v>
      </c>
      <c r="M29" s="61">
        <v>4.28</v>
      </c>
      <c r="N29" s="61">
        <v>3.6466666666666669</v>
      </c>
      <c r="O29" s="40"/>
      <c r="P29" s="61">
        <v>3.6623495521121838</v>
      </c>
      <c r="Q29" s="63">
        <v>1.1940018247024084E-2</v>
      </c>
      <c r="R29" s="59"/>
      <c r="S29" s="61">
        <v>5.7033333333333331</v>
      </c>
      <c r="T29" s="63">
        <v>1.3660242387468666E-2</v>
      </c>
      <c r="U29" s="85"/>
      <c r="V29" s="62">
        <v>3.6623495521121838</v>
      </c>
      <c r="W29" s="63">
        <v>1.1940018247024084E-2</v>
      </c>
      <c r="X29" s="42"/>
      <c r="Y29" s="110">
        <v>5.7033333333333331</v>
      </c>
      <c r="Z29" s="109">
        <v>1.3660242387468666E-2</v>
      </c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</row>
    <row r="30" spans="1:123" ht="15.75" x14ac:dyDescent="0.25">
      <c r="A30" s="43" t="s">
        <v>23</v>
      </c>
      <c r="B30" s="85"/>
      <c r="C30" s="61">
        <v>17.053333333333335</v>
      </c>
      <c r="D30" s="61">
        <v>17.739999999999998</v>
      </c>
      <c r="E30" s="61">
        <v>20.08666666666667</v>
      </c>
      <c r="F30" s="61">
        <v>23.813333333333333</v>
      </c>
      <c r="G30" s="61">
        <v>16.123333333333331</v>
      </c>
      <c r="H30" s="61">
        <v>12.846666666666666</v>
      </c>
      <c r="I30" s="61">
        <v>9.9600000000000009</v>
      </c>
      <c r="J30" s="61">
        <v>9.1933333333333334</v>
      </c>
      <c r="K30" s="61">
        <v>9.02</v>
      </c>
      <c r="L30" s="61">
        <v>10.549999999999999</v>
      </c>
      <c r="M30" s="61">
        <v>16.586666666666666</v>
      </c>
      <c r="N30" s="61">
        <v>14.696666666666667</v>
      </c>
      <c r="O30" s="40"/>
      <c r="P30" s="61">
        <v>14.777696559123685</v>
      </c>
      <c r="Q30" s="63">
        <v>4.8178352190101643E-2</v>
      </c>
      <c r="R30" s="59"/>
      <c r="S30" s="61">
        <v>23.813333333333333</v>
      </c>
      <c r="T30" s="63">
        <v>5.7036102639436675E-2</v>
      </c>
      <c r="U30" s="85"/>
      <c r="V30" s="62">
        <v>14.777696559123685</v>
      </c>
      <c r="W30" s="63">
        <v>4.8178352190101643E-2</v>
      </c>
      <c r="X30" s="42"/>
      <c r="Y30" s="110">
        <v>23.813333333333333</v>
      </c>
      <c r="Z30" s="109">
        <v>5.7036102639436675E-2</v>
      </c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</row>
    <row r="31" spans="1:123" ht="15.75" x14ac:dyDescent="0.25">
      <c r="A31" s="43" t="s">
        <v>24</v>
      </c>
      <c r="B31" s="85"/>
      <c r="C31" s="61">
        <v>6.3133333333333326</v>
      </c>
      <c r="D31" s="61">
        <v>7.12</v>
      </c>
      <c r="E31" s="61">
        <v>7.7266666666666666</v>
      </c>
      <c r="F31" s="61">
        <v>8.5666666666666682</v>
      </c>
      <c r="G31" s="61">
        <v>5.97</v>
      </c>
      <c r="H31" s="61">
        <v>5.0133333333333328</v>
      </c>
      <c r="I31" s="61">
        <v>4.0799999999999992</v>
      </c>
      <c r="J31" s="61">
        <v>3.9</v>
      </c>
      <c r="K31" s="61">
        <v>4.34</v>
      </c>
      <c r="L31" s="61">
        <v>4.8266666666666671</v>
      </c>
      <c r="M31" s="61">
        <v>7.1866666666666674</v>
      </c>
      <c r="N31" s="61">
        <v>5.9099999999999993</v>
      </c>
      <c r="O31" s="40"/>
      <c r="P31" s="61">
        <v>5.9010401477156478</v>
      </c>
      <c r="Q31" s="63">
        <v>1.9238613364885131E-2</v>
      </c>
      <c r="R31" s="59"/>
      <c r="S31" s="61">
        <v>8.5666666666666682</v>
      </c>
      <c r="T31" s="63">
        <v>2.0518306800581226E-2</v>
      </c>
      <c r="U31" s="85"/>
      <c r="V31" s="62">
        <v>5.9010401477156478</v>
      </c>
      <c r="W31" s="63">
        <v>1.9238613364885131E-2</v>
      </c>
      <c r="X31" s="42"/>
      <c r="Y31" s="110">
        <v>8.5666666666666682</v>
      </c>
      <c r="Z31" s="109">
        <v>2.0518306800581226E-2</v>
      </c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</row>
    <row r="32" spans="1:123" ht="15.75" x14ac:dyDescent="0.25">
      <c r="A32" s="43" t="s">
        <v>25</v>
      </c>
      <c r="B32" s="85"/>
      <c r="C32" s="61">
        <v>14.296666666666667</v>
      </c>
      <c r="D32" s="61">
        <v>15.293333333333335</v>
      </c>
      <c r="E32" s="61">
        <v>16.650000000000002</v>
      </c>
      <c r="F32" s="61">
        <v>17.426666666666666</v>
      </c>
      <c r="G32" s="61">
        <v>13.463333333333333</v>
      </c>
      <c r="H32" s="61">
        <v>12.416666666666666</v>
      </c>
      <c r="I32" s="61">
        <v>10.783333333333331</v>
      </c>
      <c r="J32" s="61">
        <v>10.18</v>
      </c>
      <c r="K32" s="61">
        <v>10.246666666666668</v>
      </c>
      <c r="L32" s="61">
        <v>11.513333333333334</v>
      </c>
      <c r="M32" s="61">
        <v>14.716666666666669</v>
      </c>
      <c r="N32" s="61">
        <v>12.426666666666668</v>
      </c>
      <c r="O32" s="40"/>
      <c r="P32" s="61">
        <v>13.266812885195998</v>
      </c>
      <c r="Q32" s="63">
        <v>4.3252558412327703E-2</v>
      </c>
      <c r="R32" s="59"/>
      <c r="S32" s="61">
        <v>17.426666666666666</v>
      </c>
      <c r="T32" s="63">
        <v>4.1739185974100632E-2</v>
      </c>
      <c r="U32" s="85"/>
      <c r="V32" s="62">
        <v>13.266812885195998</v>
      </c>
      <c r="W32" s="63">
        <v>4.3252558412327703E-2</v>
      </c>
      <c r="X32" s="42"/>
      <c r="Y32" s="110">
        <v>17.426666666666666</v>
      </c>
      <c r="Z32" s="109">
        <v>4.1739185974100632E-2</v>
      </c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</row>
    <row r="33" spans="1:123" ht="15.75" x14ac:dyDescent="0.25">
      <c r="A33" s="43" t="s">
        <v>26</v>
      </c>
      <c r="B33" s="85"/>
      <c r="C33" s="61">
        <v>4.166666666666667</v>
      </c>
      <c r="D33" s="61">
        <v>4.66</v>
      </c>
      <c r="E33" s="61">
        <v>5.21</v>
      </c>
      <c r="F33" s="61">
        <v>5.1733333333333329</v>
      </c>
      <c r="G33" s="61">
        <v>3.64</v>
      </c>
      <c r="H33" s="61">
        <v>3.1533333333333338</v>
      </c>
      <c r="I33" s="61">
        <v>2.5233333333333334</v>
      </c>
      <c r="J33" s="61">
        <v>2.2666666666666671</v>
      </c>
      <c r="K33" s="61">
        <v>2.5166666666666666</v>
      </c>
      <c r="L33" s="61">
        <v>2.9766666666666666</v>
      </c>
      <c r="M33" s="61">
        <v>4.1533333333333333</v>
      </c>
      <c r="N33" s="61">
        <v>3.6466666666666669</v>
      </c>
      <c r="O33" s="40"/>
      <c r="P33" s="61">
        <v>3.6662355715248149</v>
      </c>
      <c r="Q33" s="63">
        <v>1.1952687475352752E-2</v>
      </c>
      <c r="R33" s="59"/>
      <c r="S33" s="61">
        <v>5.21</v>
      </c>
      <c r="T33" s="63">
        <v>1.2478643396618075E-2</v>
      </c>
      <c r="U33" s="85"/>
      <c r="V33" s="62">
        <v>3.6662355715248149</v>
      </c>
      <c r="W33" s="63">
        <v>1.1952687475352752E-2</v>
      </c>
      <c r="X33" s="42"/>
      <c r="Y33" s="110">
        <v>5.21</v>
      </c>
      <c r="Z33" s="109">
        <v>1.2478643396618075E-2</v>
      </c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</row>
    <row r="34" spans="1:123" ht="15.75" x14ac:dyDescent="0.25">
      <c r="A34" s="43" t="s">
        <v>27</v>
      </c>
      <c r="B34" s="85"/>
      <c r="C34" s="61">
        <v>3.3100000000000005</v>
      </c>
      <c r="D34" s="61">
        <v>3.5066666666666664</v>
      </c>
      <c r="E34" s="61">
        <v>4.1566666666666663</v>
      </c>
      <c r="F34" s="61">
        <v>4.6533333333333333</v>
      </c>
      <c r="G34" s="61">
        <v>3.36</v>
      </c>
      <c r="H34" s="61">
        <v>2.5366666666666666</v>
      </c>
      <c r="I34" s="61">
        <v>2.0133333333333336</v>
      </c>
      <c r="J34" s="61">
        <v>1.9100000000000001</v>
      </c>
      <c r="K34" s="61">
        <v>1.956666666666667</v>
      </c>
      <c r="L34" s="61">
        <v>2.1800000000000002</v>
      </c>
      <c r="M34" s="61">
        <v>3.3699999999999997</v>
      </c>
      <c r="N34" s="61">
        <v>3.1266666666666669</v>
      </c>
      <c r="O34" s="40"/>
      <c r="P34" s="61">
        <v>3.0019230980362797</v>
      </c>
      <c r="Q34" s="63">
        <v>9.786891190122618E-3</v>
      </c>
      <c r="R34" s="59"/>
      <c r="S34" s="61">
        <v>4.6533333333333333</v>
      </c>
      <c r="T34" s="63">
        <v>1.1145352643428554E-2</v>
      </c>
      <c r="U34" s="85"/>
      <c r="V34" s="62">
        <v>3.0019230980362797</v>
      </c>
      <c r="W34" s="63">
        <v>9.786891190122618E-3</v>
      </c>
      <c r="X34" s="42"/>
      <c r="Y34" s="110">
        <v>4.6533333333333333</v>
      </c>
      <c r="Z34" s="109">
        <v>1.1145352643428554E-2</v>
      </c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</row>
    <row r="35" spans="1:123" ht="15.75" x14ac:dyDescent="0.25">
      <c r="A35" s="43" t="s">
        <v>28</v>
      </c>
      <c r="B35" s="85"/>
      <c r="C35" s="61">
        <v>7.03</v>
      </c>
      <c r="D35" s="61">
        <v>7.12</v>
      </c>
      <c r="E35" s="61">
        <v>7.45</v>
      </c>
      <c r="F35" s="61">
        <v>7.9499999999999993</v>
      </c>
      <c r="G35" s="61">
        <v>6.0866666666666669</v>
      </c>
      <c r="H35" s="61">
        <v>5.5433333333333339</v>
      </c>
      <c r="I35" s="61">
        <v>5.1533333333333333</v>
      </c>
      <c r="J35" s="61">
        <v>5.0599999999999996</v>
      </c>
      <c r="K35" s="61">
        <v>5.07</v>
      </c>
      <c r="L35" s="61">
        <v>5.88</v>
      </c>
      <c r="M35" s="61">
        <v>7.1000000000000014</v>
      </c>
      <c r="N35" s="61">
        <v>6.083333333333333</v>
      </c>
      <c r="O35" s="40"/>
      <c r="P35" s="61">
        <v>6.287180203109016</v>
      </c>
      <c r="Q35" s="63">
        <v>2.0497509939802365E-2</v>
      </c>
      <c r="R35" s="59"/>
      <c r="S35" s="61">
        <v>7.9499999999999993</v>
      </c>
      <c r="T35" s="63">
        <v>1.9041308062017981E-2</v>
      </c>
      <c r="U35" s="85"/>
      <c r="V35" s="62">
        <v>6.287180203109016</v>
      </c>
      <c r="W35" s="63">
        <v>2.0497509939802365E-2</v>
      </c>
      <c r="X35" s="42"/>
      <c r="Y35" s="110">
        <v>7.9499999999999993</v>
      </c>
      <c r="Z35" s="109">
        <v>1.9041308062017981E-2</v>
      </c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</row>
    <row r="36" spans="1:123" ht="15.75" x14ac:dyDescent="0.25">
      <c r="A36" s="43" t="s">
        <v>29</v>
      </c>
      <c r="B36" s="85"/>
      <c r="C36" s="61">
        <v>11.69</v>
      </c>
      <c r="D36" s="61">
        <v>11.87</v>
      </c>
      <c r="E36" s="61">
        <v>12.883333333333335</v>
      </c>
      <c r="F36" s="61">
        <v>14.75</v>
      </c>
      <c r="G36" s="61">
        <v>9.9166666666666679</v>
      </c>
      <c r="H36" s="61">
        <v>9.076666666666668</v>
      </c>
      <c r="I36" s="61">
        <v>8.4766666666666666</v>
      </c>
      <c r="J36" s="61">
        <v>8.19</v>
      </c>
      <c r="K36" s="61">
        <v>8.1666666666666661</v>
      </c>
      <c r="L36" s="61">
        <v>10.270000000000001</v>
      </c>
      <c r="M36" s="61">
        <v>11.186666666666667</v>
      </c>
      <c r="N36" s="61">
        <v>9.163333333333334</v>
      </c>
      <c r="O36" s="40"/>
      <c r="P36" s="61">
        <v>10.457385208473688</v>
      </c>
      <c r="Q36" s="63">
        <v>3.4093242173818275E-2</v>
      </c>
      <c r="R36" s="59"/>
      <c r="S36" s="61">
        <v>14.75</v>
      </c>
      <c r="T36" s="63">
        <v>3.5328213071039651E-2</v>
      </c>
      <c r="U36" s="85"/>
      <c r="V36" s="62">
        <v>10.457385208473688</v>
      </c>
      <c r="W36" s="63">
        <v>3.4093242173818275E-2</v>
      </c>
      <c r="X36" s="42"/>
      <c r="Y36" s="110">
        <v>14.75</v>
      </c>
      <c r="Z36" s="109">
        <v>3.5328213071039651E-2</v>
      </c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</row>
    <row r="37" spans="1:123" ht="15.75" x14ac:dyDescent="0.25">
      <c r="A37" s="43" t="s">
        <v>30</v>
      </c>
      <c r="B37" s="85"/>
      <c r="C37" s="61">
        <v>3.2366666666666664</v>
      </c>
      <c r="D37" s="61">
        <v>3.3866666666666667</v>
      </c>
      <c r="E37" s="61">
        <v>3.89</v>
      </c>
      <c r="F37" s="61">
        <v>4.3166666666666664</v>
      </c>
      <c r="G37" s="61">
        <v>3.1066666666666669</v>
      </c>
      <c r="H37" s="61">
        <v>2.4</v>
      </c>
      <c r="I37" s="61">
        <v>1.793333333333333</v>
      </c>
      <c r="J37" s="61">
        <v>1.8666666666666665</v>
      </c>
      <c r="K37" s="61">
        <v>1.9466666666666665</v>
      </c>
      <c r="L37" s="61">
        <v>2.1066666666666669</v>
      </c>
      <c r="M37" s="61">
        <v>3.6633333333333336</v>
      </c>
      <c r="N37" s="61">
        <v>3.0366666666666666</v>
      </c>
      <c r="O37" s="40"/>
      <c r="P37" s="61">
        <v>2.89057901040497</v>
      </c>
      <c r="Q37" s="63">
        <v>9.4238863979532426E-3</v>
      </c>
      <c r="R37" s="59"/>
      <c r="S37" s="61">
        <v>4.3166666666666664</v>
      </c>
      <c r="T37" s="63">
        <v>1.0338991169942678E-2</v>
      </c>
      <c r="U37" s="85"/>
      <c r="V37" s="62">
        <v>2.89057901040497</v>
      </c>
      <c r="W37" s="63">
        <v>9.4238863979532426E-3</v>
      </c>
      <c r="X37" s="42"/>
      <c r="Y37" s="110">
        <v>4.3166666666666664</v>
      </c>
      <c r="Z37" s="109">
        <v>1.0338991169942678E-2</v>
      </c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spans="1:123" ht="15.75" x14ac:dyDescent="0.25">
      <c r="A38" s="43" t="s">
        <v>31</v>
      </c>
      <c r="B38" s="85"/>
      <c r="C38" s="61">
        <v>3.2866666666666671</v>
      </c>
      <c r="D38" s="61">
        <v>3.7933333333333334</v>
      </c>
      <c r="E38" s="61">
        <v>4.2966666666666669</v>
      </c>
      <c r="F38" s="61">
        <v>4.5866666666666669</v>
      </c>
      <c r="G38" s="61">
        <v>3.3933333333333331</v>
      </c>
      <c r="H38" s="61">
        <v>2.73</v>
      </c>
      <c r="I38" s="61">
        <v>2.1366666666666667</v>
      </c>
      <c r="J38" s="61">
        <v>1.8733333333333333</v>
      </c>
      <c r="K38" s="61">
        <v>1.9900000000000002</v>
      </c>
      <c r="L38" s="61">
        <v>2.4466666666666668</v>
      </c>
      <c r="M38" s="61">
        <v>3.4166666666666665</v>
      </c>
      <c r="N38" s="61">
        <v>3.0333333333333332</v>
      </c>
      <c r="O38" s="40"/>
      <c r="P38" s="61">
        <v>3.0760983606557382</v>
      </c>
      <c r="Q38" s="63">
        <v>1.0028717912709312E-2</v>
      </c>
      <c r="R38" s="59"/>
      <c r="S38" s="61">
        <v>4.5866666666666669</v>
      </c>
      <c r="T38" s="63">
        <v>1.0985677104124422E-2</v>
      </c>
      <c r="U38" s="85"/>
      <c r="V38" s="62">
        <v>3.0760983606557382</v>
      </c>
      <c r="W38" s="63">
        <v>1.0028717912709312E-2</v>
      </c>
      <c r="X38" s="42"/>
      <c r="Y38" s="110">
        <v>4.5866666666666669</v>
      </c>
      <c r="Z38" s="109">
        <v>1.0985677104124422E-2</v>
      </c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</row>
    <row r="39" spans="1:123" ht="15.75" x14ac:dyDescent="0.25">
      <c r="A39" s="43" t="s">
        <v>32</v>
      </c>
      <c r="B39" s="85"/>
      <c r="C39" s="61">
        <v>4.74</v>
      </c>
      <c r="D39" s="61">
        <v>5.0966666666666667</v>
      </c>
      <c r="E39" s="61">
        <v>5.91</v>
      </c>
      <c r="F39" s="61">
        <v>6.8000000000000007</v>
      </c>
      <c r="G39" s="61">
        <v>4.7166666666666677</v>
      </c>
      <c r="H39" s="61">
        <v>3.5</v>
      </c>
      <c r="I39" s="61">
        <v>2.7566666666666664</v>
      </c>
      <c r="J39" s="61">
        <v>2.6233333333333335</v>
      </c>
      <c r="K39" s="61">
        <v>2.5566666666666666</v>
      </c>
      <c r="L39" s="61">
        <v>2.86</v>
      </c>
      <c r="M39" s="61">
        <v>4.71</v>
      </c>
      <c r="N39" s="61">
        <v>4.3</v>
      </c>
      <c r="O39" s="40"/>
      <c r="P39" s="61">
        <v>4.2061996406916684</v>
      </c>
      <c r="Q39" s="63">
        <v>1.3713082201976081E-2</v>
      </c>
      <c r="R39" s="59"/>
      <c r="S39" s="61">
        <v>6.8000000000000007</v>
      </c>
      <c r="T39" s="63">
        <v>1.6286905009021673E-2</v>
      </c>
      <c r="U39" s="85"/>
      <c r="V39" s="62">
        <v>4.2061996406916684</v>
      </c>
      <c r="W39" s="63">
        <v>1.3713082201976081E-2</v>
      </c>
      <c r="X39" s="42"/>
      <c r="Y39" s="110">
        <v>6.8000000000000007</v>
      </c>
      <c r="Z39" s="109">
        <v>1.6286905009021673E-2</v>
      </c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</row>
    <row r="40" spans="1:123" ht="15.75" x14ac:dyDescent="0.25">
      <c r="A40" s="43" t="s">
        <v>33</v>
      </c>
      <c r="B40" s="85"/>
      <c r="C40" s="61">
        <v>2.1866666666666665</v>
      </c>
      <c r="D40" s="61">
        <v>2.3199999999999998</v>
      </c>
      <c r="E40" s="61">
        <v>2.5966666666666671</v>
      </c>
      <c r="F40" s="61">
        <v>2.7900000000000005</v>
      </c>
      <c r="G40" s="61">
        <v>2.2233333333333332</v>
      </c>
      <c r="H40" s="61">
        <v>1.8433333333333335</v>
      </c>
      <c r="I40" s="61">
        <v>1.5599999999999998</v>
      </c>
      <c r="J40" s="61">
        <v>1.5899999999999999</v>
      </c>
      <c r="K40" s="61">
        <v>1.6733333333333331</v>
      </c>
      <c r="L40" s="61">
        <v>1.8666666666666665</v>
      </c>
      <c r="M40" s="61">
        <v>2.35</v>
      </c>
      <c r="N40" s="61">
        <v>2.186666666666667</v>
      </c>
      <c r="O40" s="40"/>
      <c r="P40" s="61">
        <v>2.0967819447563443</v>
      </c>
      <c r="Q40" s="63">
        <v>6.8359435177296566E-3</v>
      </c>
      <c r="R40" s="59"/>
      <c r="S40" s="61">
        <v>2.7900000000000005</v>
      </c>
      <c r="T40" s="63">
        <v>6.6824213198780104E-3</v>
      </c>
      <c r="U40" s="85"/>
      <c r="V40" s="62">
        <v>2.0967819447563443</v>
      </c>
      <c r="W40" s="63">
        <v>6.8359435177296566E-3</v>
      </c>
      <c r="X40" s="42"/>
      <c r="Y40" s="110">
        <v>2.7900000000000005</v>
      </c>
      <c r="Z40" s="109">
        <v>6.6824213198780104E-3</v>
      </c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</row>
    <row r="41" spans="1:123" ht="15.75" x14ac:dyDescent="0.25">
      <c r="A41" s="43" t="s">
        <v>34</v>
      </c>
      <c r="B41" s="85"/>
      <c r="C41" s="61">
        <v>9.7933333333333348</v>
      </c>
      <c r="D41" s="61">
        <v>9.9566666666666652</v>
      </c>
      <c r="E41" s="61">
        <v>10.980000000000002</v>
      </c>
      <c r="F41" s="61">
        <v>11.956666666666665</v>
      </c>
      <c r="G41" s="61">
        <v>9.3500000000000014</v>
      </c>
      <c r="H41" s="61">
        <v>7.913333333333334</v>
      </c>
      <c r="I41" s="61">
        <v>7.1400000000000006</v>
      </c>
      <c r="J41" s="61">
        <v>6.5966666666666667</v>
      </c>
      <c r="K41" s="61">
        <v>6.7066666666666661</v>
      </c>
      <c r="L41" s="61">
        <v>7.3133333333333335</v>
      </c>
      <c r="M41" s="61">
        <v>9.5033333333333321</v>
      </c>
      <c r="N41" s="61">
        <v>8.6533333333333342</v>
      </c>
      <c r="O41" s="40"/>
      <c r="P41" s="61">
        <v>8.8122242932355217</v>
      </c>
      <c r="Q41" s="63">
        <v>2.8729676771956047E-2</v>
      </c>
      <c r="R41" s="59"/>
      <c r="S41" s="61">
        <v>11.956666666666665</v>
      </c>
      <c r="T41" s="63">
        <v>2.8637807974196433E-2</v>
      </c>
      <c r="U41" s="85"/>
      <c r="V41" s="62">
        <v>8.8122242932355217</v>
      </c>
      <c r="W41" s="63">
        <v>2.8729676771956047E-2</v>
      </c>
      <c r="X41" s="42"/>
      <c r="Y41" s="110">
        <v>11.956666666666665</v>
      </c>
      <c r="Z41" s="109">
        <v>2.8637807974196433E-2</v>
      </c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</row>
    <row r="42" spans="1:123" ht="15.75" x14ac:dyDescent="0.25">
      <c r="A42" s="43" t="s">
        <v>35</v>
      </c>
      <c r="B42" s="85"/>
      <c r="C42" s="61">
        <v>3.8766666666666669</v>
      </c>
      <c r="D42" s="61">
        <v>4.0733333333333333</v>
      </c>
      <c r="E42" s="61">
        <v>4.4933333333333332</v>
      </c>
      <c r="F42" s="61">
        <v>4.9333333333333336</v>
      </c>
      <c r="G42" s="61">
        <v>3.5199999999999996</v>
      </c>
      <c r="H42" s="61">
        <v>3</v>
      </c>
      <c r="I42" s="61">
        <v>2.6</v>
      </c>
      <c r="J42" s="61">
        <v>2.4300000000000002</v>
      </c>
      <c r="K42" s="61">
        <v>2.5</v>
      </c>
      <c r="L42" s="61">
        <v>2.7099999999999995</v>
      </c>
      <c r="M42" s="61">
        <v>3.8966666666666665</v>
      </c>
      <c r="N42" s="61">
        <v>3.3833333333333333</v>
      </c>
      <c r="O42" s="40"/>
      <c r="P42" s="61">
        <v>3.445623050627542</v>
      </c>
      <c r="Q42" s="63">
        <v>1.1233444954245981E-2</v>
      </c>
      <c r="R42" s="59"/>
      <c r="S42" s="61">
        <v>4.9333333333333336</v>
      </c>
      <c r="T42" s="63">
        <v>1.1815989908505919E-2</v>
      </c>
      <c r="U42" s="85"/>
      <c r="V42" s="62">
        <v>3.445623050627542</v>
      </c>
      <c r="W42" s="63">
        <v>1.1233444954245981E-2</v>
      </c>
      <c r="X42" s="42"/>
      <c r="Y42" s="110">
        <v>4.9333333333333336</v>
      </c>
      <c r="Z42" s="109">
        <v>1.1815989908505919E-2</v>
      </c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</row>
    <row r="43" spans="1:123" ht="15.75" x14ac:dyDescent="0.25">
      <c r="A43" s="43" t="s">
        <v>36</v>
      </c>
      <c r="B43" s="85"/>
      <c r="C43" s="61">
        <v>3.6333333333333333</v>
      </c>
      <c r="D43" s="61">
        <v>3.7766666666666668</v>
      </c>
      <c r="E43" s="61">
        <v>4.33</v>
      </c>
      <c r="F43" s="61">
        <v>5.15</v>
      </c>
      <c r="G43" s="61">
        <v>3.48</v>
      </c>
      <c r="H43" s="61">
        <v>2.7866666666666666</v>
      </c>
      <c r="I43" s="61">
        <v>2.1233333333333335</v>
      </c>
      <c r="J43" s="61">
        <v>2.0266666666666668</v>
      </c>
      <c r="K43" s="61">
        <v>2.2333333333333329</v>
      </c>
      <c r="L43" s="61">
        <v>2.5366666666666666</v>
      </c>
      <c r="M43" s="61">
        <v>3.793333333333333</v>
      </c>
      <c r="N43" s="61">
        <v>3.2133333333333334</v>
      </c>
      <c r="O43" s="40"/>
      <c r="P43" s="61">
        <v>3.2510114779050325</v>
      </c>
      <c r="Q43" s="63">
        <v>1.0598970910650473E-2</v>
      </c>
      <c r="R43" s="59"/>
      <c r="S43" s="61">
        <v>5.15</v>
      </c>
      <c r="T43" s="63">
        <v>1.2334935411244355E-2</v>
      </c>
      <c r="U43" s="85"/>
      <c r="V43" s="62">
        <v>3.2510114779050325</v>
      </c>
      <c r="W43" s="63">
        <v>1.0598970910650473E-2</v>
      </c>
      <c r="X43" s="42"/>
      <c r="Y43" s="110">
        <v>5.15</v>
      </c>
      <c r="Z43" s="109">
        <v>1.2334935411244355E-2</v>
      </c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spans="1:123" ht="15.75" x14ac:dyDescent="0.25">
      <c r="A44" s="43" t="s">
        <v>37</v>
      </c>
      <c r="B44" s="85"/>
      <c r="C44" s="61">
        <v>2.0366666666666666</v>
      </c>
      <c r="D44" s="61">
        <v>2.2200000000000002</v>
      </c>
      <c r="E44" s="61">
        <v>2.3800000000000003</v>
      </c>
      <c r="F44" s="61">
        <v>2.54</v>
      </c>
      <c r="G44" s="61">
        <v>1.8566666666666667</v>
      </c>
      <c r="H44" s="61">
        <v>1.5533333333333335</v>
      </c>
      <c r="I44" s="61">
        <v>1.2300000000000002</v>
      </c>
      <c r="J44" s="61">
        <v>1.21</v>
      </c>
      <c r="K44" s="61">
        <v>1.26</v>
      </c>
      <c r="L44" s="61">
        <v>1.4066666666666665</v>
      </c>
      <c r="M44" s="61">
        <v>2.0466666666666669</v>
      </c>
      <c r="N44" s="61">
        <v>1.7533333333333332</v>
      </c>
      <c r="O44" s="40"/>
      <c r="P44" s="61">
        <v>1.7873483793697134</v>
      </c>
      <c r="Q44" s="63">
        <v>5.8271259910609406E-3</v>
      </c>
      <c r="R44" s="59"/>
      <c r="S44" s="61">
        <v>2.54</v>
      </c>
      <c r="T44" s="63">
        <v>6.0836380474875067E-3</v>
      </c>
      <c r="U44" s="85"/>
      <c r="V44" s="62">
        <v>1.7873483793697134</v>
      </c>
      <c r="W44" s="63">
        <v>5.8271259910609406E-3</v>
      </c>
      <c r="X44" s="42"/>
      <c r="Y44" s="110">
        <v>2.54</v>
      </c>
      <c r="Z44" s="109">
        <v>6.0836380474875067E-3</v>
      </c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spans="1:123" ht="15.75" x14ac:dyDescent="0.25">
      <c r="A45" s="43" t="s">
        <v>38</v>
      </c>
      <c r="B45" s="85"/>
      <c r="C45" s="61">
        <v>10.119999999999999</v>
      </c>
      <c r="D45" s="61">
        <v>10.53</v>
      </c>
      <c r="E45" s="61">
        <v>11.066666666666668</v>
      </c>
      <c r="F45" s="61">
        <v>11.82</v>
      </c>
      <c r="G45" s="61">
        <v>8.8800000000000008</v>
      </c>
      <c r="H45" s="61">
        <v>7.419999999999999</v>
      </c>
      <c r="I45" s="61">
        <v>5.876666666666666</v>
      </c>
      <c r="J45" s="61">
        <v>5.28</v>
      </c>
      <c r="K45" s="61">
        <v>5.6366666666666667</v>
      </c>
      <c r="L45" s="61">
        <v>6.9233333333333329</v>
      </c>
      <c r="M45" s="61">
        <v>9.8600000000000012</v>
      </c>
      <c r="N45" s="61">
        <v>8.4933333333333341</v>
      </c>
      <c r="O45" s="40"/>
      <c r="P45" s="61">
        <v>8.4761852683584085</v>
      </c>
      <c r="Q45" s="63">
        <v>2.7634119935653817E-2</v>
      </c>
      <c r="R45" s="59"/>
      <c r="S45" s="61">
        <v>11.82</v>
      </c>
      <c r="T45" s="63">
        <v>2.8310473118622965E-2</v>
      </c>
      <c r="U45" s="85"/>
      <c r="V45" s="62">
        <v>8.4761852683584085</v>
      </c>
      <c r="W45" s="63">
        <v>2.7634119935653817E-2</v>
      </c>
      <c r="X45" s="42"/>
      <c r="Y45" s="110">
        <v>11.82</v>
      </c>
      <c r="Z45" s="109">
        <v>2.8310473118622965E-2</v>
      </c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spans="1:123" ht="15.75" x14ac:dyDescent="0.25">
      <c r="A46" s="43" t="s">
        <v>39</v>
      </c>
      <c r="B46" s="85"/>
      <c r="C46" s="61">
        <v>1.45</v>
      </c>
      <c r="D46" s="61">
        <v>1.5066666666666666</v>
      </c>
      <c r="E46" s="61">
        <v>1.6266666666666667</v>
      </c>
      <c r="F46" s="61">
        <v>1.7999999999999998</v>
      </c>
      <c r="G46" s="61">
        <v>1.46</v>
      </c>
      <c r="H46" s="61">
        <v>1.38</v>
      </c>
      <c r="I46" s="61">
        <v>1.1900000000000002</v>
      </c>
      <c r="J46" s="61">
        <v>1.25</v>
      </c>
      <c r="K46" s="61">
        <v>1.25</v>
      </c>
      <c r="L46" s="61">
        <v>1.3133333333333332</v>
      </c>
      <c r="M46" s="61">
        <v>1.5066666666666668</v>
      </c>
      <c r="N46" s="61">
        <v>1.4000000000000001</v>
      </c>
      <c r="O46" s="40"/>
      <c r="P46" s="61">
        <v>1.426656710831649</v>
      </c>
      <c r="Q46" s="63">
        <v>4.6511964292826908E-3</v>
      </c>
      <c r="R46" s="59"/>
      <c r="S46" s="61">
        <v>1.7999999999999998</v>
      </c>
      <c r="T46" s="63">
        <v>4.3112395612116185E-3</v>
      </c>
      <c r="U46" s="85"/>
      <c r="V46" s="62">
        <v>1.426656710831649</v>
      </c>
      <c r="W46" s="63">
        <v>4.6511964292826908E-3</v>
      </c>
      <c r="X46" s="42"/>
      <c r="Y46" s="110">
        <v>1.7999999999999998</v>
      </c>
      <c r="Z46" s="109">
        <v>4.3112395612116185E-3</v>
      </c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spans="1:123" ht="15.75" x14ac:dyDescent="0.25">
      <c r="A47" s="43" t="s">
        <v>40</v>
      </c>
      <c r="B47" s="85"/>
      <c r="C47" s="61">
        <v>2.65</v>
      </c>
      <c r="D47" s="61">
        <v>2.8233333333333328</v>
      </c>
      <c r="E47" s="61">
        <v>3.1999999999999997</v>
      </c>
      <c r="F47" s="61">
        <v>3.7533333333333334</v>
      </c>
      <c r="G47" s="61">
        <v>2.59</v>
      </c>
      <c r="H47" s="61">
        <v>1.97</v>
      </c>
      <c r="I47" s="61">
        <v>1.5066666666666666</v>
      </c>
      <c r="J47" s="61">
        <v>1.3433333333333335</v>
      </c>
      <c r="K47" s="61">
        <v>1.3766666666666667</v>
      </c>
      <c r="L47" s="61">
        <v>1.54</v>
      </c>
      <c r="M47" s="61">
        <v>2.5866666666666664</v>
      </c>
      <c r="N47" s="61">
        <v>2.2899999999999996</v>
      </c>
      <c r="O47" s="40"/>
      <c r="P47" s="61">
        <v>2.2975379644184941</v>
      </c>
      <c r="Q47" s="63">
        <v>7.4904497312568603E-3</v>
      </c>
      <c r="R47" s="59"/>
      <c r="S47" s="61">
        <v>3.7533333333333334</v>
      </c>
      <c r="T47" s="63">
        <v>8.9897328628227458E-3</v>
      </c>
      <c r="U47" s="85"/>
      <c r="V47" s="62">
        <v>2.2975379644184941</v>
      </c>
      <c r="W47" s="63">
        <v>7.4904497312568603E-3</v>
      </c>
      <c r="X47" s="42"/>
      <c r="Y47" s="110">
        <v>3.7533333333333334</v>
      </c>
      <c r="Z47" s="109">
        <v>8.9897328628227458E-3</v>
      </c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spans="1:123" ht="15.75" x14ac:dyDescent="0.25">
      <c r="A48" s="43" t="s">
        <v>41</v>
      </c>
      <c r="B48" s="85"/>
      <c r="C48" s="61">
        <v>2.3233333333333333</v>
      </c>
      <c r="D48" s="61">
        <v>2.34</v>
      </c>
      <c r="E48" s="61">
        <v>2.4866666666666668</v>
      </c>
      <c r="F48" s="61">
        <v>2.6066666666666669</v>
      </c>
      <c r="G48" s="61">
        <v>2.0666666666666669</v>
      </c>
      <c r="H48" s="61">
        <v>2.0433333333333334</v>
      </c>
      <c r="I48" s="61">
        <v>1.8433333333333335</v>
      </c>
      <c r="J48" s="61">
        <v>1.67</v>
      </c>
      <c r="K48" s="61">
        <v>1.7366666666666666</v>
      </c>
      <c r="L48" s="61">
        <v>2.0366666666666666</v>
      </c>
      <c r="M48" s="61">
        <v>2.3966666666666665</v>
      </c>
      <c r="N48" s="61">
        <v>2.1300000000000003</v>
      </c>
      <c r="O48" s="40"/>
      <c r="P48" s="61">
        <v>2.1380646754996633</v>
      </c>
      <c r="Q48" s="63">
        <v>6.9705337722502638E-3</v>
      </c>
      <c r="R48" s="59"/>
      <c r="S48" s="61">
        <v>2.6066666666666669</v>
      </c>
      <c r="T48" s="63">
        <v>6.2433135867916408E-3</v>
      </c>
      <c r="U48" s="85"/>
      <c r="V48" s="62">
        <v>2.1380646754996633</v>
      </c>
      <c r="W48" s="63">
        <v>6.9705337722502638E-3</v>
      </c>
      <c r="X48" s="42"/>
      <c r="Y48" s="110">
        <v>2.6066666666666669</v>
      </c>
      <c r="Z48" s="109">
        <v>6.2433135867916408E-3</v>
      </c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spans="1:123" ht="15.75" x14ac:dyDescent="0.25">
      <c r="A49" s="44" t="s">
        <v>42</v>
      </c>
      <c r="B49" s="85"/>
      <c r="C49" s="61">
        <v>6.8900000000000006</v>
      </c>
      <c r="D49" s="61">
        <v>7.1933333333333325</v>
      </c>
      <c r="E49" s="61">
        <v>7.7733333333333334</v>
      </c>
      <c r="F49" s="61">
        <v>8.7033333333333331</v>
      </c>
      <c r="G49" s="61">
        <v>6.4366666666666674</v>
      </c>
      <c r="H49" s="61">
        <v>5.7033333333333331</v>
      </c>
      <c r="I49" s="61">
        <v>5.1933333333333334</v>
      </c>
      <c r="J49" s="61">
        <v>4.8899999999999997</v>
      </c>
      <c r="K49" s="61">
        <v>4.833333333333333</v>
      </c>
      <c r="L49" s="61">
        <v>5.2433333333333332</v>
      </c>
      <c r="M49" s="61">
        <v>6.5566666666666675</v>
      </c>
      <c r="N49" s="61">
        <v>6.4766666666666666</v>
      </c>
      <c r="O49" s="40"/>
      <c r="P49" s="61">
        <v>6.3167976894478137</v>
      </c>
      <c r="Q49" s="63">
        <v>2.0594069080945045E-2</v>
      </c>
      <c r="R49" s="59"/>
      <c r="S49" s="61">
        <v>8.7033333333333331</v>
      </c>
      <c r="T49" s="63">
        <v>2.0845641656154698E-2</v>
      </c>
      <c r="U49" s="85"/>
      <c r="V49" s="62">
        <v>6.3167976894478137</v>
      </c>
      <c r="W49" s="63">
        <v>2.0594069080945045E-2</v>
      </c>
      <c r="X49" s="42"/>
      <c r="Y49" s="110">
        <v>8.7033333333333331</v>
      </c>
      <c r="Z49" s="109">
        <v>2.0845641656154698E-2</v>
      </c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spans="1:123" ht="15.75" x14ac:dyDescent="0.25">
      <c r="A50" s="48" t="s">
        <v>43</v>
      </c>
      <c r="B50" s="85"/>
      <c r="C50" s="64">
        <v>334.40666666666675</v>
      </c>
      <c r="D50" s="64">
        <v>345.77666666666659</v>
      </c>
      <c r="E50" s="64">
        <v>375.0333333333333</v>
      </c>
      <c r="F50" s="64">
        <v>417.47666666666663</v>
      </c>
      <c r="G50" s="64">
        <v>310.35999999999996</v>
      </c>
      <c r="H50" s="64">
        <v>275.2833333333333</v>
      </c>
      <c r="I50" s="64">
        <v>243.30333333333331</v>
      </c>
      <c r="J50" s="64">
        <v>234.89999999999995</v>
      </c>
      <c r="K50" s="64">
        <v>240.65333333333334</v>
      </c>
      <c r="L50" s="64">
        <v>267.2766666666667</v>
      </c>
      <c r="M50" s="64">
        <v>345.57333333333338</v>
      </c>
      <c r="N50" s="64">
        <v>295.37333333333333</v>
      </c>
      <c r="O50" s="37"/>
      <c r="P50" s="64">
        <v>306.72897447413732</v>
      </c>
      <c r="Q50" s="269">
        <v>1</v>
      </c>
      <c r="R50" s="150"/>
      <c r="S50" s="66">
        <v>417.51333333333326</v>
      </c>
      <c r="T50" s="269">
        <v>1</v>
      </c>
      <c r="U50" s="85"/>
      <c r="V50" s="65">
        <v>306.72897447413732</v>
      </c>
      <c r="W50" s="269">
        <v>1</v>
      </c>
      <c r="X50" s="42"/>
      <c r="Y50" s="115">
        <v>417.51333333333326</v>
      </c>
      <c r="Z50" s="268">
        <v>1</v>
      </c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spans="1:123" ht="27" customHeight="1" x14ac:dyDescent="0.3">
      <c r="A51" s="52"/>
      <c r="B51" s="85"/>
      <c r="C51" s="371" t="s">
        <v>126</v>
      </c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"/>
      <c r="P51" s="199"/>
      <c r="Q51" s="37"/>
      <c r="R51" s="37"/>
      <c r="S51" s="37"/>
      <c r="T51" s="37"/>
      <c r="U51" s="42"/>
      <c r="V51" s="42"/>
      <c r="W51" s="42"/>
      <c r="X51" s="42"/>
      <c r="Y51" s="42"/>
      <c r="Z51" s="4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spans="1:123" x14ac:dyDescent="0.2">
      <c r="A52" s="39"/>
      <c r="B52" s="86"/>
      <c r="C52" s="23" t="s">
        <v>44</v>
      </c>
      <c r="D52" s="23" t="s">
        <v>45</v>
      </c>
      <c r="E52" s="23" t="s">
        <v>46</v>
      </c>
      <c r="F52" s="23" t="s">
        <v>47</v>
      </c>
      <c r="G52" s="23" t="s">
        <v>48</v>
      </c>
      <c r="H52" s="23" t="s">
        <v>49</v>
      </c>
      <c r="I52" s="23" t="s">
        <v>50</v>
      </c>
      <c r="J52" s="23" t="s">
        <v>51</v>
      </c>
      <c r="K52" s="23" t="s">
        <v>52</v>
      </c>
      <c r="L52" s="23" t="s">
        <v>53</v>
      </c>
      <c r="M52" s="23" t="s">
        <v>54</v>
      </c>
      <c r="N52" s="23" t="s">
        <v>55</v>
      </c>
      <c r="O52" s="24"/>
      <c r="P52" s="54" t="s">
        <v>57</v>
      </c>
      <c r="Q52" s="54" t="s">
        <v>56</v>
      </c>
      <c r="R52" s="80"/>
      <c r="S52" s="37"/>
      <c r="T52" s="37"/>
      <c r="U52" s="42"/>
      <c r="V52" s="42"/>
      <c r="W52" s="42"/>
      <c r="X52" s="42"/>
      <c r="Y52" s="42"/>
      <c r="Z52" s="4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spans="1:123" ht="15.75" x14ac:dyDescent="0.2">
      <c r="A53" s="23" t="s">
        <v>119</v>
      </c>
      <c r="B53" s="84"/>
      <c r="C53" s="67">
        <v>339.69999999999993</v>
      </c>
      <c r="D53" s="67">
        <v>358.34000000000009</v>
      </c>
      <c r="E53" s="67">
        <v>465.37000000000018</v>
      </c>
      <c r="F53" s="67">
        <v>407.58999999999992</v>
      </c>
      <c r="G53" s="67">
        <v>315.49</v>
      </c>
      <c r="H53" s="67">
        <v>257.85000000000002</v>
      </c>
      <c r="I53" s="67">
        <v>251.46000000000006</v>
      </c>
      <c r="J53" s="67">
        <v>265.27000000000004</v>
      </c>
      <c r="K53" s="67">
        <v>285.28999999999996</v>
      </c>
      <c r="L53" s="67">
        <v>307.69000000000005</v>
      </c>
      <c r="M53" s="67">
        <v>539.6400000000001</v>
      </c>
      <c r="N53" s="67">
        <v>370.92999999999995</v>
      </c>
      <c r="O53" s="69"/>
      <c r="P53" s="77">
        <v>346.67898630136983</v>
      </c>
      <c r="Q53" s="77">
        <v>346.67898630136983</v>
      </c>
      <c r="R53" s="80"/>
      <c r="S53" s="37"/>
      <c r="T53" s="37"/>
      <c r="U53" s="42"/>
      <c r="V53" s="42"/>
      <c r="W53" s="42"/>
      <c r="X53" s="42"/>
      <c r="Y53" s="42"/>
      <c r="Z53" s="4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spans="1:123" ht="15.75" x14ac:dyDescent="0.2">
      <c r="A54" s="26" t="s">
        <v>111</v>
      </c>
      <c r="B54" s="84"/>
      <c r="C54" s="68">
        <v>347.74999999999989</v>
      </c>
      <c r="D54" s="68">
        <v>335.80999999999995</v>
      </c>
      <c r="E54" s="68">
        <v>323.18000000000006</v>
      </c>
      <c r="F54" s="68">
        <v>494.44000000000005</v>
      </c>
      <c r="G54" s="68">
        <v>343.46999999999997</v>
      </c>
      <c r="H54" s="68">
        <v>329.23</v>
      </c>
      <c r="I54" s="68">
        <v>266.95999999999998</v>
      </c>
      <c r="J54" s="68">
        <v>231.50999999999996</v>
      </c>
      <c r="K54" s="68">
        <v>230.41</v>
      </c>
      <c r="L54" s="68">
        <v>245.06999999999996</v>
      </c>
      <c r="M54" s="68">
        <v>255.42999999999995</v>
      </c>
      <c r="N54" s="68">
        <v>247.95000000000002</v>
      </c>
      <c r="O54" s="69"/>
      <c r="P54" s="78">
        <v>303.75498630136997</v>
      </c>
      <c r="Q54" s="78">
        <v>303.75498630136997</v>
      </c>
      <c r="R54" s="80"/>
      <c r="S54" s="37"/>
      <c r="T54" s="37"/>
      <c r="U54" s="42"/>
      <c r="V54" s="42"/>
      <c r="W54" s="42"/>
      <c r="X54" s="42"/>
      <c r="Y54" s="42"/>
      <c r="Z54" s="4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spans="1:123" ht="15.75" x14ac:dyDescent="0.2">
      <c r="A55" s="26" t="s">
        <v>104</v>
      </c>
      <c r="B55" s="84"/>
      <c r="C55" s="68">
        <v>315.77</v>
      </c>
      <c r="D55" s="68">
        <v>343.17999999999984</v>
      </c>
      <c r="E55" s="68">
        <v>336.55000000000013</v>
      </c>
      <c r="F55" s="68">
        <v>350.4</v>
      </c>
      <c r="G55" s="68">
        <v>272.12</v>
      </c>
      <c r="H55" s="68">
        <v>238.76999999999998</v>
      </c>
      <c r="I55" s="68">
        <v>211.49</v>
      </c>
      <c r="J55" s="68">
        <v>207.92</v>
      </c>
      <c r="K55" s="68">
        <v>206.26000000000008</v>
      </c>
      <c r="L55" s="68">
        <v>249.07</v>
      </c>
      <c r="M55" s="68">
        <v>241.65000000000012</v>
      </c>
      <c r="N55" s="68">
        <v>267.24</v>
      </c>
      <c r="O55" s="69"/>
      <c r="P55" s="78">
        <v>269.75295081967221</v>
      </c>
      <c r="Q55" s="78">
        <v>269.75295081967221</v>
      </c>
      <c r="R55" s="80"/>
      <c r="S55" s="37"/>
      <c r="T55" s="37"/>
      <c r="U55" s="42"/>
      <c r="V55" s="42"/>
      <c r="W55" s="42"/>
      <c r="X55" s="42"/>
      <c r="Y55" s="42"/>
      <c r="Z55" s="4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spans="1:123" ht="15.75" x14ac:dyDescent="0.2">
      <c r="A56" s="26" t="s">
        <v>97</v>
      </c>
      <c r="B56" s="84"/>
      <c r="C56" s="68">
        <v>309.58000000000004</v>
      </c>
      <c r="D56" s="68">
        <v>253.39999999999998</v>
      </c>
      <c r="E56" s="68">
        <v>402.68000000000006</v>
      </c>
      <c r="F56" s="68">
        <v>419.9799999999999</v>
      </c>
      <c r="G56" s="68">
        <v>272.98999999999995</v>
      </c>
      <c r="H56" s="68">
        <v>283.91999999999996</v>
      </c>
      <c r="I56" s="68">
        <v>256.88999999999993</v>
      </c>
      <c r="J56" s="68">
        <v>222.94999999999996</v>
      </c>
      <c r="K56" s="68">
        <v>223.78000000000003</v>
      </c>
      <c r="L56" s="68">
        <v>234.21999999999991</v>
      </c>
      <c r="M56" s="68">
        <v>233.37</v>
      </c>
      <c r="N56" s="68">
        <v>263.62000000000006</v>
      </c>
      <c r="O56" s="69"/>
      <c r="P56" s="78">
        <v>281.58227397260282</v>
      </c>
      <c r="Q56" s="78">
        <v>281.58227397260282</v>
      </c>
      <c r="R56" s="80"/>
      <c r="S56" s="37"/>
      <c r="T56" s="37"/>
      <c r="U56" s="42"/>
      <c r="V56" s="42"/>
      <c r="W56" s="42"/>
      <c r="X56" s="42"/>
      <c r="Y56" s="42"/>
      <c r="Z56" s="4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spans="1:123" ht="15.75" x14ac:dyDescent="0.2">
      <c r="A57" s="26" t="s">
        <v>124</v>
      </c>
      <c r="B57" s="84"/>
      <c r="C57" s="68">
        <v>334.40666666666675</v>
      </c>
      <c r="D57" s="68">
        <v>345.77666666666659</v>
      </c>
      <c r="E57" s="68">
        <v>375.0333333333333</v>
      </c>
      <c r="F57" s="68">
        <v>417.47666666666663</v>
      </c>
      <c r="G57" s="68">
        <v>310.35999999999996</v>
      </c>
      <c r="H57" s="68">
        <v>275.2833333333333</v>
      </c>
      <c r="I57" s="68">
        <v>243.30333333333331</v>
      </c>
      <c r="J57" s="68">
        <v>234.89999999999995</v>
      </c>
      <c r="K57" s="68">
        <v>240.65333333333334</v>
      </c>
      <c r="L57" s="68">
        <v>267.2766666666667</v>
      </c>
      <c r="M57" s="68">
        <v>345.57333333333338</v>
      </c>
      <c r="N57" s="68">
        <v>295.37333333333333</v>
      </c>
      <c r="O57" s="69"/>
      <c r="P57" s="78">
        <v>306.72897447413732</v>
      </c>
      <c r="Q57" s="78">
        <v>306.72897447413732</v>
      </c>
      <c r="R57" s="53"/>
      <c r="S57" s="37"/>
      <c r="T57" s="37"/>
      <c r="U57" s="42"/>
      <c r="V57" s="42"/>
      <c r="W57" s="42"/>
      <c r="X57" s="42"/>
      <c r="Y57" s="42"/>
      <c r="Z57" s="4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spans="1:123" ht="15.75" x14ac:dyDescent="0.2">
      <c r="A58" s="26" t="s">
        <v>113</v>
      </c>
      <c r="B58" s="84"/>
      <c r="C58" s="68">
        <v>324.36666666666673</v>
      </c>
      <c r="D58" s="68">
        <v>310.79666666666662</v>
      </c>
      <c r="E58" s="68">
        <v>354.13666666666666</v>
      </c>
      <c r="F58" s="68">
        <v>421.6066666666668</v>
      </c>
      <c r="G58" s="68">
        <v>296.19333333333338</v>
      </c>
      <c r="H58" s="68">
        <v>283.9733333333333</v>
      </c>
      <c r="I58" s="68">
        <v>245.11333333333334</v>
      </c>
      <c r="J58" s="68">
        <v>220.79333333333332</v>
      </c>
      <c r="K58" s="68">
        <v>220.14999999999995</v>
      </c>
      <c r="L58" s="68">
        <v>242.78666666666666</v>
      </c>
      <c r="M58" s="68">
        <v>243.48333333333335</v>
      </c>
      <c r="N58" s="68">
        <v>259.6033333333333</v>
      </c>
      <c r="O58" s="69"/>
      <c r="P58" s="78">
        <v>285.03007036454829</v>
      </c>
      <c r="Q58" s="151">
        <v>285.03007036454829</v>
      </c>
      <c r="R58" s="80"/>
      <c r="S58" s="37"/>
      <c r="T58" s="37"/>
      <c r="U58" s="85"/>
      <c r="V58" s="85"/>
      <c r="W58" s="85"/>
      <c r="X58" s="85"/>
      <c r="Y58" s="85"/>
      <c r="Z58" s="85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spans="1:123" ht="15.75" x14ac:dyDescent="0.2">
      <c r="A59" s="55" t="s">
        <v>125</v>
      </c>
      <c r="B59" s="84"/>
      <c r="C59" s="107">
        <v>3.0952625629431772E-2</v>
      </c>
      <c r="D59" s="107">
        <v>0.11254946964253144</v>
      </c>
      <c r="E59" s="107">
        <v>5.9007351210926047E-2</v>
      </c>
      <c r="F59" s="107">
        <v>-9.7958602805146133E-3</v>
      </c>
      <c r="G59" s="107">
        <v>4.7829120619414918E-2</v>
      </c>
      <c r="H59" s="107">
        <v>-3.0601464926284155E-2</v>
      </c>
      <c r="I59" s="107">
        <v>-7.3843392172329696E-3</v>
      </c>
      <c r="J59" s="107">
        <v>6.3890817959479276E-2</v>
      </c>
      <c r="K59" s="107">
        <v>9.3133469604058106E-2</v>
      </c>
      <c r="L59" s="107">
        <v>0.10087044867922472</v>
      </c>
      <c r="M59" s="107">
        <v>0.41928947908823339</v>
      </c>
      <c r="N59" s="107">
        <v>0.13778713678560897</v>
      </c>
      <c r="O59" s="69"/>
      <c r="P59" s="108">
        <v>7.6128473328573781E-2</v>
      </c>
      <c r="Q59" s="108">
        <v>7.6128473328573781E-2</v>
      </c>
      <c r="R59" s="80"/>
      <c r="S59" s="37"/>
      <c r="T59" s="37"/>
      <c r="U59" s="85"/>
      <c r="V59" s="85"/>
      <c r="W59" s="85"/>
      <c r="X59" s="85"/>
      <c r="Y59" s="85"/>
      <c r="Z59" s="85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spans="1:123" ht="15.6" customHeight="1" x14ac:dyDescent="0.2">
      <c r="A60" s="372" t="s">
        <v>156</v>
      </c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193"/>
      <c r="P60" s="193"/>
      <c r="Q60" s="193"/>
      <c r="U60" s="60"/>
      <c r="V60" s="60"/>
      <c r="W60" s="60"/>
      <c r="X60" s="60"/>
      <c r="Y60" s="60"/>
      <c r="Z60" s="60"/>
    </row>
    <row r="61" spans="1:123" ht="15.6" customHeight="1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P61" s="88"/>
      <c r="U61" s="60"/>
      <c r="V61" s="60"/>
      <c r="W61" s="60"/>
      <c r="X61" s="60"/>
      <c r="Y61" s="60"/>
      <c r="Z61" s="60"/>
    </row>
    <row r="62" spans="1:123" ht="16.350000000000001" customHeight="1" x14ac:dyDescent="0.2">
      <c r="A62" s="372" t="s">
        <v>130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P62" s="88"/>
    </row>
    <row r="63" spans="1:123" ht="15.75" x14ac:dyDescent="0.2">
      <c r="A63" s="372"/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</row>
    <row r="71" spans="1:21" x14ac:dyDescent="0.2">
      <c r="U71" s="11"/>
    </row>
    <row r="72" spans="1:21" x14ac:dyDescent="0.2">
      <c r="U72" s="11"/>
    </row>
    <row r="73" spans="1:21" x14ac:dyDescent="0.2">
      <c r="U73" s="11"/>
    </row>
    <row r="74" spans="1:21" x14ac:dyDescent="0.2">
      <c r="U74" s="11"/>
    </row>
    <row r="75" spans="1:21" x14ac:dyDescent="0.2">
      <c r="P75" s="1"/>
      <c r="U75" s="11"/>
    </row>
    <row r="76" spans="1:21" ht="18.75" x14ac:dyDescent="0.2">
      <c r="A76" s="13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2"/>
      <c r="T76" s="14"/>
      <c r="U76" s="11"/>
    </row>
    <row r="77" spans="1:21" ht="15.75" x14ac:dyDescent="0.2">
      <c r="A77" s="15"/>
      <c r="B77" s="10"/>
      <c r="C77" s="2"/>
      <c r="D77" s="14"/>
      <c r="E77" s="14"/>
      <c r="F77" s="14"/>
      <c r="G77" s="10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0"/>
      <c r="S77" s="21"/>
      <c r="T77" s="30"/>
      <c r="U77" s="11"/>
    </row>
    <row r="78" spans="1:21" ht="15.75" x14ac:dyDescent="0.25">
      <c r="A78" s="1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P78" s="17"/>
      <c r="Q78" s="7"/>
      <c r="S78" s="19"/>
      <c r="T78" s="7"/>
      <c r="U78" s="11"/>
    </row>
    <row r="79" spans="1:21" ht="15.75" x14ac:dyDescent="0.25">
      <c r="A79" s="1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P79" s="17"/>
      <c r="Q79" s="7"/>
      <c r="S79" s="19"/>
      <c r="T79" s="7"/>
      <c r="U79" s="11"/>
    </row>
    <row r="80" spans="1:21" ht="15.75" x14ac:dyDescent="0.25">
      <c r="A80" s="1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P80" s="17"/>
      <c r="Q80" s="7"/>
      <c r="S80" s="19"/>
      <c r="T80" s="7"/>
      <c r="U80" s="11"/>
    </row>
    <row r="81" spans="1:21" ht="15.75" x14ac:dyDescent="0.25">
      <c r="A81" s="15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P81" s="17"/>
      <c r="Q81" s="7"/>
      <c r="S81" s="19"/>
      <c r="T81" s="7"/>
      <c r="U81" s="11"/>
    </row>
    <row r="82" spans="1:21" ht="15.75" x14ac:dyDescent="0.25">
      <c r="A82" s="15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P82" s="17"/>
      <c r="Q82" s="7"/>
      <c r="S82" s="19"/>
      <c r="T82" s="7"/>
      <c r="U82" s="11"/>
    </row>
    <row r="83" spans="1:21" ht="15.75" x14ac:dyDescent="0.25">
      <c r="A83" s="15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P83" s="17"/>
      <c r="Q83" s="7"/>
      <c r="S83" s="19"/>
      <c r="T83" s="7"/>
      <c r="U83" s="11"/>
    </row>
    <row r="84" spans="1:21" ht="15.75" x14ac:dyDescent="0.25">
      <c r="A84" s="15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P84" s="17"/>
      <c r="Q84" s="7"/>
      <c r="S84" s="19"/>
      <c r="T84" s="7"/>
      <c r="U84" s="11"/>
    </row>
    <row r="85" spans="1:21" ht="15.75" x14ac:dyDescent="0.25">
      <c r="A85" s="15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P85" s="17"/>
      <c r="Q85" s="7"/>
      <c r="S85" s="19"/>
      <c r="T85" s="7"/>
      <c r="U85" s="11"/>
    </row>
    <row r="86" spans="1:21" ht="15.75" x14ac:dyDescent="0.25">
      <c r="A86" s="15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P86" s="17"/>
      <c r="Q86" s="7"/>
      <c r="S86" s="19"/>
      <c r="T86" s="7"/>
      <c r="U86" s="11"/>
    </row>
    <row r="87" spans="1:21" ht="15.75" x14ac:dyDescent="0.25">
      <c r="A87" s="15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P87" s="17"/>
      <c r="Q87" s="7"/>
      <c r="S87" s="19"/>
      <c r="T87" s="7"/>
      <c r="U87" s="11"/>
    </row>
    <row r="88" spans="1:21" ht="15.75" x14ac:dyDescent="0.25">
      <c r="A88" s="15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P88" s="17"/>
      <c r="Q88" s="7"/>
      <c r="S88" s="19"/>
      <c r="T88" s="7"/>
      <c r="U88" s="11"/>
    </row>
    <row r="89" spans="1:21" ht="15.75" x14ac:dyDescent="0.25">
      <c r="A89" s="15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P89" s="17"/>
      <c r="Q89" s="7"/>
      <c r="S89" s="19"/>
      <c r="T89" s="7"/>
      <c r="U89" s="11"/>
    </row>
    <row r="90" spans="1:21" ht="15.75" x14ac:dyDescent="0.25">
      <c r="A90" s="15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P90" s="17"/>
      <c r="Q90" s="7"/>
      <c r="S90" s="19"/>
      <c r="T90" s="7"/>
      <c r="U90" s="11"/>
    </row>
    <row r="91" spans="1:21" ht="15.75" x14ac:dyDescent="0.25">
      <c r="A91" s="15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P91" s="17"/>
      <c r="Q91" s="7"/>
      <c r="S91" s="19"/>
      <c r="T91" s="7"/>
      <c r="U91" s="11"/>
    </row>
    <row r="92" spans="1:21" ht="15.75" x14ac:dyDescent="0.25">
      <c r="A92" s="15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P92" s="17"/>
      <c r="Q92" s="7"/>
      <c r="S92" s="19"/>
      <c r="T92" s="7"/>
      <c r="U92" s="11"/>
    </row>
    <row r="93" spans="1:21" ht="15.75" x14ac:dyDescent="0.25">
      <c r="A93" s="15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P93" s="17"/>
      <c r="Q93" s="7"/>
      <c r="S93" s="19"/>
      <c r="T93" s="7"/>
      <c r="U93" s="11"/>
    </row>
    <row r="94" spans="1:21" ht="15.75" x14ac:dyDescent="0.25">
      <c r="A94" s="15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P94" s="17"/>
      <c r="Q94" s="7"/>
      <c r="S94" s="19"/>
      <c r="T94" s="7"/>
      <c r="U94" s="11"/>
    </row>
    <row r="95" spans="1:21" ht="15.75" x14ac:dyDescent="0.25">
      <c r="A95" s="15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P95" s="17"/>
      <c r="Q95" s="7"/>
      <c r="S95" s="19"/>
      <c r="T95" s="7"/>
      <c r="U95" s="11"/>
    </row>
    <row r="96" spans="1:21" ht="15.75" x14ac:dyDescent="0.25">
      <c r="A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P96" s="17"/>
      <c r="Q96" s="7"/>
      <c r="S96" s="19"/>
      <c r="T96" s="7"/>
      <c r="U96" s="11"/>
    </row>
    <row r="97" spans="1:21" ht="15.75" x14ac:dyDescent="0.25">
      <c r="A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P97" s="17"/>
      <c r="Q97" s="7"/>
      <c r="S97" s="19"/>
      <c r="T97" s="7"/>
      <c r="U97" s="11"/>
    </row>
    <row r="98" spans="1:21" ht="15.75" x14ac:dyDescent="0.25">
      <c r="A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P98" s="17"/>
      <c r="Q98" s="7"/>
      <c r="S98" s="19"/>
      <c r="T98" s="7"/>
      <c r="U98" s="11"/>
    </row>
    <row r="99" spans="1:21" ht="15.75" x14ac:dyDescent="0.25">
      <c r="A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P99" s="17"/>
      <c r="Q99" s="7"/>
      <c r="S99" s="19"/>
      <c r="T99" s="7"/>
      <c r="U99" s="11"/>
    </row>
    <row r="100" spans="1:21" ht="15.75" x14ac:dyDescent="0.25">
      <c r="A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P100" s="17"/>
      <c r="Q100" s="7"/>
      <c r="S100" s="19"/>
      <c r="T100" s="7"/>
      <c r="U100" s="11"/>
    </row>
    <row r="101" spans="1:21" ht="15.75" x14ac:dyDescent="0.25">
      <c r="A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P101" s="17"/>
      <c r="Q101" s="7"/>
      <c r="S101" s="19"/>
      <c r="T101" s="7"/>
      <c r="U101" s="11"/>
    </row>
    <row r="102" spans="1:21" ht="15.75" x14ac:dyDescent="0.25">
      <c r="A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P102" s="17"/>
      <c r="Q102" s="7"/>
      <c r="S102" s="19"/>
      <c r="T102" s="7"/>
      <c r="U102" s="11"/>
    </row>
    <row r="103" spans="1:21" ht="15.75" x14ac:dyDescent="0.25">
      <c r="A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P103" s="17"/>
      <c r="Q103" s="7"/>
      <c r="S103" s="19"/>
      <c r="T103" s="7"/>
      <c r="U103" s="11"/>
    </row>
    <row r="104" spans="1:21" ht="15.75" x14ac:dyDescent="0.25">
      <c r="A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P104" s="17"/>
      <c r="Q104" s="7"/>
      <c r="S104" s="19"/>
      <c r="T104" s="7"/>
      <c r="U104" s="11"/>
    </row>
    <row r="105" spans="1:21" ht="15.75" x14ac:dyDescent="0.25">
      <c r="A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P105" s="17"/>
      <c r="Q105" s="7"/>
      <c r="S105" s="19"/>
      <c r="T105" s="7"/>
      <c r="U105" s="11"/>
    </row>
    <row r="106" spans="1:21" ht="15.75" x14ac:dyDescent="0.25">
      <c r="A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P106" s="17"/>
      <c r="Q106" s="7"/>
      <c r="S106" s="19"/>
      <c r="T106" s="7"/>
      <c r="U106" s="11"/>
    </row>
    <row r="107" spans="1:21" ht="15.75" x14ac:dyDescent="0.25">
      <c r="A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P107" s="17"/>
      <c r="Q107" s="7"/>
      <c r="S107" s="19"/>
      <c r="T107" s="7"/>
      <c r="U107" s="11"/>
    </row>
    <row r="108" spans="1:21" ht="15.75" x14ac:dyDescent="0.25">
      <c r="A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P108" s="17"/>
      <c r="Q108" s="7"/>
      <c r="S108" s="19"/>
      <c r="T108" s="7"/>
      <c r="U108" s="11"/>
    </row>
    <row r="109" spans="1:21" ht="15.75" x14ac:dyDescent="0.25">
      <c r="A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P109" s="17"/>
      <c r="Q109" s="7"/>
      <c r="S109" s="19"/>
      <c r="T109" s="7"/>
      <c r="U109" s="11"/>
    </row>
    <row r="110" spans="1:21" ht="15.75" x14ac:dyDescent="0.25">
      <c r="A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P110" s="17"/>
      <c r="Q110" s="7"/>
      <c r="S110" s="19"/>
      <c r="T110" s="7"/>
      <c r="U110" s="11"/>
    </row>
    <row r="111" spans="1:21" ht="15.75" x14ac:dyDescent="0.25">
      <c r="A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P111" s="17"/>
      <c r="Q111" s="7"/>
      <c r="S111" s="19"/>
      <c r="T111" s="7"/>
    </row>
    <row r="112" spans="1:21" ht="15.75" x14ac:dyDescent="0.25">
      <c r="A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P112" s="17"/>
      <c r="Q112" s="7"/>
      <c r="S112" s="19"/>
      <c r="T112" s="7"/>
    </row>
    <row r="113" spans="1:20" ht="15.75" x14ac:dyDescent="0.25">
      <c r="A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P113" s="17"/>
      <c r="Q113" s="7"/>
      <c r="S113" s="19"/>
      <c r="T113" s="7"/>
    </row>
    <row r="114" spans="1:20" ht="15.75" x14ac:dyDescent="0.25">
      <c r="A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P114" s="17"/>
      <c r="Q114" s="7"/>
      <c r="S114" s="19"/>
      <c r="T114" s="7"/>
    </row>
    <row r="115" spans="1:20" ht="15.75" x14ac:dyDescent="0.25">
      <c r="A115" s="15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P115" s="17"/>
      <c r="Q115" s="7"/>
      <c r="S115" s="19"/>
      <c r="T115" s="7"/>
    </row>
    <row r="116" spans="1:20" ht="15.75" x14ac:dyDescent="0.25">
      <c r="A116" s="15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P116" s="17"/>
      <c r="Q116" s="7"/>
      <c r="S116" s="19"/>
      <c r="T116" s="7"/>
    </row>
    <row r="117" spans="1:20" ht="7.35" customHeight="1" x14ac:dyDescent="0.25">
      <c r="A117" s="15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P117" s="17"/>
      <c r="Q117" s="7"/>
      <c r="S117" s="19"/>
      <c r="T117" s="7"/>
    </row>
    <row r="118" spans="1:20" ht="15.75" x14ac:dyDescent="0.25">
      <c r="A118" s="15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P118" s="17"/>
      <c r="Q118" s="7"/>
      <c r="S118" s="19"/>
      <c r="T118" s="7"/>
    </row>
    <row r="119" spans="1:20" ht="15.75" x14ac:dyDescent="0.2">
      <c r="A119" s="11"/>
      <c r="P119" s="6"/>
      <c r="Q119" s="87"/>
      <c r="R119" s="87"/>
      <c r="S119" s="18"/>
      <c r="T119" s="5"/>
    </row>
    <row r="120" spans="1:20" ht="15.75" x14ac:dyDescent="0.25">
      <c r="A120" s="15"/>
      <c r="P120" s="16"/>
      <c r="Q120" s="9"/>
      <c r="R120" s="9"/>
      <c r="S120" s="9"/>
    </row>
    <row r="121" spans="1:20" ht="15.75" x14ac:dyDescent="0.2">
      <c r="A121" s="15"/>
    </row>
    <row r="122" spans="1:20" x14ac:dyDescent="0.2">
      <c r="A122" s="11"/>
    </row>
    <row r="123" spans="1:20" ht="15.75" x14ac:dyDescent="0.2">
      <c r="A123" s="11"/>
      <c r="C123" s="15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">
      <c r="A124" s="10"/>
      <c r="B124" s="8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8"/>
      <c r="P124" s="22"/>
      <c r="Q124" s="22"/>
      <c r="R124" s="3"/>
      <c r="S124" s="2"/>
      <c r="T124" s="2"/>
    </row>
    <row r="125" spans="1:20" x14ac:dyDescent="0.2">
      <c r="A125" s="23"/>
      <c r="B125" s="84"/>
      <c r="C125" s="25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2"/>
      <c r="O125" s="24"/>
      <c r="P125" s="25"/>
      <c r="Q125" s="25"/>
      <c r="R125" s="3"/>
      <c r="S125" s="2"/>
      <c r="T125" s="2"/>
    </row>
    <row r="126" spans="1:20" x14ac:dyDescent="0.2">
      <c r="A126" s="26"/>
      <c r="B126" s="84"/>
      <c r="C126" s="27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4"/>
      <c r="O126" s="24"/>
      <c r="P126" s="27"/>
      <c r="Q126" s="27"/>
      <c r="R126" s="3"/>
      <c r="S126" s="2"/>
      <c r="T126" s="2"/>
    </row>
    <row r="127" spans="1:20" x14ac:dyDescent="0.2">
      <c r="A127" s="26"/>
      <c r="B127" s="84"/>
      <c r="C127" s="27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4"/>
      <c r="P127" s="27"/>
      <c r="Q127" s="27"/>
      <c r="R127" s="3"/>
      <c r="S127" s="2"/>
      <c r="T127" s="2"/>
    </row>
    <row r="128" spans="1:20" x14ac:dyDescent="0.2">
      <c r="A128" s="26"/>
      <c r="B128" s="84"/>
      <c r="C128" s="27"/>
      <c r="D128" s="35"/>
      <c r="E128" s="33"/>
      <c r="F128" s="35"/>
      <c r="G128" s="33"/>
      <c r="H128" s="33"/>
      <c r="I128" s="33"/>
      <c r="J128" s="33"/>
      <c r="K128" s="33"/>
      <c r="L128" s="33"/>
      <c r="M128" s="33"/>
      <c r="N128" s="33"/>
      <c r="O128" s="24"/>
      <c r="P128" s="27"/>
      <c r="Q128" s="27"/>
      <c r="R128" s="3"/>
      <c r="S128" s="2"/>
      <c r="T128" s="2"/>
    </row>
    <row r="129" spans="1:20" x14ac:dyDescent="0.2">
      <c r="A129" s="26"/>
      <c r="B129" s="84"/>
      <c r="C129" s="27"/>
      <c r="D129" s="35"/>
      <c r="E129" s="33"/>
      <c r="F129" s="35"/>
      <c r="G129" s="33"/>
      <c r="H129" s="33"/>
      <c r="I129" s="33"/>
      <c r="J129" s="33"/>
      <c r="K129" s="33"/>
      <c r="L129" s="33"/>
      <c r="M129" s="33"/>
      <c r="N129" s="33"/>
      <c r="O129" s="24"/>
      <c r="P129" s="27"/>
      <c r="Q129" s="27"/>
      <c r="R129" s="3"/>
      <c r="S129" s="2"/>
      <c r="T129" s="2"/>
    </row>
    <row r="130" spans="1:20" x14ac:dyDescent="0.2">
      <c r="A130" s="26"/>
      <c r="B130" s="84"/>
      <c r="C130" s="28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24"/>
      <c r="P130" s="28"/>
      <c r="Q130" s="28"/>
      <c r="R130" s="3"/>
      <c r="S130" s="2"/>
      <c r="T130" s="2"/>
    </row>
    <row r="131" spans="1:20" x14ac:dyDescent="0.2">
      <c r="A131" s="9"/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1"/>
      <c r="P131" s="9"/>
      <c r="Q131" s="9"/>
      <c r="R131" s="11"/>
      <c r="S131" s="11"/>
      <c r="T131" s="11"/>
    </row>
  </sheetData>
  <mergeCells count="15">
    <mergeCell ref="P3:T3"/>
    <mergeCell ref="V3:Z3"/>
    <mergeCell ref="P4:P6"/>
    <mergeCell ref="Q4:Q6"/>
    <mergeCell ref="S4:S6"/>
    <mergeCell ref="T4:T6"/>
    <mergeCell ref="V4:V6"/>
    <mergeCell ref="W4:W6"/>
    <mergeCell ref="Y4:Y6"/>
    <mergeCell ref="Z4:Z6"/>
    <mergeCell ref="C5:N5"/>
    <mergeCell ref="C51:N51"/>
    <mergeCell ref="A60:N61"/>
    <mergeCell ref="A62:N62"/>
    <mergeCell ref="A63:N63"/>
  </mergeCells>
  <printOptions horizontalCentered="1" verticalCentered="1"/>
  <pageMargins left="0.5" right="0.5" top="0.5" bottom="0.5" header="0.5" footer="0.5"/>
  <pageSetup scale="55" orientation="landscape" r:id="rId1"/>
  <headerFooter alignWithMargins="0">
    <oddFooter>&amp;L
&amp;R&amp;10&amp;Z&amp;F
&amp;A
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131"/>
  <sheetViews>
    <sheetView zoomScale="87" workbookViewId="0"/>
  </sheetViews>
  <sheetFormatPr defaultColWidth="9.88671875" defaultRowHeight="15" x14ac:dyDescent="0.2"/>
  <cols>
    <col min="1" max="1" width="21.109375" style="60" customWidth="1"/>
    <col min="2" max="2" width="1.6640625" style="60" customWidth="1"/>
    <col min="3" max="14" width="8.6640625" style="60" customWidth="1"/>
    <col min="15" max="15" width="1.6640625" style="60" customWidth="1"/>
    <col min="16" max="17" width="7.33203125" style="60" customWidth="1"/>
    <col min="18" max="18" width="1.6640625" style="60" customWidth="1"/>
    <col min="19" max="19" width="8.6640625" style="60" customWidth="1"/>
    <col min="20" max="20" width="7.33203125" style="60" customWidth="1"/>
    <col min="21" max="21" width="1.6640625" style="29" customWidth="1"/>
    <col min="22" max="22" width="8.109375" style="29" customWidth="1"/>
    <col min="23" max="23" width="7.21875" style="29" customWidth="1"/>
    <col min="24" max="24" width="1.6640625" style="29" customWidth="1"/>
    <col min="25" max="25" width="8.6640625" style="29" customWidth="1"/>
    <col min="26" max="26" width="7.21875" style="29" customWidth="1"/>
    <col min="27" max="16384" width="9.88671875" style="60"/>
  </cols>
  <sheetData>
    <row r="1" spans="1:123" ht="18.75" x14ac:dyDescent="0.2">
      <c r="A1" s="117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7"/>
      <c r="T1" s="45"/>
      <c r="U1" s="42"/>
      <c r="V1" s="42"/>
      <c r="W1" s="42"/>
      <c r="X1" s="42"/>
      <c r="Y1" s="42"/>
      <c r="Z1" s="4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spans="1:123" ht="16.350000000000001" customHeight="1" x14ac:dyDescent="0.2">
      <c r="A2" s="134" t="s">
        <v>69</v>
      </c>
      <c r="B2" s="39"/>
      <c r="C2" s="37"/>
      <c r="D2" s="20"/>
      <c r="E2" s="20"/>
      <c r="F2" s="20"/>
      <c r="G2" s="39"/>
      <c r="H2" s="20"/>
      <c r="I2" s="20"/>
      <c r="J2" s="20"/>
      <c r="K2" s="20"/>
      <c r="L2" s="20"/>
      <c r="M2" s="20"/>
      <c r="N2" s="20"/>
      <c r="O2" s="20"/>
      <c r="P2" s="20"/>
      <c r="Q2" s="20"/>
      <c r="R2" s="39"/>
      <c r="S2" s="46"/>
      <c r="T2" s="47"/>
      <c r="U2" s="42"/>
      <c r="V2" s="42"/>
      <c r="W2" s="42"/>
      <c r="X2" s="42"/>
      <c r="Y2" s="42"/>
      <c r="Z2" s="4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</row>
    <row r="3" spans="1:123" ht="15.75" x14ac:dyDescent="0.25">
      <c r="A3" s="142" t="s">
        <v>137</v>
      </c>
      <c r="B3" s="143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7"/>
      <c r="P3" s="373" t="s">
        <v>95</v>
      </c>
      <c r="Q3" s="374"/>
      <c r="R3" s="374"/>
      <c r="S3" s="374"/>
      <c r="T3" s="375"/>
      <c r="U3" s="190"/>
      <c r="V3" s="376" t="s">
        <v>90</v>
      </c>
      <c r="W3" s="374"/>
      <c r="X3" s="374"/>
      <c r="Y3" s="374"/>
      <c r="Z3" s="375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</row>
    <row r="4" spans="1:123" ht="15.6" customHeight="1" x14ac:dyDescent="0.25">
      <c r="A4" s="145"/>
      <c r="B4" s="144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7"/>
      <c r="P4" s="377" t="s">
        <v>65</v>
      </c>
      <c r="Q4" s="377" t="s">
        <v>62</v>
      </c>
      <c r="R4" s="49"/>
      <c r="S4" s="377" t="s">
        <v>66</v>
      </c>
      <c r="T4" s="377" t="s">
        <v>62</v>
      </c>
      <c r="U4" s="191"/>
      <c r="V4" s="377" t="s">
        <v>65</v>
      </c>
      <c r="W4" s="377" t="s">
        <v>62</v>
      </c>
      <c r="X4" s="49"/>
      <c r="Y4" s="377" t="s">
        <v>66</v>
      </c>
      <c r="Z4" s="377" t="s">
        <v>62</v>
      </c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</row>
    <row r="5" spans="1:123" ht="20.45" customHeight="1" x14ac:dyDescent="0.25">
      <c r="A5" s="146"/>
      <c r="B5" s="144"/>
      <c r="C5" s="367" t="s">
        <v>138</v>
      </c>
      <c r="D5" s="368"/>
      <c r="E5" s="368"/>
      <c r="F5" s="369"/>
      <c r="G5" s="369"/>
      <c r="H5" s="369"/>
      <c r="I5" s="369"/>
      <c r="J5" s="369"/>
      <c r="K5" s="369"/>
      <c r="L5" s="369"/>
      <c r="M5" s="369"/>
      <c r="N5" s="370"/>
      <c r="O5" s="40"/>
      <c r="P5" s="378"/>
      <c r="Q5" s="378"/>
      <c r="R5" s="49"/>
      <c r="S5" s="378"/>
      <c r="T5" s="378"/>
      <c r="U5" s="191"/>
      <c r="V5" s="378"/>
      <c r="W5" s="378"/>
      <c r="X5" s="49"/>
      <c r="Y5" s="378"/>
      <c r="Z5" s="378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</row>
    <row r="6" spans="1:123" ht="15.75" x14ac:dyDescent="0.25">
      <c r="A6" s="135" t="s">
        <v>67</v>
      </c>
      <c r="B6" s="84"/>
      <c r="C6" s="140" t="s">
        <v>44</v>
      </c>
      <c r="D6" s="140" t="s">
        <v>45</v>
      </c>
      <c r="E6" s="140" t="s">
        <v>46</v>
      </c>
      <c r="F6" s="139" t="s">
        <v>47</v>
      </c>
      <c r="G6" s="128" t="s">
        <v>48</v>
      </c>
      <c r="H6" s="128" t="s">
        <v>49</v>
      </c>
      <c r="I6" s="128" t="s">
        <v>50</v>
      </c>
      <c r="J6" s="128" t="s">
        <v>51</v>
      </c>
      <c r="K6" s="128" t="s">
        <v>52</v>
      </c>
      <c r="L6" s="128" t="s">
        <v>53</v>
      </c>
      <c r="M6" s="128" t="s">
        <v>54</v>
      </c>
      <c r="N6" s="129" t="s">
        <v>55</v>
      </c>
      <c r="O6" s="40"/>
      <c r="P6" s="379"/>
      <c r="Q6" s="379"/>
      <c r="R6" s="49"/>
      <c r="S6" s="379"/>
      <c r="T6" s="379"/>
      <c r="U6" s="191"/>
      <c r="V6" s="379"/>
      <c r="W6" s="379"/>
      <c r="X6" s="49"/>
      <c r="Y6" s="379"/>
      <c r="Z6" s="379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spans="1:123" ht="15.75" x14ac:dyDescent="0.25">
      <c r="A7" s="41" t="s">
        <v>2</v>
      </c>
      <c r="B7" s="85"/>
      <c r="C7" s="61">
        <v>5.4700000000000015</v>
      </c>
      <c r="D7" s="61">
        <v>5.8366666666666669</v>
      </c>
      <c r="E7" s="61">
        <v>6.5333333333333341</v>
      </c>
      <c r="F7" s="61">
        <v>7.6266666666666678</v>
      </c>
      <c r="G7" s="61">
        <v>5.5366666666666662</v>
      </c>
      <c r="H7" s="61">
        <v>4.2300000000000004</v>
      </c>
      <c r="I7" s="61">
        <v>3.6733333333333333</v>
      </c>
      <c r="J7" s="61">
        <v>3.1966666666666672</v>
      </c>
      <c r="K7" s="61">
        <v>3.2333333333333338</v>
      </c>
      <c r="L7" s="61">
        <v>3.7000000000000006</v>
      </c>
      <c r="M7" s="61">
        <v>5.8933333333333335</v>
      </c>
      <c r="N7" s="61">
        <v>5.7600000000000007</v>
      </c>
      <c r="O7" s="40"/>
      <c r="P7" s="56">
        <v>5.0490319634703198</v>
      </c>
      <c r="Q7" s="58">
        <v>1.5550571880508778E-2</v>
      </c>
      <c r="R7" s="59"/>
      <c r="S7" s="61">
        <v>7.6266666666666678</v>
      </c>
      <c r="T7" s="58">
        <v>1.7468715881414298E-2</v>
      </c>
      <c r="U7" s="85"/>
      <c r="V7" s="57">
        <v>5.0490319634703198</v>
      </c>
      <c r="W7" s="58">
        <v>1.5550571880508778E-2</v>
      </c>
      <c r="X7" s="42"/>
      <c r="Y7" s="57">
        <v>7.6266666666666678</v>
      </c>
      <c r="Z7" s="58">
        <v>1.7468715881414298E-2</v>
      </c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</row>
    <row r="8" spans="1:123" ht="15.75" x14ac:dyDescent="0.25">
      <c r="A8" s="43" t="s">
        <v>3</v>
      </c>
      <c r="B8" s="85"/>
      <c r="C8" s="61">
        <v>1.5033333333333332</v>
      </c>
      <c r="D8" s="61">
        <v>1.5033333333333332</v>
      </c>
      <c r="E8" s="61">
        <v>1.5666666666666667</v>
      </c>
      <c r="F8" s="61">
        <v>1.7166666666666668</v>
      </c>
      <c r="G8" s="61">
        <v>1.4100000000000001</v>
      </c>
      <c r="H8" s="61">
        <v>1.2</v>
      </c>
      <c r="I8" s="61">
        <v>1.0833333333333333</v>
      </c>
      <c r="J8" s="61">
        <v>1.07</v>
      </c>
      <c r="K8" s="61">
        <v>1.0633333333333335</v>
      </c>
      <c r="L8" s="61">
        <v>1.1133333333333333</v>
      </c>
      <c r="M8" s="61">
        <v>1.4000000000000001</v>
      </c>
      <c r="N8" s="61">
        <v>1.3699999999999999</v>
      </c>
      <c r="O8" s="40"/>
      <c r="P8" s="61">
        <v>1.3318082191780822</v>
      </c>
      <c r="Q8" s="63">
        <v>4.1018515218799326E-3</v>
      </c>
      <c r="R8" s="59"/>
      <c r="S8" s="61">
        <v>1.7166666666666668</v>
      </c>
      <c r="T8" s="63">
        <v>3.9319880589721874E-3</v>
      </c>
      <c r="U8" s="85"/>
      <c r="V8" s="62">
        <v>1.3318082191780822</v>
      </c>
      <c r="W8" s="63">
        <v>4.1018515218799326E-3</v>
      </c>
      <c r="X8" s="42"/>
      <c r="Y8" s="110">
        <v>1.7166666666666668</v>
      </c>
      <c r="Z8" s="109">
        <v>3.9319880589721874E-3</v>
      </c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</row>
    <row r="9" spans="1:123" ht="15.75" x14ac:dyDescent="0.25">
      <c r="A9" s="43" t="s">
        <v>4</v>
      </c>
      <c r="B9" s="85"/>
      <c r="C9" s="61">
        <v>2.7566666666666664</v>
      </c>
      <c r="D9" s="61">
        <v>2.9166666666666665</v>
      </c>
      <c r="E9" s="61">
        <v>3.2233333333333332</v>
      </c>
      <c r="F9" s="61">
        <v>3.7233333333333332</v>
      </c>
      <c r="G9" s="61">
        <v>2.9800000000000004</v>
      </c>
      <c r="H9" s="61">
        <v>2.436666666666667</v>
      </c>
      <c r="I9" s="61">
        <v>2.1733333333333333</v>
      </c>
      <c r="J9" s="61">
        <v>1.9366666666666665</v>
      </c>
      <c r="K9" s="61">
        <v>1.8399999999999999</v>
      </c>
      <c r="L9" s="61">
        <v>1.9166666666666667</v>
      </c>
      <c r="M9" s="61">
        <v>2.67</v>
      </c>
      <c r="N9" s="61">
        <v>2.7233333333333332</v>
      </c>
      <c r="O9" s="40"/>
      <c r="P9" s="61">
        <v>2.6048675799086762</v>
      </c>
      <c r="Q9" s="63">
        <v>8.0227617558466125E-3</v>
      </c>
      <c r="R9" s="59"/>
      <c r="S9" s="61">
        <v>3.7233333333333332</v>
      </c>
      <c r="T9" s="63">
        <v>8.5282148774212287E-3</v>
      </c>
      <c r="U9" s="85"/>
      <c r="V9" s="62">
        <v>2.6048675799086762</v>
      </c>
      <c r="W9" s="63">
        <v>8.0227617558466125E-3</v>
      </c>
      <c r="X9" s="42"/>
      <c r="Y9" s="110">
        <v>3.7233333333333332</v>
      </c>
      <c r="Z9" s="109">
        <v>8.5282148774212287E-3</v>
      </c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</row>
    <row r="10" spans="1:123" ht="15.75" x14ac:dyDescent="0.25">
      <c r="A10" s="43" t="s">
        <v>5</v>
      </c>
      <c r="B10" s="85"/>
      <c r="C10" s="61">
        <v>3.3966666666666665</v>
      </c>
      <c r="D10" s="61">
        <v>3.64</v>
      </c>
      <c r="E10" s="61">
        <v>4.17</v>
      </c>
      <c r="F10" s="61">
        <v>4.996666666666667</v>
      </c>
      <c r="G10" s="61">
        <v>3.2733333333333334</v>
      </c>
      <c r="H10" s="61">
        <v>2.5233333333333334</v>
      </c>
      <c r="I10" s="61">
        <v>2.2666666666666666</v>
      </c>
      <c r="J10" s="61">
        <v>2.0399999999999996</v>
      </c>
      <c r="K10" s="61">
        <v>1.9366666666666668</v>
      </c>
      <c r="L10" s="61">
        <v>2.3366666666666664</v>
      </c>
      <c r="M10" s="61">
        <v>3.7600000000000002</v>
      </c>
      <c r="N10" s="61">
        <v>3.4600000000000004</v>
      </c>
      <c r="O10" s="40"/>
      <c r="P10" s="61">
        <v>3.1442831050228306</v>
      </c>
      <c r="Q10" s="63">
        <v>9.6841138640207554E-3</v>
      </c>
      <c r="R10" s="59"/>
      <c r="S10" s="61">
        <v>4.996666666666667</v>
      </c>
      <c r="T10" s="63">
        <v>1.1444757476503512E-2</v>
      </c>
      <c r="U10" s="85"/>
      <c r="V10" s="62">
        <v>3.1442831050228306</v>
      </c>
      <c r="W10" s="63">
        <v>9.6841138640207554E-3</v>
      </c>
      <c r="X10" s="42"/>
      <c r="Y10" s="110">
        <v>4.996666666666667</v>
      </c>
      <c r="Z10" s="109">
        <v>1.1444757476503512E-2</v>
      </c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</row>
    <row r="11" spans="1:123" ht="15.75" x14ac:dyDescent="0.25">
      <c r="A11" s="43" t="s">
        <v>81</v>
      </c>
      <c r="B11" s="85"/>
      <c r="C11" s="61">
        <v>100.01333333333332</v>
      </c>
      <c r="D11" s="61">
        <v>93.663333333333341</v>
      </c>
      <c r="E11" s="61">
        <v>101.90666666666668</v>
      </c>
      <c r="F11" s="61">
        <v>118.67</v>
      </c>
      <c r="G11" s="61">
        <v>93.023333333333326</v>
      </c>
      <c r="H11" s="61">
        <v>88.339999999999989</v>
      </c>
      <c r="I11" s="61">
        <v>88.353333333333339</v>
      </c>
      <c r="J11" s="61">
        <v>82.046666666666667</v>
      </c>
      <c r="K11" s="61">
        <v>82.463333333333324</v>
      </c>
      <c r="L11" s="61">
        <v>87.143333333333317</v>
      </c>
      <c r="M11" s="61">
        <v>103.65666666666668</v>
      </c>
      <c r="N11" s="61">
        <v>94.50333333333333</v>
      </c>
      <c r="O11" s="40"/>
      <c r="P11" s="61">
        <v>94.447022831050234</v>
      </c>
      <c r="Q11" s="63">
        <v>0.29088847685266467</v>
      </c>
      <c r="R11" s="59"/>
      <c r="S11" s="61">
        <v>118.67</v>
      </c>
      <c r="T11" s="63">
        <v>0.2718110813348909</v>
      </c>
      <c r="U11" s="85"/>
      <c r="V11" s="62">
        <v>94.447022831050234</v>
      </c>
      <c r="W11" s="63">
        <v>0.29088847685266467</v>
      </c>
      <c r="X11" s="42"/>
      <c r="Y11" s="110">
        <v>118.67</v>
      </c>
      <c r="Z11" s="109">
        <v>0.2718110813348909</v>
      </c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</row>
    <row r="12" spans="1:123" ht="15.75" x14ac:dyDescent="0.25">
      <c r="A12" s="43" t="s">
        <v>6</v>
      </c>
      <c r="B12" s="85"/>
      <c r="C12" s="61">
        <v>8.9866666666666664</v>
      </c>
      <c r="D12" s="61">
        <v>9</v>
      </c>
      <c r="E12" s="61">
        <v>10.096666666666666</v>
      </c>
      <c r="F12" s="61">
        <v>10.816666666666668</v>
      </c>
      <c r="G12" s="61">
        <v>8.1266666666666669</v>
      </c>
      <c r="H12" s="61">
        <v>6.4766666666666666</v>
      </c>
      <c r="I12" s="61">
        <v>5.32</v>
      </c>
      <c r="J12" s="61">
        <v>4.5133333333333328</v>
      </c>
      <c r="K12" s="61">
        <v>4.7699999999999996</v>
      </c>
      <c r="L12" s="61">
        <v>5.6133333333333324</v>
      </c>
      <c r="M12" s="61">
        <v>8.9933333333333341</v>
      </c>
      <c r="N12" s="61">
        <v>8.82</v>
      </c>
      <c r="O12" s="40"/>
      <c r="P12" s="61">
        <v>7.6150045662100458</v>
      </c>
      <c r="Q12" s="63">
        <v>2.3453540546782475E-2</v>
      </c>
      <c r="R12" s="59"/>
      <c r="S12" s="61">
        <v>10.816666666666668</v>
      </c>
      <c r="T12" s="63">
        <v>2.4775342235659706E-2</v>
      </c>
      <c r="U12" s="85"/>
      <c r="V12" s="62">
        <v>7.6150045662100458</v>
      </c>
      <c r="W12" s="63">
        <v>2.3453540546782475E-2</v>
      </c>
      <c r="X12" s="42"/>
      <c r="Y12" s="110">
        <v>10.816666666666668</v>
      </c>
      <c r="Z12" s="109">
        <v>2.4775342235659706E-2</v>
      </c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</row>
    <row r="13" spans="1:123" ht="15.75" x14ac:dyDescent="0.25">
      <c r="A13" s="43" t="s">
        <v>7</v>
      </c>
      <c r="B13" s="85"/>
      <c r="C13" s="61">
        <v>10.049999999999999</v>
      </c>
      <c r="D13" s="61">
        <v>9.8800000000000008</v>
      </c>
      <c r="E13" s="61">
        <v>10.906666666666666</v>
      </c>
      <c r="F13" s="61">
        <v>13.086666666666668</v>
      </c>
      <c r="G13" s="61">
        <v>9.0200000000000014</v>
      </c>
      <c r="H13" s="61">
        <v>7.3233333333333341</v>
      </c>
      <c r="I13" s="61">
        <v>6.53</v>
      </c>
      <c r="J13" s="61">
        <v>5.9733333333333327</v>
      </c>
      <c r="K13" s="61">
        <v>5.9333333333333327</v>
      </c>
      <c r="L13" s="61">
        <v>6.5133333333333328</v>
      </c>
      <c r="M13" s="61">
        <v>9.7466666666666661</v>
      </c>
      <c r="N13" s="61">
        <v>9.0066666666666659</v>
      </c>
      <c r="O13" s="40"/>
      <c r="P13" s="61">
        <v>8.6502465753424662</v>
      </c>
      <c r="Q13" s="63">
        <v>2.6641994371834333E-2</v>
      </c>
      <c r="R13" s="59"/>
      <c r="S13" s="61">
        <v>13.086666666666668</v>
      </c>
      <c r="T13" s="63">
        <v>2.9974728387426808E-2</v>
      </c>
      <c r="U13" s="85"/>
      <c r="V13" s="62">
        <v>8.6502465753424662</v>
      </c>
      <c r="W13" s="63">
        <v>2.6641994371834333E-2</v>
      </c>
      <c r="X13" s="42"/>
      <c r="Y13" s="110">
        <v>13.086666666666668</v>
      </c>
      <c r="Z13" s="109">
        <v>2.9974728387426808E-2</v>
      </c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spans="1:123" ht="15.75" x14ac:dyDescent="0.25">
      <c r="A14" s="43" t="s">
        <v>8</v>
      </c>
      <c r="B14" s="85"/>
      <c r="C14" s="61">
        <v>3.9766666666666666</v>
      </c>
      <c r="D14" s="61">
        <v>4.2733333333333334</v>
      </c>
      <c r="E14" s="61">
        <v>4.6466666666666674</v>
      </c>
      <c r="F14" s="61">
        <v>5.2600000000000007</v>
      </c>
      <c r="G14" s="61">
        <v>4.2733333333333334</v>
      </c>
      <c r="H14" s="61">
        <v>3.543333333333333</v>
      </c>
      <c r="I14" s="61">
        <v>3.1166666666666667</v>
      </c>
      <c r="J14" s="61">
        <v>2.75</v>
      </c>
      <c r="K14" s="61">
        <v>2.68</v>
      </c>
      <c r="L14" s="61">
        <v>2.8033333333333332</v>
      </c>
      <c r="M14" s="61">
        <v>3.8833333333333333</v>
      </c>
      <c r="N14" s="61">
        <v>3.9833333333333329</v>
      </c>
      <c r="O14" s="40"/>
      <c r="P14" s="61">
        <v>3.7608310502283104</v>
      </c>
      <c r="Q14" s="63">
        <v>1.1583027004017588E-2</v>
      </c>
      <c r="R14" s="59"/>
      <c r="S14" s="61">
        <v>5.2600000000000007</v>
      </c>
      <c r="T14" s="63">
        <v>1.2047916809821575E-2</v>
      </c>
      <c r="U14" s="85"/>
      <c r="V14" s="62">
        <v>3.7608310502283104</v>
      </c>
      <c r="W14" s="63">
        <v>1.1583027004017588E-2</v>
      </c>
      <c r="X14" s="42"/>
      <c r="Y14" s="110">
        <v>5.2600000000000007</v>
      </c>
      <c r="Z14" s="109">
        <v>1.2047916809821575E-2</v>
      </c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</row>
    <row r="15" spans="1:123" ht="15.75" x14ac:dyDescent="0.25">
      <c r="A15" s="43" t="s">
        <v>9</v>
      </c>
      <c r="B15" s="85"/>
      <c r="C15" s="61">
        <v>17.853333333333335</v>
      </c>
      <c r="D15" s="61">
        <v>17.613333333333333</v>
      </c>
      <c r="E15" s="61">
        <v>18.510000000000002</v>
      </c>
      <c r="F15" s="61">
        <v>21.656666666666666</v>
      </c>
      <c r="G15" s="61">
        <v>18.603333333333335</v>
      </c>
      <c r="H15" s="61">
        <v>18.773333333333333</v>
      </c>
      <c r="I15" s="61">
        <v>19.16</v>
      </c>
      <c r="J15" s="61">
        <v>18.13</v>
      </c>
      <c r="K15" s="61">
        <v>17.216666666666669</v>
      </c>
      <c r="L15" s="61">
        <v>17.746666666666666</v>
      </c>
      <c r="M15" s="61">
        <v>19.77333333333333</v>
      </c>
      <c r="N15" s="61">
        <v>18.346666666666668</v>
      </c>
      <c r="O15" s="40"/>
      <c r="P15" s="61">
        <v>18.615406392694066</v>
      </c>
      <c r="Q15" s="63">
        <v>5.7333805230162384E-2</v>
      </c>
      <c r="R15" s="59"/>
      <c r="S15" s="61">
        <v>21.656666666666666</v>
      </c>
      <c r="T15" s="63">
        <v>4.9604128969208343E-2</v>
      </c>
      <c r="U15" s="85"/>
      <c r="V15" s="62">
        <v>18.615406392694066</v>
      </c>
      <c r="W15" s="63">
        <v>5.7333805230162384E-2</v>
      </c>
      <c r="X15" s="42"/>
      <c r="Y15" s="110">
        <v>21.656666666666666</v>
      </c>
      <c r="Z15" s="109">
        <v>4.9604128969208343E-2</v>
      </c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</row>
    <row r="16" spans="1:123" ht="15.75" x14ac:dyDescent="0.25">
      <c r="A16" s="43" t="s">
        <v>10</v>
      </c>
      <c r="B16" s="85"/>
      <c r="C16" s="61">
        <v>3.6066666666666669</v>
      </c>
      <c r="D16" s="61">
        <v>3.4533333333333331</v>
      </c>
      <c r="E16" s="61">
        <v>3.94</v>
      </c>
      <c r="F16" s="61">
        <v>4.2033333333333331</v>
      </c>
      <c r="G16" s="61">
        <v>3.2666666666666671</v>
      </c>
      <c r="H16" s="61">
        <v>2.813333333333333</v>
      </c>
      <c r="I16" s="61">
        <v>2.4633333333333334</v>
      </c>
      <c r="J16" s="61">
        <v>2.2766666666666664</v>
      </c>
      <c r="K16" s="61">
        <v>2.4133333333333336</v>
      </c>
      <c r="L16" s="61">
        <v>2.6999999999999997</v>
      </c>
      <c r="M16" s="61">
        <v>3.5766666666666667</v>
      </c>
      <c r="N16" s="61">
        <v>3.4000000000000004</v>
      </c>
      <c r="O16" s="40"/>
      <c r="P16" s="61">
        <v>3.1730045662100452</v>
      </c>
      <c r="Q16" s="63">
        <v>9.7725734241773197E-3</v>
      </c>
      <c r="R16" s="59"/>
      <c r="S16" s="61">
        <v>4.2033333333333331</v>
      </c>
      <c r="T16" s="63">
        <v>9.6276445482794699E-3</v>
      </c>
      <c r="U16" s="85"/>
      <c r="V16" s="62">
        <v>3.1730045662100452</v>
      </c>
      <c r="W16" s="63">
        <v>9.7725734241773197E-3</v>
      </c>
      <c r="X16" s="42"/>
      <c r="Y16" s="110">
        <v>4.2033333333333331</v>
      </c>
      <c r="Z16" s="109">
        <v>9.6276445482794699E-3</v>
      </c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</row>
    <row r="17" spans="1:123" ht="15.75" x14ac:dyDescent="0.25">
      <c r="A17" s="43" t="s">
        <v>11</v>
      </c>
      <c r="B17" s="85"/>
      <c r="C17" s="61">
        <v>5.8933333333333335</v>
      </c>
      <c r="D17" s="61">
        <v>5.8066666666666675</v>
      </c>
      <c r="E17" s="61">
        <v>6.5266666666666664</v>
      </c>
      <c r="F17" s="61">
        <v>6.9433333333333325</v>
      </c>
      <c r="G17" s="61">
        <v>5.2600000000000007</v>
      </c>
      <c r="H17" s="61">
        <v>5.3066666666666658</v>
      </c>
      <c r="I17" s="61">
        <v>5.23</v>
      </c>
      <c r="J17" s="61">
        <v>4.75</v>
      </c>
      <c r="K17" s="61">
        <v>4.79</v>
      </c>
      <c r="L17" s="61">
        <v>5.3433333333333337</v>
      </c>
      <c r="M17" s="61">
        <v>6.4066666666666672</v>
      </c>
      <c r="N17" s="61">
        <v>6.0533333333333337</v>
      </c>
      <c r="O17" s="40"/>
      <c r="P17" s="61">
        <v>5.6897077625570773</v>
      </c>
      <c r="Q17" s="63">
        <v>1.7523796676446355E-2</v>
      </c>
      <c r="R17" s="59"/>
      <c r="S17" s="61">
        <v>6.9433333333333325</v>
      </c>
      <c r="T17" s="63">
        <v>1.5903555586095269E-2</v>
      </c>
      <c r="U17" s="85"/>
      <c r="V17" s="62">
        <v>5.6897077625570773</v>
      </c>
      <c r="W17" s="63">
        <v>1.7523796676446355E-2</v>
      </c>
      <c r="X17" s="42"/>
      <c r="Y17" s="110">
        <v>6.9433333333333325</v>
      </c>
      <c r="Z17" s="109">
        <v>1.5903555586095269E-2</v>
      </c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</row>
    <row r="18" spans="1:123" ht="15.75" x14ac:dyDescent="0.25">
      <c r="A18" s="43" t="s">
        <v>12</v>
      </c>
      <c r="B18" s="85"/>
      <c r="C18" s="61">
        <v>4.6499999999999995</v>
      </c>
      <c r="D18" s="61">
        <v>4.7</v>
      </c>
      <c r="E18" s="61">
        <v>5.4033333333333333</v>
      </c>
      <c r="F18" s="61">
        <v>5.9899999999999993</v>
      </c>
      <c r="G18" s="61">
        <v>4.4033333333333333</v>
      </c>
      <c r="H18" s="61">
        <v>3.49</v>
      </c>
      <c r="I18" s="61">
        <v>2.793333333333333</v>
      </c>
      <c r="J18" s="61">
        <v>2.61</v>
      </c>
      <c r="K18" s="61">
        <v>2.4999999999999996</v>
      </c>
      <c r="L18" s="61">
        <v>2.8666666666666667</v>
      </c>
      <c r="M18" s="61">
        <v>4.3599999999999994</v>
      </c>
      <c r="N18" s="61">
        <v>4.3866666666666667</v>
      </c>
      <c r="O18" s="40"/>
      <c r="P18" s="61">
        <v>4.0063378995433796</v>
      </c>
      <c r="Q18" s="63">
        <v>1.233916638579468E-2</v>
      </c>
      <c r="R18" s="59"/>
      <c r="S18" s="61">
        <v>5.9899999999999993</v>
      </c>
      <c r="T18" s="63">
        <v>1.3719966100918484E-2</v>
      </c>
      <c r="U18" s="85"/>
      <c r="V18" s="62">
        <v>4.0063378995433796</v>
      </c>
      <c r="W18" s="63">
        <v>1.233916638579468E-2</v>
      </c>
      <c r="X18" s="42"/>
      <c r="Y18" s="110">
        <v>5.9899999999999993</v>
      </c>
      <c r="Z18" s="109">
        <v>1.3719966100918484E-2</v>
      </c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</row>
    <row r="19" spans="1:123" ht="15.75" x14ac:dyDescent="0.25">
      <c r="A19" s="43" t="s">
        <v>13</v>
      </c>
      <c r="B19" s="85"/>
      <c r="C19" s="61">
        <v>6.4666666666666659</v>
      </c>
      <c r="D19" s="61">
        <v>6.48</v>
      </c>
      <c r="E19" s="61">
        <v>6.7200000000000015</v>
      </c>
      <c r="F19" s="61">
        <v>7.1766666666666667</v>
      </c>
      <c r="G19" s="61">
        <v>5.9933333333333332</v>
      </c>
      <c r="H19" s="61">
        <v>5.4899999999999993</v>
      </c>
      <c r="I19" s="61">
        <v>5.63</v>
      </c>
      <c r="J19" s="61">
        <v>5.4733333333333336</v>
      </c>
      <c r="K19" s="61">
        <v>5.31</v>
      </c>
      <c r="L19" s="61">
        <v>5.5266666666666664</v>
      </c>
      <c r="M19" s="61">
        <v>6.3900000000000006</v>
      </c>
      <c r="N19" s="61">
        <v>6.0933333333333337</v>
      </c>
      <c r="O19" s="40"/>
      <c r="P19" s="61">
        <v>6.0587488584474896</v>
      </c>
      <c r="Q19" s="63">
        <v>1.866041061155822E-2</v>
      </c>
      <c r="R19" s="59"/>
      <c r="S19" s="61">
        <v>7.1766666666666667</v>
      </c>
      <c r="T19" s="63">
        <v>1.6438000564984696E-2</v>
      </c>
      <c r="U19" s="85"/>
      <c r="V19" s="62">
        <v>6.0587488584474896</v>
      </c>
      <c r="W19" s="63">
        <v>1.866041061155822E-2</v>
      </c>
      <c r="X19" s="42"/>
      <c r="Y19" s="110">
        <v>7.1766666666666667</v>
      </c>
      <c r="Z19" s="109">
        <v>1.6438000564984696E-2</v>
      </c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</row>
    <row r="20" spans="1:123" ht="15.75" x14ac:dyDescent="0.25">
      <c r="A20" s="43" t="s">
        <v>14</v>
      </c>
      <c r="B20" s="85"/>
      <c r="C20" s="61">
        <v>7.8233333333333333</v>
      </c>
      <c r="D20" s="61">
        <v>8.1866666666666656</v>
      </c>
      <c r="E20" s="61">
        <v>8.6999999999999993</v>
      </c>
      <c r="F20" s="61">
        <v>9.7566666666666659</v>
      </c>
      <c r="G20" s="61">
        <v>7.95</v>
      </c>
      <c r="H20" s="61">
        <v>6.5766666666666671</v>
      </c>
      <c r="I20" s="61">
        <v>6.043333333333333</v>
      </c>
      <c r="J20" s="61">
        <v>5.7066666666666661</v>
      </c>
      <c r="K20" s="61">
        <v>5.7600000000000007</v>
      </c>
      <c r="L20" s="61">
        <v>5.9733333333333327</v>
      </c>
      <c r="M20" s="61">
        <v>7.61</v>
      </c>
      <c r="N20" s="61">
        <v>7.6033333333333326</v>
      </c>
      <c r="O20" s="40"/>
      <c r="P20" s="61">
        <v>7.2989771689497713</v>
      </c>
      <c r="Q20" s="63">
        <v>2.2480204114598709E-2</v>
      </c>
      <c r="R20" s="59"/>
      <c r="S20" s="61">
        <v>9.7566666666666659</v>
      </c>
      <c r="T20" s="63">
        <v>2.2347435045847748E-2</v>
      </c>
      <c r="U20" s="85"/>
      <c r="V20" s="62">
        <v>7.2989771689497713</v>
      </c>
      <c r="W20" s="63">
        <v>2.2480204114598709E-2</v>
      </c>
      <c r="X20" s="42"/>
      <c r="Y20" s="110">
        <v>9.7566666666666659</v>
      </c>
      <c r="Z20" s="109">
        <v>2.2347435045847748E-2</v>
      </c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</row>
    <row r="21" spans="1:123" ht="15.75" x14ac:dyDescent="0.25">
      <c r="A21" s="43" t="s">
        <v>82</v>
      </c>
      <c r="B21" s="85"/>
      <c r="C21" s="61">
        <v>1.7733333333333334</v>
      </c>
      <c r="D21" s="61">
        <v>1.7733333333333334</v>
      </c>
      <c r="E21" s="61">
        <v>2.023333333333333</v>
      </c>
      <c r="F21" s="61">
        <v>2.0900000000000003</v>
      </c>
      <c r="G21" s="61">
        <v>1.5066666666666666</v>
      </c>
      <c r="H21" s="61">
        <v>1.1966666666666665</v>
      </c>
      <c r="I21" s="61">
        <v>1.0166666666666666</v>
      </c>
      <c r="J21" s="61">
        <v>0.81666666666666676</v>
      </c>
      <c r="K21" s="61">
        <v>0.81333333333333335</v>
      </c>
      <c r="L21" s="61">
        <v>1.0199999999999998</v>
      </c>
      <c r="M21" s="61">
        <v>1.71</v>
      </c>
      <c r="N21" s="61">
        <v>1.6600000000000001</v>
      </c>
      <c r="O21" s="40"/>
      <c r="P21" s="61">
        <v>1.4473150684931506</v>
      </c>
      <c r="Q21" s="63">
        <v>4.4576024016447138E-3</v>
      </c>
      <c r="R21" s="59"/>
      <c r="S21" s="61">
        <v>2.0900000000000003</v>
      </c>
      <c r="T21" s="63">
        <v>4.787100025195265E-3</v>
      </c>
      <c r="U21" s="85"/>
      <c r="V21" s="62">
        <v>1.4473150684931506</v>
      </c>
      <c r="W21" s="63">
        <v>4.4576024016447138E-3</v>
      </c>
      <c r="X21" s="42"/>
      <c r="Y21" s="110">
        <v>2.0900000000000003</v>
      </c>
      <c r="Z21" s="109">
        <v>4.787100025195265E-3</v>
      </c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</row>
    <row r="22" spans="1:123" ht="15.75" x14ac:dyDescent="0.25">
      <c r="A22" s="43" t="s">
        <v>15</v>
      </c>
      <c r="B22" s="85"/>
      <c r="C22" s="61">
        <v>1.04</v>
      </c>
      <c r="D22" s="61">
        <v>1.0599999999999998</v>
      </c>
      <c r="E22" s="61">
        <v>1.18</v>
      </c>
      <c r="F22" s="61">
        <v>1.1966666666666665</v>
      </c>
      <c r="G22" s="61">
        <v>0.97333333333333327</v>
      </c>
      <c r="H22" s="61">
        <v>0.83000000000000007</v>
      </c>
      <c r="I22" s="61">
        <v>0.74333333333333329</v>
      </c>
      <c r="J22" s="61">
        <v>0.69333333333333336</v>
      </c>
      <c r="K22" s="61">
        <v>0.66999999999999993</v>
      </c>
      <c r="L22" s="61">
        <v>0.77333333333333332</v>
      </c>
      <c r="M22" s="61">
        <v>1.0133333333333334</v>
      </c>
      <c r="N22" s="61">
        <v>1.0333333333333332</v>
      </c>
      <c r="O22" s="40"/>
      <c r="P22" s="61">
        <v>0.93292237442922366</v>
      </c>
      <c r="Q22" s="63">
        <v>2.8733183999344763E-3</v>
      </c>
      <c r="R22" s="59"/>
      <c r="S22" s="61">
        <v>1.1966666666666665</v>
      </c>
      <c r="T22" s="63">
        <v>2.7409392488757572E-3</v>
      </c>
      <c r="U22" s="85"/>
      <c r="V22" s="62">
        <v>0.93292237442922366</v>
      </c>
      <c r="W22" s="63">
        <v>2.8733183999344763E-3</v>
      </c>
      <c r="X22" s="42"/>
      <c r="Y22" s="110">
        <v>1.1966666666666665</v>
      </c>
      <c r="Z22" s="109">
        <v>2.7409392488757572E-3</v>
      </c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</row>
    <row r="23" spans="1:123" ht="15.75" x14ac:dyDescent="0.25">
      <c r="A23" s="43" t="s">
        <v>16</v>
      </c>
      <c r="B23" s="85"/>
      <c r="C23" s="61">
        <v>5.44</v>
      </c>
      <c r="D23" s="61">
        <v>6.2166666666666659</v>
      </c>
      <c r="E23" s="61">
        <v>7.0966666666666667</v>
      </c>
      <c r="F23" s="61">
        <v>8.3733333333333331</v>
      </c>
      <c r="G23" s="61">
        <v>6.4333333333333336</v>
      </c>
      <c r="H23" s="61">
        <v>4.46</v>
      </c>
      <c r="I23" s="61">
        <v>4.0766666666666671</v>
      </c>
      <c r="J23" s="61">
        <v>3.4266666666666672</v>
      </c>
      <c r="K23" s="61">
        <v>3.3733333333333335</v>
      </c>
      <c r="L23" s="61">
        <v>3.6366666666666672</v>
      </c>
      <c r="M23" s="61">
        <v>5.8500000000000005</v>
      </c>
      <c r="N23" s="61">
        <v>5.71</v>
      </c>
      <c r="O23" s="40"/>
      <c r="P23" s="61">
        <v>5.3320182648401824</v>
      </c>
      <c r="Q23" s="63">
        <v>1.6422144659704797E-2</v>
      </c>
      <c r="R23" s="59"/>
      <c r="S23" s="61">
        <v>8.3733333333333331</v>
      </c>
      <c r="T23" s="63">
        <v>1.917893981386045E-2</v>
      </c>
      <c r="U23" s="85"/>
      <c r="V23" s="62">
        <v>5.3320182648401824</v>
      </c>
      <c r="W23" s="63">
        <v>1.6422144659704797E-2</v>
      </c>
      <c r="X23" s="42"/>
      <c r="Y23" s="110">
        <v>8.3733333333333331</v>
      </c>
      <c r="Z23" s="109">
        <v>1.917893981386045E-2</v>
      </c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</row>
    <row r="24" spans="1:123" ht="15.75" x14ac:dyDescent="0.25">
      <c r="A24" s="43" t="s">
        <v>17</v>
      </c>
      <c r="B24" s="85"/>
      <c r="C24" s="61">
        <v>9.8466666666666658</v>
      </c>
      <c r="D24" s="61">
        <v>10.28</v>
      </c>
      <c r="E24" s="61">
        <v>10.836666666666666</v>
      </c>
      <c r="F24" s="61">
        <v>11.396666666666667</v>
      </c>
      <c r="G24" s="61">
        <v>9.1233333333333331</v>
      </c>
      <c r="H24" s="61">
        <v>7.996666666666667</v>
      </c>
      <c r="I24" s="61">
        <v>7.4366666666666665</v>
      </c>
      <c r="J24" s="61">
        <v>7.1599999999999993</v>
      </c>
      <c r="K24" s="61">
        <v>6.7566666666666668</v>
      </c>
      <c r="L24" s="61">
        <v>7.2166666666666659</v>
      </c>
      <c r="M24" s="61">
        <v>10.203333333333333</v>
      </c>
      <c r="N24" s="61">
        <v>9.7999999999999989</v>
      </c>
      <c r="O24" s="40"/>
      <c r="P24" s="61">
        <v>8.9930410958904119</v>
      </c>
      <c r="Q24" s="63">
        <v>2.7697771176297556E-2</v>
      </c>
      <c r="R24" s="59"/>
      <c r="S24" s="61">
        <v>11.396666666666667</v>
      </c>
      <c r="T24" s="63">
        <v>2.610381975461341E-2</v>
      </c>
      <c r="U24" s="85"/>
      <c r="V24" s="62">
        <v>8.9930410958904119</v>
      </c>
      <c r="W24" s="63">
        <v>2.7697771176297556E-2</v>
      </c>
      <c r="X24" s="42"/>
      <c r="Y24" s="110">
        <v>11.396666666666667</v>
      </c>
      <c r="Z24" s="109">
        <v>2.610381975461341E-2</v>
      </c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</row>
    <row r="25" spans="1:123" ht="15.75" x14ac:dyDescent="0.25">
      <c r="A25" s="43" t="s">
        <v>18</v>
      </c>
      <c r="B25" s="85"/>
      <c r="C25" s="61">
        <v>8.2799999999999994</v>
      </c>
      <c r="D25" s="61">
        <v>8.5</v>
      </c>
      <c r="E25" s="61">
        <v>9.5833333333333339</v>
      </c>
      <c r="F25" s="61">
        <v>11.076666666666666</v>
      </c>
      <c r="G25" s="61">
        <v>7.913333333333334</v>
      </c>
      <c r="H25" s="61">
        <v>6.5866666666666669</v>
      </c>
      <c r="I25" s="61">
        <v>6.1766666666666667</v>
      </c>
      <c r="J25" s="61">
        <v>6.03</v>
      </c>
      <c r="K25" s="61">
        <v>5.9099999999999993</v>
      </c>
      <c r="L25" s="61">
        <v>6.2966666666666669</v>
      </c>
      <c r="M25" s="61">
        <v>9.163333333333334</v>
      </c>
      <c r="N25" s="61">
        <v>8.5366666666666671</v>
      </c>
      <c r="O25" s="40"/>
      <c r="P25" s="61">
        <v>7.8285388127853883</v>
      </c>
      <c r="Q25" s="63">
        <v>2.4111207139971922E-2</v>
      </c>
      <c r="R25" s="59"/>
      <c r="S25" s="61">
        <v>11.076666666666666</v>
      </c>
      <c r="T25" s="63">
        <v>2.5370866640707913E-2</v>
      </c>
      <c r="U25" s="85"/>
      <c r="V25" s="62">
        <v>7.8285388127853883</v>
      </c>
      <c r="W25" s="63">
        <v>2.4111207139971922E-2</v>
      </c>
      <c r="X25" s="42"/>
      <c r="Y25" s="110">
        <v>11.076666666666666</v>
      </c>
      <c r="Z25" s="109">
        <v>2.5370866640707913E-2</v>
      </c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</row>
    <row r="26" spans="1:123" ht="15.75" x14ac:dyDescent="0.25">
      <c r="A26" s="43" t="s">
        <v>19</v>
      </c>
      <c r="B26" s="85"/>
      <c r="C26" s="61">
        <v>5.1633333333333331</v>
      </c>
      <c r="D26" s="61">
        <v>5.3466666666666667</v>
      </c>
      <c r="E26" s="61">
        <v>5.7233333333333327</v>
      </c>
      <c r="F26" s="61">
        <v>6.7833333333333323</v>
      </c>
      <c r="G26" s="61">
        <v>4.7500000000000009</v>
      </c>
      <c r="H26" s="61">
        <v>3.7133333333333334</v>
      </c>
      <c r="I26" s="61">
        <v>3.11</v>
      </c>
      <c r="J26" s="61">
        <v>2.9000000000000004</v>
      </c>
      <c r="K26" s="61">
        <v>2.7866666666666666</v>
      </c>
      <c r="L26" s="61">
        <v>3.1999999999999997</v>
      </c>
      <c r="M26" s="61">
        <v>5.4766666666666675</v>
      </c>
      <c r="N26" s="61">
        <v>5.3766666666666678</v>
      </c>
      <c r="O26" s="40"/>
      <c r="P26" s="61">
        <v>4.5189863013698632</v>
      </c>
      <c r="Q26" s="63">
        <v>1.3918078121689366E-2</v>
      </c>
      <c r="R26" s="59"/>
      <c r="S26" s="61">
        <v>6.7833333333333323</v>
      </c>
      <c r="T26" s="63">
        <v>1.5537079029142522E-2</v>
      </c>
      <c r="U26" s="85"/>
      <c r="V26" s="62">
        <v>4.5189863013698632</v>
      </c>
      <c r="W26" s="63">
        <v>1.3918078121689366E-2</v>
      </c>
      <c r="X26" s="42"/>
      <c r="Y26" s="110">
        <v>6.7833333333333323</v>
      </c>
      <c r="Z26" s="109">
        <v>1.5537079029142522E-2</v>
      </c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</row>
    <row r="27" spans="1:123" ht="15.75" x14ac:dyDescent="0.25">
      <c r="A27" s="43" t="s">
        <v>20</v>
      </c>
      <c r="B27" s="85"/>
      <c r="C27" s="61">
        <v>4.2133333333333338</v>
      </c>
      <c r="D27" s="61">
        <v>4.3133333333333335</v>
      </c>
      <c r="E27" s="61">
        <v>4.9466666666666663</v>
      </c>
      <c r="F27" s="61">
        <v>5.5666666666666664</v>
      </c>
      <c r="G27" s="61">
        <v>3.8933333333333331</v>
      </c>
      <c r="H27" s="61">
        <v>2.8766666666666665</v>
      </c>
      <c r="I27" s="61">
        <v>2.2233333333333332</v>
      </c>
      <c r="J27" s="61">
        <v>1.9566666666666668</v>
      </c>
      <c r="K27" s="61">
        <v>1.9633333333333332</v>
      </c>
      <c r="L27" s="61">
        <v>2.4</v>
      </c>
      <c r="M27" s="61">
        <v>4.2366666666666672</v>
      </c>
      <c r="N27" s="61">
        <v>4.0466666666666669</v>
      </c>
      <c r="O27" s="40"/>
      <c r="P27" s="61">
        <v>3.5456255707762558</v>
      </c>
      <c r="Q27" s="63">
        <v>1.092021316138183E-2</v>
      </c>
      <c r="R27" s="59"/>
      <c r="S27" s="61">
        <v>5.5666666666666664</v>
      </c>
      <c r="T27" s="63">
        <v>1.2750330210647674E-2</v>
      </c>
      <c r="U27" s="85"/>
      <c r="V27" s="62">
        <v>3.5456255707762558</v>
      </c>
      <c r="W27" s="63">
        <v>1.092021316138183E-2</v>
      </c>
      <c r="X27" s="42"/>
      <c r="Y27" s="110">
        <v>5.5666666666666664</v>
      </c>
      <c r="Z27" s="109">
        <v>1.2750330210647674E-2</v>
      </c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</row>
    <row r="28" spans="1:123" ht="15.75" x14ac:dyDescent="0.25">
      <c r="A28" s="43" t="s">
        <v>21</v>
      </c>
      <c r="B28" s="85"/>
      <c r="C28" s="61">
        <v>3.2433333333333336</v>
      </c>
      <c r="D28" s="61">
        <v>3.3066666666666666</v>
      </c>
      <c r="E28" s="61">
        <v>3.6199999999999997</v>
      </c>
      <c r="F28" s="61">
        <v>4.1133333333333333</v>
      </c>
      <c r="G28" s="61">
        <v>3.26</v>
      </c>
      <c r="H28" s="61">
        <v>2.6999999999999997</v>
      </c>
      <c r="I28" s="61">
        <v>2.34</v>
      </c>
      <c r="J28" s="61">
        <v>2.2966666666666669</v>
      </c>
      <c r="K28" s="61">
        <v>2.1933333333333334</v>
      </c>
      <c r="L28" s="61">
        <v>2.3000000000000003</v>
      </c>
      <c r="M28" s="61">
        <v>3.1166666666666667</v>
      </c>
      <c r="N28" s="61">
        <v>3.1966666666666668</v>
      </c>
      <c r="O28" s="40"/>
      <c r="P28" s="61">
        <v>2.970529680365297</v>
      </c>
      <c r="Q28" s="63">
        <v>9.1489686838812298E-3</v>
      </c>
      <c r="R28" s="59"/>
      <c r="S28" s="61">
        <v>4.1133333333333333</v>
      </c>
      <c r="T28" s="63">
        <v>9.4215014849935493E-3</v>
      </c>
      <c r="U28" s="85"/>
      <c r="V28" s="62">
        <v>2.970529680365297</v>
      </c>
      <c r="W28" s="63">
        <v>9.1489686838812298E-3</v>
      </c>
      <c r="X28" s="42"/>
      <c r="Y28" s="110">
        <v>4.1133333333333333</v>
      </c>
      <c r="Z28" s="109">
        <v>9.4215014849935493E-3</v>
      </c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</row>
    <row r="29" spans="1:123" ht="15.75" x14ac:dyDescent="0.25">
      <c r="A29" s="43" t="s">
        <v>22</v>
      </c>
      <c r="B29" s="85"/>
      <c r="C29" s="61">
        <v>4.4233333333333338</v>
      </c>
      <c r="D29" s="61">
        <v>4.3600000000000003</v>
      </c>
      <c r="E29" s="61">
        <v>5.0100000000000007</v>
      </c>
      <c r="F29" s="61">
        <v>5.873333333333334</v>
      </c>
      <c r="G29" s="61">
        <v>4.4466666666666663</v>
      </c>
      <c r="H29" s="61">
        <v>3.47</v>
      </c>
      <c r="I29" s="61">
        <v>2.8666666666666667</v>
      </c>
      <c r="J29" s="61">
        <v>2.7266666666666666</v>
      </c>
      <c r="K29" s="61">
        <v>2.66</v>
      </c>
      <c r="L29" s="61">
        <v>3</v>
      </c>
      <c r="M29" s="61">
        <v>4.5166666666666666</v>
      </c>
      <c r="N29" s="61">
        <v>4.2699999999999996</v>
      </c>
      <c r="O29" s="40"/>
      <c r="P29" s="61">
        <v>3.9636255707762551</v>
      </c>
      <c r="Q29" s="63">
        <v>1.2207616190929093E-2</v>
      </c>
      <c r="R29" s="59"/>
      <c r="S29" s="61">
        <v>5.873333333333334</v>
      </c>
      <c r="T29" s="63">
        <v>1.3452743611473774E-2</v>
      </c>
      <c r="U29" s="85"/>
      <c r="V29" s="62">
        <v>3.9636255707762551</v>
      </c>
      <c r="W29" s="63">
        <v>1.2207616190929093E-2</v>
      </c>
      <c r="X29" s="42"/>
      <c r="Y29" s="110">
        <v>5.873333333333334</v>
      </c>
      <c r="Z29" s="109">
        <v>1.3452743611473774E-2</v>
      </c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</row>
    <row r="30" spans="1:123" ht="15.75" x14ac:dyDescent="0.25">
      <c r="A30" s="43" t="s">
        <v>23</v>
      </c>
      <c r="B30" s="85"/>
      <c r="C30" s="61">
        <v>17.190000000000001</v>
      </c>
      <c r="D30" s="61">
        <v>17.656666666666666</v>
      </c>
      <c r="E30" s="61">
        <v>19.956666666666667</v>
      </c>
      <c r="F30" s="61">
        <v>23.78</v>
      </c>
      <c r="G30" s="61">
        <v>17.343333333333334</v>
      </c>
      <c r="H30" s="61">
        <v>13.26</v>
      </c>
      <c r="I30" s="61">
        <v>10.813333333333333</v>
      </c>
      <c r="J30" s="61">
        <v>10.143333333333333</v>
      </c>
      <c r="K30" s="61">
        <v>9.4433333333333334</v>
      </c>
      <c r="L30" s="61">
        <v>10.533333333333333</v>
      </c>
      <c r="M30" s="61">
        <v>16.846666666666668</v>
      </c>
      <c r="N30" s="61">
        <v>16.683333333333334</v>
      </c>
      <c r="O30" s="40"/>
      <c r="P30" s="61">
        <v>15.279041095890411</v>
      </c>
      <c r="Q30" s="63">
        <v>4.7058095204369592E-2</v>
      </c>
      <c r="R30" s="59"/>
      <c r="S30" s="61">
        <v>23.78</v>
      </c>
      <c r="T30" s="63">
        <v>5.4467578277102101E-2</v>
      </c>
      <c r="U30" s="85"/>
      <c r="V30" s="62">
        <v>15.279041095890411</v>
      </c>
      <c r="W30" s="63">
        <v>4.7058095204369592E-2</v>
      </c>
      <c r="X30" s="42"/>
      <c r="Y30" s="110">
        <v>23.78</v>
      </c>
      <c r="Z30" s="109">
        <v>5.4467578277102101E-2</v>
      </c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</row>
    <row r="31" spans="1:123" ht="15.75" x14ac:dyDescent="0.25">
      <c r="A31" s="43" t="s">
        <v>24</v>
      </c>
      <c r="B31" s="85"/>
      <c r="C31" s="61">
        <v>7.1533333333333333</v>
      </c>
      <c r="D31" s="61">
        <v>7.0533333333333337</v>
      </c>
      <c r="E31" s="61">
        <v>8.2799999999999994</v>
      </c>
      <c r="F31" s="61">
        <v>8.8133333333333344</v>
      </c>
      <c r="G31" s="61">
        <v>6.5933333333333337</v>
      </c>
      <c r="H31" s="61">
        <v>5.5933333333333337</v>
      </c>
      <c r="I31" s="61">
        <v>4.55</v>
      </c>
      <c r="J31" s="61">
        <v>4.0966666666666667</v>
      </c>
      <c r="K31" s="61">
        <v>4.4766666666666675</v>
      </c>
      <c r="L31" s="61">
        <v>4.9766666666666657</v>
      </c>
      <c r="M31" s="61">
        <v>7.3900000000000006</v>
      </c>
      <c r="N31" s="61">
        <v>7.0100000000000007</v>
      </c>
      <c r="O31" s="40"/>
      <c r="P31" s="61">
        <v>6.3237077625570777</v>
      </c>
      <c r="Q31" s="63">
        <v>1.9476460601644839E-2</v>
      </c>
      <c r="R31" s="59"/>
      <c r="S31" s="61">
        <v>8.8133333333333344</v>
      </c>
      <c r="T31" s="63">
        <v>2.0186750345480509E-2</v>
      </c>
      <c r="U31" s="85"/>
      <c r="V31" s="62">
        <v>6.3237077625570777</v>
      </c>
      <c r="W31" s="63">
        <v>1.9476460601644839E-2</v>
      </c>
      <c r="X31" s="42"/>
      <c r="Y31" s="110">
        <v>8.8133333333333344</v>
      </c>
      <c r="Z31" s="109">
        <v>2.0186750345480509E-2</v>
      </c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</row>
    <row r="32" spans="1:123" ht="15.75" x14ac:dyDescent="0.25">
      <c r="A32" s="43" t="s">
        <v>25</v>
      </c>
      <c r="B32" s="85"/>
      <c r="C32" s="61">
        <v>15.013333333333334</v>
      </c>
      <c r="D32" s="61">
        <v>15.106666666666667</v>
      </c>
      <c r="E32" s="61">
        <v>17.099999999999998</v>
      </c>
      <c r="F32" s="61">
        <v>18.076666666666664</v>
      </c>
      <c r="G32" s="61">
        <v>14.566666666666668</v>
      </c>
      <c r="H32" s="61">
        <v>12.949999999999998</v>
      </c>
      <c r="I32" s="61">
        <v>11.966666666666669</v>
      </c>
      <c r="J32" s="61">
        <v>10.853333333333333</v>
      </c>
      <c r="K32" s="61">
        <v>10.516666666666667</v>
      </c>
      <c r="L32" s="61">
        <v>11.553333333333333</v>
      </c>
      <c r="M32" s="61">
        <v>15.253333333333332</v>
      </c>
      <c r="N32" s="61">
        <v>14.36</v>
      </c>
      <c r="O32" s="40"/>
      <c r="P32" s="61">
        <v>13.930684931506851</v>
      </c>
      <c r="Q32" s="63">
        <v>4.2905277474857333E-2</v>
      </c>
      <c r="R32" s="59"/>
      <c r="S32" s="61">
        <v>18.076666666666664</v>
      </c>
      <c r="T32" s="63">
        <v>4.1404216007390617E-2</v>
      </c>
      <c r="U32" s="85"/>
      <c r="V32" s="62">
        <v>13.930684931506851</v>
      </c>
      <c r="W32" s="63">
        <v>4.2905277474857333E-2</v>
      </c>
      <c r="X32" s="42"/>
      <c r="Y32" s="110">
        <v>18.076666666666664</v>
      </c>
      <c r="Z32" s="109">
        <v>4.1404216007390617E-2</v>
      </c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</row>
    <row r="33" spans="1:123" ht="15.75" x14ac:dyDescent="0.25">
      <c r="A33" s="43" t="s">
        <v>26</v>
      </c>
      <c r="B33" s="85"/>
      <c r="C33" s="61">
        <v>4.6533333333333333</v>
      </c>
      <c r="D33" s="61">
        <v>4.6900000000000004</v>
      </c>
      <c r="E33" s="61">
        <v>5.4899999999999993</v>
      </c>
      <c r="F33" s="61">
        <v>5.4133333333333331</v>
      </c>
      <c r="G33" s="61">
        <v>4.166666666666667</v>
      </c>
      <c r="H33" s="61">
        <v>3.5666666666666664</v>
      </c>
      <c r="I33" s="61">
        <v>2.8766666666666669</v>
      </c>
      <c r="J33" s="61">
        <v>2.52</v>
      </c>
      <c r="K33" s="61">
        <v>2.5866666666666664</v>
      </c>
      <c r="L33" s="61">
        <v>3.03</v>
      </c>
      <c r="M33" s="61">
        <v>4.3599999999999994</v>
      </c>
      <c r="N33" s="61">
        <v>4.3633333333333333</v>
      </c>
      <c r="O33" s="40"/>
      <c r="P33" s="61">
        <v>3.9704657534246572</v>
      </c>
      <c r="Q33" s="63">
        <v>1.2228683348498973E-2</v>
      </c>
      <c r="R33" s="59"/>
      <c r="S33" s="61">
        <v>5.4899999999999993</v>
      </c>
      <c r="T33" s="63">
        <v>1.2574726860441147E-2</v>
      </c>
      <c r="U33" s="85"/>
      <c r="V33" s="62">
        <v>3.9704657534246572</v>
      </c>
      <c r="W33" s="63">
        <v>1.2228683348498973E-2</v>
      </c>
      <c r="X33" s="42"/>
      <c r="Y33" s="110">
        <v>5.4899999999999993</v>
      </c>
      <c r="Z33" s="109">
        <v>1.2574726860441147E-2</v>
      </c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</row>
    <row r="34" spans="1:123" ht="15.75" x14ac:dyDescent="0.25">
      <c r="A34" s="43" t="s">
        <v>27</v>
      </c>
      <c r="B34" s="85"/>
      <c r="C34" s="61">
        <v>3.5400000000000005</v>
      </c>
      <c r="D34" s="61">
        <v>3.7566666666666664</v>
      </c>
      <c r="E34" s="61">
        <v>4.3899999999999997</v>
      </c>
      <c r="F34" s="61">
        <v>4.9366666666666665</v>
      </c>
      <c r="G34" s="61">
        <v>3.8000000000000003</v>
      </c>
      <c r="H34" s="61">
        <v>2.8366666666666673</v>
      </c>
      <c r="I34" s="61">
        <v>2.0900000000000003</v>
      </c>
      <c r="J34" s="61">
        <v>1.9633333333333332</v>
      </c>
      <c r="K34" s="61">
        <v>1.9666666666666668</v>
      </c>
      <c r="L34" s="61">
        <v>2.1633333333333336</v>
      </c>
      <c r="M34" s="61">
        <v>3.3833333333333333</v>
      </c>
      <c r="N34" s="61">
        <v>3.3633333333333333</v>
      </c>
      <c r="O34" s="40"/>
      <c r="P34" s="61">
        <v>3.1767031963470322</v>
      </c>
      <c r="Q34" s="63">
        <v>9.7839648778699807E-3</v>
      </c>
      <c r="R34" s="59"/>
      <c r="S34" s="61">
        <v>4.9366666666666665</v>
      </c>
      <c r="T34" s="63">
        <v>1.130732876764623E-2</v>
      </c>
      <c r="U34" s="85"/>
      <c r="V34" s="62">
        <v>3.1767031963470322</v>
      </c>
      <c r="W34" s="63">
        <v>9.7839648778699807E-3</v>
      </c>
      <c r="X34" s="42"/>
      <c r="Y34" s="110">
        <v>4.9366666666666665</v>
      </c>
      <c r="Z34" s="109">
        <v>1.130732876764623E-2</v>
      </c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</row>
    <row r="35" spans="1:123" ht="15.75" x14ac:dyDescent="0.25">
      <c r="A35" s="43" t="s">
        <v>28</v>
      </c>
      <c r="B35" s="85"/>
      <c r="C35" s="61">
        <v>7.1433333333333335</v>
      </c>
      <c r="D35" s="61">
        <v>7.2233333333333336</v>
      </c>
      <c r="E35" s="61">
        <v>7.4866666666666672</v>
      </c>
      <c r="F35" s="61">
        <v>8.2633333333333336</v>
      </c>
      <c r="G35" s="61">
        <v>6.6500000000000012</v>
      </c>
      <c r="H35" s="61">
        <v>5.913333333333334</v>
      </c>
      <c r="I35" s="61">
        <v>5.8033333333333337</v>
      </c>
      <c r="J35" s="61">
        <v>5.3066666666666675</v>
      </c>
      <c r="K35" s="61">
        <v>5.2166666666666659</v>
      </c>
      <c r="L35" s="61">
        <v>6.0733333333333341</v>
      </c>
      <c r="M35" s="61">
        <v>7.6433333333333344</v>
      </c>
      <c r="N35" s="61">
        <v>7.0866666666666669</v>
      </c>
      <c r="O35" s="40"/>
      <c r="P35" s="61">
        <v>6.6449406392694073</v>
      </c>
      <c r="Q35" s="63">
        <v>2.0465829450136794E-2</v>
      </c>
      <c r="R35" s="59"/>
      <c r="S35" s="61">
        <v>8.2633333333333336</v>
      </c>
      <c r="T35" s="63">
        <v>1.8926987180955441E-2</v>
      </c>
      <c r="U35" s="85"/>
      <c r="V35" s="62">
        <v>6.6449406392694073</v>
      </c>
      <c r="W35" s="63">
        <v>2.0465829450136794E-2</v>
      </c>
      <c r="X35" s="42"/>
      <c r="Y35" s="110">
        <v>8.2633333333333336</v>
      </c>
      <c r="Z35" s="109">
        <v>1.8926987180955441E-2</v>
      </c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</row>
    <row r="36" spans="1:123" ht="15.75" x14ac:dyDescent="0.25">
      <c r="A36" s="43" t="s">
        <v>29</v>
      </c>
      <c r="B36" s="85"/>
      <c r="C36" s="61">
        <v>11.096666666666666</v>
      </c>
      <c r="D36" s="61">
        <v>11.113333333333335</v>
      </c>
      <c r="E36" s="61">
        <v>11.926666666666668</v>
      </c>
      <c r="F36" s="61">
        <v>14.319999999999999</v>
      </c>
      <c r="G36" s="61">
        <v>9.81</v>
      </c>
      <c r="H36" s="61">
        <v>9.0666666666666664</v>
      </c>
      <c r="I36" s="61">
        <v>9.4700000000000006</v>
      </c>
      <c r="J36" s="61">
        <v>8.7866666666666671</v>
      </c>
      <c r="K36" s="61">
        <v>8.4066666666666663</v>
      </c>
      <c r="L36" s="61">
        <v>10.286666666666667</v>
      </c>
      <c r="M36" s="61">
        <v>11.096666666666666</v>
      </c>
      <c r="N36" s="61">
        <v>10.200000000000001</v>
      </c>
      <c r="O36" s="40"/>
      <c r="P36" s="61">
        <v>10.456849315068494</v>
      </c>
      <c r="Q36" s="63">
        <v>3.2206171023297675E-2</v>
      </c>
      <c r="R36" s="59"/>
      <c r="S36" s="61">
        <v>14.319999999999999</v>
      </c>
      <c r="T36" s="63">
        <v>3.2799651847270898E-2</v>
      </c>
      <c r="U36" s="85"/>
      <c r="V36" s="62">
        <v>10.456849315068494</v>
      </c>
      <c r="W36" s="63">
        <v>3.2206171023297675E-2</v>
      </c>
      <c r="X36" s="42"/>
      <c r="Y36" s="110">
        <v>14.319999999999999</v>
      </c>
      <c r="Z36" s="109">
        <v>3.2799651847270898E-2</v>
      </c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</row>
    <row r="37" spans="1:123" ht="15.75" x14ac:dyDescent="0.25">
      <c r="A37" s="43" t="s">
        <v>30</v>
      </c>
      <c r="B37" s="85"/>
      <c r="C37" s="61">
        <v>3.41</v>
      </c>
      <c r="D37" s="61">
        <v>3.5400000000000005</v>
      </c>
      <c r="E37" s="61">
        <v>4.0933333333333328</v>
      </c>
      <c r="F37" s="61">
        <v>4.5999999999999996</v>
      </c>
      <c r="G37" s="61">
        <v>3.4366666666666661</v>
      </c>
      <c r="H37" s="61">
        <v>2.6633333333333336</v>
      </c>
      <c r="I37" s="61">
        <v>2.36</v>
      </c>
      <c r="J37" s="61">
        <v>2.3066666666666666</v>
      </c>
      <c r="K37" s="61">
        <v>2.2799999999999998</v>
      </c>
      <c r="L37" s="61">
        <v>2.4433333333333334</v>
      </c>
      <c r="M37" s="61">
        <v>4.1633333333333331</v>
      </c>
      <c r="N37" s="61">
        <v>4.1400000000000006</v>
      </c>
      <c r="O37" s="40"/>
      <c r="P37" s="61">
        <v>3.282767123287671</v>
      </c>
      <c r="Q37" s="63">
        <v>1.0110632391910788E-2</v>
      </c>
      <c r="R37" s="59"/>
      <c r="S37" s="61">
        <v>4.5999999999999996</v>
      </c>
      <c r="T37" s="63">
        <v>1.0536201012391489E-2</v>
      </c>
      <c r="U37" s="85"/>
      <c r="V37" s="62">
        <v>3.282767123287671</v>
      </c>
      <c r="W37" s="63">
        <v>1.0110632391910788E-2</v>
      </c>
      <c r="X37" s="42"/>
      <c r="Y37" s="110">
        <v>4.5999999999999996</v>
      </c>
      <c r="Z37" s="109">
        <v>1.0536201012391489E-2</v>
      </c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spans="1:123" ht="15.75" x14ac:dyDescent="0.25">
      <c r="A38" s="43" t="s">
        <v>31</v>
      </c>
      <c r="B38" s="85"/>
      <c r="C38" s="61">
        <v>3.7266666666666666</v>
      </c>
      <c r="D38" s="61">
        <v>3.8033333333333332</v>
      </c>
      <c r="E38" s="61">
        <v>4.41</v>
      </c>
      <c r="F38" s="61">
        <v>4.7133333333333338</v>
      </c>
      <c r="G38" s="61">
        <v>3.6999999999999997</v>
      </c>
      <c r="H38" s="61">
        <v>2.8866666666666667</v>
      </c>
      <c r="I38" s="61">
        <v>2.2833333333333337</v>
      </c>
      <c r="J38" s="61">
        <v>1.92</v>
      </c>
      <c r="K38" s="61">
        <v>2.0299999999999998</v>
      </c>
      <c r="L38" s="61">
        <v>2.4666666666666668</v>
      </c>
      <c r="M38" s="61">
        <v>3.5733333333333328</v>
      </c>
      <c r="N38" s="61">
        <v>3.65</v>
      </c>
      <c r="O38" s="40"/>
      <c r="P38" s="61">
        <v>3.2587671232876718</v>
      </c>
      <c r="Q38" s="63">
        <v>1.0036714514616211E-2</v>
      </c>
      <c r="R38" s="59"/>
      <c r="S38" s="61">
        <v>4.7133333333333338</v>
      </c>
      <c r="T38" s="63">
        <v>1.0795788573566355E-2</v>
      </c>
      <c r="U38" s="85"/>
      <c r="V38" s="62">
        <v>3.2587671232876718</v>
      </c>
      <c r="W38" s="63">
        <v>1.0036714514616211E-2</v>
      </c>
      <c r="X38" s="42"/>
      <c r="Y38" s="110">
        <v>4.7133333333333338</v>
      </c>
      <c r="Z38" s="109">
        <v>1.0795788573566355E-2</v>
      </c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</row>
    <row r="39" spans="1:123" ht="15.75" x14ac:dyDescent="0.25">
      <c r="A39" s="43" t="s">
        <v>32</v>
      </c>
      <c r="B39" s="85"/>
      <c r="C39" s="61">
        <v>4.8833333333333337</v>
      </c>
      <c r="D39" s="61">
        <v>5.3266666666666671</v>
      </c>
      <c r="E39" s="61">
        <v>6.0633333333333335</v>
      </c>
      <c r="F39" s="61">
        <v>7</v>
      </c>
      <c r="G39" s="61">
        <v>5.2766666666666664</v>
      </c>
      <c r="H39" s="61">
        <v>3.8900000000000006</v>
      </c>
      <c r="I39" s="61">
        <v>3.2366666666666668</v>
      </c>
      <c r="J39" s="61">
        <v>3.0000000000000004</v>
      </c>
      <c r="K39" s="61">
        <v>2.8033333333333332</v>
      </c>
      <c r="L39" s="61">
        <v>3.0466666666666669</v>
      </c>
      <c r="M39" s="61">
        <v>5.0500000000000007</v>
      </c>
      <c r="N39" s="61">
        <v>4.9833333333333334</v>
      </c>
      <c r="O39" s="40"/>
      <c r="P39" s="61">
        <v>4.5387305936073066</v>
      </c>
      <c r="Q39" s="63">
        <v>1.3978888795475852E-2</v>
      </c>
      <c r="R39" s="59"/>
      <c r="S39" s="61">
        <v>7</v>
      </c>
      <c r="T39" s="63">
        <v>1.6033349366682704E-2</v>
      </c>
      <c r="U39" s="85"/>
      <c r="V39" s="62">
        <v>4.5387305936073066</v>
      </c>
      <c r="W39" s="63">
        <v>1.3978888795475852E-2</v>
      </c>
      <c r="X39" s="42"/>
      <c r="Y39" s="110">
        <v>7</v>
      </c>
      <c r="Z39" s="109">
        <v>1.6033349366682704E-2</v>
      </c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</row>
    <row r="40" spans="1:123" ht="15.75" x14ac:dyDescent="0.25">
      <c r="A40" s="43" t="s">
        <v>33</v>
      </c>
      <c r="B40" s="85"/>
      <c r="C40" s="61">
        <v>2.4499999999999997</v>
      </c>
      <c r="D40" s="61">
        <v>2.4166666666666665</v>
      </c>
      <c r="E40" s="61">
        <v>2.7300000000000004</v>
      </c>
      <c r="F40" s="61">
        <v>2.9333333333333331</v>
      </c>
      <c r="G40" s="61">
        <v>2.5233333333333334</v>
      </c>
      <c r="H40" s="61">
        <v>1.9766666666666666</v>
      </c>
      <c r="I40" s="61">
        <v>1.6833333333333333</v>
      </c>
      <c r="J40" s="61">
        <v>1.8766666666666667</v>
      </c>
      <c r="K40" s="61">
        <v>1.7</v>
      </c>
      <c r="L40" s="61">
        <v>1.9000000000000001</v>
      </c>
      <c r="M40" s="61">
        <v>2.48</v>
      </c>
      <c r="N40" s="61">
        <v>2.3666666666666667</v>
      </c>
      <c r="O40" s="40"/>
      <c r="P40" s="61">
        <v>2.2514977168949772</v>
      </c>
      <c r="Q40" s="63">
        <v>6.9344138319362338E-3</v>
      </c>
      <c r="R40" s="59"/>
      <c r="S40" s="61">
        <v>2.9333333333333331</v>
      </c>
      <c r="T40" s="63">
        <v>6.7187368774670369E-3</v>
      </c>
      <c r="U40" s="85"/>
      <c r="V40" s="62">
        <v>2.2514977168949772</v>
      </c>
      <c r="W40" s="63">
        <v>6.9344138319362338E-3</v>
      </c>
      <c r="X40" s="42"/>
      <c r="Y40" s="110">
        <v>2.9333333333333331</v>
      </c>
      <c r="Z40" s="109">
        <v>6.7187368774670369E-3</v>
      </c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</row>
    <row r="41" spans="1:123" ht="15.75" x14ac:dyDescent="0.25">
      <c r="A41" s="43" t="s">
        <v>34</v>
      </c>
      <c r="B41" s="85"/>
      <c r="C41" s="61">
        <v>10.006666666666668</v>
      </c>
      <c r="D41" s="61">
        <v>10.33</v>
      </c>
      <c r="E41" s="61">
        <v>11.326666666666668</v>
      </c>
      <c r="F41" s="61">
        <v>12.579999999999998</v>
      </c>
      <c r="G41" s="61">
        <v>10.31</v>
      </c>
      <c r="H41" s="61">
        <v>8.6033333333333335</v>
      </c>
      <c r="I41" s="61">
        <v>7.9000000000000012</v>
      </c>
      <c r="J41" s="61">
        <v>7.293333333333333</v>
      </c>
      <c r="K41" s="61">
        <v>7.3566666666666665</v>
      </c>
      <c r="L41" s="61">
        <v>7.623333333333334</v>
      </c>
      <c r="M41" s="61">
        <v>9.8633333333333351</v>
      </c>
      <c r="N41" s="61">
        <v>9.7166666666666686</v>
      </c>
      <c r="O41" s="40"/>
      <c r="P41" s="61">
        <v>9.3994977168949774</v>
      </c>
      <c r="Q41" s="63">
        <v>2.8949621619505265E-2</v>
      </c>
      <c r="R41" s="59"/>
      <c r="S41" s="61">
        <v>12.579999999999998</v>
      </c>
      <c r="T41" s="63">
        <v>2.8814219290409768E-2</v>
      </c>
      <c r="U41" s="85"/>
      <c r="V41" s="62">
        <v>9.3994977168949774</v>
      </c>
      <c r="W41" s="63">
        <v>2.8949621619505265E-2</v>
      </c>
      <c r="X41" s="42"/>
      <c r="Y41" s="110">
        <v>12.579999999999998</v>
      </c>
      <c r="Z41" s="109">
        <v>2.8814219290409768E-2</v>
      </c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</row>
    <row r="42" spans="1:123" ht="15.75" x14ac:dyDescent="0.25">
      <c r="A42" s="43" t="s">
        <v>35</v>
      </c>
      <c r="B42" s="85"/>
      <c r="C42" s="61">
        <v>4.0066666666666668</v>
      </c>
      <c r="D42" s="61">
        <v>4.17</v>
      </c>
      <c r="E42" s="61">
        <v>4.5633333333333335</v>
      </c>
      <c r="F42" s="61">
        <v>5.07</v>
      </c>
      <c r="G42" s="61">
        <v>3.89</v>
      </c>
      <c r="H42" s="61">
        <v>3.1866666666666661</v>
      </c>
      <c r="I42" s="61">
        <v>2.8033333333333332</v>
      </c>
      <c r="J42" s="61">
        <v>2.7000000000000006</v>
      </c>
      <c r="K42" s="61">
        <v>2.6566666666666667</v>
      </c>
      <c r="L42" s="61">
        <v>2.8366666666666664</v>
      </c>
      <c r="M42" s="61">
        <v>4.08</v>
      </c>
      <c r="N42" s="61">
        <v>3.8933333333333331</v>
      </c>
      <c r="O42" s="40"/>
      <c r="P42" s="61">
        <v>3.6494611872146119</v>
      </c>
      <c r="Q42" s="63">
        <v>1.1240017676160891E-2</v>
      </c>
      <c r="R42" s="59"/>
      <c r="S42" s="61">
        <v>5.07</v>
      </c>
      <c r="T42" s="63">
        <v>1.1612725898440188E-2</v>
      </c>
      <c r="U42" s="85"/>
      <c r="V42" s="62">
        <v>3.6494611872146119</v>
      </c>
      <c r="W42" s="63">
        <v>1.1240017676160891E-2</v>
      </c>
      <c r="X42" s="42"/>
      <c r="Y42" s="110">
        <v>5.07</v>
      </c>
      <c r="Z42" s="109">
        <v>1.1612725898440188E-2</v>
      </c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</row>
    <row r="43" spans="1:123" ht="15.75" x14ac:dyDescent="0.25">
      <c r="A43" s="43" t="s">
        <v>36</v>
      </c>
      <c r="B43" s="85"/>
      <c r="C43" s="61">
        <v>3.8666666666666671</v>
      </c>
      <c r="D43" s="61">
        <v>3.91</v>
      </c>
      <c r="E43" s="61">
        <v>4.5066666666666668</v>
      </c>
      <c r="F43" s="61">
        <v>5.4600000000000009</v>
      </c>
      <c r="G43" s="61">
        <v>3.91</v>
      </c>
      <c r="H43" s="61">
        <v>2.9866666666666668</v>
      </c>
      <c r="I43" s="61">
        <v>2.4466666666666668</v>
      </c>
      <c r="J43" s="61">
        <v>2.3766666666666665</v>
      </c>
      <c r="K43" s="61">
        <v>2.4233333333333333</v>
      </c>
      <c r="L43" s="61">
        <v>2.6799999999999997</v>
      </c>
      <c r="M43" s="61">
        <v>4</v>
      </c>
      <c r="N43" s="61">
        <v>3.9166666666666665</v>
      </c>
      <c r="O43" s="40"/>
      <c r="P43" s="61">
        <v>3.5352968036529675</v>
      </c>
      <c r="Q43" s="63">
        <v>1.0888401472180851E-2</v>
      </c>
      <c r="R43" s="59"/>
      <c r="S43" s="61">
        <v>5.4600000000000009</v>
      </c>
      <c r="T43" s="63">
        <v>1.250601250601251E-2</v>
      </c>
      <c r="U43" s="85"/>
      <c r="V43" s="62">
        <v>3.5352968036529675</v>
      </c>
      <c r="W43" s="63">
        <v>1.0888401472180851E-2</v>
      </c>
      <c r="X43" s="42"/>
      <c r="Y43" s="110">
        <v>5.4600000000000009</v>
      </c>
      <c r="Z43" s="109">
        <v>1.250601250601251E-2</v>
      </c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spans="1:123" ht="15.75" x14ac:dyDescent="0.25">
      <c r="A44" s="43" t="s">
        <v>37</v>
      </c>
      <c r="B44" s="85"/>
      <c r="C44" s="61">
        <v>2.1566666666666667</v>
      </c>
      <c r="D44" s="61">
        <v>2.27</v>
      </c>
      <c r="E44" s="61">
        <v>2.4733333333333332</v>
      </c>
      <c r="F44" s="61">
        <v>2.61</v>
      </c>
      <c r="G44" s="61">
        <v>2.0099999999999998</v>
      </c>
      <c r="H44" s="61">
        <v>1.64</v>
      </c>
      <c r="I44" s="61">
        <v>1.3099999999999998</v>
      </c>
      <c r="J44" s="61">
        <v>1.2833333333333334</v>
      </c>
      <c r="K44" s="61">
        <v>1.2733333333333332</v>
      </c>
      <c r="L44" s="61">
        <v>1.4166666666666667</v>
      </c>
      <c r="M44" s="61">
        <v>2.09</v>
      </c>
      <c r="N44" s="61">
        <v>1.9833333333333332</v>
      </c>
      <c r="O44" s="40"/>
      <c r="P44" s="61">
        <v>1.8728584474885845</v>
      </c>
      <c r="Q44" s="63">
        <v>5.7682383713157709E-3</v>
      </c>
      <c r="R44" s="59"/>
      <c r="S44" s="61">
        <v>2.61</v>
      </c>
      <c r="T44" s="63">
        <v>5.9781488352916934E-3</v>
      </c>
      <c r="U44" s="85"/>
      <c r="V44" s="62">
        <v>1.8728584474885845</v>
      </c>
      <c r="W44" s="63">
        <v>5.7682383713157709E-3</v>
      </c>
      <c r="X44" s="42"/>
      <c r="Y44" s="110">
        <v>2.61</v>
      </c>
      <c r="Z44" s="109">
        <v>5.9781488352916934E-3</v>
      </c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spans="1:123" ht="15.75" x14ac:dyDescent="0.25">
      <c r="A45" s="43" t="s">
        <v>38</v>
      </c>
      <c r="B45" s="85"/>
      <c r="C45" s="61">
        <v>11.11</v>
      </c>
      <c r="D45" s="61">
        <v>10.723333333333334</v>
      </c>
      <c r="E45" s="61">
        <v>11.930000000000001</v>
      </c>
      <c r="F45" s="61">
        <v>12.4</v>
      </c>
      <c r="G45" s="61">
        <v>9.6999999999999993</v>
      </c>
      <c r="H45" s="61">
        <v>8.0233333333333334</v>
      </c>
      <c r="I45" s="61">
        <v>6.6766666666666667</v>
      </c>
      <c r="J45" s="61">
        <v>5.69</v>
      </c>
      <c r="K45" s="61">
        <v>5.8566666666666665</v>
      </c>
      <c r="L45" s="61">
        <v>7.11</v>
      </c>
      <c r="M45" s="61">
        <v>10.613333333333335</v>
      </c>
      <c r="N45" s="61">
        <v>10.443333333333333</v>
      </c>
      <c r="O45" s="40"/>
      <c r="P45" s="61">
        <v>9.1767488584474872</v>
      </c>
      <c r="Q45" s="63">
        <v>2.8263574836745711E-2</v>
      </c>
      <c r="R45" s="59"/>
      <c r="S45" s="61">
        <v>12.4</v>
      </c>
      <c r="T45" s="63">
        <v>2.8401933163837934E-2</v>
      </c>
      <c r="U45" s="85"/>
      <c r="V45" s="62">
        <v>9.1767488584474872</v>
      </c>
      <c r="W45" s="63">
        <v>2.8263574836745711E-2</v>
      </c>
      <c r="X45" s="42"/>
      <c r="Y45" s="110">
        <v>12.4</v>
      </c>
      <c r="Z45" s="109">
        <v>2.8401933163837934E-2</v>
      </c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spans="1:123" ht="15.75" x14ac:dyDescent="0.25">
      <c r="A46" s="43" t="s">
        <v>39</v>
      </c>
      <c r="B46" s="85"/>
      <c r="C46" s="61">
        <v>1.4866666666666666</v>
      </c>
      <c r="D46" s="61">
        <v>1.5466666666666669</v>
      </c>
      <c r="E46" s="61">
        <v>1.6600000000000001</v>
      </c>
      <c r="F46" s="61">
        <v>1.88</v>
      </c>
      <c r="G46" s="61">
        <v>1.6033333333333335</v>
      </c>
      <c r="H46" s="61">
        <v>1.5033333333333332</v>
      </c>
      <c r="I46" s="61">
        <v>1.3333333333333333</v>
      </c>
      <c r="J46" s="61">
        <v>1.3566666666666665</v>
      </c>
      <c r="K46" s="61">
        <v>1.3766666666666667</v>
      </c>
      <c r="L46" s="61">
        <v>1.4033333333333333</v>
      </c>
      <c r="M46" s="61">
        <v>1.5999999999999999</v>
      </c>
      <c r="N46" s="61">
        <v>1.5366666666666668</v>
      </c>
      <c r="O46" s="40"/>
      <c r="P46" s="61">
        <v>1.5229771689497718</v>
      </c>
      <c r="Q46" s="63">
        <v>4.6906349790364933E-3</v>
      </c>
      <c r="R46" s="59"/>
      <c r="S46" s="61">
        <v>1.88</v>
      </c>
      <c r="T46" s="63">
        <v>4.3060995441947829E-3</v>
      </c>
      <c r="U46" s="85"/>
      <c r="V46" s="62">
        <v>1.5229771689497718</v>
      </c>
      <c r="W46" s="63">
        <v>4.6906349790364933E-3</v>
      </c>
      <c r="X46" s="42"/>
      <c r="Y46" s="110">
        <v>1.88</v>
      </c>
      <c r="Z46" s="109">
        <v>4.3060995441947829E-3</v>
      </c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spans="1:123" ht="15.75" x14ac:dyDescent="0.25">
      <c r="A47" s="43" t="s">
        <v>40</v>
      </c>
      <c r="B47" s="85"/>
      <c r="C47" s="61">
        <v>2.77</v>
      </c>
      <c r="D47" s="61">
        <v>3.01</v>
      </c>
      <c r="E47" s="61">
        <v>3.3299999999999996</v>
      </c>
      <c r="F47" s="61">
        <v>3.9333333333333336</v>
      </c>
      <c r="G47" s="61">
        <v>2.9266666666666663</v>
      </c>
      <c r="H47" s="61">
        <v>2.1633333333333336</v>
      </c>
      <c r="I47" s="61">
        <v>1.7533333333333332</v>
      </c>
      <c r="J47" s="61">
        <v>1.5233333333333334</v>
      </c>
      <c r="K47" s="61">
        <v>1.53</v>
      </c>
      <c r="L47" s="61">
        <v>1.6500000000000001</v>
      </c>
      <c r="M47" s="61">
        <v>2.75</v>
      </c>
      <c r="N47" s="61">
        <v>2.67</v>
      </c>
      <c r="O47" s="40"/>
      <c r="P47" s="61">
        <v>2.4956255707762556</v>
      </c>
      <c r="Q47" s="63">
        <v>7.6863060297439603E-3</v>
      </c>
      <c r="R47" s="59"/>
      <c r="S47" s="61">
        <v>3.9333333333333336</v>
      </c>
      <c r="T47" s="63">
        <v>9.00921535842171E-3</v>
      </c>
      <c r="U47" s="85"/>
      <c r="V47" s="62">
        <v>2.4956255707762556</v>
      </c>
      <c r="W47" s="63">
        <v>7.6863060297439603E-3</v>
      </c>
      <c r="X47" s="42"/>
      <c r="Y47" s="110">
        <v>3.9333333333333336</v>
      </c>
      <c r="Z47" s="109">
        <v>9.00921535842171E-3</v>
      </c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spans="1:123" ht="15.75" x14ac:dyDescent="0.25">
      <c r="A48" s="43" t="s">
        <v>41</v>
      </c>
      <c r="B48" s="85"/>
      <c r="C48" s="61">
        <v>2.4233333333333333</v>
      </c>
      <c r="D48" s="61">
        <v>2.37</v>
      </c>
      <c r="E48" s="61">
        <v>2.5533333333333332</v>
      </c>
      <c r="F48" s="61">
        <v>2.7366666666666668</v>
      </c>
      <c r="G48" s="61">
        <v>2.3066666666666666</v>
      </c>
      <c r="H48" s="61">
        <v>2.2133333333333334</v>
      </c>
      <c r="I48" s="61">
        <v>2.14</v>
      </c>
      <c r="J48" s="61">
        <v>1.9133333333333333</v>
      </c>
      <c r="K48" s="61">
        <v>1.9000000000000001</v>
      </c>
      <c r="L48" s="61">
        <v>2.1666666666666665</v>
      </c>
      <c r="M48" s="61">
        <v>2.6300000000000003</v>
      </c>
      <c r="N48" s="61">
        <v>2.3433333333333333</v>
      </c>
      <c r="O48" s="40"/>
      <c r="P48" s="61">
        <v>2.3068675799086762</v>
      </c>
      <c r="Q48" s="63">
        <v>7.1049481127722454E-3</v>
      </c>
      <c r="R48" s="59"/>
      <c r="S48" s="61">
        <v>2.7366666666666668</v>
      </c>
      <c r="T48" s="63">
        <v>6.2682761095459519E-3</v>
      </c>
      <c r="U48" s="85"/>
      <c r="V48" s="62">
        <v>2.3068675799086762</v>
      </c>
      <c r="W48" s="63">
        <v>7.1049481127722454E-3</v>
      </c>
      <c r="X48" s="42"/>
      <c r="Y48" s="110">
        <v>2.7366666666666668</v>
      </c>
      <c r="Z48" s="109">
        <v>6.2682761095459519E-3</v>
      </c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spans="1:123" ht="15.75" x14ac:dyDescent="0.25">
      <c r="A49" s="44" t="s">
        <v>42</v>
      </c>
      <c r="B49" s="85"/>
      <c r="C49" s="61">
        <v>6.8633333333333333</v>
      </c>
      <c r="D49" s="61">
        <v>7.166666666666667</v>
      </c>
      <c r="E49" s="61">
        <v>7.54</v>
      </c>
      <c r="F49" s="61">
        <v>8.9</v>
      </c>
      <c r="G49" s="61">
        <v>7.79</v>
      </c>
      <c r="H49" s="61">
        <v>6.5766666666666671</v>
      </c>
      <c r="I49" s="61">
        <v>6.07</v>
      </c>
      <c r="J49" s="61">
        <v>5.3533333333333326</v>
      </c>
      <c r="K49" s="61">
        <v>5.083333333333333</v>
      </c>
      <c r="L49" s="61">
        <v>5.3666666666666671</v>
      </c>
      <c r="M49" s="61">
        <v>6.3566666666666665</v>
      </c>
      <c r="N49" s="61">
        <v>6.5966666666666667</v>
      </c>
      <c r="O49" s="40"/>
      <c r="P49" s="61">
        <v>6.6332785388127862</v>
      </c>
      <c r="Q49" s="63">
        <v>2.0429911212197227E-2</v>
      </c>
      <c r="R49" s="59"/>
      <c r="S49" s="61">
        <v>8.9</v>
      </c>
      <c r="T49" s="63">
        <v>2.038525848049658E-2</v>
      </c>
      <c r="U49" s="85"/>
      <c r="V49" s="62">
        <v>6.6332785388127862</v>
      </c>
      <c r="W49" s="63">
        <v>2.0429911212197227E-2</v>
      </c>
      <c r="X49" s="42"/>
      <c r="Y49" s="110">
        <v>8.9</v>
      </c>
      <c r="Z49" s="109">
        <v>2.038525848049658E-2</v>
      </c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spans="1:123" ht="15.75" x14ac:dyDescent="0.25">
      <c r="A50" s="48" t="s">
        <v>43</v>
      </c>
      <c r="B50" s="85"/>
      <c r="C50" s="64">
        <v>350.82000000000005</v>
      </c>
      <c r="D50" s="64">
        <v>349.29333333333352</v>
      </c>
      <c r="E50" s="64">
        <v>384.68000000000012</v>
      </c>
      <c r="F50" s="64">
        <v>436.51333333333326</v>
      </c>
      <c r="G50" s="64">
        <v>337.73333333333329</v>
      </c>
      <c r="H50" s="64">
        <v>293.8533333333333</v>
      </c>
      <c r="I50" s="64">
        <v>273.39333333333337</v>
      </c>
      <c r="J50" s="64">
        <v>252.74333333333334</v>
      </c>
      <c r="K50" s="64">
        <v>249.92</v>
      </c>
      <c r="L50" s="64">
        <v>271.86666666666656</v>
      </c>
      <c r="M50" s="64">
        <v>358.63000000000005</v>
      </c>
      <c r="N50" s="64">
        <v>340.44666666666666</v>
      </c>
      <c r="O50" s="37"/>
      <c r="P50" s="64">
        <v>324.68464840182634</v>
      </c>
      <c r="Q50" s="269">
        <v>1</v>
      </c>
      <c r="R50" s="150"/>
      <c r="S50" s="66">
        <v>436.58999999999992</v>
      </c>
      <c r="T50" s="269">
        <v>1</v>
      </c>
      <c r="U50" s="85"/>
      <c r="V50" s="65">
        <v>324.68464840182634</v>
      </c>
      <c r="W50" s="269">
        <v>1</v>
      </c>
      <c r="X50" s="42"/>
      <c r="Y50" s="115">
        <v>436.58999999999992</v>
      </c>
      <c r="Z50" s="268">
        <v>1</v>
      </c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spans="1:123" ht="27" customHeight="1" x14ac:dyDescent="0.3">
      <c r="A51" s="52"/>
      <c r="B51" s="85"/>
      <c r="C51" s="371" t="s">
        <v>140</v>
      </c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"/>
      <c r="P51" s="199"/>
      <c r="Q51" s="37"/>
      <c r="R51" s="37"/>
      <c r="S51" s="37"/>
      <c r="T51" s="37"/>
      <c r="U51" s="42"/>
      <c r="V51" s="42"/>
      <c r="W51" s="42"/>
      <c r="X51" s="42"/>
      <c r="Y51" s="42"/>
      <c r="Z51" s="4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spans="1:123" x14ac:dyDescent="0.2">
      <c r="A52" s="39"/>
      <c r="B52" s="86"/>
      <c r="C52" s="23" t="s">
        <v>44</v>
      </c>
      <c r="D52" s="23" t="s">
        <v>45</v>
      </c>
      <c r="E52" s="23" t="s">
        <v>46</v>
      </c>
      <c r="F52" s="23" t="s">
        <v>47</v>
      </c>
      <c r="G52" s="23" t="s">
        <v>48</v>
      </c>
      <c r="H52" s="23" t="s">
        <v>49</v>
      </c>
      <c r="I52" s="23" t="s">
        <v>50</v>
      </c>
      <c r="J52" s="23" t="s">
        <v>51</v>
      </c>
      <c r="K52" s="23" t="s">
        <v>52</v>
      </c>
      <c r="L52" s="23" t="s">
        <v>53</v>
      </c>
      <c r="M52" s="23" t="s">
        <v>54</v>
      </c>
      <c r="N52" s="23" t="s">
        <v>55</v>
      </c>
      <c r="O52" s="24"/>
      <c r="P52" s="54" t="s">
        <v>57</v>
      </c>
      <c r="Q52" s="54" t="s">
        <v>56</v>
      </c>
      <c r="R52" s="80"/>
      <c r="S52" s="37"/>
      <c r="T52" s="37"/>
      <c r="U52" s="42"/>
      <c r="V52" s="42"/>
      <c r="W52" s="42"/>
      <c r="X52" s="42"/>
      <c r="Y52" s="42"/>
      <c r="Z52" s="4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spans="1:123" ht="15.75" x14ac:dyDescent="0.2">
      <c r="A53" s="23" t="s">
        <v>134</v>
      </c>
      <c r="B53" s="84"/>
      <c r="C53" s="67">
        <v>365.01000000000005</v>
      </c>
      <c r="D53" s="67">
        <v>353.72999999999996</v>
      </c>
      <c r="E53" s="67">
        <v>365.49000000000007</v>
      </c>
      <c r="F53" s="67">
        <v>407.51</v>
      </c>
      <c r="G53" s="67">
        <v>354.24000000000012</v>
      </c>
      <c r="H53" s="67">
        <v>294.48</v>
      </c>
      <c r="I53" s="67">
        <v>301.76</v>
      </c>
      <c r="J53" s="67">
        <v>261.45000000000005</v>
      </c>
      <c r="K53" s="67">
        <v>234.05999999999995</v>
      </c>
      <c r="L53" s="67">
        <v>262.83999999999997</v>
      </c>
      <c r="M53" s="67">
        <v>280.82000000000005</v>
      </c>
      <c r="N53" s="67">
        <v>402.45999999999987</v>
      </c>
      <c r="O53" s="69"/>
      <c r="P53" s="77">
        <v>323.61997260273978</v>
      </c>
      <c r="Q53" s="77">
        <v>323.61997260273978</v>
      </c>
      <c r="R53" s="80"/>
      <c r="S53" s="37"/>
      <c r="T53" s="37"/>
      <c r="U53" s="42"/>
      <c r="V53" s="42"/>
      <c r="W53" s="42"/>
      <c r="X53" s="42"/>
      <c r="Y53" s="42"/>
      <c r="Z53" s="4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spans="1:123" ht="15.75" x14ac:dyDescent="0.2">
      <c r="A54" s="26" t="s">
        <v>119</v>
      </c>
      <c r="B54" s="84"/>
      <c r="C54" s="68">
        <v>339.69999999999993</v>
      </c>
      <c r="D54" s="68">
        <v>358.34000000000009</v>
      </c>
      <c r="E54" s="68">
        <v>465.37000000000018</v>
      </c>
      <c r="F54" s="68">
        <v>407.58999999999992</v>
      </c>
      <c r="G54" s="68">
        <v>315.49</v>
      </c>
      <c r="H54" s="68">
        <v>257.85000000000002</v>
      </c>
      <c r="I54" s="68">
        <v>251.46000000000006</v>
      </c>
      <c r="J54" s="68">
        <v>265.27000000000004</v>
      </c>
      <c r="K54" s="68">
        <v>285.28999999999996</v>
      </c>
      <c r="L54" s="68">
        <v>307.69000000000005</v>
      </c>
      <c r="M54" s="68">
        <v>539.6400000000001</v>
      </c>
      <c r="N54" s="68">
        <v>370.92999999999995</v>
      </c>
      <c r="O54" s="69"/>
      <c r="P54" s="78">
        <v>346.67898630136983</v>
      </c>
      <c r="Q54" s="78">
        <v>346.67898630136983</v>
      </c>
      <c r="R54" s="80"/>
      <c r="S54" s="37"/>
      <c r="T54" s="37"/>
      <c r="U54" s="42"/>
      <c r="V54" s="42"/>
      <c r="W54" s="42"/>
      <c r="X54" s="42"/>
      <c r="Y54" s="42"/>
      <c r="Z54" s="4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spans="1:123" ht="15.75" x14ac:dyDescent="0.2">
      <c r="A55" s="26" t="s">
        <v>111</v>
      </c>
      <c r="B55" s="84"/>
      <c r="C55" s="68">
        <v>347.74999999999989</v>
      </c>
      <c r="D55" s="68">
        <v>335.80999999999995</v>
      </c>
      <c r="E55" s="68">
        <v>323.18000000000006</v>
      </c>
      <c r="F55" s="68">
        <v>494.44000000000005</v>
      </c>
      <c r="G55" s="68">
        <v>343.46999999999997</v>
      </c>
      <c r="H55" s="68">
        <v>329.23</v>
      </c>
      <c r="I55" s="68">
        <v>266.95999999999998</v>
      </c>
      <c r="J55" s="68">
        <v>231.50999999999996</v>
      </c>
      <c r="K55" s="68">
        <v>230.41</v>
      </c>
      <c r="L55" s="68">
        <v>245.06999999999996</v>
      </c>
      <c r="M55" s="68">
        <v>255.42999999999995</v>
      </c>
      <c r="N55" s="68">
        <v>247.95000000000002</v>
      </c>
      <c r="O55" s="69"/>
      <c r="P55" s="78">
        <v>303.75498630136997</v>
      </c>
      <c r="Q55" s="78">
        <v>303.75498630136997</v>
      </c>
      <c r="R55" s="80"/>
      <c r="S55" s="37"/>
      <c r="T55" s="37"/>
      <c r="U55" s="42"/>
      <c r="V55" s="42"/>
      <c r="W55" s="42"/>
      <c r="X55" s="42"/>
      <c r="Y55" s="42"/>
      <c r="Z55" s="4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spans="1:123" ht="15.75" x14ac:dyDescent="0.2">
      <c r="A56" s="26" t="s">
        <v>104</v>
      </c>
      <c r="B56" s="84"/>
      <c r="C56" s="68">
        <v>315.77</v>
      </c>
      <c r="D56" s="68">
        <v>343.17999999999984</v>
      </c>
      <c r="E56" s="68">
        <v>336.55000000000013</v>
      </c>
      <c r="F56" s="68">
        <v>350.4</v>
      </c>
      <c r="G56" s="68">
        <v>272.12</v>
      </c>
      <c r="H56" s="68">
        <v>238.76999999999998</v>
      </c>
      <c r="I56" s="68">
        <v>211.49</v>
      </c>
      <c r="J56" s="68">
        <v>207.92</v>
      </c>
      <c r="K56" s="68">
        <v>206.26000000000008</v>
      </c>
      <c r="L56" s="68">
        <v>249.07</v>
      </c>
      <c r="M56" s="68">
        <v>241.65000000000012</v>
      </c>
      <c r="N56" s="68">
        <v>267.24</v>
      </c>
      <c r="O56" s="69"/>
      <c r="P56" s="78">
        <v>269.75295081967221</v>
      </c>
      <c r="Q56" s="78">
        <v>269.75295081967221</v>
      </c>
      <c r="R56" s="80"/>
      <c r="S56" s="37"/>
      <c r="T56" s="37"/>
      <c r="U56" s="42"/>
      <c r="V56" s="42"/>
      <c r="W56" s="42"/>
      <c r="X56" s="42"/>
      <c r="Y56" s="42"/>
      <c r="Z56" s="4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spans="1:123" ht="15.75" x14ac:dyDescent="0.2">
      <c r="A57" s="26" t="s">
        <v>141</v>
      </c>
      <c r="B57" s="84"/>
      <c r="C57" s="68">
        <v>350.82000000000005</v>
      </c>
      <c r="D57" s="68">
        <v>349.29333333333352</v>
      </c>
      <c r="E57" s="68">
        <v>384.68000000000012</v>
      </c>
      <c r="F57" s="68">
        <v>436.51333333333326</v>
      </c>
      <c r="G57" s="68">
        <v>337.73333333333329</v>
      </c>
      <c r="H57" s="68">
        <v>293.8533333333333</v>
      </c>
      <c r="I57" s="68">
        <v>273.39333333333337</v>
      </c>
      <c r="J57" s="68">
        <v>252.74333333333334</v>
      </c>
      <c r="K57" s="68">
        <v>249.92</v>
      </c>
      <c r="L57" s="68">
        <v>271.86666666666656</v>
      </c>
      <c r="M57" s="68">
        <v>358.63000000000005</v>
      </c>
      <c r="N57" s="68">
        <v>340.44666666666666</v>
      </c>
      <c r="O57" s="69"/>
      <c r="P57" s="78">
        <v>324.68464840182634</v>
      </c>
      <c r="Q57" s="78">
        <v>324.68464840182634</v>
      </c>
      <c r="R57" s="53"/>
      <c r="S57" s="37"/>
      <c r="T57" s="37"/>
      <c r="U57" s="42"/>
      <c r="V57" s="42"/>
      <c r="W57" s="42"/>
      <c r="X57" s="42"/>
      <c r="Y57" s="42"/>
      <c r="Z57" s="4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spans="1:123" ht="15.75" x14ac:dyDescent="0.2">
      <c r="A58" s="26" t="s">
        <v>124</v>
      </c>
      <c r="B58" s="84"/>
      <c r="C58" s="68">
        <v>334.40666666666675</v>
      </c>
      <c r="D58" s="68">
        <v>345.77666666666659</v>
      </c>
      <c r="E58" s="68">
        <v>375.0333333333333</v>
      </c>
      <c r="F58" s="68">
        <v>417.47666666666663</v>
      </c>
      <c r="G58" s="68">
        <v>310.35999999999996</v>
      </c>
      <c r="H58" s="68">
        <v>275.2833333333333</v>
      </c>
      <c r="I58" s="68">
        <v>243.30333333333331</v>
      </c>
      <c r="J58" s="68">
        <v>234.89999999999995</v>
      </c>
      <c r="K58" s="68">
        <v>240.65333333333334</v>
      </c>
      <c r="L58" s="68">
        <v>267.2766666666667</v>
      </c>
      <c r="M58" s="68">
        <v>345.57333333333338</v>
      </c>
      <c r="N58" s="68">
        <v>295.37333333333333</v>
      </c>
      <c r="O58" s="69"/>
      <c r="P58" s="78">
        <v>306.72897447413732</v>
      </c>
      <c r="Q58" s="151">
        <v>306.72897447413732</v>
      </c>
      <c r="R58" s="80"/>
      <c r="S58" s="37"/>
      <c r="T58" s="37"/>
      <c r="U58" s="85"/>
      <c r="V58" s="85"/>
      <c r="W58" s="85"/>
      <c r="X58" s="85"/>
      <c r="Y58" s="85"/>
      <c r="Z58" s="85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spans="1:123" ht="15.75" x14ac:dyDescent="0.2">
      <c r="A59" s="55" t="s">
        <v>125</v>
      </c>
      <c r="B59" s="84"/>
      <c r="C59" s="107">
        <v>4.9081956101353526E-2</v>
      </c>
      <c r="D59" s="107">
        <v>1.0170341164336141E-2</v>
      </c>
      <c r="E59" s="107">
        <v>2.5722158030397704E-2</v>
      </c>
      <c r="F59" s="107">
        <v>4.5599354854163429E-2</v>
      </c>
      <c r="G59" s="107">
        <v>8.8198651028912681E-2</v>
      </c>
      <c r="H59" s="107">
        <v>6.7457770781618923E-2</v>
      </c>
      <c r="I59" s="107">
        <v>0.12367278157581098</v>
      </c>
      <c r="J59" s="107">
        <v>7.5961402015042118E-2</v>
      </c>
      <c r="K59" s="107">
        <v>3.8506288437032458E-2</v>
      </c>
      <c r="L59" s="107">
        <v>1.7173216267786916E-2</v>
      </c>
      <c r="M59" s="107">
        <v>3.7782622115904017E-2</v>
      </c>
      <c r="N59" s="107">
        <v>0.1525978422786981</v>
      </c>
      <c r="O59" s="69"/>
      <c r="P59" s="108">
        <v>5.8539216774263367E-2</v>
      </c>
      <c r="Q59" s="108">
        <v>5.8539216774263367E-2</v>
      </c>
      <c r="R59" s="80"/>
      <c r="S59" s="37"/>
      <c r="T59" s="37"/>
      <c r="U59" s="85"/>
      <c r="V59" s="85"/>
      <c r="W59" s="85"/>
      <c r="X59" s="85"/>
      <c r="Y59" s="85"/>
      <c r="Z59" s="85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spans="1:123" ht="15.6" customHeight="1" x14ac:dyDescent="0.2">
      <c r="A60" s="372" t="s">
        <v>139</v>
      </c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193"/>
      <c r="P60" s="193"/>
      <c r="Q60" s="193"/>
      <c r="U60" s="60"/>
      <c r="V60" s="60"/>
      <c r="W60" s="60"/>
      <c r="X60" s="60"/>
      <c r="Y60" s="60"/>
      <c r="Z60" s="60"/>
    </row>
    <row r="61" spans="1:123" ht="15.6" customHeight="1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P61" s="88"/>
      <c r="U61" s="60"/>
      <c r="V61" s="60"/>
      <c r="W61" s="60"/>
      <c r="X61" s="60"/>
      <c r="Y61" s="60"/>
      <c r="Z61" s="60"/>
    </row>
    <row r="62" spans="1:123" ht="16.350000000000001" customHeight="1" x14ac:dyDescent="0.2">
      <c r="A62" s="372" t="s">
        <v>157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P62" s="88"/>
    </row>
    <row r="63" spans="1:123" ht="15.75" x14ac:dyDescent="0.2">
      <c r="A63" s="372"/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</row>
    <row r="71" spans="1:21" x14ac:dyDescent="0.2">
      <c r="U71" s="11"/>
    </row>
    <row r="72" spans="1:21" x14ac:dyDescent="0.2">
      <c r="U72" s="11"/>
    </row>
    <row r="73" spans="1:21" x14ac:dyDescent="0.2">
      <c r="U73" s="11"/>
    </row>
    <row r="74" spans="1:21" x14ac:dyDescent="0.2">
      <c r="U74" s="11"/>
    </row>
    <row r="75" spans="1:21" x14ac:dyDescent="0.2">
      <c r="P75" s="1"/>
      <c r="U75" s="11"/>
    </row>
    <row r="76" spans="1:21" ht="18.75" x14ac:dyDescent="0.2">
      <c r="A76" s="13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2"/>
      <c r="T76" s="14"/>
      <c r="U76" s="11"/>
    </row>
    <row r="77" spans="1:21" ht="15.75" x14ac:dyDescent="0.2">
      <c r="A77" s="15"/>
      <c r="B77" s="10"/>
      <c r="C77" s="2"/>
      <c r="D77" s="14"/>
      <c r="E77" s="14"/>
      <c r="F77" s="14"/>
      <c r="G77" s="10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0"/>
      <c r="S77" s="21"/>
      <c r="T77" s="30"/>
      <c r="U77" s="11"/>
    </row>
    <row r="78" spans="1:21" ht="15.75" x14ac:dyDescent="0.25">
      <c r="A78" s="1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P78" s="17"/>
      <c r="Q78" s="7"/>
      <c r="S78" s="19"/>
      <c r="T78" s="7"/>
      <c r="U78" s="11"/>
    </row>
    <row r="79" spans="1:21" ht="15.75" x14ac:dyDescent="0.25">
      <c r="A79" s="1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P79" s="17"/>
      <c r="Q79" s="7"/>
      <c r="S79" s="19"/>
      <c r="T79" s="7"/>
      <c r="U79" s="11"/>
    </row>
    <row r="80" spans="1:21" ht="15.75" x14ac:dyDescent="0.25">
      <c r="A80" s="1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P80" s="17"/>
      <c r="Q80" s="7"/>
      <c r="S80" s="19"/>
      <c r="T80" s="7"/>
      <c r="U80" s="11"/>
    </row>
    <row r="81" spans="1:21" ht="15.75" x14ac:dyDescent="0.25">
      <c r="A81" s="15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P81" s="17"/>
      <c r="Q81" s="7"/>
      <c r="S81" s="19"/>
      <c r="T81" s="7"/>
      <c r="U81" s="11"/>
    </row>
    <row r="82" spans="1:21" ht="15.75" x14ac:dyDescent="0.25">
      <c r="A82" s="15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P82" s="17"/>
      <c r="Q82" s="7"/>
      <c r="S82" s="19"/>
      <c r="T82" s="7"/>
      <c r="U82" s="11"/>
    </row>
    <row r="83" spans="1:21" ht="15.75" x14ac:dyDescent="0.25">
      <c r="A83" s="15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P83" s="17"/>
      <c r="Q83" s="7"/>
      <c r="S83" s="19"/>
      <c r="T83" s="7"/>
      <c r="U83" s="11"/>
    </row>
    <row r="84" spans="1:21" ht="15.75" x14ac:dyDescent="0.25">
      <c r="A84" s="15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P84" s="17"/>
      <c r="Q84" s="7"/>
      <c r="S84" s="19"/>
      <c r="T84" s="7"/>
      <c r="U84" s="11"/>
    </row>
    <row r="85" spans="1:21" ht="15.75" x14ac:dyDescent="0.25">
      <c r="A85" s="15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P85" s="17"/>
      <c r="Q85" s="7"/>
      <c r="S85" s="19"/>
      <c r="T85" s="7"/>
      <c r="U85" s="11"/>
    </row>
    <row r="86" spans="1:21" ht="15.75" x14ac:dyDescent="0.25">
      <c r="A86" s="15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P86" s="17"/>
      <c r="Q86" s="7"/>
      <c r="S86" s="19"/>
      <c r="T86" s="7"/>
      <c r="U86" s="11"/>
    </row>
    <row r="87" spans="1:21" ht="15.75" x14ac:dyDescent="0.25">
      <c r="A87" s="15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P87" s="17"/>
      <c r="Q87" s="7"/>
      <c r="S87" s="19"/>
      <c r="T87" s="7"/>
      <c r="U87" s="11"/>
    </row>
    <row r="88" spans="1:21" ht="15.75" x14ac:dyDescent="0.25">
      <c r="A88" s="15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P88" s="17"/>
      <c r="Q88" s="7"/>
      <c r="S88" s="19"/>
      <c r="T88" s="7"/>
      <c r="U88" s="11"/>
    </row>
    <row r="89" spans="1:21" ht="15.75" x14ac:dyDescent="0.25">
      <c r="A89" s="15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P89" s="17"/>
      <c r="Q89" s="7"/>
      <c r="S89" s="19"/>
      <c r="T89" s="7"/>
      <c r="U89" s="11"/>
    </row>
    <row r="90" spans="1:21" ht="15.75" x14ac:dyDescent="0.25">
      <c r="A90" s="15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P90" s="17"/>
      <c r="Q90" s="7"/>
      <c r="S90" s="19"/>
      <c r="T90" s="7"/>
      <c r="U90" s="11"/>
    </row>
    <row r="91" spans="1:21" ht="15.75" x14ac:dyDescent="0.25">
      <c r="A91" s="15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P91" s="17"/>
      <c r="Q91" s="7"/>
      <c r="S91" s="19"/>
      <c r="T91" s="7"/>
      <c r="U91" s="11"/>
    </row>
    <row r="92" spans="1:21" ht="15.75" x14ac:dyDescent="0.25">
      <c r="A92" s="15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P92" s="17"/>
      <c r="Q92" s="7"/>
      <c r="S92" s="19"/>
      <c r="T92" s="7"/>
      <c r="U92" s="11"/>
    </row>
    <row r="93" spans="1:21" ht="15.75" x14ac:dyDescent="0.25">
      <c r="A93" s="15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P93" s="17"/>
      <c r="Q93" s="7"/>
      <c r="S93" s="19"/>
      <c r="T93" s="7"/>
      <c r="U93" s="11"/>
    </row>
    <row r="94" spans="1:21" ht="15.75" x14ac:dyDescent="0.25">
      <c r="A94" s="15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P94" s="17"/>
      <c r="Q94" s="7"/>
      <c r="S94" s="19"/>
      <c r="T94" s="7"/>
      <c r="U94" s="11"/>
    </row>
    <row r="95" spans="1:21" ht="15.75" x14ac:dyDescent="0.25">
      <c r="A95" s="15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P95" s="17"/>
      <c r="Q95" s="7"/>
      <c r="S95" s="19"/>
      <c r="T95" s="7"/>
      <c r="U95" s="11"/>
    </row>
    <row r="96" spans="1:21" ht="15.75" x14ac:dyDescent="0.25">
      <c r="A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P96" s="17"/>
      <c r="Q96" s="7"/>
      <c r="S96" s="19"/>
      <c r="T96" s="7"/>
      <c r="U96" s="11"/>
    </row>
    <row r="97" spans="1:21" ht="15.75" x14ac:dyDescent="0.25">
      <c r="A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P97" s="17"/>
      <c r="Q97" s="7"/>
      <c r="S97" s="19"/>
      <c r="T97" s="7"/>
      <c r="U97" s="11"/>
    </row>
    <row r="98" spans="1:21" ht="15.75" x14ac:dyDescent="0.25">
      <c r="A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P98" s="17"/>
      <c r="Q98" s="7"/>
      <c r="S98" s="19"/>
      <c r="T98" s="7"/>
      <c r="U98" s="11"/>
    </row>
    <row r="99" spans="1:21" ht="15.75" x14ac:dyDescent="0.25">
      <c r="A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P99" s="17"/>
      <c r="Q99" s="7"/>
      <c r="S99" s="19"/>
      <c r="T99" s="7"/>
      <c r="U99" s="11"/>
    </row>
    <row r="100" spans="1:21" ht="15.75" x14ac:dyDescent="0.25">
      <c r="A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P100" s="17"/>
      <c r="Q100" s="7"/>
      <c r="S100" s="19"/>
      <c r="T100" s="7"/>
      <c r="U100" s="11"/>
    </row>
    <row r="101" spans="1:21" ht="15.75" x14ac:dyDescent="0.25">
      <c r="A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P101" s="17"/>
      <c r="Q101" s="7"/>
      <c r="S101" s="19"/>
      <c r="T101" s="7"/>
      <c r="U101" s="11"/>
    </row>
    <row r="102" spans="1:21" ht="15.75" x14ac:dyDescent="0.25">
      <c r="A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P102" s="17"/>
      <c r="Q102" s="7"/>
      <c r="S102" s="19"/>
      <c r="T102" s="7"/>
      <c r="U102" s="11"/>
    </row>
    <row r="103" spans="1:21" ht="15.75" x14ac:dyDescent="0.25">
      <c r="A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P103" s="17"/>
      <c r="Q103" s="7"/>
      <c r="S103" s="19"/>
      <c r="T103" s="7"/>
      <c r="U103" s="11"/>
    </row>
    <row r="104" spans="1:21" ht="15.75" x14ac:dyDescent="0.25">
      <c r="A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P104" s="17"/>
      <c r="Q104" s="7"/>
      <c r="S104" s="19"/>
      <c r="T104" s="7"/>
      <c r="U104" s="11"/>
    </row>
    <row r="105" spans="1:21" ht="15.75" x14ac:dyDescent="0.25">
      <c r="A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P105" s="17"/>
      <c r="Q105" s="7"/>
      <c r="S105" s="19"/>
      <c r="T105" s="7"/>
      <c r="U105" s="11"/>
    </row>
    <row r="106" spans="1:21" ht="15.75" x14ac:dyDescent="0.25">
      <c r="A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P106" s="17"/>
      <c r="Q106" s="7"/>
      <c r="S106" s="19"/>
      <c r="T106" s="7"/>
      <c r="U106" s="11"/>
    </row>
    <row r="107" spans="1:21" ht="15.75" x14ac:dyDescent="0.25">
      <c r="A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P107" s="17"/>
      <c r="Q107" s="7"/>
      <c r="S107" s="19"/>
      <c r="T107" s="7"/>
      <c r="U107" s="11"/>
    </row>
    <row r="108" spans="1:21" ht="15.75" x14ac:dyDescent="0.25">
      <c r="A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P108" s="17"/>
      <c r="Q108" s="7"/>
      <c r="S108" s="19"/>
      <c r="T108" s="7"/>
      <c r="U108" s="11"/>
    </row>
    <row r="109" spans="1:21" ht="15.75" x14ac:dyDescent="0.25">
      <c r="A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P109" s="17"/>
      <c r="Q109" s="7"/>
      <c r="S109" s="19"/>
      <c r="T109" s="7"/>
      <c r="U109" s="11"/>
    </row>
    <row r="110" spans="1:21" ht="15.75" x14ac:dyDescent="0.25">
      <c r="A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P110" s="17"/>
      <c r="Q110" s="7"/>
      <c r="S110" s="19"/>
      <c r="T110" s="7"/>
      <c r="U110" s="11"/>
    </row>
    <row r="111" spans="1:21" ht="15.75" x14ac:dyDescent="0.25">
      <c r="A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P111" s="17"/>
      <c r="Q111" s="7"/>
      <c r="S111" s="19"/>
      <c r="T111" s="7"/>
    </row>
    <row r="112" spans="1:21" ht="15.75" x14ac:dyDescent="0.25">
      <c r="A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P112" s="17"/>
      <c r="Q112" s="7"/>
      <c r="S112" s="19"/>
      <c r="T112" s="7"/>
    </row>
    <row r="113" spans="1:20" ht="15.75" x14ac:dyDescent="0.25">
      <c r="A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P113" s="17"/>
      <c r="Q113" s="7"/>
      <c r="S113" s="19"/>
      <c r="T113" s="7"/>
    </row>
    <row r="114" spans="1:20" ht="15.75" x14ac:dyDescent="0.25">
      <c r="A114" s="15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P114" s="17"/>
      <c r="Q114" s="7"/>
      <c r="S114" s="19"/>
      <c r="T114" s="7"/>
    </row>
    <row r="115" spans="1:20" ht="15.75" x14ac:dyDescent="0.25">
      <c r="A115" s="15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P115" s="17"/>
      <c r="Q115" s="7"/>
      <c r="S115" s="19"/>
      <c r="T115" s="7"/>
    </row>
    <row r="116" spans="1:20" ht="15.75" x14ac:dyDescent="0.25">
      <c r="A116" s="15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P116" s="17"/>
      <c r="Q116" s="7"/>
      <c r="S116" s="19"/>
      <c r="T116" s="7"/>
    </row>
    <row r="117" spans="1:20" ht="7.35" customHeight="1" x14ac:dyDescent="0.25">
      <c r="A117" s="15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P117" s="17"/>
      <c r="Q117" s="7"/>
      <c r="S117" s="19"/>
      <c r="T117" s="7"/>
    </row>
    <row r="118" spans="1:20" ht="15.75" x14ac:dyDescent="0.25">
      <c r="A118" s="15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P118" s="17"/>
      <c r="Q118" s="7"/>
      <c r="S118" s="19"/>
      <c r="T118" s="7"/>
    </row>
    <row r="119" spans="1:20" ht="15.75" x14ac:dyDescent="0.2">
      <c r="A119" s="11"/>
      <c r="P119" s="6"/>
      <c r="Q119" s="87"/>
      <c r="R119" s="87"/>
      <c r="S119" s="18"/>
      <c r="T119" s="5"/>
    </row>
    <row r="120" spans="1:20" ht="15.75" x14ac:dyDescent="0.25">
      <c r="A120" s="15"/>
      <c r="P120" s="16"/>
      <c r="Q120" s="9"/>
      <c r="R120" s="9"/>
      <c r="S120" s="9"/>
    </row>
    <row r="121" spans="1:20" ht="15.75" x14ac:dyDescent="0.2">
      <c r="A121" s="15"/>
    </row>
    <row r="122" spans="1:20" x14ac:dyDescent="0.2">
      <c r="A122" s="11"/>
    </row>
    <row r="123" spans="1:20" ht="15.75" x14ac:dyDescent="0.2">
      <c r="A123" s="11"/>
      <c r="C123" s="15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">
      <c r="A124" s="10"/>
      <c r="B124" s="8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8"/>
      <c r="P124" s="22"/>
      <c r="Q124" s="22"/>
      <c r="R124" s="3"/>
      <c r="S124" s="2"/>
      <c r="T124" s="2"/>
    </row>
    <row r="125" spans="1:20" x14ac:dyDescent="0.2">
      <c r="A125" s="23"/>
      <c r="B125" s="84"/>
      <c r="C125" s="25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2"/>
      <c r="O125" s="24"/>
      <c r="P125" s="25"/>
      <c r="Q125" s="25"/>
      <c r="R125" s="3"/>
      <c r="S125" s="2"/>
      <c r="T125" s="2"/>
    </row>
    <row r="126" spans="1:20" x14ac:dyDescent="0.2">
      <c r="A126" s="26"/>
      <c r="B126" s="84"/>
      <c r="C126" s="27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4"/>
      <c r="O126" s="24"/>
      <c r="P126" s="27"/>
      <c r="Q126" s="27"/>
      <c r="R126" s="3"/>
      <c r="S126" s="2"/>
      <c r="T126" s="2"/>
    </row>
    <row r="127" spans="1:20" x14ac:dyDescent="0.2">
      <c r="A127" s="26"/>
      <c r="B127" s="84"/>
      <c r="C127" s="27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4"/>
      <c r="P127" s="27"/>
      <c r="Q127" s="27"/>
      <c r="R127" s="3"/>
      <c r="S127" s="2"/>
      <c r="T127" s="2"/>
    </row>
    <row r="128" spans="1:20" x14ac:dyDescent="0.2">
      <c r="A128" s="26"/>
      <c r="B128" s="84"/>
      <c r="C128" s="27"/>
      <c r="D128" s="35"/>
      <c r="E128" s="33"/>
      <c r="F128" s="35"/>
      <c r="G128" s="33"/>
      <c r="H128" s="33"/>
      <c r="I128" s="33"/>
      <c r="J128" s="33"/>
      <c r="K128" s="33"/>
      <c r="L128" s="33"/>
      <c r="M128" s="33"/>
      <c r="N128" s="33"/>
      <c r="O128" s="24"/>
      <c r="P128" s="27"/>
      <c r="Q128" s="27"/>
      <c r="R128" s="3"/>
      <c r="S128" s="2"/>
      <c r="T128" s="2"/>
    </row>
    <row r="129" spans="1:20" x14ac:dyDescent="0.2">
      <c r="A129" s="26"/>
      <c r="B129" s="84"/>
      <c r="C129" s="27"/>
      <c r="D129" s="35"/>
      <c r="E129" s="33"/>
      <c r="F129" s="35"/>
      <c r="G129" s="33"/>
      <c r="H129" s="33"/>
      <c r="I129" s="33"/>
      <c r="J129" s="33"/>
      <c r="K129" s="33"/>
      <c r="L129" s="33"/>
      <c r="M129" s="33"/>
      <c r="N129" s="33"/>
      <c r="O129" s="24"/>
      <c r="P129" s="27"/>
      <c r="Q129" s="27"/>
      <c r="R129" s="3"/>
      <c r="S129" s="2"/>
      <c r="T129" s="2"/>
    </row>
    <row r="130" spans="1:20" x14ac:dyDescent="0.2">
      <c r="A130" s="26"/>
      <c r="B130" s="84"/>
      <c r="C130" s="28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24"/>
      <c r="P130" s="28"/>
      <c r="Q130" s="28"/>
      <c r="R130" s="3"/>
      <c r="S130" s="2"/>
      <c r="T130" s="2"/>
    </row>
    <row r="131" spans="1:20" x14ac:dyDescent="0.2">
      <c r="A131" s="9"/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1"/>
      <c r="P131" s="9"/>
      <c r="Q131" s="9"/>
      <c r="R131" s="11"/>
      <c r="S131" s="11"/>
      <c r="T131" s="11"/>
    </row>
  </sheetData>
  <mergeCells count="15">
    <mergeCell ref="C5:N5"/>
    <mergeCell ref="C51:N51"/>
    <mergeCell ref="A60:N61"/>
    <mergeCell ref="A62:N62"/>
    <mergeCell ref="A63:N63"/>
    <mergeCell ref="V3:Z3"/>
    <mergeCell ref="P4:P6"/>
    <mergeCell ref="Q4:Q6"/>
    <mergeCell ref="S4:S6"/>
    <mergeCell ref="T4:T6"/>
    <mergeCell ref="V4:V6"/>
    <mergeCell ref="W4:W6"/>
    <mergeCell ref="Y4:Y6"/>
    <mergeCell ref="Z4:Z6"/>
    <mergeCell ref="P3:T3"/>
  </mergeCells>
  <printOptions horizontalCentered="1" verticalCentered="1"/>
  <pageMargins left="0.5" right="0.5" top="0.5" bottom="0.5" header="0.5" footer="0.5"/>
  <pageSetup scale="55" orientation="landscape" r:id="rId1"/>
  <headerFooter alignWithMargins="0">
    <oddFooter>&amp;L
&amp;R&amp;10&amp;Z&amp;F
&amp;A
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zoomScale="87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/>
    </sheetView>
  </sheetViews>
  <sheetFormatPr defaultColWidth="9.88671875" defaultRowHeight="15.75" x14ac:dyDescent="0.25"/>
  <cols>
    <col min="1" max="1" width="17.88671875" style="38" customWidth="1"/>
    <col min="2" max="2" width="1.6640625" style="38" customWidth="1"/>
    <col min="3" max="7" width="8.6640625" style="38" customWidth="1"/>
    <col min="8" max="8" width="8.5546875" style="38" customWidth="1"/>
    <col min="9" max="14" width="8.6640625" style="38" customWidth="1"/>
    <col min="15" max="15" width="1.88671875" style="38" customWidth="1"/>
    <col min="16" max="16" width="7.5546875" style="38" customWidth="1"/>
    <col min="17" max="17" width="7.33203125" style="38" customWidth="1"/>
    <col min="18" max="18" width="1.6640625" style="38" customWidth="1"/>
    <col min="19" max="19" width="8.6640625" style="38" customWidth="1"/>
    <col min="20" max="20" width="7.33203125" style="38" customWidth="1"/>
    <col min="21" max="21" width="1.6640625" style="38" customWidth="1"/>
    <col min="22" max="22" width="8.44140625" style="38" customWidth="1"/>
    <col min="23" max="23" width="7.21875" style="38" customWidth="1"/>
    <col min="24" max="24" width="1.6640625" style="38" customWidth="1"/>
    <col min="25" max="25" width="8.6640625" style="38" customWidth="1"/>
    <col min="26" max="27" width="7.21875" style="38" customWidth="1"/>
    <col min="28" max="16384" width="9.88671875" style="38"/>
  </cols>
  <sheetData>
    <row r="1" spans="1:29" ht="18.75" x14ac:dyDescent="0.25">
      <c r="A1" s="117" t="s">
        <v>1</v>
      </c>
      <c r="B1" s="118"/>
      <c r="C1" s="118"/>
      <c r="D1" s="118"/>
      <c r="E1" s="118"/>
      <c r="F1" s="118"/>
      <c r="G1" s="118"/>
      <c r="H1" s="118"/>
      <c r="I1" s="39"/>
      <c r="J1" s="118"/>
      <c r="K1" s="118"/>
      <c r="L1" s="118"/>
      <c r="M1" s="118"/>
      <c r="N1" s="118"/>
      <c r="O1" s="118"/>
      <c r="P1" s="118"/>
      <c r="Q1" s="118"/>
      <c r="R1" s="118"/>
      <c r="S1" s="51"/>
      <c r="T1" s="119"/>
      <c r="U1" s="114"/>
      <c r="V1" s="114"/>
      <c r="W1" s="114"/>
      <c r="X1" s="114"/>
      <c r="Y1" s="114"/>
      <c r="Z1" s="114"/>
      <c r="AA1" s="114"/>
    </row>
    <row r="2" spans="1:29" ht="18.75" x14ac:dyDescent="0.25">
      <c r="A2" s="134" t="s">
        <v>69</v>
      </c>
      <c r="B2" s="118"/>
      <c r="C2" s="51"/>
      <c r="D2" s="120"/>
      <c r="E2" s="120"/>
      <c r="F2" s="120"/>
      <c r="G2" s="118"/>
      <c r="H2" s="120"/>
      <c r="I2" s="120"/>
      <c r="J2" s="120"/>
      <c r="K2" s="136"/>
      <c r="L2" s="136"/>
      <c r="M2" s="136"/>
      <c r="N2" s="136"/>
      <c r="O2" s="120"/>
      <c r="P2" s="120"/>
      <c r="Q2" s="120"/>
      <c r="R2" s="118"/>
      <c r="S2" s="121"/>
      <c r="T2" s="122"/>
      <c r="U2" s="114"/>
      <c r="V2" s="114"/>
      <c r="W2" s="114"/>
      <c r="X2" s="114"/>
      <c r="Y2" s="114"/>
      <c r="Z2" s="114"/>
      <c r="AA2" s="114"/>
    </row>
    <row r="3" spans="1:29" ht="15.6" customHeight="1" x14ac:dyDescent="0.25">
      <c r="A3" s="142" t="s">
        <v>101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373" t="s">
        <v>107</v>
      </c>
      <c r="Q3" s="374"/>
      <c r="R3" s="374"/>
      <c r="S3" s="374"/>
      <c r="T3" s="375"/>
      <c r="U3" s="114"/>
      <c r="V3" s="380" t="s">
        <v>83</v>
      </c>
      <c r="W3" s="380"/>
      <c r="X3" s="380"/>
      <c r="Y3" s="380"/>
      <c r="Z3" s="380"/>
      <c r="AA3" s="195"/>
    </row>
    <row r="4" spans="1:29" ht="15.75" customHeight="1" x14ac:dyDescent="0.2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76"/>
      <c r="P4" s="377" t="s">
        <v>65</v>
      </c>
      <c r="Q4" s="377" t="s">
        <v>62</v>
      </c>
      <c r="R4" s="49"/>
      <c r="S4" s="377" t="s">
        <v>66</v>
      </c>
      <c r="T4" s="377" t="s">
        <v>62</v>
      </c>
      <c r="U4" s="138"/>
      <c r="V4" s="378" t="s">
        <v>68</v>
      </c>
      <c r="W4" s="378" t="s">
        <v>62</v>
      </c>
      <c r="X4" s="114"/>
      <c r="Y4" s="378" t="s">
        <v>66</v>
      </c>
      <c r="Z4" s="378" t="s">
        <v>62</v>
      </c>
      <c r="AA4" s="196"/>
    </row>
    <row r="5" spans="1:29" ht="20.45" customHeight="1" x14ac:dyDescent="0.25">
      <c r="B5" s="131"/>
      <c r="C5" s="367" t="s">
        <v>102</v>
      </c>
      <c r="D5" s="368"/>
      <c r="E5" s="368"/>
      <c r="F5" s="369"/>
      <c r="G5" s="369"/>
      <c r="H5" s="369"/>
      <c r="I5" s="369"/>
      <c r="J5" s="369"/>
      <c r="K5" s="369"/>
      <c r="L5" s="369"/>
      <c r="M5" s="369"/>
      <c r="N5" s="381"/>
      <c r="O5" s="70"/>
      <c r="P5" s="378"/>
      <c r="Q5" s="378"/>
      <c r="R5" s="49"/>
      <c r="S5" s="378"/>
      <c r="T5" s="378"/>
      <c r="U5" s="138"/>
      <c r="V5" s="378"/>
      <c r="W5" s="378"/>
      <c r="X5" s="114"/>
      <c r="Y5" s="378"/>
      <c r="Z5" s="378"/>
      <c r="AA5" s="196"/>
    </row>
    <row r="6" spans="1:29" x14ac:dyDescent="0.25">
      <c r="A6" s="135" t="s">
        <v>67</v>
      </c>
      <c r="B6" s="131"/>
      <c r="C6" s="140" t="s">
        <v>44</v>
      </c>
      <c r="D6" s="140" t="s">
        <v>45</v>
      </c>
      <c r="E6" s="140" t="s">
        <v>46</v>
      </c>
      <c r="F6" s="139" t="s">
        <v>47</v>
      </c>
      <c r="G6" s="128" t="s">
        <v>48</v>
      </c>
      <c r="H6" s="128" t="s">
        <v>49</v>
      </c>
      <c r="I6" s="128" t="s">
        <v>50</v>
      </c>
      <c r="J6" s="128" t="s">
        <v>51</v>
      </c>
      <c r="K6" s="128" t="s">
        <v>52</v>
      </c>
      <c r="L6" s="128" t="s">
        <v>53</v>
      </c>
      <c r="M6" s="128" t="s">
        <v>54</v>
      </c>
      <c r="N6" s="140" t="s">
        <v>55</v>
      </c>
      <c r="O6" s="76"/>
      <c r="P6" s="379"/>
      <c r="Q6" s="379"/>
      <c r="R6" s="49"/>
      <c r="S6" s="379"/>
      <c r="T6" s="379"/>
      <c r="U6" s="138"/>
      <c r="V6" s="379"/>
      <c r="W6" s="379"/>
      <c r="X6" s="114"/>
      <c r="Y6" s="379"/>
      <c r="Z6" s="379"/>
      <c r="AA6" s="196"/>
    </row>
    <row r="7" spans="1:29" ht="16.5" x14ac:dyDescent="0.25">
      <c r="A7" s="79" t="s">
        <v>2</v>
      </c>
      <c r="B7" s="114"/>
      <c r="C7" s="277">
        <v>5.3800000000000008</v>
      </c>
      <c r="D7" s="277">
        <v>5.28</v>
      </c>
      <c r="E7" s="277">
        <v>5.61</v>
      </c>
      <c r="F7" s="277">
        <v>5.7299999999999995</v>
      </c>
      <c r="G7" s="277">
        <v>3.87</v>
      </c>
      <c r="H7" s="277">
        <v>3.1100000000000003</v>
      </c>
      <c r="I7" s="277">
        <v>2.6</v>
      </c>
      <c r="J7" s="277">
        <v>2.4500000000000002</v>
      </c>
      <c r="K7" s="277">
        <v>2.48</v>
      </c>
      <c r="L7" s="277">
        <v>3.23</v>
      </c>
      <c r="M7" s="277">
        <v>3.33</v>
      </c>
      <c r="N7" s="277">
        <v>4.2399999999999993</v>
      </c>
      <c r="O7" s="70"/>
      <c r="P7" s="71">
        <v>3.9382513661202188</v>
      </c>
      <c r="Q7" s="72">
        <v>1.4599474645795106E-2</v>
      </c>
      <c r="R7" s="73"/>
      <c r="S7" s="71">
        <v>5.7299999999999995</v>
      </c>
      <c r="T7" s="72">
        <v>1.608872666011512E-2</v>
      </c>
      <c r="U7" s="114"/>
      <c r="V7" s="71">
        <v>3.9382513661202188</v>
      </c>
      <c r="W7" s="72">
        <v>1.4599474645795106E-2</v>
      </c>
      <c r="X7" s="114"/>
      <c r="Y7" s="71">
        <v>5.7299999999999995</v>
      </c>
      <c r="Z7" s="72">
        <v>1.608872666011512E-2</v>
      </c>
      <c r="AA7" s="197"/>
      <c r="AB7" s="284"/>
      <c r="AC7" s="130"/>
    </row>
    <row r="8" spans="1:29" ht="16.5" x14ac:dyDescent="0.3">
      <c r="A8" s="79" t="s">
        <v>3</v>
      </c>
      <c r="B8" s="114"/>
      <c r="C8" s="277">
        <v>1.26</v>
      </c>
      <c r="D8" s="277">
        <v>1.34</v>
      </c>
      <c r="E8" s="277">
        <v>1.29</v>
      </c>
      <c r="F8" s="277">
        <v>1.31</v>
      </c>
      <c r="G8" s="277">
        <v>1.1299999999999999</v>
      </c>
      <c r="H8" s="277">
        <v>1.07</v>
      </c>
      <c r="I8" s="277">
        <v>0.97</v>
      </c>
      <c r="J8" s="277">
        <v>0.99</v>
      </c>
      <c r="K8" s="277">
        <v>1.03</v>
      </c>
      <c r="L8" s="277">
        <v>1.21</v>
      </c>
      <c r="M8" s="277">
        <v>1.2</v>
      </c>
      <c r="N8" s="277">
        <v>1.31</v>
      </c>
      <c r="O8" s="70"/>
      <c r="P8" s="74">
        <v>1.1751912568306011</v>
      </c>
      <c r="Q8" s="75">
        <v>4.356546437248086E-3</v>
      </c>
      <c r="R8" s="73"/>
      <c r="S8" s="74">
        <v>1.34</v>
      </c>
      <c r="T8" s="75">
        <v>3.762459637793065E-3</v>
      </c>
      <c r="U8" s="114"/>
      <c r="V8" s="74">
        <v>1.1751912568306011</v>
      </c>
      <c r="W8" s="75">
        <v>4.356546437248086E-3</v>
      </c>
      <c r="X8" s="114"/>
      <c r="Y8" s="74">
        <v>1.34</v>
      </c>
      <c r="Z8" s="75">
        <v>3.762459637793065E-3</v>
      </c>
      <c r="AA8" s="197"/>
      <c r="AB8" s="285"/>
      <c r="AC8" s="130"/>
    </row>
    <row r="9" spans="1:29" ht="16.5" x14ac:dyDescent="0.3">
      <c r="A9" s="79" t="s">
        <v>4</v>
      </c>
      <c r="B9" s="114"/>
      <c r="C9" s="277">
        <v>2.62</v>
      </c>
      <c r="D9" s="277">
        <v>2.85</v>
      </c>
      <c r="E9" s="277">
        <v>3.26</v>
      </c>
      <c r="F9" s="277">
        <v>3.19</v>
      </c>
      <c r="G9" s="277">
        <v>2.4500000000000002</v>
      </c>
      <c r="H9" s="277">
        <v>1.97</v>
      </c>
      <c r="I9" s="277">
        <v>1.7</v>
      </c>
      <c r="J9" s="277">
        <v>1.72</v>
      </c>
      <c r="K9" s="277">
        <v>1.67</v>
      </c>
      <c r="L9" s="277">
        <v>1.84</v>
      </c>
      <c r="M9" s="277">
        <v>1.89</v>
      </c>
      <c r="N9" s="277">
        <v>2.15</v>
      </c>
      <c r="O9" s="70"/>
      <c r="P9" s="74">
        <v>2.2737431693989074</v>
      </c>
      <c r="Q9" s="75">
        <v>8.4289834920800825E-3</v>
      </c>
      <c r="R9" s="73"/>
      <c r="S9" s="74">
        <v>3.26</v>
      </c>
      <c r="T9" s="75">
        <v>9.1534465814965601E-3</v>
      </c>
      <c r="U9" s="114"/>
      <c r="V9" s="74">
        <v>2.2737431693989074</v>
      </c>
      <c r="W9" s="75">
        <v>8.4289834920800825E-3</v>
      </c>
      <c r="X9" s="114"/>
      <c r="Y9" s="74">
        <v>3.26</v>
      </c>
      <c r="Z9" s="75">
        <v>9.1534465814965601E-3</v>
      </c>
      <c r="AA9" s="197"/>
      <c r="AB9" s="285"/>
      <c r="AC9" s="130"/>
    </row>
    <row r="10" spans="1:29" ht="16.5" x14ac:dyDescent="0.3">
      <c r="A10" s="79" t="s">
        <v>5</v>
      </c>
      <c r="B10" s="114"/>
      <c r="C10" s="277">
        <v>3.03</v>
      </c>
      <c r="D10" s="277">
        <v>3.04</v>
      </c>
      <c r="E10" s="277">
        <v>3.18</v>
      </c>
      <c r="F10" s="277">
        <v>3.58</v>
      </c>
      <c r="G10" s="277">
        <v>2.2000000000000002</v>
      </c>
      <c r="H10" s="277">
        <v>1.81</v>
      </c>
      <c r="I10" s="277">
        <v>1.44</v>
      </c>
      <c r="J10" s="277">
        <v>1.41</v>
      </c>
      <c r="K10" s="277">
        <v>1.4</v>
      </c>
      <c r="L10" s="277">
        <v>1.79</v>
      </c>
      <c r="M10" s="277">
        <v>1.83</v>
      </c>
      <c r="N10" s="277">
        <v>2.2799999999999998</v>
      </c>
      <c r="O10" s="70"/>
      <c r="P10" s="74">
        <v>2.2458743169398905</v>
      </c>
      <c r="Q10" s="75">
        <v>8.3256709893833204E-3</v>
      </c>
      <c r="R10" s="73"/>
      <c r="S10" s="74">
        <v>3.58</v>
      </c>
      <c r="T10" s="75">
        <v>1.0051944405447145E-2</v>
      </c>
      <c r="U10" s="114"/>
      <c r="V10" s="74">
        <v>2.2458743169398905</v>
      </c>
      <c r="W10" s="75">
        <v>8.3256709893833204E-3</v>
      </c>
      <c r="X10" s="114"/>
      <c r="Y10" s="74">
        <v>3.58</v>
      </c>
      <c r="Z10" s="75">
        <v>1.0051944405447145E-2</v>
      </c>
      <c r="AA10" s="197"/>
      <c r="AB10" s="285"/>
      <c r="AC10" s="130"/>
    </row>
    <row r="11" spans="1:29" ht="16.5" x14ac:dyDescent="0.3">
      <c r="A11" s="79" t="s">
        <v>81</v>
      </c>
      <c r="B11" s="114"/>
      <c r="C11" s="277">
        <v>84.9</v>
      </c>
      <c r="D11" s="277">
        <v>95.74</v>
      </c>
      <c r="E11" s="277">
        <v>90.29</v>
      </c>
      <c r="F11" s="277">
        <v>94.3</v>
      </c>
      <c r="G11" s="277">
        <v>79.7</v>
      </c>
      <c r="H11" s="277">
        <v>75.56</v>
      </c>
      <c r="I11" s="277">
        <v>71.069999999999993</v>
      </c>
      <c r="J11" s="277">
        <v>71.569999999999993</v>
      </c>
      <c r="K11" s="277">
        <v>72.14</v>
      </c>
      <c r="L11" s="277">
        <v>86.6</v>
      </c>
      <c r="M11" s="277">
        <v>77.77</v>
      </c>
      <c r="N11" s="277">
        <v>79.61</v>
      </c>
      <c r="O11" s="70"/>
      <c r="P11" s="74">
        <v>81.545081967213108</v>
      </c>
      <c r="Q11" s="75">
        <v>0.30229542149374067</v>
      </c>
      <c r="R11" s="73"/>
      <c r="S11" s="74">
        <v>95.74</v>
      </c>
      <c r="T11" s="75">
        <v>0.26881931770321493</v>
      </c>
      <c r="U11" s="114"/>
      <c r="V11" s="74">
        <v>81.545081967213108</v>
      </c>
      <c r="W11" s="75">
        <v>0.30229542149374067</v>
      </c>
      <c r="X11" s="114"/>
      <c r="Y11" s="74">
        <v>95.74</v>
      </c>
      <c r="Z11" s="75">
        <v>0.26881931770321493</v>
      </c>
      <c r="AA11" s="197"/>
      <c r="AB11" s="285"/>
      <c r="AC11" s="130"/>
    </row>
    <row r="12" spans="1:29" ht="16.5" x14ac:dyDescent="0.3">
      <c r="A12" s="79" t="s">
        <v>6</v>
      </c>
      <c r="B12" s="114"/>
      <c r="C12" s="277">
        <v>8.42</v>
      </c>
      <c r="D12" s="277">
        <v>9.82</v>
      </c>
      <c r="E12" s="277">
        <v>8.51</v>
      </c>
      <c r="F12" s="277">
        <v>8.81</v>
      </c>
      <c r="G12" s="277">
        <v>6.5200000000000005</v>
      </c>
      <c r="H12" s="277">
        <v>5.1800000000000006</v>
      </c>
      <c r="I12" s="277">
        <v>4.37</v>
      </c>
      <c r="J12" s="277">
        <v>4.17</v>
      </c>
      <c r="K12" s="277">
        <v>3.62</v>
      </c>
      <c r="L12" s="277">
        <v>4.2399999999999993</v>
      </c>
      <c r="M12" s="277">
        <v>4.47</v>
      </c>
      <c r="N12" s="277">
        <v>5.0599999999999996</v>
      </c>
      <c r="O12" s="70"/>
      <c r="P12" s="74">
        <v>6.0851639344262294</v>
      </c>
      <c r="Q12" s="75">
        <v>2.2558284963837577E-2</v>
      </c>
      <c r="R12" s="73"/>
      <c r="S12" s="74">
        <v>9.82</v>
      </c>
      <c r="T12" s="75">
        <v>2.7572651972483507E-2</v>
      </c>
      <c r="U12" s="114"/>
      <c r="V12" s="74">
        <v>6.0851639344262294</v>
      </c>
      <c r="W12" s="75">
        <v>2.2558284963837577E-2</v>
      </c>
      <c r="X12" s="114"/>
      <c r="Y12" s="74">
        <v>9.82</v>
      </c>
      <c r="Z12" s="75">
        <v>2.7572651972483507E-2</v>
      </c>
      <c r="AA12" s="197"/>
      <c r="AB12" s="285"/>
      <c r="AC12" s="130"/>
    </row>
    <row r="13" spans="1:29" ht="16.5" x14ac:dyDescent="0.3">
      <c r="A13" s="79" t="s">
        <v>7</v>
      </c>
      <c r="B13" s="114"/>
      <c r="C13" s="277">
        <v>8.6</v>
      </c>
      <c r="D13" s="277">
        <v>9.57</v>
      </c>
      <c r="E13" s="277">
        <v>9.26</v>
      </c>
      <c r="F13" s="277">
        <v>9.8800000000000008</v>
      </c>
      <c r="G13" s="277">
        <v>6.76</v>
      </c>
      <c r="H13" s="277">
        <v>5.98</v>
      </c>
      <c r="I13" s="277">
        <v>4.7</v>
      </c>
      <c r="J13" s="277">
        <v>4.5599999999999996</v>
      </c>
      <c r="K13" s="277">
        <v>4.54</v>
      </c>
      <c r="L13" s="277">
        <v>6.06</v>
      </c>
      <c r="M13" s="277">
        <v>5.89</v>
      </c>
      <c r="N13" s="277">
        <v>6.63</v>
      </c>
      <c r="O13" s="70"/>
      <c r="P13" s="74">
        <v>6.8576502732240439</v>
      </c>
      <c r="Q13" s="75">
        <v>2.5421965737117483E-2</v>
      </c>
      <c r="R13" s="73"/>
      <c r="S13" s="74">
        <v>9.8800000000000008</v>
      </c>
      <c r="T13" s="75">
        <v>2.7741120314474243E-2</v>
      </c>
      <c r="U13" s="114"/>
      <c r="V13" s="74">
        <v>6.8576502732240439</v>
      </c>
      <c r="W13" s="75">
        <v>2.5421965737117483E-2</v>
      </c>
      <c r="X13" s="114"/>
      <c r="Y13" s="74">
        <v>9.8800000000000008</v>
      </c>
      <c r="Z13" s="75">
        <v>2.7741120314474243E-2</v>
      </c>
      <c r="AA13" s="197"/>
      <c r="AB13" s="285"/>
      <c r="AC13" s="130"/>
    </row>
    <row r="14" spans="1:29" ht="16.5" x14ac:dyDescent="0.3">
      <c r="A14" s="79" t="s">
        <v>8</v>
      </c>
      <c r="B14" s="114"/>
      <c r="C14" s="277">
        <v>3.49</v>
      </c>
      <c r="D14" s="277">
        <v>3.57</v>
      </c>
      <c r="E14" s="277">
        <v>4.03</v>
      </c>
      <c r="F14" s="277">
        <v>4.04</v>
      </c>
      <c r="G14" s="277">
        <v>3.19</v>
      </c>
      <c r="H14" s="277">
        <v>2.61</v>
      </c>
      <c r="I14" s="277">
        <v>2.2200000000000002</v>
      </c>
      <c r="J14" s="277">
        <v>2.19</v>
      </c>
      <c r="K14" s="277">
        <v>2.13</v>
      </c>
      <c r="L14" s="277">
        <v>2.39</v>
      </c>
      <c r="M14" s="277">
        <v>2.58</v>
      </c>
      <c r="N14" s="277">
        <v>3.03</v>
      </c>
      <c r="O14" s="70"/>
      <c r="P14" s="74">
        <v>2.9537431693989071</v>
      </c>
      <c r="Q14" s="75">
        <v>1.094980855788103E-2</v>
      </c>
      <c r="R14" s="73"/>
      <c r="S14" s="74">
        <v>4.04</v>
      </c>
      <c r="T14" s="75">
        <v>1.1343535027376107E-2</v>
      </c>
      <c r="U14" s="114"/>
      <c r="V14" s="74">
        <v>2.9537431693989071</v>
      </c>
      <c r="W14" s="75">
        <v>1.094980855788103E-2</v>
      </c>
      <c r="X14" s="114"/>
      <c r="Y14" s="74">
        <v>4.04</v>
      </c>
      <c r="Z14" s="75">
        <v>1.1343535027376107E-2</v>
      </c>
      <c r="AA14" s="197"/>
      <c r="AB14" s="285"/>
      <c r="AC14" s="130"/>
    </row>
    <row r="15" spans="1:29" ht="16.5" x14ac:dyDescent="0.3">
      <c r="A15" s="79" t="s">
        <v>9</v>
      </c>
      <c r="B15" s="114"/>
      <c r="C15" s="277">
        <v>17.05</v>
      </c>
      <c r="D15" s="277">
        <v>17.43</v>
      </c>
      <c r="E15" s="277">
        <v>17.829999999999998</v>
      </c>
      <c r="F15" s="277">
        <v>17.91</v>
      </c>
      <c r="G15" s="277">
        <v>16.319999999999997</v>
      </c>
      <c r="H15" s="277">
        <v>15.440000000000001</v>
      </c>
      <c r="I15" s="277">
        <v>14.540000000000001</v>
      </c>
      <c r="J15" s="277">
        <v>15.43</v>
      </c>
      <c r="K15" s="277">
        <v>15.450000000000001</v>
      </c>
      <c r="L15" s="277">
        <v>18.16</v>
      </c>
      <c r="M15" s="277">
        <v>15.73</v>
      </c>
      <c r="N15" s="277">
        <v>16.43</v>
      </c>
      <c r="O15" s="70"/>
      <c r="P15" s="74">
        <v>16.475218579234969</v>
      </c>
      <c r="Q15" s="75">
        <v>6.1075211704536746E-2</v>
      </c>
      <c r="R15" s="73"/>
      <c r="S15" s="74">
        <v>18.16</v>
      </c>
      <c r="T15" s="75">
        <v>5.0989751509195567E-2</v>
      </c>
      <c r="U15" s="114"/>
      <c r="V15" s="74">
        <v>16.475218579234969</v>
      </c>
      <c r="W15" s="75">
        <v>6.1075211704536746E-2</v>
      </c>
      <c r="X15" s="114"/>
      <c r="Y15" s="74">
        <v>18.16</v>
      </c>
      <c r="Z15" s="75">
        <v>5.0989751509195567E-2</v>
      </c>
      <c r="AA15" s="197"/>
      <c r="AB15" s="285"/>
      <c r="AC15" s="130"/>
    </row>
    <row r="16" spans="1:29" ht="16.5" x14ac:dyDescent="0.3">
      <c r="A16" s="79" t="s">
        <v>10</v>
      </c>
      <c r="B16" s="114"/>
      <c r="C16" s="277">
        <v>3.0100000000000002</v>
      </c>
      <c r="D16" s="277">
        <v>3.4699999999999998</v>
      </c>
      <c r="E16" s="277">
        <v>3.13</v>
      </c>
      <c r="F16" s="277">
        <v>3.27</v>
      </c>
      <c r="G16" s="277">
        <v>2.5100000000000002</v>
      </c>
      <c r="H16" s="277">
        <v>2.19</v>
      </c>
      <c r="I16" s="277">
        <v>1.98</v>
      </c>
      <c r="J16" s="277">
        <v>2.06</v>
      </c>
      <c r="K16" s="277">
        <v>2.0100000000000002</v>
      </c>
      <c r="L16" s="277">
        <v>2.2600000000000002</v>
      </c>
      <c r="M16" s="277">
        <v>2.31</v>
      </c>
      <c r="N16" s="277">
        <v>2.48</v>
      </c>
      <c r="O16" s="70"/>
      <c r="P16" s="74">
        <v>2.5528961748633878</v>
      </c>
      <c r="Q16" s="75">
        <v>9.4638303940926278E-3</v>
      </c>
      <c r="R16" s="73"/>
      <c r="S16" s="74">
        <v>3.4699999999999998</v>
      </c>
      <c r="T16" s="75">
        <v>9.7430857784641303E-3</v>
      </c>
      <c r="U16" s="114"/>
      <c r="V16" s="74">
        <v>2.5528961748633878</v>
      </c>
      <c r="W16" s="75">
        <v>9.4638303940926278E-3</v>
      </c>
      <c r="X16" s="114"/>
      <c r="Y16" s="74">
        <v>3.4699999999999998</v>
      </c>
      <c r="Z16" s="75">
        <v>9.7430857784641303E-3</v>
      </c>
      <c r="AA16" s="197"/>
      <c r="AB16" s="285"/>
      <c r="AC16" s="130"/>
    </row>
    <row r="17" spans="1:29" ht="16.5" x14ac:dyDescent="0.3">
      <c r="A17" s="278" t="s">
        <v>11</v>
      </c>
      <c r="B17" s="279"/>
      <c r="C17" s="280">
        <v>4.8600000000000003</v>
      </c>
      <c r="D17" s="280">
        <v>5.54</v>
      </c>
      <c r="E17" s="280">
        <v>5.41</v>
      </c>
      <c r="F17" s="280">
        <v>5.5100000000000007</v>
      </c>
      <c r="G17" s="280">
        <v>4.8499999999999996</v>
      </c>
      <c r="H17" s="280">
        <v>4.42</v>
      </c>
      <c r="I17" s="280">
        <v>4.0999999999999996</v>
      </c>
      <c r="J17" s="280">
        <v>3.95</v>
      </c>
      <c r="K17" s="280">
        <v>3.91</v>
      </c>
      <c r="L17" s="280">
        <v>5.22</v>
      </c>
      <c r="M17" s="280">
        <v>4.3499999999999996</v>
      </c>
      <c r="N17" s="280">
        <v>5.0100000000000007</v>
      </c>
      <c r="O17" s="281"/>
      <c r="P17" s="74">
        <v>4.7589071038251358</v>
      </c>
      <c r="Q17" s="75">
        <v>1.7641723989912639E-2</v>
      </c>
      <c r="R17" s="73"/>
      <c r="S17" s="74">
        <v>5.54</v>
      </c>
      <c r="T17" s="75">
        <v>1.5555243577144462E-2</v>
      </c>
      <c r="U17" s="279"/>
      <c r="V17" s="282">
        <v>4.7589071038251358</v>
      </c>
      <c r="W17" s="283">
        <v>1.7641723989912639E-2</v>
      </c>
      <c r="X17" s="279"/>
      <c r="Y17" s="282">
        <v>5.54</v>
      </c>
      <c r="Z17" s="283">
        <v>1.5555243577144462E-2</v>
      </c>
      <c r="AA17" s="197"/>
      <c r="AB17" s="285"/>
      <c r="AC17" s="130"/>
    </row>
    <row r="18" spans="1:29" ht="16.5" x14ac:dyDescent="0.3">
      <c r="A18" s="79" t="s">
        <v>12</v>
      </c>
      <c r="B18" s="114"/>
      <c r="C18" s="277">
        <v>3.63</v>
      </c>
      <c r="D18" s="277">
        <v>4.45</v>
      </c>
      <c r="E18" s="277">
        <v>4.22</v>
      </c>
      <c r="F18" s="277">
        <v>4.4800000000000004</v>
      </c>
      <c r="G18" s="277">
        <v>3.19</v>
      </c>
      <c r="H18" s="277">
        <v>2.56</v>
      </c>
      <c r="I18" s="277">
        <v>2.02</v>
      </c>
      <c r="J18" s="277">
        <v>1.76</v>
      </c>
      <c r="K18" s="277">
        <v>1.73</v>
      </c>
      <c r="L18" s="277">
        <v>2.0699999999999998</v>
      </c>
      <c r="M18" s="277">
        <v>2.29</v>
      </c>
      <c r="N18" s="277">
        <v>2.58</v>
      </c>
      <c r="O18" s="70"/>
      <c r="P18" s="74">
        <v>2.9082513661202181</v>
      </c>
      <c r="Q18" s="75">
        <v>1.0781166090243668E-2</v>
      </c>
      <c r="R18" s="73"/>
      <c r="S18" s="74">
        <v>4.4800000000000004</v>
      </c>
      <c r="T18" s="75">
        <v>1.257896953530816E-2</v>
      </c>
      <c r="U18" s="114"/>
      <c r="V18" s="74">
        <v>2.9082513661202181</v>
      </c>
      <c r="W18" s="75">
        <v>1.0781166090243668E-2</v>
      </c>
      <c r="X18" s="114"/>
      <c r="Y18" s="74">
        <v>4.4800000000000004</v>
      </c>
      <c r="Z18" s="75">
        <v>1.257896953530816E-2</v>
      </c>
      <c r="AA18" s="197"/>
      <c r="AB18" s="285"/>
      <c r="AC18" s="130"/>
    </row>
    <row r="19" spans="1:29" ht="16.5" x14ac:dyDescent="0.3">
      <c r="A19" s="79" t="s">
        <v>13</v>
      </c>
      <c r="B19" s="114"/>
      <c r="C19" s="277">
        <v>5.24</v>
      </c>
      <c r="D19" s="277">
        <v>5.51</v>
      </c>
      <c r="E19" s="277">
        <v>5.46</v>
      </c>
      <c r="F19" s="277">
        <v>5.3</v>
      </c>
      <c r="G19" s="277">
        <v>4.29</v>
      </c>
      <c r="H19" s="277">
        <v>3.74</v>
      </c>
      <c r="I19" s="277">
        <v>3.39</v>
      </c>
      <c r="J19" s="277">
        <v>3.32</v>
      </c>
      <c r="K19" s="277">
        <v>3.3</v>
      </c>
      <c r="L19" s="277">
        <v>4.1399999999999997</v>
      </c>
      <c r="M19" s="277">
        <v>4.4700000000000006</v>
      </c>
      <c r="N19" s="277">
        <v>4.9700000000000006</v>
      </c>
      <c r="O19" s="70"/>
      <c r="P19" s="74">
        <v>4.4240437158469943</v>
      </c>
      <c r="Q19" s="75">
        <v>1.6400353369273923E-2</v>
      </c>
      <c r="R19" s="73"/>
      <c r="S19" s="74">
        <v>5.51</v>
      </c>
      <c r="T19" s="75">
        <v>1.5471009406149094E-2</v>
      </c>
      <c r="U19" s="114"/>
      <c r="V19" s="74">
        <v>4.4240437158469943</v>
      </c>
      <c r="W19" s="75">
        <v>1.6400353369273923E-2</v>
      </c>
      <c r="X19" s="114"/>
      <c r="Y19" s="74">
        <v>5.51</v>
      </c>
      <c r="Z19" s="75">
        <v>1.5471009406149094E-2</v>
      </c>
      <c r="AA19" s="197"/>
      <c r="AB19" s="285"/>
      <c r="AC19" s="130"/>
    </row>
    <row r="20" spans="1:29" ht="16.5" x14ac:dyDescent="0.3">
      <c r="A20" s="79" t="s">
        <v>14</v>
      </c>
      <c r="B20" s="114"/>
      <c r="C20" s="277">
        <v>8.39</v>
      </c>
      <c r="D20" s="277">
        <v>8.76</v>
      </c>
      <c r="E20" s="277">
        <v>8.76</v>
      </c>
      <c r="F20" s="277">
        <v>8.69</v>
      </c>
      <c r="G20" s="277">
        <v>6.99</v>
      </c>
      <c r="H20" s="277">
        <v>5.88</v>
      </c>
      <c r="I20" s="277">
        <v>5.25</v>
      </c>
      <c r="J20" s="277">
        <v>5.32</v>
      </c>
      <c r="K20" s="277">
        <v>5.2</v>
      </c>
      <c r="L20" s="277">
        <v>5.76</v>
      </c>
      <c r="M20" s="277">
        <v>5.71</v>
      </c>
      <c r="N20" s="277">
        <v>6.04</v>
      </c>
      <c r="O20" s="70"/>
      <c r="P20" s="74">
        <v>6.7219945355191282</v>
      </c>
      <c r="Q20" s="75">
        <v>2.4919076937225906E-2</v>
      </c>
      <c r="R20" s="73"/>
      <c r="S20" s="74">
        <v>8.76</v>
      </c>
      <c r="T20" s="75">
        <v>2.4596377930647201E-2</v>
      </c>
      <c r="U20" s="114"/>
      <c r="V20" s="74">
        <v>6.7219945355191282</v>
      </c>
      <c r="W20" s="75">
        <v>2.4919076937225906E-2</v>
      </c>
      <c r="X20" s="114"/>
      <c r="Y20" s="74">
        <v>8.76</v>
      </c>
      <c r="Z20" s="75">
        <v>2.4596377930647201E-2</v>
      </c>
      <c r="AA20" s="197"/>
      <c r="AB20" s="286"/>
      <c r="AC20" s="130"/>
    </row>
    <row r="21" spans="1:29" ht="16.5" x14ac:dyDescent="0.3">
      <c r="A21" s="79" t="s">
        <v>82</v>
      </c>
      <c r="B21" s="114"/>
      <c r="C21" s="277">
        <v>1.65</v>
      </c>
      <c r="D21" s="277">
        <v>1.94</v>
      </c>
      <c r="E21" s="277">
        <v>1.63</v>
      </c>
      <c r="F21" s="277">
        <v>1.64</v>
      </c>
      <c r="G21" s="277">
        <v>1.1399999999999999</v>
      </c>
      <c r="H21" s="277">
        <v>0.9</v>
      </c>
      <c r="I21" s="277">
        <v>0.72</v>
      </c>
      <c r="J21" s="277">
        <v>0.66</v>
      </c>
      <c r="K21" s="277">
        <v>0.65</v>
      </c>
      <c r="L21" s="277">
        <v>0.78</v>
      </c>
      <c r="M21" s="277">
        <v>0.81</v>
      </c>
      <c r="N21" s="277">
        <v>0.95</v>
      </c>
      <c r="O21" s="70"/>
      <c r="P21" s="74">
        <v>1.1193715846994536</v>
      </c>
      <c r="Q21" s="75">
        <v>4.1496175715525167E-3</v>
      </c>
      <c r="R21" s="73"/>
      <c r="S21" s="74">
        <v>1.94</v>
      </c>
      <c r="T21" s="75">
        <v>5.4471430577004076E-3</v>
      </c>
      <c r="U21" s="114"/>
      <c r="V21" s="74">
        <v>1.1193715846994536</v>
      </c>
      <c r="W21" s="75">
        <v>4.1496175715525167E-3</v>
      </c>
      <c r="X21" s="114"/>
      <c r="Y21" s="74">
        <v>1.94</v>
      </c>
      <c r="Z21" s="75">
        <v>5.4471430577004076E-3</v>
      </c>
      <c r="AA21" s="197"/>
      <c r="AB21" s="285"/>
      <c r="AC21" s="130"/>
    </row>
    <row r="22" spans="1:29" ht="16.5" x14ac:dyDescent="0.3">
      <c r="A22" s="79" t="s">
        <v>15</v>
      </c>
      <c r="B22" s="114"/>
      <c r="C22" s="277">
        <v>0.97</v>
      </c>
      <c r="D22" s="277">
        <v>1.1200000000000001</v>
      </c>
      <c r="E22" s="277">
        <v>1</v>
      </c>
      <c r="F22" s="277">
        <v>1.03</v>
      </c>
      <c r="G22" s="277">
        <v>0.83</v>
      </c>
      <c r="H22" s="277">
        <v>0.71</v>
      </c>
      <c r="I22" s="277">
        <v>0.65</v>
      </c>
      <c r="J22" s="277">
        <v>0.64</v>
      </c>
      <c r="K22" s="277">
        <v>0.65</v>
      </c>
      <c r="L22" s="277">
        <v>0.69</v>
      </c>
      <c r="M22" s="277">
        <v>0.71</v>
      </c>
      <c r="N22" s="277">
        <v>0.76</v>
      </c>
      <c r="O22" s="70"/>
      <c r="P22" s="74">
        <v>0.81207650273224052</v>
      </c>
      <c r="Q22" s="75">
        <v>3.0104452991697112E-3</v>
      </c>
      <c r="R22" s="73"/>
      <c r="S22" s="74">
        <v>1.1200000000000001</v>
      </c>
      <c r="T22" s="75">
        <v>3.1447423838270399E-3</v>
      </c>
      <c r="U22" s="114"/>
      <c r="V22" s="74">
        <v>0.81207650273224052</v>
      </c>
      <c r="W22" s="75">
        <v>3.0104452991697112E-3</v>
      </c>
      <c r="X22" s="114"/>
      <c r="Y22" s="74">
        <v>1.1200000000000001</v>
      </c>
      <c r="Z22" s="75">
        <v>3.1447423838270399E-3</v>
      </c>
      <c r="AA22" s="197"/>
      <c r="AB22" s="285"/>
      <c r="AC22" s="130"/>
    </row>
    <row r="23" spans="1:29" ht="16.5" x14ac:dyDescent="0.3">
      <c r="A23" s="79" t="s">
        <v>16</v>
      </c>
      <c r="B23" s="114"/>
      <c r="C23" s="277">
        <v>5.03</v>
      </c>
      <c r="D23" s="277">
        <v>5.21</v>
      </c>
      <c r="E23" s="277">
        <v>5.9799999999999995</v>
      </c>
      <c r="F23" s="277">
        <v>6</v>
      </c>
      <c r="G23" s="277">
        <v>4.42</v>
      </c>
      <c r="H23" s="277">
        <v>3.52</v>
      </c>
      <c r="I23" s="277">
        <v>2.57</v>
      </c>
      <c r="J23" s="277">
        <v>2.2200000000000002</v>
      </c>
      <c r="K23" s="277">
        <v>2.16</v>
      </c>
      <c r="L23" s="277">
        <v>2.57</v>
      </c>
      <c r="M23" s="277">
        <v>3.01</v>
      </c>
      <c r="N23" s="277">
        <v>3.82</v>
      </c>
      <c r="O23" s="70"/>
      <c r="P23" s="74">
        <v>3.8707650273224044</v>
      </c>
      <c r="Q23" s="75">
        <v>1.4349296330441188E-2</v>
      </c>
      <c r="R23" s="73"/>
      <c r="S23" s="74">
        <v>6</v>
      </c>
      <c r="T23" s="75">
        <v>1.6846834199073426E-2</v>
      </c>
      <c r="U23" s="114"/>
      <c r="V23" s="74">
        <v>3.8707650273224044</v>
      </c>
      <c r="W23" s="75">
        <v>1.4349296330441188E-2</v>
      </c>
      <c r="X23" s="114"/>
      <c r="Y23" s="74">
        <v>6</v>
      </c>
      <c r="Z23" s="75">
        <v>1.6846834199073426E-2</v>
      </c>
      <c r="AA23" s="197"/>
      <c r="AB23" s="285"/>
      <c r="AC23" s="130"/>
    </row>
    <row r="24" spans="1:29" ht="16.5" x14ac:dyDescent="0.3">
      <c r="A24" s="79" t="s">
        <v>17</v>
      </c>
      <c r="B24" s="114"/>
      <c r="C24" s="277">
        <v>9.77</v>
      </c>
      <c r="D24" s="277">
        <v>9.879999999999999</v>
      </c>
      <c r="E24" s="277">
        <v>9.98</v>
      </c>
      <c r="F24" s="277">
        <v>10.149999999999999</v>
      </c>
      <c r="G24" s="277">
        <v>8.17</v>
      </c>
      <c r="H24" s="277">
        <v>6.9799999999999995</v>
      </c>
      <c r="I24" s="277">
        <v>6</v>
      </c>
      <c r="J24" s="277">
        <v>5.7399999999999993</v>
      </c>
      <c r="K24" s="277">
        <v>5.66</v>
      </c>
      <c r="L24" s="277">
        <v>6.85</v>
      </c>
      <c r="M24" s="277">
        <v>7.02</v>
      </c>
      <c r="N24" s="277">
        <v>8.2100000000000009</v>
      </c>
      <c r="O24" s="70"/>
      <c r="P24" s="74">
        <v>7.8610382513661214</v>
      </c>
      <c r="Q24" s="75">
        <v>2.9141620981270249E-2</v>
      </c>
      <c r="R24" s="73"/>
      <c r="S24" s="74">
        <v>10.149999999999999</v>
      </c>
      <c r="T24" s="75">
        <v>2.8499227853432542E-2</v>
      </c>
      <c r="U24" s="114"/>
      <c r="V24" s="74">
        <v>7.8610382513661214</v>
      </c>
      <c r="W24" s="75">
        <v>2.9141620981270249E-2</v>
      </c>
      <c r="X24" s="114"/>
      <c r="Y24" s="74">
        <v>10.149999999999999</v>
      </c>
      <c r="Z24" s="75">
        <v>2.8499227853432542E-2</v>
      </c>
      <c r="AA24" s="197"/>
      <c r="AB24" s="285"/>
      <c r="AC24" s="130"/>
    </row>
    <row r="25" spans="1:29" ht="16.5" x14ac:dyDescent="0.3">
      <c r="A25" s="79" t="s">
        <v>18</v>
      </c>
      <c r="B25" s="114"/>
      <c r="C25" s="277">
        <v>8.2099999999999991</v>
      </c>
      <c r="D25" s="277">
        <v>7.93</v>
      </c>
      <c r="E25" s="277">
        <v>8.34</v>
      </c>
      <c r="F25" s="277">
        <v>8.67</v>
      </c>
      <c r="G25" s="277">
        <v>6.15</v>
      </c>
      <c r="H25" s="277">
        <v>5.18</v>
      </c>
      <c r="I25" s="277">
        <v>4.47</v>
      </c>
      <c r="J25" s="277">
        <v>4.03</v>
      </c>
      <c r="K25" s="277">
        <v>4.01</v>
      </c>
      <c r="L25" s="277">
        <v>4.9799999999999995</v>
      </c>
      <c r="M25" s="277">
        <v>5.0200000000000005</v>
      </c>
      <c r="N25" s="277">
        <v>6.58</v>
      </c>
      <c r="O25" s="70"/>
      <c r="P25" s="74">
        <v>6.1254918032786883</v>
      </c>
      <c r="Q25" s="75">
        <v>2.2707784232445832E-2</v>
      </c>
      <c r="R25" s="73"/>
      <c r="S25" s="74">
        <v>8.67</v>
      </c>
      <c r="T25" s="75">
        <v>2.4343675417661099E-2</v>
      </c>
      <c r="U25" s="114"/>
      <c r="V25" s="74">
        <v>6.1254918032786883</v>
      </c>
      <c r="W25" s="75">
        <v>2.2707784232445832E-2</v>
      </c>
      <c r="X25" s="114"/>
      <c r="Y25" s="74">
        <v>8.67</v>
      </c>
      <c r="Z25" s="75">
        <v>2.4343675417661099E-2</v>
      </c>
      <c r="AA25" s="197"/>
      <c r="AB25" s="285"/>
      <c r="AC25" s="130"/>
    </row>
    <row r="26" spans="1:29" ht="16.5" x14ac:dyDescent="0.3">
      <c r="A26" s="79" t="s">
        <v>19</v>
      </c>
      <c r="B26" s="114"/>
      <c r="C26" s="277">
        <v>4.7699999999999996</v>
      </c>
      <c r="D26" s="277">
        <v>4.8499999999999996</v>
      </c>
      <c r="E26" s="277">
        <v>5.1800000000000006</v>
      </c>
      <c r="F26" s="277">
        <v>5.1400000000000006</v>
      </c>
      <c r="G26" s="277">
        <v>3.64</v>
      </c>
      <c r="H26" s="277">
        <v>2.98</v>
      </c>
      <c r="I26" s="277">
        <v>2.44</v>
      </c>
      <c r="J26" s="277">
        <v>2.27</v>
      </c>
      <c r="K26" s="277">
        <v>2.1800000000000002</v>
      </c>
      <c r="L26" s="277">
        <v>2.76</v>
      </c>
      <c r="M26" s="277">
        <v>3.09</v>
      </c>
      <c r="N26" s="277">
        <v>3.8800000000000003</v>
      </c>
      <c r="O26" s="70"/>
      <c r="P26" s="74">
        <v>3.5942349726775955</v>
      </c>
      <c r="Q26" s="75">
        <v>1.3324172958094216E-2</v>
      </c>
      <c r="R26" s="73"/>
      <c r="S26" s="74">
        <v>5.1800000000000006</v>
      </c>
      <c r="T26" s="75">
        <v>1.4544433525200059E-2</v>
      </c>
      <c r="U26" s="114"/>
      <c r="V26" s="74">
        <v>3.5942349726775955</v>
      </c>
      <c r="W26" s="75">
        <v>1.3324172958094216E-2</v>
      </c>
      <c r="X26" s="114"/>
      <c r="Y26" s="74">
        <v>5.1800000000000006</v>
      </c>
      <c r="Z26" s="75">
        <v>1.4544433525200059E-2</v>
      </c>
      <c r="AA26" s="197"/>
      <c r="AB26" s="285"/>
      <c r="AC26" s="130"/>
    </row>
    <row r="27" spans="1:29" ht="16.5" x14ac:dyDescent="0.3">
      <c r="A27" s="79" t="s">
        <v>20</v>
      </c>
      <c r="B27" s="114"/>
      <c r="C27" s="277">
        <v>3.28</v>
      </c>
      <c r="D27" s="277">
        <v>4.1500000000000004</v>
      </c>
      <c r="E27" s="277">
        <v>3.82</v>
      </c>
      <c r="F27" s="277">
        <v>4.0199999999999996</v>
      </c>
      <c r="G27" s="277">
        <v>2.4500000000000002</v>
      </c>
      <c r="H27" s="277">
        <v>1.9</v>
      </c>
      <c r="I27" s="277">
        <v>1.47</v>
      </c>
      <c r="J27" s="277">
        <v>1.35</v>
      </c>
      <c r="K27" s="277">
        <v>1.36</v>
      </c>
      <c r="L27" s="277">
        <v>1.75</v>
      </c>
      <c r="M27" s="277">
        <v>1.9</v>
      </c>
      <c r="N27" s="277">
        <v>2.33</v>
      </c>
      <c r="O27" s="70"/>
      <c r="P27" s="74">
        <v>2.4745901639344265</v>
      </c>
      <c r="Q27" s="75">
        <v>9.1735425188682034E-3</v>
      </c>
      <c r="R27" s="73"/>
      <c r="S27" s="74">
        <v>4.1500000000000004</v>
      </c>
      <c r="T27" s="75">
        <v>1.1652393654359119E-2</v>
      </c>
      <c r="U27" s="114"/>
      <c r="V27" s="74">
        <v>2.4745901639344265</v>
      </c>
      <c r="W27" s="75">
        <v>9.1735425188682034E-3</v>
      </c>
      <c r="X27" s="114"/>
      <c r="Y27" s="74">
        <v>4.1500000000000004</v>
      </c>
      <c r="Z27" s="75">
        <v>1.1652393654359119E-2</v>
      </c>
      <c r="AA27" s="197"/>
      <c r="AB27" s="285"/>
      <c r="AC27" s="130"/>
    </row>
    <row r="28" spans="1:29" ht="16.5" x14ac:dyDescent="0.3">
      <c r="A28" s="79" t="s">
        <v>21</v>
      </c>
      <c r="B28" s="114"/>
      <c r="C28" s="277">
        <v>3.29</v>
      </c>
      <c r="D28" s="277">
        <v>3.6</v>
      </c>
      <c r="E28" s="277">
        <v>3.49</v>
      </c>
      <c r="F28" s="277">
        <v>3.62</v>
      </c>
      <c r="G28" s="277">
        <v>2.76</v>
      </c>
      <c r="H28" s="277">
        <v>2.38</v>
      </c>
      <c r="I28" s="277">
        <v>2.17</v>
      </c>
      <c r="J28" s="277">
        <v>2.06</v>
      </c>
      <c r="K28" s="277">
        <v>2</v>
      </c>
      <c r="L28" s="277">
        <v>2.14</v>
      </c>
      <c r="M28" s="277">
        <v>2.25</v>
      </c>
      <c r="N28" s="277">
        <v>2.5099999999999998</v>
      </c>
      <c r="O28" s="70"/>
      <c r="P28" s="74">
        <v>2.685573770491803</v>
      </c>
      <c r="Q28" s="75">
        <v>9.9556789363430855E-3</v>
      </c>
      <c r="R28" s="73"/>
      <c r="S28" s="74">
        <v>3.62</v>
      </c>
      <c r="T28" s="75">
        <v>1.0164256633440966E-2</v>
      </c>
      <c r="U28" s="114"/>
      <c r="V28" s="74">
        <v>2.685573770491803</v>
      </c>
      <c r="W28" s="75">
        <v>9.9556789363430855E-3</v>
      </c>
      <c r="X28" s="114"/>
      <c r="Y28" s="74">
        <v>3.62</v>
      </c>
      <c r="Z28" s="75">
        <v>1.0164256633440966E-2</v>
      </c>
      <c r="AA28" s="197"/>
      <c r="AB28" s="285"/>
      <c r="AC28" s="130"/>
    </row>
    <row r="29" spans="1:29" ht="16.5" x14ac:dyDescent="0.3">
      <c r="A29" s="79" t="s">
        <v>22</v>
      </c>
      <c r="B29" s="114"/>
      <c r="C29" s="277">
        <v>3.89</v>
      </c>
      <c r="D29" s="277">
        <v>4.1900000000000004</v>
      </c>
      <c r="E29" s="277">
        <v>4.1399999999999997</v>
      </c>
      <c r="F29" s="277">
        <v>4.54</v>
      </c>
      <c r="G29" s="277">
        <v>3.09</v>
      </c>
      <c r="H29" s="277">
        <v>2.4700000000000002</v>
      </c>
      <c r="I29" s="277">
        <v>1.92</v>
      </c>
      <c r="J29" s="277">
        <v>1.92</v>
      </c>
      <c r="K29" s="277">
        <v>2.02</v>
      </c>
      <c r="L29" s="277">
        <v>2.36</v>
      </c>
      <c r="M29" s="277">
        <v>2.59</v>
      </c>
      <c r="N29" s="277">
        <v>3.02</v>
      </c>
      <c r="O29" s="70"/>
      <c r="P29" s="74">
        <v>3.0072404371584702</v>
      </c>
      <c r="Q29" s="75">
        <v>1.114812804835187E-2</v>
      </c>
      <c r="R29" s="73"/>
      <c r="S29" s="74">
        <v>4.54</v>
      </c>
      <c r="T29" s="75">
        <v>1.2747437877298892E-2</v>
      </c>
      <c r="U29" s="114"/>
      <c r="V29" s="74">
        <v>3.0072404371584702</v>
      </c>
      <c r="W29" s="75">
        <v>1.114812804835187E-2</v>
      </c>
      <c r="X29" s="114"/>
      <c r="Y29" s="74">
        <v>4.54</v>
      </c>
      <c r="Z29" s="75">
        <v>1.2747437877298892E-2</v>
      </c>
      <c r="AA29" s="197"/>
      <c r="AB29" s="285"/>
      <c r="AC29" s="130"/>
    </row>
    <row r="30" spans="1:29" ht="16.5" x14ac:dyDescent="0.3">
      <c r="A30" s="79" t="s">
        <v>23</v>
      </c>
      <c r="B30" s="114"/>
      <c r="C30" s="277">
        <v>17.670000000000002</v>
      </c>
      <c r="D30" s="277">
        <v>18.309999999999999</v>
      </c>
      <c r="E30" s="277">
        <v>18.940000000000001</v>
      </c>
      <c r="F30" s="277">
        <v>21.25</v>
      </c>
      <c r="G30" s="277">
        <v>14.86</v>
      </c>
      <c r="H30" s="277">
        <v>11.56</v>
      </c>
      <c r="I30" s="277">
        <v>9.26</v>
      </c>
      <c r="J30" s="277">
        <v>8.56</v>
      </c>
      <c r="K30" s="277">
        <v>8.48</v>
      </c>
      <c r="L30" s="277">
        <v>10.54</v>
      </c>
      <c r="M30" s="277">
        <v>11.11</v>
      </c>
      <c r="N30" s="277">
        <v>12.69</v>
      </c>
      <c r="O30" s="70"/>
      <c r="P30" s="74">
        <v>13.582267759562843</v>
      </c>
      <c r="Q30" s="75">
        <v>5.0350766204008961E-2</v>
      </c>
      <c r="R30" s="73"/>
      <c r="S30" s="74">
        <v>21.25</v>
      </c>
      <c r="T30" s="75">
        <v>5.9665871121718381E-2</v>
      </c>
      <c r="U30" s="114"/>
      <c r="V30" s="74">
        <v>13.582267759562843</v>
      </c>
      <c r="W30" s="75">
        <v>5.0350766204008961E-2</v>
      </c>
      <c r="X30" s="114"/>
      <c r="Y30" s="74">
        <v>21.25</v>
      </c>
      <c r="Z30" s="75">
        <v>5.9665871121718381E-2</v>
      </c>
      <c r="AA30" s="197"/>
      <c r="AB30" s="285"/>
      <c r="AC30" s="130"/>
    </row>
    <row r="31" spans="1:29" ht="16.5" x14ac:dyDescent="0.3">
      <c r="A31" s="79" t="s">
        <v>24</v>
      </c>
      <c r="B31" s="114"/>
      <c r="C31" s="277">
        <v>5.47</v>
      </c>
      <c r="D31" s="277">
        <v>7.08</v>
      </c>
      <c r="E31" s="277">
        <v>5.6400000000000006</v>
      </c>
      <c r="F31" s="277">
        <v>6.8599999999999994</v>
      </c>
      <c r="G31" s="277">
        <v>4.87</v>
      </c>
      <c r="H31" s="277">
        <v>3.9099999999999997</v>
      </c>
      <c r="I31" s="277">
        <v>3.5300000000000002</v>
      </c>
      <c r="J31" s="277">
        <v>3.43</v>
      </c>
      <c r="K31" s="277">
        <v>3.33</v>
      </c>
      <c r="L31" s="277">
        <v>3.65</v>
      </c>
      <c r="M31" s="277">
        <v>4.21</v>
      </c>
      <c r="N31" s="277">
        <v>4.5699999999999994</v>
      </c>
      <c r="O31" s="70"/>
      <c r="P31" s="74">
        <v>4.7010382513661204</v>
      </c>
      <c r="Q31" s="75">
        <v>1.7427198616665841E-2</v>
      </c>
      <c r="R31" s="73"/>
      <c r="S31" s="74">
        <v>7.08</v>
      </c>
      <c r="T31" s="75">
        <v>1.9879264354906643E-2</v>
      </c>
      <c r="U31" s="114"/>
      <c r="V31" s="74">
        <v>4.7010382513661204</v>
      </c>
      <c r="W31" s="75">
        <v>1.7427198616665841E-2</v>
      </c>
      <c r="X31" s="114"/>
      <c r="Y31" s="74">
        <v>7.08</v>
      </c>
      <c r="Z31" s="75">
        <v>1.9879264354906643E-2</v>
      </c>
      <c r="AA31" s="197"/>
      <c r="AB31" s="285"/>
      <c r="AC31" s="130"/>
    </row>
    <row r="32" spans="1:29" ht="16.5" x14ac:dyDescent="0.3">
      <c r="A32" s="79" t="s">
        <v>25</v>
      </c>
      <c r="B32" s="114"/>
      <c r="C32" s="277">
        <v>13.5</v>
      </c>
      <c r="D32" s="277">
        <v>15.56</v>
      </c>
      <c r="E32" s="277">
        <v>14.66</v>
      </c>
      <c r="F32" s="277">
        <v>15.38</v>
      </c>
      <c r="G32" s="277">
        <v>12.33</v>
      </c>
      <c r="H32" s="277">
        <v>11.17</v>
      </c>
      <c r="I32" s="277">
        <v>9.68</v>
      </c>
      <c r="J32" s="277">
        <v>9.11</v>
      </c>
      <c r="K32" s="277">
        <v>8.8000000000000007</v>
      </c>
      <c r="L32" s="277">
        <v>10.39</v>
      </c>
      <c r="M32" s="277">
        <v>10.14</v>
      </c>
      <c r="N32" s="277">
        <v>10.83</v>
      </c>
      <c r="O32" s="70"/>
      <c r="P32" s="74">
        <v>11.779890710382515</v>
      </c>
      <c r="Q32" s="75">
        <v>4.3669182022247024E-2</v>
      </c>
      <c r="R32" s="73"/>
      <c r="S32" s="74">
        <v>15.56</v>
      </c>
      <c r="T32" s="75">
        <v>4.3689456689597082E-2</v>
      </c>
      <c r="U32" s="114"/>
      <c r="V32" s="74">
        <v>11.779890710382515</v>
      </c>
      <c r="W32" s="75">
        <v>4.3669182022247024E-2</v>
      </c>
      <c r="X32" s="114"/>
      <c r="Y32" s="74">
        <v>15.56</v>
      </c>
      <c r="Z32" s="75">
        <v>4.3689456689597082E-2</v>
      </c>
      <c r="AA32" s="197"/>
      <c r="AB32" s="285"/>
      <c r="AC32" s="130"/>
    </row>
    <row r="33" spans="1:29" ht="16.5" x14ac:dyDescent="0.3">
      <c r="A33" s="79" t="s">
        <v>26</v>
      </c>
      <c r="B33" s="114"/>
      <c r="C33" s="277">
        <v>3.26</v>
      </c>
      <c r="D33" s="277">
        <v>4.16</v>
      </c>
      <c r="E33" s="277">
        <v>3.79</v>
      </c>
      <c r="F33" s="277">
        <v>4</v>
      </c>
      <c r="G33" s="277">
        <v>2.75</v>
      </c>
      <c r="H33" s="277">
        <v>2.12</v>
      </c>
      <c r="I33" s="277">
        <v>1.75</v>
      </c>
      <c r="J33" s="277">
        <v>1.64</v>
      </c>
      <c r="K33" s="277">
        <v>2.0699999999999998</v>
      </c>
      <c r="L33" s="277">
        <v>2.34</v>
      </c>
      <c r="M33" s="277">
        <v>2.4</v>
      </c>
      <c r="N33" s="277">
        <v>2.94</v>
      </c>
      <c r="O33" s="70"/>
      <c r="P33" s="74">
        <v>2.7620491803278693</v>
      </c>
      <c r="Q33" s="75">
        <v>1.023918059815508E-2</v>
      </c>
      <c r="R33" s="73"/>
      <c r="S33" s="74">
        <v>4.16</v>
      </c>
      <c r="T33" s="75">
        <v>1.1680471711357575E-2</v>
      </c>
      <c r="U33" s="114"/>
      <c r="V33" s="74">
        <v>2.7620491803278693</v>
      </c>
      <c r="W33" s="75">
        <v>1.023918059815508E-2</v>
      </c>
      <c r="X33" s="114"/>
      <c r="Y33" s="74">
        <v>4.16</v>
      </c>
      <c r="Z33" s="75">
        <v>1.1680471711357575E-2</v>
      </c>
      <c r="AA33" s="197"/>
      <c r="AB33" s="285"/>
      <c r="AC33" s="130"/>
    </row>
    <row r="34" spans="1:29" ht="16.5" x14ac:dyDescent="0.3">
      <c r="A34" s="79" t="s">
        <v>27</v>
      </c>
      <c r="B34" s="114"/>
      <c r="C34" s="277">
        <v>3.08</v>
      </c>
      <c r="D34" s="277">
        <v>3.21</v>
      </c>
      <c r="E34" s="277">
        <v>3.6</v>
      </c>
      <c r="F34" s="277">
        <v>3.47</v>
      </c>
      <c r="G34" s="277">
        <v>2.5900000000000003</v>
      </c>
      <c r="H34" s="277">
        <v>1.9999999999999998</v>
      </c>
      <c r="I34" s="277">
        <v>1.67</v>
      </c>
      <c r="J34" s="277">
        <v>1.56</v>
      </c>
      <c r="K34" s="277">
        <v>1.54</v>
      </c>
      <c r="L34" s="277">
        <v>1.8</v>
      </c>
      <c r="M34" s="277">
        <v>2.0900000000000003</v>
      </c>
      <c r="N34" s="277">
        <v>2.6300000000000003</v>
      </c>
      <c r="O34" s="70"/>
      <c r="P34" s="74">
        <v>2.4342076502732244</v>
      </c>
      <c r="Q34" s="75">
        <v>9.0238406767252522E-3</v>
      </c>
      <c r="R34" s="73"/>
      <c r="S34" s="74">
        <v>3.6</v>
      </c>
      <c r="T34" s="75">
        <v>1.0108100519444056E-2</v>
      </c>
      <c r="U34" s="114"/>
      <c r="V34" s="74">
        <v>2.4342076502732244</v>
      </c>
      <c r="W34" s="75">
        <v>9.0238406767252522E-3</v>
      </c>
      <c r="X34" s="114"/>
      <c r="Y34" s="74">
        <v>3.6</v>
      </c>
      <c r="Z34" s="75">
        <v>1.0108100519444056E-2</v>
      </c>
      <c r="AA34" s="197"/>
      <c r="AB34" s="285"/>
      <c r="AC34" s="130"/>
    </row>
    <row r="35" spans="1:29" ht="16.5" x14ac:dyDescent="0.3">
      <c r="A35" s="79" t="s">
        <v>28</v>
      </c>
      <c r="B35" s="114"/>
      <c r="C35" s="277">
        <v>6.9200000000000008</v>
      </c>
      <c r="D35" s="277">
        <v>7.32</v>
      </c>
      <c r="E35" s="277">
        <v>7.4700000000000006</v>
      </c>
      <c r="F35" s="277">
        <v>7</v>
      </c>
      <c r="G35" s="277">
        <v>5.37</v>
      </c>
      <c r="H35" s="277">
        <v>5.0600000000000005</v>
      </c>
      <c r="I35" s="277">
        <v>4.54</v>
      </c>
      <c r="J35" s="277">
        <v>4.53</v>
      </c>
      <c r="K35" s="277">
        <v>4.3500000000000005</v>
      </c>
      <c r="L35" s="277">
        <v>5.59</v>
      </c>
      <c r="M35" s="277">
        <v>5.04</v>
      </c>
      <c r="N35" s="277">
        <v>6.07</v>
      </c>
      <c r="O35" s="70"/>
      <c r="P35" s="74">
        <v>5.7676775956284159</v>
      </c>
      <c r="Q35" s="75">
        <v>2.1381332727233315E-2</v>
      </c>
      <c r="R35" s="73"/>
      <c r="S35" s="74">
        <v>7.4700000000000006</v>
      </c>
      <c r="T35" s="75">
        <v>2.0974308577846417E-2</v>
      </c>
      <c r="U35" s="114"/>
      <c r="V35" s="74">
        <v>5.7676775956284159</v>
      </c>
      <c r="W35" s="75">
        <v>2.1381332727233315E-2</v>
      </c>
      <c r="X35" s="114"/>
      <c r="Y35" s="74">
        <v>7.4700000000000006</v>
      </c>
      <c r="Z35" s="75">
        <v>2.0974308577846417E-2</v>
      </c>
      <c r="AA35" s="197"/>
      <c r="AB35" s="285"/>
      <c r="AC35" s="130"/>
    </row>
    <row r="36" spans="1:29" ht="16.5" x14ac:dyDescent="0.3">
      <c r="A36" s="79" t="s">
        <v>29</v>
      </c>
      <c r="B36" s="114"/>
      <c r="C36" s="277">
        <v>11.8</v>
      </c>
      <c r="D36" s="277">
        <v>12.2</v>
      </c>
      <c r="E36" s="277">
        <v>11.97</v>
      </c>
      <c r="F36" s="277">
        <v>12.58</v>
      </c>
      <c r="G36" s="277">
        <v>8.7800000000000011</v>
      </c>
      <c r="H36" s="277">
        <v>7.4600000000000009</v>
      </c>
      <c r="I36" s="277">
        <v>6.7100000000000009</v>
      </c>
      <c r="J36" s="277">
        <v>7.0600000000000005</v>
      </c>
      <c r="K36" s="277">
        <v>6.57</v>
      </c>
      <c r="L36" s="277">
        <v>10.02</v>
      </c>
      <c r="M36" s="277">
        <v>9.2199999999999989</v>
      </c>
      <c r="N36" s="277">
        <v>9.8899999999999988</v>
      </c>
      <c r="O36" s="70"/>
      <c r="P36" s="74">
        <v>9.5131967213114752</v>
      </c>
      <c r="Q36" s="75">
        <v>3.5266330516143175E-2</v>
      </c>
      <c r="R36" s="73"/>
      <c r="S36" s="74">
        <v>12.58</v>
      </c>
      <c r="T36" s="75">
        <v>3.5322195704057278E-2</v>
      </c>
      <c r="U36" s="114"/>
      <c r="V36" s="74">
        <v>9.5131967213114752</v>
      </c>
      <c r="W36" s="75">
        <v>3.5266330516143175E-2</v>
      </c>
      <c r="X36" s="114"/>
      <c r="Y36" s="74">
        <v>12.58</v>
      </c>
      <c r="Z36" s="75">
        <v>3.5322195704057278E-2</v>
      </c>
      <c r="AA36" s="197"/>
      <c r="AB36" s="285"/>
      <c r="AC36" s="130"/>
    </row>
    <row r="37" spans="1:29" ht="16.5" x14ac:dyDescent="0.3">
      <c r="A37" s="79" t="s">
        <v>30</v>
      </c>
      <c r="B37" s="114"/>
      <c r="C37" s="277">
        <v>3.17</v>
      </c>
      <c r="D37" s="277">
        <v>3.1500000000000004</v>
      </c>
      <c r="E37" s="277">
        <v>3.39</v>
      </c>
      <c r="F37" s="277">
        <v>3.3200000000000003</v>
      </c>
      <c r="G37" s="277">
        <v>2.23</v>
      </c>
      <c r="H37" s="277">
        <v>1.8199999999999998</v>
      </c>
      <c r="I37" s="277">
        <v>1.42</v>
      </c>
      <c r="J37" s="277">
        <v>1.4</v>
      </c>
      <c r="K37" s="277">
        <v>1.43</v>
      </c>
      <c r="L37" s="277">
        <v>1.69</v>
      </c>
      <c r="M37" s="277">
        <v>1.8499999999999999</v>
      </c>
      <c r="N37" s="277">
        <v>2.2399999999999998</v>
      </c>
      <c r="O37" s="70"/>
      <c r="P37" s="74">
        <v>2.2559836065573773</v>
      </c>
      <c r="Q37" s="75">
        <v>8.3631470933027349E-3</v>
      </c>
      <c r="R37" s="73"/>
      <c r="S37" s="74">
        <v>3.39</v>
      </c>
      <c r="T37" s="75">
        <v>9.5184613224764854E-3</v>
      </c>
      <c r="U37" s="114"/>
      <c r="V37" s="74">
        <v>2.2559836065573773</v>
      </c>
      <c r="W37" s="75">
        <v>8.3631470933027349E-3</v>
      </c>
      <c r="X37" s="114"/>
      <c r="Y37" s="74">
        <v>3.39</v>
      </c>
      <c r="Z37" s="75">
        <v>9.5184613224764854E-3</v>
      </c>
      <c r="AA37" s="197"/>
      <c r="AB37" s="285"/>
      <c r="AC37" s="130"/>
    </row>
    <row r="38" spans="1:29" ht="16.5" x14ac:dyDescent="0.3">
      <c r="A38" s="79" t="s">
        <v>31</v>
      </c>
      <c r="B38" s="114"/>
      <c r="C38" s="277">
        <v>2.99</v>
      </c>
      <c r="D38" s="277">
        <v>3.69</v>
      </c>
      <c r="E38" s="277">
        <v>3.48</v>
      </c>
      <c r="F38" s="277">
        <v>3.76</v>
      </c>
      <c r="G38" s="277">
        <v>2.81</v>
      </c>
      <c r="H38" s="277">
        <v>2.25</v>
      </c>
      <c r="I38" s="277">
        <v>1.8</v>
      </c>
      <c r="J38" s="277">
        <v>1.63</v>
      </c>
      <c r="K38" s="277">
        <v>1.6</v>
      </c>
      <c r="L38" s="277">
        <v>1.84</v>
      </c>
      <c r="M38" s="277">
        <v>1.96</v>
      </c>
      <c r="N38" s="277">
        <v>2.2799999999999998</v>
      </c>
      <c r="O38" s="70"/>
      <c r="P38" s="74">
        <v>2.5022950819672127</v>
      </c>
      <c r="Q38" s="75">
        <v>9.2762473009608635E-3</v>
      </c>
      <c r="R38" s="73"/>
      <c r="S38" s="74">
        <v>3.76</v>
      </c>
      <c r="T38" s="75">
        <v>1.0557349431419345E-2</v>
      </c>
      <c r="U38" s="114"/>
      <c r="V38" s="74">
        <v>2.5022950819672127</v>
      </c>
      <c r="W38" s="75">
        <v>9.2762473009608635E-3</v>
      </c>
      <c r="X38" s="114"/>
      <c r="Y38" s="74">
        <v>3.76</v>
      </c>
      <c r="Z38" s="75">
        <v>1.0557349431419345E-2</v>
      </c>
      <c r="AA38" s="197"/>
      <c r="AB38" s="285"/>
      <c r="AC38" s="130"/>
    </row>
    <row r="39" spans="1:29" ht="16.5" x14ac:dyDescent="0.3">
      <c r="A39" s="79" t="s">
        <v>32</v>
      </c>
      <c r="B39" s="114"/>
      <c r="C39" s="277">
        <v>4.79</v>
      </c>
      <c r="D39" s="277">
        <v>4.88</v>
      </c>
      <c r="E39" s="277">
        <v>5.4</v>
      </c>
      <c r="F39" s="277">
        <v>5.38</v>
      </c>
      <c r="G39" s="277">
        <v>3.79</v>
      </c>
      <c r="H39" s="277">
        <v>2.85</v>
      </c>
      <c r="I39" s="277">
        <v>2.2400000000000002</v>
      </c>
      <c r="J39" s="277">
        <v>2.08</v>
      </c>
      <c r="K39" s="277">
        <v>1.99</v>
      </c>
      <c r="L39" s="277">
        <v>2.4500000000000002</v>
      </c>
      <c r="M39" s="277">
        <v>2.8600000000000003</v>
      </c>
      <c r="N39" s="277">
        <v>3.72</v>
      </c>
      <c r="O39" s="70"/>
      <c r="P39" s="74">
        <v>3.5313934426229507</v>
      </c>
      <c r="Q39" s="75">
        <v>1.3091213393189758E-2</v>
      </c>
      <c r="R39" s="73"/>
      <c r="S39" s="74">
        <v>5.4</v>
      </c>
      <c r="T39" s="75">
        <v>1.5162150779166083E-2</v>
      </c>
      <c r="U39" s="114"/>
      <c r="V39" s="74">
        <v>3.5313934426229507</v>
      </c>
      <c r="W39" s="75">
        <v>1.3091213393189758E-2</v>
      </c>
      <c r="X39" s="114"/>
      <c r="Y39" s="74">
        <v>5.4</v>
      </c>
      <c r="Z39" s="75">
        <v>1.5162150779166083E-2</v>
      </c>
      <c r="AA39" s="197"/>
      <c r="AB39" s="285"/>
      <c r="AC39" s="130"/>
    </row>
    <row r="40" spans="1:29" ht="16.5" x14ac:dyDescent="0.3">
      <c r="A40" s="79" t="s">
        <v>33</v>
      </c>
      <c r="B40" s="114"/>
      <c r="C40" s="277">
        <v>2.0299999999999998</v>
      </c>
      <c r="D40" s="277">
        <v>2.2799999999999998</v>
      </c>
      <c r="E40" s="277">
        <v>2.2200000000000002</v>
      </c>
      <c r="F40" s="277">
        <v>2.35</v>
      </c>
      <c r="G40" s="277">
        <v>1.86</v>
      </c>
      <c r="H40" s="277">
        <v>1.67</v>
      </c>
      <c r="I40" s="277">
        <v>1.46</v>
      </c>
      <c r="J40" s="277">
        <v>1.43</v>
      </c>
      <c r="K40" s="277">
        <v>1.46</v>
      </c>
      <c r="L40" s="277">
        <v>1.56</v>
      </c>
      <c r="M40" s="277">
        <v>1.61</v>
      </c>
      <c r="N40" s="277">
        <v>1.86</v>
      </c>
      <c r="O40" s="70"/>
      <c r="P40" s="74">
        <v>1.8137704918032784</v>
      </c>
      <c r="Q40" s="75">
        <v>6.723820763746789E-3</v>
      </c>
      <c r="R40" s="73"/>
      <c r="S40" s="74">
        <v>2.35</v>
      </c>
      <c r="T40" s="75">
        <v>6.5983433946370917E-3</v>
      </c>
      <c r="U40" s="114"/>
      <c r="V40" s="74">
        <v>1.8137704918032784</v>
      </c>
      <c r="W40" s="75">
        <v>6.723820763746789E-3</v>
      </c>
      <c r="X40" s="114"/>
      <c r="Y40" s="74">
        <v>2.35</v>
      </c>
      <c r="Z40" s="75">
        <v>6.5983433946370917E-3</v>
      </c>
      <c r="AA40" s="197"/>
      <c r="AB40" s="285"/>
      <c r="AC40" s="130"/>
    </row>
    <row r="41" spans="1:29" ht="16.5" x14ac:dyDescent="0.3">
      <c r="A41" s="79" t="s">
        <v>34</v>
      </c>
      <c r="B41" s="114"/>
      <c r="C41" s="277">
        <v>9.85</v>
      </c>
      <c r="D41" s="277">
        <v>9.59</v>
      </c>
      <c r="E41" s="277">
        <v>9.870000000000001</v>
      </c>
      <c r="F41" s="277">
        <v>10.399999999999999</v>
      </c>
      <c r="G41" s="277">
        <v>7.68</v>
      </c>
      <c r="H41" s="277">
        <v>6.5</v>
      </c>
      <c r="I41" s="277">
        <v>5.65</v>
      </c>
      <c r="J41" s="277">
        <v>5.48</v>
      </c>
      <c r="K41" s="277">
        <v>5.47</v>
      </c>
      <c r="L41" s="277">
        <v>6.62</v>
      </c>
      <c r="M41" s="277">
        <v>7.02</v>
      </c>
      <c r="N41" s="277">
        <v>7.6899999999999995</v>
      </c>
      <c r="O41" s="70"/>
      <c r="P41" s="74">
        <v>7.6443989071038247</v>
      </c>
      <c r="Q41" s="75">
        <v>2.8338518202953959E-2</v>
      </c>
      <c r="R41" s="73"/>
      <c r="S41" s="74">
        <v>10.399999999999999</v>
      </c>
      <c r="T41" s="75">
        <v>2.9201179278393934E-2</v>
      </c>
      <c r="U41" s="114"/>
      <c r="V41" s="74">
        <v>7.6443989071038247</v>
      </c>
      <c r="W41" s="75">
        <v>2.8338518202953959E-2</v>
      </c>
      <c r="X41" s="114"/>
      <c r="Y41" s="74">
        <v>10.399999999999999</v>
      </c>
      <c r="Z41" s="75">
        <v>2.9201179278393934E-2</v>
      </c>
      <c r="AA41" s="197"/>
      <c r="AB41" s="286"/>
      <c r="AC41" s="130"/>
    </row>
    <row r="42" spans="1:29" ht="16.5" x14ac:dyDescent="0.3">
      <c r="A42" s="79" t="s">
        <v>35</v>
      </c>
      <c r="B42" s="114"/>
      <c r="C42" s="277">
        <v>3.68</v>
      </c>
      <c r="D42" s="277">
        <v>3.8</v>
      </c>
      <c r="E42" s="277">
        <v>3.99</v>
      </c>
      <c r="F42" s="277">
        <v>4.09</v>
      </c>
      <c r="G42" s="277">
        <v>2.86</v>
      </c>
      <c r="H42" s="277">
        <v>2.4700000000000002</v>
      </c>
      <c r="I42" s="277">
        <v>2.27</v>
      </c>
      <c r="J42" s="277">
        <v>2.14</v>
      </c>
      <c r="K42" s="277">
        <v>2.16</v>
      </c>
      <c r="L42" s="277">
        <v>2.42</v>
      </c>
      <c r="M42" s="277">
        <v>2.48</v>
      </c>
      <c r="N42" s="277">
        <v>2.99</v>
      </c>
      <c r="O42" s="70"/>
      <c r="P42" s="74">
        <v>2.94275956284153</v>
      </c>
      <c r="Q42" s="75">
        <v>1.0909091277406423E-2</v>
      </c>
      <c r="R42" s="73"/>
      <c r="S42" s="74">
        <v>4.09</v>
      </c>
      <c r="T42" s="75">
        <v>1.1483925312368384E-2</v>
      </c>
      <c r="U42" s="114"/>
      <c r="V42" s="74">
        <v>2.94275956284153</v>
      </c>
      <c r="W42" s="75">
        <v>1.0909091277406423E-2</v>
      </c>
      <c r="X42" s="114"/>
      <c r="Y42" s="74">
        <v>4.09</v>
      </c>
      <c r="Z42" s="75">
        <v>1.1483925312368384E-2</v>
      </c>
      <c r="AA42" s="197"/>
      <c r="AB42" s="285"/>
      <c r="AC42" s="130"/>
    </row>
    <row r="43" spans="1:29" ht="16.5" x14ac:dyDescent="0.3">
      <c r="A43" s="79" t="s">
        <v>36</v>
      </c>
      <c r="B43" s="114"/>
      <c r="C43" s="277">
        <v>3.46</v>
      </c>
      <c r="D43" s="277">
        <v>3.71</v>
      </c>
      <c r="E43" s="277">
        <v>3.69</v>
      </c>
      <c r="F43" s="277">
        <v>3.99</v>
      </c>
      <c r="G43" s="277">
        <v>2.83</v>
      </c>
      <c r="H43" s="277">
        <v>2.2999999999999998</v>
      </c>
      <c r="I43" s="277">
        <v>1.85</v>
      </c>
      <c r="J43" s="277">
        <v>1.75</v>
      </c>
      <c r="K43" s="277">
        <v>1.84</v>
      </c>
      <c r="L43" s="277">
        <v>2.2400000000000002</v>
      </c>
      <c r="M43" s="277">
        <v>2.36</v>
      </c>
      <c r="N43" s="277">
        <v>2.7</v>
      </c>
      <c r="O43" s="70"/>
      <c r="P43" s="74">
        <v>2.7224316939890714</v>
      </c>
      <c r="Q43" s="75">
        <v>1.0092314785497922E-2</v>
      </c>
      <c r="R43" s="73"/>
      <c r="S43" s="74">
        <v>3.99</v>
      </c>
      <c r="T43" s="75">
        <v>1.1203144742383828E-2</v>
      </c>
      <c r="U43" s="114"/>
      <c r="V43" s="74">
        <v>2.7224316939890714</v>
      </c>
      <c r="W43" s="75">
        <v>1.0092314785497922E-2</v>
      </c>
      <c r="X43" s="114"/>
      <c r="Y43" s="74">
        <v>3.99</v>
      </c>
      <c r="Z43" s="75">
        <v>1.1203144742383828E-2</v>
      </c>
      <c r="AA43" s="197"/>
      <c r="AB43" s="285"/>
      <c r="AC43" s="130"/>
    </row>
    <row r="44" spans="1:29" ht="16.5" x14ac:dyDescent="0.3">
      <c r="A44" s="79" t="s">
        <v>37</v>
      </c>
      <c r="B44" s="114"/>
      <c r="C44" s="277">
        <v>1.78</v>
      </c>
      <c r="D44" s="277">
        <v>1.99</v>
      </c>
      <c r="E44" s="277">
        <v>1.93</v>
      </c>
      <c r="F44" s="277">
        <v>2.23</v>
      </c>
      <c r="G44" s="277">
        <v>1.6</v>
      </c>
      <c r="H44" s="277">
        <v>1.39</v>
      </c>
      <c r="I44" s="277">
        <v>1.18</v>
      </c>
      <c r="J44" s="277">
        <v>1.18</v>
      </c>
      <c r="K44" s="277">
        <v>1.18</v>
      </c>
      <c r="L44" s="277">
        <v>1.25</v>
      </c>
      <c r="M44" s="277">
        <v>1.34</v>
      </c>
      <c r="N44" s="277">
        <v>1.5</v>
      </c>
      <c r="O44" s="70"/>
      <c r="P44" s="74">
        <v>1.5435245901639343</v>
      </c>
      <c r="Q44" s="75">
        <v>5.7219933478902651E-3</v>
      </c>
      <c r="R44" s="73"/>
      <c r="S44" s="74">
        <v>2.23</v>
      </c>
      <c r="T44" s="75">
        <v>6.2614067106556226E-3</v>
      </c>
      <c r="U44" s="114"/>
      <c r="V44" s="74">
        <v>1.5435245901639343</v>
      </c>
      <c r="W44" s="75">
        <v>5.7219933478902651E-3</v>
      </c>
      <c r="X44" s="114"/>
      <c r="Y44" s="74">
        <v>2.23</v>
      </c>
      <c r="Z44" s="75">
        <v>6.2614067106556226E-3</v>
      </c>
      <c r="AA44" s="197"/>
      <c r="AB44" s="285"/>
      <c r="AC44" s="130"/>
    </row>
    <row r="45" spans="1:29" ht="16.5" x14ac:dyDescent="0.3">
      <c r="A45" s="79" t="s">
        <v>38</v>
      </c>
      <c r="B45" s="114"/>
      <c r="C45" s="277">
        <v>8.9700000000000006</v>
      </c>
      <c r="D45" s="277">
        <v>9.94</v>
      </c>
      <c r="E45" s="277">
        <v>8.57</v>
      </c>
      <c r="F45" s="277">
        <v>9.65</v>
      </c>
      <c r="G45" s="277">
        <v>7.56</v>
      </c>
      <c r="H45" s="277">
        <v>5.94</v>
      </c>
      <c r="I45" s="277">
        <v>4.92</v>
      </c>
      <c r="J45" s="277">
        <v>4.66</v>
      </c>
      <c r="K45" s="277">
        <v>4.49</v>
      </c>
      <c r="L45" s="277">
        <v>5.42</v>
      </c>
      <c r="M45" s="277">
        <v>5.66</v>
      </c>
      <c r="N45" s="277">
        <v>6.65</v>
      </c>
      <c r="O45" s="70"/>
      <c r="P45" s="74">
        <v>6.8571311475409846</v>
      </c>
      <c r="Q45" s="75">
        <v>2.542004128853784E-2</v>
      </c>
      <c r="R45" s="73"/>
      <c r="S45" s="74">
        <v>9.94</v>
      </c>
      <c r="T45" s="75">
        <v>2.7909588656464972E-2</v>
      </c>
      <c r="U45" s="114"/>
      <c r="V45" s="74">
        <v>6.8571311475409846</v>
      </c>
      <c r="W45" s="75">
        <v>2.542004128853784E-2</v>
      </c>
      <c r="X45" s="114"/>
      <c r="Y45" s="74">
        <v>9.94</v>
      </c>
      <c r="Z45" s="75">
        <v>2.7909588656464972E-2</v>
      </c>
      <c r="AA45" s="197"/>
      <c r="AB45" s="285"/>
      <c r="AC45" s="130"/>
    </row>
    <row r="46" spans="1:29" ht="16.5" x14ac:dyDescent="0.3">
      <c r="A46" s="79" t="s">
        <v>39</v>
      </c>
      <c r="B46" s="114"/>
      <c r="C46" s="277">
        <v>1.38</v>
      </c>
      <c r="D46" s="277">
        <v>1.44</v>
      </c>
      <c r="E46" s="277">
        <v>1.48</v>
      </c>
      <c r="F46" s="277">
        <v>1.46</v>
      </c>
      <c r="G46" s="277">
        <v>1.3</v>
      </c>
      <c r="H46" s="277">
        <v>1.26</v>
      </c>
      <c r="I46" s="277">
        <v>1.06</v>
      </c>
      <c r="J46" s="277">
        <v>1.1499999999999999</v>
      </c>
      <c r="K46" s="277">
        <v>1.1200000000000001</v>
      </c>
      <c r="L46" s="277">
        <v>1.21</v>
      </c>
      <c r="M46" s="277">
        <v>1.25</v>
      </c>
      <c r="N46" s="277">
        <v>1.27</v>
      </c>
      <c r="O46" s="70"/>
      <c r="P46" s="74">
        <v>1.2809016393442623</v>
      </c>
      <c r="Q46" s="75">
        <v>4.7484249401243258E-3</v>
      </c>
      <c r="R46" s="73"/>
      <c r="S46" s="74">
        <v>1.48</v>
      </c>
      <c r="T46" s="75">
        <v>4.1555524357714448E-3</v>
      </c>
      <c r="U46" s="114"/>
      <c r="V46" s="74">
        <v>1.2809016393442623</v>
      </c>
      <c r="W46" s="75">
        <v>4.7484249401243258E-3</v>
      </c>
      <c r="X46" s="114"/>
      <c r="Y46" s="74">
        <v>1.48</v>
      </c>
      <c r="Z46" s="75">
        <v>4.1555524357714448E-3</v>
      </c>
      <c r="AA46" s="197"/>
      <c r="AB46" s="285"/>
      <c r="AC46" s="130"/>
    </row>
    <row r="47" spans="1:29" ht="16.5" x14ac:dyDescent="0.3">
      <c r="A47" s="79" t="s">
        <v>40</v>
      </c>
      <c r="B47" s="114"/>
      <c r="C47" s="277">
        <v>2.5499999999999998</v>
      </c>
      <c r="D47" s="277">
        <v>2.54</v>
      </c>
      <c r="E47" s="277">
        <v>2.91</v>
      </c>
      <c r="F47" s="277">
        <v>2.92</v>
      </c>
      <c r="G47" s="277">
        <v>1.97</v>
      </c>
      <c r="H47" s="277">
        <v>1.58</v>
      </c>
      <c r="I47" s="277">
        <v>1.22</v>
      </c>
      <c r="J47" s="277">
        <v>1.08</v>
      </c>
      <c r="K47" s="277">
        <v>1.05</v>
      </c>
      <c r="L47" s="277">
        <v>1.25</v>
      </c>
      <c r="M47" s="277">
        <v>1.4</v>
      </c>
      <c r="N47" s="277">
        <v>1.83</v>
      </c>
      <c r="O47" s="70"/>
      <c r="P47" s="74">
        <v>1.8559289617486339</v>
      </c>
      <c r="Q47" s="75">
        <v>6.8801062457674771E-3</v>
      </c>
      <c r="R47" s="73"/>
      <c r="S47" s="74">
        <v>2.92</v>
      </c>
      <c r="T47" s="75">
        <v>8.1987926435490664E-3</v>
      </c>
      <c r="U47" s="114"/>
      <c r="V47" s="74">
        <v>1.8559289617486339</v>
      </c>
      <c r="W47" s="75">
        <v>6.8801062457674771E-3</v>
      </c>
      <c r="X47" s="114"/>
      <c r="Y47" s="74">
        <v>2.92</v>
      </c>
      <c r="Z47" s="75">
        <v>8.1987926435490664E-3</v>
      </c>
      <c r="AA47" s="197"/>
      <c r="AB47" s="285"/>
      <c r="AC47" s="130"/>
    </row>
    <row r="48" spans="1:29" ht="16.5" x14ac:dyDescent="0.3">
      <c r="A48" s="79" t="s">
        <v>41</v>
      </c>
      <c r="B48" s="114"/>
      <c r="C48" s="277">
        <v>2.09</v>
      </c>
      <c r="D48" s="277">
        <v>2.21</v>
      </c>
      <c r="E48" s="277">
        <v>2.14</v>
      </c>
      <c r="F48" s="277">
        <v>2.06</v>
      </c>
      <c r="G48" s="277">
        <v>1.81</v>
      </c>
      <c r="H48" s="277">
        <v>1.75</v>
      </c>
      <c r="I48" s="277">
        <v>1.62</v>
      </c>
      <c r="J48" s="277">
        <v>1.51</v>
      </c>
      <c r="K48" s="277">
        <v>1.46</v>
      </c>
      <c r="L48" s="277">
        <v>1.83</v>
      </c>
      <c r="M48" s="277">
        <v>1.77</v>
      </c>
      <c r="N48" s="277">
        <v>2.0699999999999998</v>
      </c>
      <c r="O48" s="70"/>
      <c r="P48" s="74">
        <v>1.8591803278688526</v>
      </c>
      <c r="Q48" s="75">
        <v>6.8921593710821001E-3</v>
      </c>
      <c r="R48" s="73"/>
      <c r="S48" s="74">
        <v>2.21</v>
      </c>
      <c r="T48" s="75">
        <v>6.2052505966587118E-3</v>
      </c>
      <c r="U48" s="114"/>
      <c r="V48" s="74">
        <v>1.8591803278688526</v>
      </c>
      <c r="W48" s="75">
        <v>6.8921593710821001E-3</v>
      </c>
      <c r="X48" s="114"/>
      <c r="Y48" s="74">
        <v>2.21</v>
      </c>
      <c r="Z48" s="75">
        <v>6.2052505966587118E-3</v>
      </c>
      <c r="AA48" s="197"/>
      <c r="AB48" s="285"/>
      <c r="AC48" s="130"/>
    </row>
    <row r="49" spans="1:29" ht="16.5" x14ac:dyDescent="0.3">
      <c r="A49" s="123" t="s">
        <v>42</v>
      </c>
      <c r="B49" s="114"/>
      <c r="C49" s="277">
        <v>6.5900000000000007</v>
      </c>
      <c r="D49" s="277">
        <v>6.88</v>
      </c>
      <c r="E49" s="277">
        <v>7.61</v>
      </c>
      <c r="F49" s="277">
        <v>7.44</v>
      </c>
      <c r="G49" s="277">
        <v>5.65</v>
      </c>
      <c r="H49" s="277">
        <v>5.17</v>
      </c>
      <c r="I49" s="277">
        <v>4.8999999999999995</v>
      </c>
      <c r="J49" s="277">
        <v>4.75</v>
      </c>
      <c r="K49" s="277">
        <v>4.57</v>
      </c>
      <c r="L49" s="277">
        <v>5.1100000000000003</v>
      </c>
      <c r="M49" s="277">
        <v>5.66</v>
      </c>
      <c r="N49" s="277">
        <v>6.94</v>
      </c>
      <c r="O49" s="70"/>
      <c r="P49" s="74">
        <v>5.936530054644809</v>
      </c>
      <c r="Q49" s="75">
        <v>2.200728494945486E-2</v>
      </c>
      <c r="R49" s="73"/>
      <c r="S49" s="74">
        <v>7.61</v>
      </c>
      <c r="T49" s="75">
        <v>2.1367401375824796E-2</v>
      </c>
      <c r="U49" s="114"/>
      <c r="V49" s="194">
        <v>5.936530054644809</v>
      </c>
      <c r="W49" s="75">
        <v>2.200728494945486E-2</v>
      </c>
      <c r="X49" s="114"/>
      <c r="Y49" s="74">
        <v>7.61</v>
      </c>
      <c r="Z49" s="75">
        <v>2.1367401375824796E-2</v>
      </c>
      <c r="AA49" s="197"/>
      <c r="AB49" s="287"/>
      <c r="AC49" s="130"/>
    </row>
    <row r="50" spans="1:29" x14ac:dyDescent="0.25">
      <c r="A50" s="124" t="s">
        <v>43</v>
      </c>
      <c r="B50" s="114"/>
      <c r="C50" s="270">
        <v>315.77</v>
      </c>
      <c r="D50" s="270">
        <v>343.17999999999984</v>
      </c>
      <c r="E50" s="270">
        <v>336.55000000000013</v>
      </c>
      <c r="F50" s="270">
        <v>350.4</v>
      </c>
      <c r="G50" s="270">
        <v>272.12</v>
      </c>
      <c r="H50" s="270">
        <v>238.76999999999998</v>
      </c>
      <c r="I50" s="270">
        <v>211.49</v>
      </c>
      <c r="J50" s="270">
        <v>207.92</v>
      </c>
      <c r="K50" s="270">
        <v>206.26000000000008</v>
      </c>
      <c r="L50" s="270">
        <v>249.07</v>
      </c>
      <c r="M50" s="270">
        <v>241.65000000000012</v>
      </c>
      <c r="N50" s="270">
        <v>267.24</v>
      </c>
      <c r="O50" s="73"/>
      <c r="P50" s="271">
        <v>269.75295081967221</v>
      </c>
      <c r="Q50" s="272">
        <v>1</v>
      </c>
      <c r="R50" s="133"/>
      <c r="S50" s="273">
        <v>356.15</v>
      </c>
      <c r="T50" s="272">
        <v>1</v>
      </c>
      <c r="U50" s="114"/>
      <c r="V50" s="271">
        <v>269.75295081967221</v>
      </c>
      <c r="W50" s="272">
        <v>1</v>
      </c>
      <c r="X50" s="114"/>
      <c r="Y50" s="273">
        <v>356.15</v>
      </c>
      <c r="Z50" s="272">
        <v>1</v>
      </c>
      <c r="AA50" s="168"/>
    </row>
    <row r="51" spans="1:29" ht="27" customHeight="1" x14ac:dyDescent="0.3">
      <c r="A51" s="114"/>
      <c r="B51" s="114"/>
      <c r="C51" s="371" t="s">
        <v>103</v>
      </c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51"/>
      <c r="P51" s="51"/>
      <c r="Q51" s="51"/>
      <c r="R51" s="51"/>
      <c r="S51" s="51"/>
      <c r="T51" s="51"/>
      <c r="U51" s="114"/>
      <c r="V51" s="114"/>
      <c r="W51" s="114"/>
      <c r="X51" s="114"/>
      <c r="Y51" s="114"/>
      <c r="Z51" s="114"/>
      <c r="AA51" s="114"/>
    </row>
    <row r="52" spans="1:29" x14ac:dyDescent="0.25">
      <c r="A52" s="118"/>
      <c r="B52" s="118"/>
      <c r="C52" s="125" t="s">
        <v>44</v>
      </c>
      <c r="D52" s="125" t="s">
        <v>45</v>
      </c>
      <c r="E52" s="125" t="s">
        <v>46</v>
      </c>
      <c r="F52" s="128" t="s">
        <v>47</v>
      </c>
      <c r="G52" s="128" t="s">
        <v>48</v>
      </c>
      <c r="H52" s="128" t="s">
        <v>49</v>
      </c>
      <c r="I52" s="128" t="s">
        <v>50</v>
      </c>
      <c r="J52" s="128" t="s">
        <v>51</v>
      </c>
      <c r="K52" s="128" t="s">
        <v>52</v>
      </c>
      <c r="L52" s="128" t="s">
        <v>53</v>
      </c>
      <c r="M52" s="128" t="s">
        <v>54</v>
      </c>
      <c r="N52" s="129" t="s">
        <v>55</v>
      </c>
      <c r="O52" s="126"/>
      <c r="P52" s="127" t="s">
        <v>57</v>
      </c>
      <c r="Q52" s="127" t="s">
        <v>56</v>
      </c>
      <c r="R52" s="50"/>
      <c r="S52" s="51"/>
      <c r="T52" s="51"/>
      <c r="U52" s="114"/>
      <c r="V52" s="114"/>
      <c r="W52" s="114"/>
      <c r="X52" s="114"/>
      <c r="Y52" s="114"/>
      <c r="Z52" s="114"/>
      <c r="AA52" s="114"/>
    </row>
    <row r="53" spans="1:29" x14ac:dyDescent="0.25">
      <c r="A53" s="23" t="s">
        <v>104</v>
      </c>
      <c r="B53" s="49"/>
      <c r="C53" s="89">
        <v>315.77</v>
      </c>
      <c r="D53" s="90">
        <v>343.17999999999984</v>
      </c>
      <c r="E53" s="90">
        <v>336.55000000000013</v>
      </c>
      <c r="F53" s="90">
        <v>350.4</v>
      </c>
      <c r="G53" s="90">
        <v>272.12</v>
      </c>
      <c r="H53" s="90">
        <v>238.76999999999998</v>
      </c>
      <c r="I53" s="90">
        <v>211.49</v>
      </c>
      <c r="J53" s="90">
        <v>207.92</v>
      </c>
      <c r="K53" s="90">
        <v>206.26000000000008</v>
      </c>
      <c r="L53" s="90">
        <v>249.07</v>
      </c>
      <c r="M53" s="90">
        <v>241.65000000000012</v>
      </c>
      <c r="N53" s="100">
        <v>267.24</v>
      </c>
      <c r="O53" s="105"/>
      <c r="P53" s="89">
        <v>269.75295081967221</v>
      </c>
      <c r="Q53" s="116">
        <v>269.75295081967221</v>
      </c>
      <c r="R53" s="105"/>
      <c r="S53" s="105"/>
      <c r="T53" s="104"/>
      <c r="U53" s="114"/>
      <c r="V53" s="114"/>
      <c r="W53" s="114"/>
      <c r="X53" s="114"/>
      <c r="Y53" s="114"/>
      <c r="Z53" s="114"/>
      <c r="AA53" s="114"/>
    </row>
    <row r="54" spans="1:29" x14ac:dyDescent="0.25">
      <c r="A54" s="26" t="s">
        <v>97</v>
      </c>
      <c r="B54" s="49"/>
      <c r="C54" s="91">
        <v>309.58000000000004</v>
      </c>
      <c r="D54" s="105">
        <v>253.39999999999998</v>
      </c>
      <c r="E54" s="105">
        <v>402.68000000000006</v>
      </c>
      <c r="F54" s="105">
        <v>419.9799999999999</v>
      </c>
      <c r="G54" s="105">
        <v>272.98999999999995</v>
      </c>
      <c r="H54" s="105">
        <v>283.91999999999996</v>
      </c>
      <c r="I54" s="105">
        <v>256.88999999999993</v>
      </c>
      <c r="J54" s="105">
        <v>222.94999999999996</v>
      </c>
      <c r="K54" s="105">
        <v>223.78000000000003</v>
      </c>
      <c r="L54" s="105">
        <v>234.21999999999991</v>
      </c>
      <c r="M54" s="105">
        <v>233.37</v>
      </c>
      <c r="N54" s="111">
        <v>263.62000000000006</v>
      </c>
      <c r="O54" s="92"/>
      <c r="P54" s="91">
        <v>281.58227397260282</v>
      </c>
      <c r="Q54" s="101">
        <v>281.58227397260282</v>
      </c>
      <c r="R54" s="105"/>
      <c r="S54" s="105"/>
      <c r="T54" s="104"/>
      <c r="U54" s="114"/>
      <c r="V54" s="114"/>
      <c r="W54" s="114"/>
      <c r="X54" s="114"/>
      <c r="Y54" s="114"/>
      <c r="Z54" s="114"/>
      <c r="AA54" s="114"/>
    </row>
    <row r="55" spans="1:29" x14ac:dyDescent="0.25">
      <c r="A55" s="26" t="s">
        <v>105</v>
      </c>
      <c r="B55" s="49"/>
      <c r="C55" s="98">
        <v>1.9994831707474448E-2</v>
      </c>
      <c r="D55" s="96">
        <v>0.3543014996053665</v>
      </c>
      <c r="E55" s="96">
        <v>-0.16422469454653801</v>
      </c>
      <c r="F55" s="96">
        <v>-0.16567455593123467</v>
      </c>
      <c r="G55" s="96">
        <v>-3.1869299241728557E-3</v>
      </c>
      <c r="H55" s="96">
        <v>-0.15902366863905321</v>
      </c>
      <c r="I55" s="96">
        <v>-0.17672933940597116</v>
      </c>
      <c r="J55" s="96">
        <v>-6.7414218434626486E-2</v>
      </c>
      <c r="K55" s="96">
        <v>-7.8291178836356917E-2</v>
      </c>
      <c r="L55" s="96">
        <v>6.3401929809581092E-2</v>
      </c>
      <c r="M55" s="96">
        <v>3.5480138835326372E-2</v>
      </c>
      <c r="N55" s="192">
        <v>1.3731886806767115E-2</v>
      </c>
      <c r="O55" s="96"/>
      <c r="P55" s="95">
        <v>-4.2010184043337805E-2</v>
      </c>
      <c r="Q55" s="102">
        <v>-4.2010184043337805E-2</v>
      </c>
      <c r="R55" s="96"/>
      <c r="S55" s="96"/>
      <c r="T55" s="104"/>
      <c r="U55" s="114"/>
      <c r="V55" s="114"/>
      <c r="W55" s="114"/>
      <c r="X55" s="114"/>
      <c r="Y55" s="114"/>
      <c r="Z55" s="114"/>
      <c r="AA55" s="114"/>
    </row>
    <row r="56" spans="1:29" x14ac:dyDescent="0.25">
      <c r="A56" s="26" t="s">
        <v>106</v>
      </c>
      <c r="B56" s="49"/>
      <c r="C56" s="91">
        <v>3.1488888888888891</v>
      </c>
      <c r="D56" s="105">
        <v>4.1677777777777765</v>
      </c>
      <c r="E56" s="105">
        <v>3.4489999999999994</v>
      </c>
      <c r="F56" s="105">
        <v>3.2854545454545461</v>
      </c>
      <c r="G56" s="105">
        <v>2.625454545454545</v>
      </c>
      <c r="H56" s="105">
        <v>1.5345454545454544</v>
      </c>
      <c r="I56" s="112">
        <v>1.3454545454545452</v>
      </c>
      <c r="J56" s="112">
        <v>1.9333333333333336</v>
      </c>
      <c r="K56" s="112">
        <v>1.7611111111111111</v>
      </c>
      <c r="L56" s="112">
        <v>6.3985714285714286</v>
      </c>
      <c r="M56" s="112">
        <v>3.3177777777777777</v>
      </c>
      <c r="N56" s="113">
        <v>3.0800000000000005</v>
      </c>
      <c r="O56" s="93"/>
      <c r="P56" s="94">
        <v>36.047369408369406</v>
      </c>
      <c r="Q56" s="113">
        <v>36.047369408369406</v>
      </c>
      <c r="R56" s="106"/>
      <c r="S56" s="106"/>
      <c r="T56" s="104"/>
      <c r="U56" s="114"/>
      <c r="V56" s="114"/>
      <c r="W56" s="114"/>
      <c r="X56" s="114"/>
      <c r="Y56" s="114"/>
      <c r="Z56" s="114"/>
      <c r="AA56" s="114"/>
    </row>
    <row r="57" spans="1:29" x14ac:dyDescent="0.25">
      <c r="A57" s="26" t="s">
        <v>98</v>
      </c>
      <c r="B57" s="49"/>
      <c r="C57" s="91">
        <v>2.938181818181818</v>
      </c>
      <c r="D57" s="105">
        <v>2.9349999999999996</v>
      </c>
      <c r="E57" s="105">
        <v>2.8918181818181821</v>
      </c>
      <c r="F57" s="105">
        <v>2.5118181818181817</v>
      </c>
      <c r="G57" s="105">
        <v>1.6900000000000002</v>
      </c>
      <c r="H57" s="105">
        <v>5.2919999999999998</v>
      </c>
      <c r="I57" s="105">
        <v>2.3899999999999997</v>
      </c>
      <c r="J57" s="105">
        <v>2.7337499999999997</v>
      </c>
      <c r="K57" s="105">
        <v>4.1770000000000005</v>
      </c>
      <c r="L57" s="105">
        <v>2.1522222222222225</v>
      </c>
      <c r="M57" s="105">
        <v>2.3888888888888884</v>
      </c>
      <c r="N57" s="113">
        <v>4.4040000000000008</v>
      </c>
      <c r="O57" s="93"/>
      <c r="P57" s="94">
        <v>36.504679292929296</v>
      </c>
      <c r="Q57" s="113">
        <v>36.504679292929296</v>
      </c>
      <c r="R57" s="106"/>
      <c r="S57" s="106"/>
      <c r="T57" s="104"/>
      <c r="U57" s="114"/>
      <c r="V57" s="114"/>
      <c r="W57" s="114"/>
      <c r="X57" s="114"/>
      <c r="Y57" s="114"/>
      <c r="Z57" s="114"/>
      <c r="AA57" s="114"/>
    </row>
    <row r="58" spans="1:29" x14ac:dyDescent="0.25">
      <c r="A58" s="55" t="s">
        <v>105</v>
      </c>
      <c r="B58" s="49"/>
      <c r="C58" s="99">
        <v>7.1713421342134334E-2</v>
      </c>
      <c r="D58" s="141">
        <v>0.42002650009464293</v>
      </c>
      <c r="E58" s="141">
        <v>0.19267525935240459</v>
      </c>
      <c r="F58" s="141">
        <v>0.30799855229822687</v>
      </c>
      <c r="G58" s="141">
        <v>0.5535233996772454</v>
      </c>
      <c r="H58" s="141">
        <v>-0.71002542431113869</v>
      </c>
      <c r="I58" s="141">
        <v>-0.43704830734119438</v>
      </c>
      <c r="J58" s="141">
        <v>-0.29279073311995107</v>
      </c>
      <c r="K58" s="141">
        <v>-0.57837895352858248</v>
      </c>
      <c r="L58" s="141">
        <v>1.9730068589128991</v>
      </c>
      <c r="M58" s="141">
        <v>0.38883720930232585</v>
      </c>
      <c r="N58" s="103">
        <v>-0.30063578564940963</v>
      </c>
      <c r="O58" s="97"/>
      <c r="P58" s="99">
        <v>-1.2527431918802486E-2</v>
      </c>
      <c r="Q58" s="103">
        <v>-1.2527431918802486E-2</v>
      </c>
      <c r="R58" s="96"/>
      <c r="S58" s="96"/>
      <c r="T58" s="104"/>
      <c r="U58" s="114"/>
      <c r="V58" s="114"/>
      <c r="W58" s="114"/>
      <c r="X58" s="114"/>
      <c r="Y58" s="114"/>
      <c r="Z58" s="114"/>
      <c r="AA58" s="114"/>
    </row>
    <row r="59" spans="1:29" x14ac:dyDescent="0.25"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</row>
    <row r="60" spans="1:29" x14ac:dyDescent="0.25">
      <c r="A60" s="38" t="s">
        <v>63</v>
      </c>
      <c r="C60" s="38">
        <v>31</v>
      </c>
      <c r="D60" s="276">
        <v>29</v>
      </c>
      <c r="E60" s="38">
        <v>31</v>
      </c>
      <c r="F60" s="38">
        <v>30</v>
      </c>
      <c r="G60" s="38">
        <v>31</v>
      </c>
      <c r="H60" s="38">
        <v>30</v>
      </c>
      <c r="I60" s="38">
        <v>31</v>
      </c>
      <c r="J60" s="38">
        <v>31</v>
      </c>
      <c r="K60" s="38">
        <v>30</v>
      </c>
      <c r="L60" s="38">
        <v>31</v>
      </c>
      <c r="M60" s="38">
        <v>30</v>
      </c>
      <c r="N60" s="38">
        <v>31</v>
      </c>
    </row>
    <row r="61" spans="1:29" x14ac:dyDescent="0.25">
      <c r="A61" s="38" t="s">
        <v>64</v>
      </c>
      <c r="C61" s="38">
        <v>31</v>
      </c>
      <c r="D61" s="38">
        <v>60</v>
      </c>
      <c r="E61" s="38">
        <v>91</v>
      </c>
      <c r="F61" s="38">
        <v>121</v>
      </c>
      <c r="G61" s="38">
        <v>152</v>
      </c>
      <c r="H61" s="38">
        <v>182</v>
      </c>
      <c r="I61" s="38">
        <v>213</v>
      </c>
      <c r="J61" s="38">
        <v>244</v>
      </c>
      <c r="K61" s="38">
        <v>274</v>
      </c>
      <c r="L61" s="38">
        <v>305</v>
      </c>
      <c r="M61" s="38">
        <v>335</v>
      </c>
      <c r="N61" s="38">
        <v>366</v>
      </c>
    </row>
    <row r="68" spans="5:5" x14ac:dyDescent="0.25">
      <c r="E68" s="275"/>
    </row>
  </sheetData>
  <mergeCells count="12">
    <mergeCell ref="C5:N5"/>
    <mergeCell ref="C51:N51"/>
    <mergeCell ref="P3:T3"/>
    <mergeCell ref="V3:Z3"/>
    <mergeCell ref="P4:P6"/>
    <mergeCell ref="Q4:Q6"/>
    <mergeCell ref="S4:S6"/>
    <mergeCell ref="T4:T6"/>
    <mergeCell ref="V4:V6"/>
    <mergeCell ref="W4:W6"/>
    <mergeCell ref="Y4:Y6"/>
    <mergeCell ref="Z4:Z6"/>
  </mergeCells>
  <printOptions horizontalCentered="1" verticalCentered="1"/>
  <pageMargins left="0.5" right="0.5" top="0.5" bottom="0.5" header="0.5" footer="0.5"/>
  <pageSetup scale="55" orientation="landscape" r:id="rId1"/>
  <headerFooter alignWithMargins="0">
    <oddFooter>&amp;L&amp;10 1 Flow data is preliminary and subject to change pending additional MWRA and community review.
&amp;R&amp;10&amp;Z&amp;F
&amp;A
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zoomScale="87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/>
    </sheetView>
  </sheetViews>
  <sheetFormatPr defaultColWidth="9.88671875" defaultRowHeight="15.75" x14ac:dyDescent="0.25"/>
  <cols>
    <col min="1" max="1" width="17.88671875" style="38" customWidth="1"/>
    <col min="2" max="2" width="1.6640625" style="38" customWidth="1"/>
    <col min="3" max="7" width="8.6640625" style="38" customWidth="1"/>
    <col min="8" max="8" width="8.5546875" style="38" customWidth="1"/>
    <col min="9" max="14" width="8.6640625" style="38" customWidth="1"/>
    <col min="15" max="15" width="1.88671875" style="38" customWidth="1"/>
    <col min="16" max="16" width="7.5546875" style="38" customWidth="1"/>
    <col min="17" max="17" width="7.33203125" style="38" customWidth="1"/>
    <col min="18" max="18" width="1.6640625" style="38" customWidth="1"/>
    <col min="19" max="19" width="8.6640625" style="38" customWidth="1"/>
    <col min="20" max="20" width="7.33203125" style="38" customWidth="1"/>
    <col min="21" max="21" width="1.6640625" style="38" customWidth="1"/>
    <col min="22" max="22" width="8.44140625" style="38" customWidth="1"/>
    <col min="23" max="23" width="7.21875" style="38" customWidth="1"/>
    <col min="24" max="24" width="1.6640625" style="38" customWidth="1"/>
    <col min="25" max="25" width="8.6640625" style="38" customWidth="1"/>
    <col min="26" max="27" width="7.21875" style="38" customWidth="1"/>
    <col min="28" max="16384" width="9.88671875" style="38"/>
  </cols>
  <sheetData>
    <row r="1" spans="1:29" ht="18.75" x14ac:dyDescent="0.25">
      <c r="A1" s="117" t="s">
        <v>1</v>
      </c>
      <c r="B1" s="118"/>
      <c r="C1" s="118"/>
      <c r="D1" s="118"/>
      <c r="E1" s="118"/>
      <c r="F1" s="118"/>
      <c r="G1" s="118"/>
      <c r="H1" s="118"/>
      <c r="I1" s="39"/>
      <c r="J1" s="118"/>
      <c r="K1" s="118"/>
      <c r="L1" s="118"/>
      <c r="M1" s="118"/>
      <c r="N1" s="118"/>
      <c r="O1" s="118"/>
      <c r="P1" s="118"/>
      <c r="Q1" s="118"/>
      <c r="R1" s="118"/>
      <c r="S1" s="51"/>
      <c r="T1" s="119"/>
      <c r="U1" s="114"/>
      <c r="V1" s="114"/>
      <c r="W1" s="114"/>
      <c r="X1" s="114"/>
      <c r="Y1" s="114"/>
      <c r="Z1" s="114"/>
      <c r="AA1" s="114"/>
    </row>
    <row r="2" spans="1:29" ht="18.75" x14ac:dyDescent="0.25">
      <c r="A2" s="134" t="s">
        <v>69</v>
      </c>
      <c r="B2" s="118"/>
      <c r="C2" s="51"/>
      <c r="D2" s="120"/>
      <c r="E2" s="120"/>
      <c r="F2" s="120"/>
      <c r="G2" s="118"/>
      <c r="H2" s="120"/>
      <c r="I2" s="120"/>
      <c r="J2" s="120"/>
      <c r="K2" s="136"/>
      <c r="L2" s="136"/>
      <c r="M2" s="136"/>
      <c r="N2" s="136"/>
      <c r="O2" s="120"/>
      <c r="P2" s="120"/>
      <c r="Q2" s="120"/>
      <c r="R2" s="118"/>
      <c r="S2" s="121"/>
      <c r="T2" s="122"/>
      <c r="U2" s="114"/>
      <c r="V2" s="114"/>
      <c r="W2" s="114"/>
      <c r="X2" s="114"/>
      <c r="Y2" s="114"/>
      <c r="Z2" s="114"/>
      <c r="AA2" s="114"/>
    </row>
    <row r="3" spans="1:29" ht="15.6" customHeight="1" x14ac:dyDescent="0.25">
      <c r="A3" s="142" t="s">
        <v>108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373" t="s">
        <v>107</v>
      </c>
      <c r="Q3" s="374"/>
      <c r="R3" s="374"/>
      <c r="S3" s="374"/>
      <c r="T3" s="375"/>
      <c r="U3" s="114"/>
      <c r="V3" s="380" t="s">
        <v>83</v>
      </c>
      <c r="W3" s="380"/>
      <c r="X3" s="380"/>
      <c r="Y3" s="380"/>
      <c r="Z3" s="380"/>
      <c r="AA3" s="195"/>
    </row>
    <row r="4" spans="1:29" ht="15.75" customHeight="1" x14ac:dyDescent="0.2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76"/>
      <c r="P4" s="377" t="s">
        <v>65</v>
      </c>
      <c r="Q4" s="377" t="s">
        <v>62</v>
      </c>
      <c r="R4" s="49"/>
      <c r="S4" s="377" t="s">
        <v>66</v>
      </c>
      <c r="T4" s="377" t="s">
        <v>62</v>
      </c>
      <c r="U4" s="138"/>
      <c r="V4" s="378" t="s">
        <v>68</v>
      </c>
      <c r="W4" s="378" t="s">
        <v>62</v>
      </c>
      <c r="X4" s="114"/>
      <c r="Y4" s="378" t="s">
        <v>66</v>
      </c>
      <c r="Z4" s="378" t="s">
        <v>62</v>
      </c>
      <c r="AA4" s="196"/>
    </row>
    <row r="5" spans="1:29" ht="20.45" customHeight="1" x14ac:dyDescent="0.25">
      <c r="B5" s="131"/>
      <c r="C5" s="367" t="s">
        <v>109</v>
      </c>
      <c r="D5" s="383"/>
      <c r="E5" s="383"/>
      <c r="F5" s="384"/>
      <c r="G5" s="384"/>
      <c r="H5" s="384"/>
      <c r="I5" s="384"/>
      <c r="J5" s="384"/>
      <c r="K5" s="384"/>
      <c r="L5" s="384"/>
      <c r="M5" s="384"/>
      <c r="N5" s="385"/>
      <c r="O5" s="70"/>
      <c r="P5" s="378"/>
      <c r="Q5" s="378"/>
      <c r="R5" s="49"/>
      <c r="S5" s="378"/>
      <c r="T5" s="378"/>
      <c r="U5" s="138"/>
      <c r="V5" s="378"/>
      <c r="W5" s="378"/>
      <c r="X5" s="114"/>
      <c r="Y5" s="378"/>
      <c r="Z5" s="378"/>
      <c r="AA5" s="196"/>
    </row>
    <row r="6" spans="1:29" x14ac:dyDescent="0.25">
      <c r="A6" s="135" t="s">
        <v>67</v>
      </c>
      <c r="B6" s="131"/>
      <c r="C6" s="288" t="s">
        <v>44</v>
      </c>
      <c r="D6" s="288" t="s">
        <v>45</v>
      </c>
      <c r="E6" s="288" t="s">
        <v>46</v>
      </c>
      <c r="F6" s="289" t="s">
        <v>47</v>
      </c>
      <c r="G6" s="290" t="s">
        <v>48</v>
      </c>
      <c r="H6" s="290" t="s">
        <v>49</v>
      </c>
      <c r="I6" s="290" t="s">
        <v>50</v>
      </c>
      <c r="J6" s="290" t="s">
        <v>51</v>
      </c>
      <c r="K6" s="290" t="s">
        <v>52</v>
      </c>
      <c r="L6" s="290" t="s">
        <v>53</v>
      </c>
      <c r="M6" s="290" t="s">
        <v>54</v>
      </c>
      <c r="N6" s="288" t="s">
        <v>55</v>
      </c>
      <c r="O6" s="76"/>
      <c r="P6" s="379"/>
      <c r="Q6" s="379"/>
      <c r="R6" s="49"/>
      <c r="S6" s="379"/>
      <c r="T6" s="379"/>
      <c r="U6" s="138"/>
      <c r="V6" s="379"/>
      <c r="W6" s="379"/>
      <c r="X6" s="114"/>
      <c r="Y6" s="379"/>
      <c r="Z6" s="379"/>
      <c r="AA6" s="196"/>
    </row>
    <row r="7" spans="1:29" x14ac:dyDescent="0.25">
      <c r="A7" s="79" t="s">
        <v>2</v>
      </c>
      <c r="B7" s="114"/>
      <c r="C7" s="277">
        <v>5.8100000000000005</v>
      </c>
      <c r="D7" s="277">
        <v>5.71</v>
      </c>
      <c r="E7" s="277">
        <v>5.68</v>
      </c>
      <c r="F7" s="277">
        <v>9.31</v>
      </c>
      <c r="G7" s="277">
        <v>5.85</v>
      </c>
      <c r="H7" s="277">
        <v>4.9799999999999995</v>
      </c>
      <c r="I7" s="277">
        <v>4.0600000000000005</v>
      </c>
      <c r="J7" s="277">
        <v>3.0100000000000002</v>
      </c>
      <c r="K7" s="277">
        <v>2.8800000000000003</v>
      </c>
      <c r="L7" s="277">
        <v>3.04</v>
      </c>
      <c r="M7" s="277">
        <v>3.79</v>
      </c>
      <c r="N7" s="277">
        <v>3.66</v>
      </c>
      <c r="O7" s="70"/>
      <c r="P7" s="71">
        <v>4.802986301369863</v>
      </c>
      <c r="Q7" s="72">
        <v>1.5812041013228303E-2</v>
      </c>
      <c r="R7" s="73"/>
      <c r="S7" s="71">
        <v>9.31</v>
      </c>
      <c r="T7" s="72">
        <v>1.8829382736024594E-2</v>
      </c>
      <c r="U7" s="274"/>
      <c r="V7" s="71">
        <v>4.802986301369863</v>
      </c>
      <c r="W7" s="72">
        <v>1.5812041013228303E-2</v>
      </c>
      <c r="X7" s="114"/>
      <c r="Y7" s="71">
        <v>9.31</v>
      </c>
      <c r="Z7" s="72">
        <v>1.8829382736024594E-2</v>
      </c>
      <c r="AA7" s="197"/>
      <c r="AB7" s="130"/>
      <c r="AC7" s="130"/>
    </row>
    <row r="8" spans="1:29" x14ac:dyDescent="0.25">
      <c r="A8" s="79" t="s">
        <v>3</v>
      </c>
      <c r="B8" s="114"/>
      <c r="C8" s="277">
        <v>1.62</v>
      </c>
      <c r="D8" s="277">
        <v>1.52</v>
      </c>
      <c r="E8" s="277">
        <v>1.51</v>
      </c>
      <c r="F8" s="277">
        <v>2.0099999999999998</v>
      </c>
      <c r="G8" s="277">
        <v>1.54</v>
      </c>
      <c r="H8" s="277">
        <v>1.4</v>
      </c>
      <c r="I8" s="277">
        <v>1.17</v>
      </c>
      <c r="J8" s="277">
        <v>1.1100000000000001</v>
      </c>
      <c r="K8" s="277">
        <v>1.07</v>
      </c>
      <c r="L8" s="277">
        <v>1.0900000000000001</v>
      </c>
      <c r="M8" s="277">
        <v>1.18</v>
      </c>
      <c r="N8" s="277">
        <v>1.19</v>
      </c>
      <c r="O8" s="70"/>
      <c r="P8" s="74">
        <v>1.3657260273972602</v>
      </c>
      <c r="Q8" s="75">
        <v>4.4961435663224232E-3</v>
      </c>
      <c r="R8" s="73"/>
      <c r="S8" s="74">
        <v>2.0099999999999998</v>
      </c>
      <c r="T8" s="75">
        <v>4.0652050804951051E-3</v>
      </c>
      <c r="U8" s="114"/>
      <c r="V8" s="74">
        <v>1.3657260273972602</v>
      </c>
      <c r="W8" s="75">
        <v>4.4961435663224232E-3</v>
      </c>
      <c r="X8" s="114"/>
      <c r="Y8" s="74">
        <v>2.0099999999999998</v>
      </c>
      <c r="Z8" s="75">
        <v>4.0652050804951051E-3</v>
      </c>
      <c r="AA8" s="197"/>
      <c r="AB8" s="130"/>
      <c r="AC8" s="130"/>
    </row>
    <row r="9" spans="1:29" x14ac:dyDescent="0.25">
      <c r="A9" s="79" t="s">
        <v>4</v>
      </c>
      <c r="B9" s="114"/>
      <c r="C9" s="277">
        <v>2.75</v>
      </c>
      <c r="D9" s="277">
        <v>2.8</v>
      </c>
      <c r="E9" s="277">
        <v>2.92</v>
      </c>
      <c r="F9" s="277">
        <v>4.22</v>
      </c>
      <c r="G9" s="277">
        <v>3.16</v>
      </c>
      <c r="H9" s="277">
        <v>2.74</v>
      </c>
      <c r="I9" s="277">
        <v>2.33</v>
      </c>
      <c r="J9" s="277">
        <v>1.95</v>
      </c>
      <c r="K9" s="277">
        <v>1.76</v>
      </c>
      <c r="L9" s="277">
        <v>1.91</v>
      </c>
      <c r="M9" s="277">
        <v>2.0699999999999998</v>
      </c>
      <c r="N9" s="277">
        <v>2.0499999999999998</v>
      </c>
      <c r="O9" s="70"/>
      <c r="P9" s="74">
        <v>2.551424657534247</v>
      </c>
      <c r="Q9" s="75">
        <v>8.399614072517169E-3</v>
      </c>
      <c r="R9" s="73"/>
      <c r="S9" s="74">
        <v>4.22</v>
      </c>
      <c r="T9" s="75">
        <v>8.5349081789499216E-3</v>
      </c>
      <c r="U9" s="114"/>
      <c r="V9" s="74">
        <v>2.551424657534247</v>
      </c>
      <c r="W9" s="75">
        <v>8.399614072517169E-3</v>
      </c>
      <c r="X9" s="114"/>
      <c r="Y9" s="74">
        <v>4.22</v>
      </c>
      <c r="Z9" s="75">
        <v>8.5349081789499216E-3</v>
      </c>
      <c r="AA9" s="197"/>
      <c r="AB9" s="130"/>
      <c r="AC9" s="130"/>
    </row>
    <row r="10" spans="1:29" x14ac:dyDescent="0.25">
      <c r="A10" s="79" t="s">
        <v>5</v>
      </c>
      <c r="B10" s="114"/>
      <c r="C10" s="277">
        <v>3.46</v>
      </c>
      <c r="D10" s="277">
        <v>3.36</v>
      </c>
      <c r="E10" s="277">
        <v>3.16</v>
      </c>
      <c r="F10" s="277">
        <v>6.05</v>
      </c>
      <c r="G10" s="277">
        <v>3.26</v>
      </c>
      <c r="H10" s="277">
        <v>2.87</v>
      </c>
      <c r="I10" s="277">
        <v>2.2599999999999998</v>
      </c>
      <c r="J10" s="277">
        <v>1.78</v>
      </c>
      <c r="K10" s="277">
        <v>1.66</v>
      </c>
      <c r="L10" s="277">
        <v>1.87</v>
      </c>
      <c r="M10" s="277">
        <v>2.21</v>
      </c>
      <c r="N10" s="277">
        <v>2.02</v>
      </c>
      <c r="O10" s="70"/>
      <c r="P10" s="74">
        <v>2.8216164383561639</v>
      </c>
      <c r="Q10" s="75">
        <v>9.2891197366442649E-3</v>
      </c>
      <c r="R10" s="73"/>
      <c r="S10" s="74">
        <v>6.05</v>
      </c>
      <c r="T10" s="75">
        <v>1.2236065043281286E-2</v>
      </c>
      <c r="U10" s="114"/>
      <c r="V10" s="74">
        <v>2.8216164383561639</v>
      </c>
      <c r="W10" s="75">
        <v>9.2891197366442649E-3</v>
      </c>
      <c r="X10" s="114"/>
      <c r="Y10" s="74">
        <v>6.05</v>
      </c>
      <c r="Z10" s="75">
        <v>1.2236065043281286E-2</v>
      </c>
      <c r="AA10" s="197"/>
      <c r="AB10" s="130"/>
      <c r="AC10" s="130"/>
    </row>
    <row r="11" spans="1:29" x14ac:dyDescent="0.25">
      <c r="A11" s="79" t="s">
        <v>81</v>
      </c>
      <c r="B11" s="114"/>
      <c r="C11" s="277">
        <v>94.5</v>
      </c>
      <c r="D11" s="277">
        <v>89.89</v>
      </c>
      <c r="E11" s="277">
        <v>87.6</v>
      </c>
      <c r="F11" s="277">
        <v>129.21</v>
      </c>
      <c r="G11" s="277">
        <v>91.05</v>
      </c>
      <c r="H11" s="277">
        <v>93.43</v>
      </c>
      <c r="I11" s="277">
        <v>82.11</v>
      </c>
      <c r="J11" s="277">
        <v>76.78</v>
      </c>
      <c r="K11" s="277">
        <v>79.290000000000006</v>
      </c>
      <c r="L11" s="277">
        <v>83.82</v>
      </c>
      <c r="M11" s="277">
        <v>77.78</v>
      </c>
      <c r="N11" s="277">
        <v>74.760000000000005</v>
      </c>
      <c r="O11" s="70"/>
      <c r="P11" s="74">
        <v>88.2669589041096</v>
      </c>
      <c r="Q11" s="75">
        <v>0.29058604100258523</v>
      </c>
      <c r="R11" s="73"/>
      <c r="S11" s="74">
        <v>129.21</v>
      </c>
      <c r="T11" s="75">
        <v>0.26132594450287194</v>
      </c>
      <c r="U11" s="114"/>
      <c r="V11" s="74">
        <v>88.2669589041096</v>
      </c>
      <c r="W11" s="75">
        <v>0.29058604100258523</v>
      </c>
      <c r="X11" s="114"/>
      <c r="Y11" s="74">
        <v>129.21</v>
      </c>
      <c r="Z11" s="75">
        <v>0.26132594450287194</v>
      </c>
      <c r="AA11" s="197"/>
      <c r="AB11" s="130"/>
      <c r="AC11" s="130"/>
    </row>
    <row r="12" spans="1:29" x14ac:dyDescent="0.25">
      <c r="A12" s="79" t="s">
        <v>6</v>
      </c>
      <c r="B12" s="114"/>
      <c r="C12" s="277">
        <v>7.3</v>
      </c>
      <c r="D12" s="277">
        <v>7.5799999999999992</v>
      </c>
      <c r="E12" s="277">
        <v>7.01</v>
      </c>
      <c r="F12" s="277">
        <v>11.97</v>
      </c>
      <c r="G12" s="277">
        <v>7.9700000000000006</v>
      </c>
      <c r="H12" s="277">
        <v>7.3199999999999994</v>
      </c>
      <c r="I12" s="277">
        <v>5.0600000000000005</v>
      </c>
      <c r="J12" s="277">
        <v>4.2699999999999996</v>
      </c>
      <c r="K12" s="277">
        <v>3.92</v>
      </c>
      <c r="L12" s="277">
        <v>4.1599999999999993</v>
      </c>
      <c r="M12" s="277">
        <v>5.1099999999999994</v>
      </c>
      <c r="N12" s="277">
        <v>5.3100000000000005</v>
      </c>
      <c r="O12" s="70"/>
      <c r="P12" s="74">
        <v>6.3981369863013704</v>
      </c>
      <c r="Q12" s="75">
        <v>2.1063479695287931E-2</v>
      </c>
      <c r="R12" s="73"/>
      <c r="S12" s="74">
        <v>11.97</v>
      </c>
      <c r="T12" s="75">
        <v>2.4209206374888763E-2</v>
      </c>
      <c r="U12" s="114"/>
      <c r="V12" s="74">
        <v>6.3981369863013704</v>
      </c>
      <c r="W12" s="75">
        <v>2.1063479695287931E-2</v>
      </c>
      <c r="X12" s="114"/>
      <c r="Y12" s="74">
        <v>11.97</v>
      </c>
      <c r="Z12" s="75">
        <v>2.4209206374888763E-2</v>
      </c>
      <c r="AA12" s="197"/>
      <c r="AB12" s="130"/>
      <c r="AC12" s="130"/>
    </row>
    <row r="13" spans="1:29" x14ac:dyDescent="0.25">
      <c r="A13" s="79" t="s">
        <v>7</v>
      </c>
      <c r="B13" s="114"/>
      <c r="C13" s="277">
        <v>10.28</v>
      </c>
      <c r="D13" s="277">
        <v>9.4600000000000009</v>
      </c>
      <c r="E13" s="277">
        <v>8.61</v>
      </c>
      <c r="F13" s="277">
        <v>14.52</v>
      </c>
      <c r="G13" s="277">
        <v>8.9700000000000006</v>
      </c>
      <c r="H13" s="277">
        <v>8.4600000000000009</v>
      </c>
      <c r="I13" s="277">
        <v>5.85</v>
      </c>
      <c r="J13" s="277">
        <v>4.96</v>
      </c>
      <c r="K13" s="277">
        <v>5.18</v>
      </c>
      <c r="L13" s="277">
        <v>5.59</v>
      </c>
      <c r="M13" s="277">
        <v>6.04</v>
      </c>
      <c r="N13" s="277">
        <v>5.49</v>
      </c>
      <c r="O13" s="70"/>
      <c r="P13" s="74">
        <v>7.7619999999999987</v>
      </c>
      <c r="Q13" s="75">
        <v>2.5553489983861349E-2</v>
      </c>
      <c r="R13" s="73"/>
      <c r="S13" s="74">
        <v>14.52</v>
      </c>
      <c r="T13" s="75">
        <v>2.9366556103875088E-2</v>
      </c>
      <c r="U13" s="114"/>
      <c r="V13" s="74">
        <v>7.7619999999999987</v>
      </c>
      <c r="W13" s="75">
        <v>2.5553489983861349E-2</v>
      </c>
      <c r="X13" s="114"/>
      <c r="Y13" s="74">
        <v>14.52</v>
      </c>
      <c r="Z13" s="75">
        <v>2.9366556103875088E-2</v>
      </c>
      <c r="AA13" s="197"/>
      <c r="AB13" s="130"/>
      <c r="AC13" s="130"/>
    </row>
    <row r="14" spans="1:29" x14ac:dyDescent="0.25">
      <c r="A14" s="79" t="s">
        <v>8</v>
      </c>
      <c r="B14" s="114"/>
      <c r="C14" s="277">
        <v>3.96</v>
      </c>
      <c r="D14" s="277">
        <v>3.97</v>
      </c>
      <c r="E14" s="277">
        <v>4.01</v>
      </c>
      <c r="F14" s="277">
        <v>5.72</v>
      </c>
      <c r="G14" s="277">
        <v>4.38</v>
      </c>
      <c r="H14" s="277">
        <v>3.94</v>
      </c>
      <c r="I14" s="277">
        <v>3.11</v>
      </c>
      <c r="J14" s="277">
        <v>2.62</v>
      </c>
      <c r="K14" s="277">
        <v>2.46</v>
      </c>
      <c r="L14" s="277">
        <v>2.4</v>
      </c>
      <c r="M14" s="277">
        <v>2.8</v>
      </c>
      <c r="N14" s="277">
        <v>2.86</v>
      </c>
      <c r="O14" s="70"/>
      <c r="P14" s="74">
        <v>3.5131506849315075</v>
      </c>
      <c r="Q14" s="75">
        <v>1.1565738319916636E-2</v>
      </c>
      <c r="R14" s="73"/>
      <c r="S14" s="74">
        <v>5.72</v>
      </c>
      <c r="T14" s="75">
        <v>1.1568643313647761E-2</v>
      </c>
      <c r="U14" s="114"/>
      <c r="V14" s="74">
        <v>3.5131506849315075</v>
      </c>
      <c r="W14" s="75">
        <v>1.1565738319916636E-2</v>
      </c>
      <c r="X14" s="114"/>
      <c r="Y14" s="74">
        <v>5.72</v>
      </c>
      <c r="Z14" s="75">
        <v>1.1568643313647761E-2</v>
      </c>
      <c r="AA14" s="197"/>
      <c r="AB14" s="130"/>
      <c r="AC14" s="130"/>
    </row>
    <row r="15" spans="1:29" x14ac:dyDescent="0.25">
      <c r="A15" s="79" t="s">
        <v>9</v>
      </c>
      <c r="B15" s="114"/>
      <c r="C15" s="277">
        <v>18.32</v>
      </c>
      <c r="D15" s="277">
        <v>17.060000000000002</v>
      </c>
      <c r="E15" s="277">
        <v>16.830000000000002</v>
      </c>
      <c r="F15" s="277">
        <v>24.21</v>
      </c>
      <c r="G15" s="277">
        <v>20.57</v>
      </c>
      <c r="H15" s="277">
        <v>20.13</v>
      </c>
      <c r="I15" s="277">
        <v>17.95</v>
      </c>
      <c r="J15" s="277">
        <v>15.38</v>
      </c>
      <c r="K15" s="277">
        <v>15.770000000000001</v>
      </c>
      <c r="L15" s="277">
        <v>16.82</v>
      </c>
      <c r="M15" s="277">
        <v>15.309999999999999</v>
      </c>
      <c r="N15" s="277">
        <v>13.92</v>
      </c>
      <c r="O15" s="70"/>
      <c r="P15" s="74">
        <v>17.681561643835618</v>
      </c>
      <c r="Q15" s="75">
        <v>5.8209946967892369E-2</v>
      </c>
      <c r="R15" s="73"/>
      <c r="S15" s="74">
        <v>24.21</v>
      </c>
      <c r="T15" s="75">
        <v>4.8964485074023137E-2</v>
      </c>
      <c r="U15" s="114"/>
      <c r="V15" s="74">
        <v>17.681561643835618</v>
      </c>
      <c r="W15" s="75">
        <v>5.8209946967892369E-2</v>
      </c>
      <c r="X15" s="114"/>
      <c r="Y15" s="74">
        <v>24.21</v>
      </c>
      <c r="Z15" s="75">
        <v>4.8964485074023137E-2</v>
      </c>
      <c r="AA15" s="197"/>
      <c r="AB15" s="130"/>
      <c r="AC15" s="130"/>
    </row>
    <row r="16" spans="1:29" x14ac:dyDescent="0.25">
      <c r="A16" s="79" t="s">
        <v>10</v>
      </c>
      <c r="B16" s="114"/>
      <c r="C16" s="277">
        <v>3.23</v>
      </c>
      <c r="D16" s="277">
        <v>3.0599999999999996</v>
      </c>
      <c r="E16" s="277">
        <v>2.95</v>
      </c>
      <c r="F16" s="277">
        <v>4.74</v>
      </c>
      <c r="G16" s="277">
        <v>3.14</v>
      </c>
      <c r="H16" s="277">
        <v>3.1799999999999997</v>
      </c>
      <c r="I16" s="277">
        <v>2.68</v>
      </c>
      <c r="J16" s="277">
        <v>2.2399999999999998</v>
      </c>
      <c r="K16" s="277">
        <v>2.2000000000000002</v>
      </c>
      <c r="L16" s="277">
        <v>2.63</v>
      </c>
      <c r="M16" s="277">
        <v>2.9899999999999998</v>
      </c>
      <c r="N16" s="277">
        <v>2.81</v>
      </c>
      <c r="O16" s="70"/>
      <c r="P16" s="74">
        <v>2.9837260273972603</v>
      </c>
      <c r="Q16" s="75">
        <v>9.8228050960683221E-3</v>
      </c>
      <c r="R16" s="73"/>
      <c r="S16" s="74">
        <v>4.74</v>
      </c>
      <c r="T16" s="75">
        <v>9.5866030256451743E-3</v>
      </c>
      <c r="U16" s="114"/>
      <c r="V16" s="74">
        <v>2.9837260273972603</v>
      </c>
      <c r="W16" s="75">
        <v>9.8228050960683221E-3</v>
      </c>
      <c r="X16" s="114"/>
      <c r="Y16" s="74">
        <v>4.74</v>
      </c>
      <c r="Z16" s="75">
        <v>9.5866030256451743E-3</v>
      </c>
      <c r="AA16" s="197"/>
      <c r="AB16" s="130"/>
      <c r="AC16" s="130"/>
    </row>
    <row r="17" spans="1:29" x14ac:dyDescent="0.25">
      <c r="A17" s="278" t="s">
        <v>11</v>
      </c>
      <c r="B17" s="279"/>
      <c r="C17" s="280">
        <v>5.83</v>
      </c>
      <c r="D17" s="280">
        <v>5.44</v>
      </c>
      <c r="E17" s="280">
        <v>5.3</v>
      </c>
      <c r="F17" s="280">
        <v>7.5</v>
      </c>
      <c r="G17" s="280">
        <v>5.34</v>
      </c>
      <c r="H17" s="280">
        <v>5.56</v>
      </c>
      <c r="I17" s="280">
        <v>5.22</v>
      </c>
      <c r="J17" s="280">
        <v>4.0699999999999994</v>
      </c>
      <c r="K17" s="280">
        <v>4.55</v>
      </c>
      <c r="L17" s="280">
        <v>4.92</v>
      </c>
      <c r="M17" s="280">
        <v>4.68</v>
      </c>
      <c r="N17" s="280">
        <v>4.58</v>
      </c>
      <c r="O17" s="281"/>
      <c r="P17" s="74">
        <v>5.2440547945205473</v>
      </c>
      <c r="Q17" s="75">
        <v>1.7264094520304162E-2</v>
      </c>
      <c r="R17" s="73"/>
      <c r="S17" s="74">
        <v>7.5</v>
      </c>
      <c r="T17" s="75">
        <v>1.5168675673489198E-2</v>
      </c>
      <c r="U17" s="279"/>
      <c r="V17" s="282">
        <v>5.2440547945205473</v>
      </c>
      <c r="W17" s="283">
        <v>1.7264094520304162E-2</v>
      </c>
      <c r="X17" s="279"/>
      <c r="Y17" s="282">
        <v>7.5</v>
      </c>
      <c r="Z17" s="283">
        <v>1.5168675673489198E-2</v>
      </c>
      <c r="AA17" s="197"/>
      <c r="AB17" s="130"/>
      <c r="AC17" s="130"/>
    </row>
    <row r="18" spans="1:29" x14ac:dyDescent="0.25">
      <c r="A18" s="79" t="s">
        <v>12</v>
      </c>
      <c r="B18" s="114"/>
      <c r="C18" s="277">
        <v>4.16</v>
      </c>
      <c r="D18" s="277">
        <v>4.25</v>
      </c>
      <c r="E18" s="277">
        <v>4.29</v>
      </c>
      <c r="F18" s="277">
        <v>6.81</v>
      </c>
      <c r="G18" s="277">
        <v>4.58</v>
      </c>
      <c r="H18" s="277">
        <v>4.33</v>
      </c>
      <c r="I18" s="277">
        <v>2.94</v>
      </c>
      <c r="J18" s="277">
        <v>2.5299999999999998</v>
      </c>
      <c r="K18" s="277">
        <v>2.38</v>
      </c>
      <c r="L18" s="277">
        <v>2.52</v>
      </c>
      <c r="M18" s="277">
        <v>2.98</v>
      </c>
      <c r="N18" s="277">
        <v>2.92</v>
      </c>
      <c r="O18" s="70"/>
      <c r="P18" s="74">
        <v>3.7154520547945213</v>
      </c>
      <c r="Q18" s="75">
        <v>1.2231740127249277E-2</v>
      </c>
      <c r="R18" s="73"/>
      <c r="S18" s="74">
        <v>6.81</v>
      </c>
      <c r="T18" s="75">
        <v>1.3773157511528191E-2</v>
      </c>
      <c r="U18" s="114"/>
      <c r="V18" s="74">
        <v>3.7154520547945213</v>
      </c>
      <c r="W18" s="75">
        <v>1.2231740127249277E-2</v>
      </c>
      <c r="X18" s="114"/>
      <c r="Y18" s="74">
        <v>6.81</v>
      </c>
      <c r="Z18" s="75">
        <v>1.3773157511528191E-2</v>
      </c>
      <c r="AA18" s="197"/>
      <c r="AB18" s="130"/>
      <c r="AC18" s="130"/>
    </row>
    <row r="19" spans="1:29" x14ac:dyDescent="0.25">
      <c r="A19" s="79" t="s">
        <v>13</v>
      </c>
      <c r="B19" s="114"/>
      <c r="C19" s="277">
        <v>6.07</v>
      </c>
      <c r="D19" s="277">
        <v>6</v>
      </c>
      <c r="E19" s="277">
        <v>5.73</v>
      </c>
      <c r="F19" s="277">
        <v>8.1900000000000013</v>
      </c>
      <c r="G19" s="277">
        <v>6.0200000000000005</v>
      </c>
      <c r="H19" s="277">
        <v>5.88</v>
      </c>
      <c r="I19" s="277">
        <v>5.3900000000000006</v>
      </c>
      <c r="J19" s="277">
        <v>4.8</v>
      </c>
      <c r="K19" s="277">
        <v>4.8500000000000005</v>
      </c>
      <c r="L19" s="277">
        <v>5.1800000000000006</v>
      </c>
      <c r="M19" s="277">
        <v>4.9400000000000004</v>
      </c>
      <c r="N19" s="277">
        <v>4.83</v>
      </c>
      <c r="O19" s="70"/>
      <c r="P19" s="74">
        <v>5.6504657534246574</v>
      </c>
      <c r="Q19" s="75">
        <v>1.8602051022196416E-2</v>
      </c>
      <c r="R19" s="73"/>
      <c r="S19" s="74">
        <v>8.1900000000000013</v>
      </c>
      <c r="T19" s="75">
        <v>1.6564193835450207E-2</v>
      </c>
      <c r="U19" s="114"/>
      <c r="V19" s="74">
        <v>5.6504657534246574</v>
      </c>
      <c r="W19" s="75">
        <v>1.8602051022196416E-2</v>
      </c>
      <c r="X19" s="114"/>
      <c r="Y19" s="74">
        <v>8.1900000000000013</v>
      </c>
      <c r="Z19" s="75">
        <v>1.6564193835450207E-2</v>
      </c>
      <c r="AA19" s="197"/>
      <c r="AB19" s="130"/>
      <c r="AC19" s="130"/>
    </row>
    <row r="20" spans="1:29" x14ac:dyDescent="0.25">
      <c r="A20" s="79" t="s">
        <v>14</v>
      </c>
      <c r="B20" s="114"/>
      <c r="C20" s="277">
        <v>7.64</v>
      </c>
      <c r="D20" s="277">
        <v>7.57</v>
      </c>
      <c r="E20" s="277">
        <v>7.4</v>
      </c>
      <c r="F20" s="277">
        <v>10.6</v>
      </c>
      <c r="G20" s="277">
        <v>8.18</v>
      </c>
      <c r="H20" s="277">
        <v>7.72</v>
      </c>
      <c r="I20" s="277">
        <v>6.19</v>
      </c>
      <c r="J20" s="277">
        <v>5.48</v>
      </c>
      <c r="K20" s="277">
        <v>5.36</v>
      </c>
      <c r="L20" s="277">
        <v>5.47</v>
      </c>
      <c r="M20" s="277">
        <v>6.28</v>
      </c>
      <c r="N20" s="277">
        <v>6.6</v>
      </c>
      <c r="O20" s="70"/>
      <c r="P20" s="74">
        <v>7.0315616438356168</v>
      </c>
      <c r="Q20" s="75">
        <v>2.3148794129948094E-2</v>
      </c>
      <c r="R20" s="73"/>
      <c r="S20" s="74">
        <v>10.6</v>
      </c>
      <c r="T20" s="75">
        <v>2.1438394951864732E-2</v>
      </c>
      <c r="U20" s="114"/>
      <c r="V20" s="74">
        <v>7.0315616438356168</v>
      </c>
      <c r="W20" s="75">
        <v>2.3148794129948094E-2</v>
      </c>
      <c r="X20" s="114"/>
      <c r="Y20" s="74">
        <v>10.6</v>
      </c>
      <c r="Z20" s="75">
        <v>2.1438394951864732E-2</v>
      </c>
      <c r="AA20" s="197"/>
      <c r="AB20" s="130"/>
      <c r="AC20" s="130"/>
    </row>
    <row r="21" spans="1:29" x14ac:dyDescent="0.25">
      <c r="A21" s="79" t="s">
        <v>82</v>
      </c>
      <c r="B21" s="114"/>
      <c r="C21" s="277">
        <v>1.74</v>
      </c>
      <c r="D21" s="277">
        <v>1.73</v>
      </c>
      <c r="E21" s="277">
        <v>1.58</v>
      </c>
      <c r="F21" s="277">
        <v>2.4500000000000002</v>
      </c>
      <c r="G21" s="277">
        <v>1.49</v>
      </c>
      <c r="H21" s="277">
        <v>1.43</v>
      </c>
      <c r="I21" s="277">
        <v>0.99</v>
      </c>
      <c r="J21" s="277">
        <v>0.8</v>
      </c>
      <c r="K21" s="277">
        <v>0.73</v>
      </c>
      <c r="L21" s="277">
        <v>0.78</v>
      </c>
      <c r="M21" s="277">
        <v>0.98</v>
      </c>
      <c r="N21" s="277">
        <v>1.04</v>
      </c>
      <c r="O21" s="70"/>
      <c r="P21" s="74">
        <v>1.3072876712328767</v>
      </c>
      <c r="Q21" s="75">
        <v>4.30375707457804E-3</v>
      </c>
      <c r="R21" s="73"/>
      <c r="S21" s="74">
        <v>2.4500000000000002</v>
      </c>
      <c r="T21" s="75">
        <v>4.9551007200064716E-3</v>
      </c>
      <c r="U21" s="114"/>
      <c r="V21" s="74">
        <v>1.3072876712328767</v>
      </c>
      <c r="W21" s="75">
        <v>4.30375707457804E-3</v>
      </c>
      <c r="X21" s="114"/>
      <c r="Y21" s="74">
        <v>2.4500000000000002</v>
      </c>
      <c r="Z21" s="75">
        <v>4.9551007200064716E-3</v>
      </c>
      <c r="AA21" s="197"/>
      <c r="AB21" s="130"/>
      <c r="AC21" s="130"/>
    </row>
    <row r="22" spans="1:29" x14ac:dyDescent="0.25">
      <c r="A22" s="79" t="s">
        <v>15</v>
      </c>
      <c r="B22" s="114"/>
      <c r="C22" s="277">
        <v>1</v>
      </c>
      <c r="D22" s="277">
        <v>1.02</v>
      </c>
      <c r="E22" s="277">
        <v>0.99</v>
      </c>
      <c r="F22" s="277">
        <v>1.25</v>
      </c>
      <c r="G22" s="277">
        <v>0.95</v>
      </c>
      <c r="H22" s="277">
        <v>0.92</v>
      </c>
      <c r="I22" s="277">
        <v>0.73</v>
      </c>
      <c r="J22" s="277">
        <v>0.65</v>
      </c>
      <c r="K22" s="277">
        <v>0.62</v>
      </c>
      <c r="L22" s="277">
        <v>0.67</v>
      </c>
      <c r="M22" s="277">
        <v>0.75</v>
      </c>
      <c r="N22" s="277">
        <v>0.8</v>
      </c>
      <c r="O22" s="70"/>
      <c r="P22" s="74">
        <v>0.86095890410958908</v>
      </c>
      <c r="Q22" s="75">
        <v>2.8343860773873525E-3</v>
      </c>
      <c r="R22" s="73"/>
      <c r="S22" s="74">
        <v>1.25</v>
      </c>
      <c r="T22" s="75">
        <v>2.5281126122481995E-3</v>
      </c>
      <c r="U22" s="114"/>
      <c r="V22" s="74">
        <v>0.86095890410958908</v>
      </c>
      <c r="W22" s="75">
        <v>2.8343860773873525E-3</v>
      </c>
      <c r="X22" s="114"/>
      <c r="Y22" s="74">
        <v>1.25</v>
      </c>
      <c r="Z22" s="75">
        <v>2.5281126122481995E-3</v>
      </c>
      <c r="AA22" s="197"/>
      <c r="AB22" s="130"/>
      <c r="AC22" s="130"/>
    </row>
    <row r="23" spans="1:29" x14ac:dyDescent="0.25">
      <c r="A23" s="79" t="s">
        <v>16</v>
      </c>
      <c r="B23" s="114"/>
      <c r="C23" s="277">
        <v>5.71</v>
      </c>
      <c r="D23" s="277">
        <v>5.79</v>
      </c>
      <c r="E23" s="277">
        <v>5.88</v>
      </c>
      <c r="F23" s="277">
        <v>9.2700000000000014</v>
      </c>
      <c r="G23" s="277">
        <v>6.5</v>
      </c>
      <c r="H23" s="277">
        <v>5.6099999999999994</v>
      </c>
      <c r="I23" s="277">
        <v>4.67</v>
      </c>
      <c r="J23" s="277">
        <v>3.43</v>
      </c>
      <c r="K23" s="277">
        <v>3.0500000000000003</v>
      </c>
      <c r="L23" s="277">
        <v>2.6300000000000003</v>
      </c>
      <c r="M23" s="277">
        <v>3.5700000000000003</v>
      </c>
      <c r="N23" s="277">
        <v>3.7</v>
      </c>
      <c r="O23" s="70"/>
      <c r="P23" s="74">
        <v>4.9732602739726017</v>
      </c>
      <c r="Q23" s="75">
        <v>1.6372604560434739E-2</v>
      </c>
      <c r="R23" s="73"/>
      <c r="S23" s="74">
        <v>9.2700000000000014</v>
      </c>
      <c r="T23" s="75">
        <v>1.8748483132432651E-2</v>
      </c>
      <c r="U23" s="114"/>
      <c r="V23" s="74">
        <v>4.9732602739726017</v>
      </c>
      <c r="W23" s="75">
        <v>1.6372604560434739E-2</v>
      </c>
      <c r="X23" s="114"/>
      <c r="Y23" s="74">
        <v>9.2700000000000014</v>
      </c>
      <c r="Z23" s="75">
        <v>1.8748483132432651E-2</v>
      </c>
      <c r="AA23" s="197"/>
      <c r="AB23" s="130"/>
      <c r="AC23" s="130"/>
    </row>
    <row r="24" spans="1:29" x14ac:dyDescent="0.25">
      <c r="A24" s="79" t="s">
        <v>17</v>
      </c>
      <c r="B24" s="114"/>
      <c r="C24" s="277">
        <v>10.5</v>
      </c>
      <c r="D24" s="277">
        <v>10.25</v>
      </c>
      <c r="E24" s="277">
        <v>9.33</v>
      </c>
      <c r="F24" s="277">
        <v>13.31</v>
      </c>
      <c r="G24" s="277">
        <v>9.8500000000000014</v>
      </c>
      <c r="H24" s="277">
        <v>8.7099999999999991</v>
      </c>
      <c r="I24" s="277">
        <v>7.3999999999999995</v>
      </c>
      <c r="J24" s="277">
        <v>6.47</v>
      </c>
      <c r="K24" s="277">
        <v>6.2299999999999995</v>
      </c>
      <c r="L24" s="277">
        <v>6.8</v>
      </c>
      <c r="M24" s="277">
        <v>7.61</v>
      </c>
      <c r="N24" s="277">
        <v>7.41</v>
      </c>
      <c r="O24" s="70"/>
      <c r="P24" s="74">
        <v>8.6393424657534261</v>
      </c>
      <c r="Q24" s="75">
        <v>2.8441812827335509E-2</v>
      </c>
      <c r="R24" s="73"/>
      <c r="S24" s="74">
        <v>13.31</v>
      </c>
      <c r="T24" s="75">
        <v>2.6919343095218831E-2</v>
      </c>
      <c r="U24" s="114"/>
      <c r="V24" s="74">
        <v>8.6393424657534261</v>
      </c>
      <c r="W24" s="75">
        <v>2.8441812827335509E-2</v>
      </c>
      <c r="X24" s="114"/>
      <c r="Y24" s="74">
        <v>13.31</v>
      </c>
      <c r="Z24" s="75">
        <v>2.6919343095218831E-2</v>
      </c>
      <c r="AA24" s="197"/>
      <c r="AB24" s="130"/>
      <c r="AC24" s="130"/>
    </row>
    <row r="25" spans="1:29" x14ac:dyDescent="0.25">
      <c r="A25" s="79" t="s">
        <v>18</v>
      </c>
      <c r="B25" s="114"/>
      <c r="C25" s="277">
        <v>9.44</v>
      </c>
      <c r="D25" s="277">
        <v>8.879999999999999</v>
      </c>
      <c r="E25" s="277">
        <v>8.5</v>
      </c>
      <c r="F25" s="277">
        <v>13.93</v>
      </c>
      <c r="G25" s="277">
        <v>8.39</v>
      </c>
      <c r="H25" s="277">
        <v>7.8500000000000005</v>
      </c>
      <c r="I25" s="277">
        <v>6.54</v>
      </c>
      <c r="J25" s="277">
        <v>5.21</v>
      </c>
      <c r="K25" s="277">
        <v>5.21</v>
      </c>
      <c r="L25" s="277">
        <v>5.4700000000000006</v>
      </c>
      <c r="M25" s="277">
        <v>6.26</v>
      </c>
      <c r="N25" s="277">
        <v>5.98</v>
      </c>
      <c r="O25" s="70"/>
      <c r="P25" s="74">
        <v>7.6207397260273986</v>
      </c>
      <c r="Q25" s="75">
        <v>2.5088443218069498E-2</v>
      </c>
      <c r="R25" s="73"/>
      <c r="S25" s="74">
        <v>13.93</v>
      </c>
      <c r="T25" s="75">
        <v>2.8173286950893935E-2</v>
      </c>
      <c r="U25" s="114"/>
      <c r="V25" s="74">
        <v>7.6207397260273986</v>
      </c>
      <c r="W25" s="75">
        <v>2.5088443218069498E-2</v>
      </c>
      <c r="X25" s="114"/>
      <c r="Y25" s="74">
        <v>13.93</v>
      </c>
      <c r="Z25" s="75">
        <v>2.8173286950893935E-2</v>
      </c>
      <c r="AA25" s="197"/>
      <c r="AB25" s="130"/>
      <c r="AC25" s="130"/>
    </row>
    <row r="26" spans="1:29" x14ac:dyDescent="0.25">
      <c r="A26" s="79" t="s">
        <v>19</v>
      </c>
      <c r="B26" s="114"/>
      <c r="C26" s="277">
        <v>5.89</v>
      </c>
      <c r="D26" s="277">
        <v>5.55</v>
      </c>
      <c r="E26" s="277">
        <v>4.99</v>
      </c>
      <c r="F26" s="277">
        <v>8.8299999999999983</v>
      </c>
      <c r="G26" s="277">
        <v>5.1100000000000003</v>
      </c>
      <c r="H26" s="277">
        <v>4.5199999999999996</v>
      </c>
      <c r="I26" s="277">
        <v>3.18</v>
      </c>
      <c r="J26" s="277">
        <v>2.7</v>
      </c>
      <c r="K26" s="277">
        <v>2.4899999999999998</v>
      </c>
      <c r="L26" s="277">
        <v>2.6999999999999997</v>
      </c>
      <c r="M26" s="277">
        <v>3.23</v>
      </c>
      <c r="N26" s="277">
        <v>3</v>
      </c>
      <c r="O26" s="70"/>
      <c r="P26" s="74">
        <v>4.3347123287671234</v>
      </c>
      <c r="Q26" s="75">
        <v>1.427042361196483E-2</v>
      </c>
      <c r="R26" s="73"/>
      <c r="S26" s="74">
        <v>8.8299999999999983</v>
      </c>
      <c r="T26" s="75">
        <v>1.7858587492921279E-2</v>
      </c>
      <c r="U26" s="114"/>
      <c r="V26" s="74">
        <v>4.3347123287671234</v>
      </c>
      <c r="W26" s="75">
        <v>1.427042361196483E-2</v>
      </c>
      <c r="X26" s="114"/>
      <c r="Y26" s="74">
        <v>8.8299999999999983</v>
      </c>
      <c r="Z26" s="75">
        <v>1.7858587492921279E-2</v>
      </c>
      <c r="AA26" s="197"/>
      <c r="AB26" s="130"/>
      <c r="AC26" s="130"/>
    </row>
    <row r="27" spans="1:29" x14ac:dyDescent="0.25">
      <c r="A27" s="79" t="s">
        <v>20</v>
      </c>
      <c r="B27" s="114"/>
      <c r="C27" s="277">
        <v>3.92</v>
      </c>
      <c r="D27" s="277">
        <v>4.0599999999999996</v>
      </c>
      <c r="E27" s="277">
        <v>3.78</v>
      </c>
      <c r="F27" s="277">
        <v>6.76</v>
      </c>
      <c r="G27" s="277">
        <v>4.0199999999999996</v>
      </c>
      <c r="H27" s="277">
        <v>3.76</v>
      </c>
      <c r="I27" s="277">
        <v>2.21</v>
      </c>
      <c r="J27" s="277">
        <v>1.85</v>
      </c>
      <c r="K27" s="277">
        <v>1.67</v>
      </c>
      <c r="L27" s="277">
        <v>1.93</v>
      </c>
      <c r="M27" s="277">
        <v>2.44</v>
      </c>
      <c r="N27" s="277">
        <v>2.44</v>
      </c>
      <c r="O27" s="70"/>
      <c r="P27" s="74">
        <v>3.2252876712328766</v>
      </c>
      <c r="Q27" s="75">
        <v>1.0618056712435046E-2</v>
      </c>
      <c r="R27" s="73"/>
      <c r="S27" s="74">
        <v>6.76</v>
      </c>
      <c r="T27" s="75">
        <v>1.3672033007038264E-2</v>
      </c>
      <c r="U27" s="114"/>
      <c r="V27" s="74">
        <v>3.2252876712328766</v>
      </c>
      <c r="W27" s="75">
        <v>1.0618056712435046E-2</v>
      </c>
      <c r="X27" s="114"/>
      <c r="Y27" s="74">
        <v>6.76</v>
      </c>
      <c r="Z27" s="75">
        <v>1.3672033007038264E-2</v>
      </c>
      <c r="AA27" s="197"/>
      <c r="AB27" s="130"/>
      <c r="AC27" s="130"/>
    </row>
    <row r="28" spans="1:29" x14ac:dyDescent="0.25">
      <c r="A28" s="79" t="s">
        <v>21</v>
      </c>
      <c r="B28" s="114"/>
      <c r="C28" s="277">
        <v>3.31</v>
      </c>
      <c r="D28" s="277">
        <v>3</v>
      </c>
      <c r="E28" s="277">
        <v>2.92</v>
      </c>
      <c r="F28" s="277">
        <v>4.3899999999999997</v>
      </c>
      <c r="G28" s="277">
        <v>3.23</v>
      </c>
      <c r="H28" s="277">
        <v>3.1</v>
      </c>
      <c r="I28" s="277">
        <v>2.08</v>
      </c>
      <c r="J28" s="277">
        <v>2</v>
      </c>
      <c r="K28" s="277">
        <v>1.9</v>
      </c>
      <c r="L28" s="277">
        <v>1.89</v>
      </c>
      <c r="M28" s="277">
        <v>2.11</v>
      </c>
      <c r="N28" s="277">
        <v>2.1800000000000002</v>
      </c>
      <c r="O28" s="70"/>
      <c r="P28" s="74">
        <v>2.6709863013698634</v>
      </c>
      <c r="Q28" s="75">
        <v>8.7932261915853755E-3</v>
      </c>
      <c r="R28" s="73"/>
      <c r="S28" s="74">
        <v>4.3899999999999997</v>
      </c>
      <c r="T28" s="75">
        <v>8.8787314942156761E-3</v>
      </c>
      <c r="U28" s="114"/>
      <c r="V28" s="74">
        <v>2.6709863013698634</v>
      </c>
      <c r="W28" s="75">
        <v>8.7932261915853755E-3</v>
      </c>
      <c r="X28" s="114"/>
      <c r="Y28" s="74">
        <v>4.3899999999999997</v>
      </c>
      <c r="Z28" s="75">
        <v>8.8787314942156761E-3</v>
      </c>
      <c r="AA28" s="197"/>
      <c r="AB28" s="130"/>
      <c r="AC28" s="130"/>
    </row>
    <row r="29" spans="1:29" x14ac:dyDescent="0.25">
      <c r="A29" s="79" t="s">
        <v>22</v>
      </c>
      <c r="B29" s="114"/>
      <c r="C29" s="277">
        <v>4.57</v>
      </c>
      <c r="D29" s="277">
        <v>4.0999999999999996</v>
      </c>
      <c r="E29" s="277">
        <v>4.01</v>
      </c>
      <c r="F29" s="277">
        <v>7.04</v>
      </c>
      <c r="G29" s="277">
        <v>4.6100000000000003</v>
      </c>
      <c r="H29" s="277">
        <v>4.0199999999999996</v>
      </c>
      <c r="I29" s="277">
        <v>2.63</v>
      </c>
      <c r="J29" s="277">
        <v>2.3199999999999998</v>
      </c>
      <c r="K29" s="277">
        <v>2.3199999999999998</v>
      </c>
      <c r="L29" s="277">
        <v>2.4</v>
      </c>
      <c r="M29" s="277">
        <v>2.98</v>
      </c>
      <c r="N29" s="277">
        <v>2.87</v>
      </c>
      <c r="O29" s="70"/>
      <c r="P29" s="74">
        <v>3.647424657534247</v>
      </c>
      <c r="Q29" s="75">
        <v>1.2007785294149743E-2</v>
      </c>
      <c r="R29" s="73"/>
      <c r="S29" s="74">
        <v>7.04</v>
      </c>
      <c r="T29" s="75">
        <v>1.4238330232181861E-2</v>
      </c>
      <c r="U29" s="114"/>
      <c r="V29" s="74">
        <v>3.647424657534247</v>
      </c>
      <c r="W29" s="75">
        <v>1.2007785294149743E-2</v>
      </c>
      <c r="X29" s="114"/>
      <c r="Y29" s="74">
        <v>7.04</v>
      </c>
      <c r="Z29" s="75">
        <v>1.4238330232181861E-2</v>
      </c>
      <c r="AA29" s="197"/>
      <c r="AB29" s="130"/>
      <c r="AC29" s="130"/>
    </row>
    <row r="30" spans="1:29" x14ac:dyDescent="0.25">
      <c r="A30" s="79" t="s">
        <v>23</v>
      </c>
      <c r="B30" s="114"/>
      <c r="C30" s="277">
        <v>18.68</v>
      </c>
      <c r="D30" s="277">
        <v>18.010000000000002</v>
      </c>
      <c r="E30" s="277">
        <v>17.55</v>
      </c>
      <c r="F30" s="277">
        <v>28.62</v>
      </c>
      <c r="G30" s="277">
        <v>17.36</v>
      </c>
      <c r="H30" s="277">
        <v>15.87</v>
      </c>
      <c r="I30" s="277">
        <v>10.99</v>
      </c>
      <c r="J30" s="277">
        <v>9.1999999999999993</v>
      </c>
      <c r="K30" s="277">
        <v>8.74</v>
      </c>
      <c r="L30" s="277">
        <v>8.94</v>
      </c>
      <c r="M30" s="277">
        <v>10.57</v>
      </c>
      <c r="N30" s="277">
        <v>10.16</v>
      </c>
      <c r="O30" s="70"/>
      <c r="P30" s="74">
        <v>14.51386301369863</v>
      </c>
      <c r="Q30" s="75">
        <v>4.7781480694110243E-2</v>
      </c>
      <c r="R30" s="73"/>
      <c r="S30" s="74">
        <v>28.62</v>
      </c>
      <c r="T30" s="75">
        <v>5.7883666370034781E-2</v>
      </c>
      <c r="U30" s="114"/>
      <c r="V30" s="74">
        <v>14.51386301369863</v>
      </c>
      <c r="W30" s="75">
        <v>4.7781480694110243E-2</v>
      </c>
      <c r="X30" s="114"/>
      <c r="Y30" s="74">
        <v>28.62</v>
      </c>
      <c r="Z30" s="75">
        <v>5.7883666370034781E-2</v>
      </c>
      <c r="AA30" s="197"/>
      <c r="AB30" s="130"/>
      <c r="AC30" s="130"/>
    </row>
    <row r="31" spans="1:29" x14ac:dyDescent="0.25">
      <c r="A31" s="79" t="s">
        <v>24</v>
      </c>
      <c r="B31" s="114"/>
      <c r="C31" s="277">
        <v>6.18</v>
      </c>
      <c r="D31" s="277">
        <v>6.35</v>
      </c>
      <c r="E31" s="277">
        <v>6.25</v>
      </c>
      <c r="F31" s="277">
        <v>9.92</v>
      </c>
      <c r="G31" s="277">
        <v>6.86</v>
      </c>
      <c r="H31" s="277">
        <v>6.58</v>
      </c>
      <c r="I31" s="277">
        <v>4.67</v>
      </c>
      <c r="J31" s="277">
        <v>4.09</v>
      </c>
      <c r="K31" s="277">
        <v>3.9400000000000004</v>
      </c>
      <c r="L31" s="277">
        <v>4.1199999999999992</v>
      </c>
      <c r="M31" s="277">
        <v>5.19</v>
      </c>
      <c r="N31" s="277">
        <v>5.05</v>
      </c>
      <c r="O31" s="70"/>
      <c r="P31" s="74">
        <v>5.7548493150684941</v>
      </c>
      <c r="Q31" s="75">
        <v>1.8945694966662475E-2</v>
      </c>
      <c r="R31" s="73"/>
      <c r="S31" s="74">
        <v>9.92</v>
      </c>
      <c r="T31" s="75">
        <v>2.0063101690801714E-2</v>
      </c>
      <c r="U31" s="114"/>
      <c r="V31" s="74">
        <v>5.7548493150684941</v>
      </c>
      <c r="W31" s="75">
        <v>1.8945694966662475E-2</v>
      </c>
      <c r="X31" s="114"/>
      <c r="Y31" s="74">
        <v>9.92</v>
      </c>
      <c r="Z31" s="75">
        <v>2.0063101690801714E-2</v>
      </c>
      <c r="AA31" s="197"/>
      <c r="AB31" s="130"/>
      <c r="AC31" s="130"/>
    </row>
    <row r="32" spans="1:29" x14ac:dyDescent="0.25">
      <c r="A32" s="79" t="s">
        <v>25</v>
      </c>
      <c r="B32" s="114"/>
      <c r="C32" s="277">
        <v>14.37</v>
      </c>
      <c r="D32" s="277">
        <v>14.63</v>
      </c>
      <c r="E32" s="277">
        <v>13.52</v>
      </c>
      <c r="F32" s="277">
        <v>20.61</v>
      </c>
      <c r="G32" s="277">
        <v>14.3</v>
      </c>
      <c r="H32" s="277">
        <v>14.53</v>
      </c>
      <c r="I32" s="277">
        <v>11.83</v>
      </c>
      <c r="J32" s="277">
        <v>10.6</v>
      </c>
      <c r="K32" s="277">
        <v>9.56</v>
      </c>
      <c r="L32" s="277">
        <v>10.25</v>
      </c>
      <c r="M32" s="277">
        <v>11.17</v>
      </c>
      <c r="N32" s="277">
        <v>10.58</v>
      </c>
      <c r="O32" s="70"/>
      <c r="P32" s="74">
        <v>12.971753424657535</v>
      </c>
      <c r="Q32" s="75">
        <v>4.2704660037375101E-2</v>
      </c>
      <c r="R32" s="73"/>
      <c r="S32" s="74">
        <v>20.61</v>
      </c>
      <c r="T32" s="75">
        <v>4.1683520750748312E-2</v>
      </c>
      <c r="U32" s="114"/>
      <c r="V32" s="74">
        <v>12.971753424657535</v>
      </c>
      <c r="W32" s="75">
        <v>4.2704660037375101E-2</v>
      </c>
      <c r="X32" s="114"/>
      <c r="Y32" s="74">
        <v>20.61</v>
      </c>
      <c r="Z32" s="75">
        <v>4.1683520750748312E-2</v>
      </c>
      <c r="AA32" s="197"/>
      <c r="AB32" s="130"/>
      <c r="AC32" s="130"/>
    </row>
    <row r="33" spans="1:29" x14ac:dyDescent="0.25">
      <c r="A33" s="79" t="s">
        <v>26</v>
      </c>
      <c r="B33" s="114"/>
      <c r="C33" s="277">
        <v>4.78</v>
      </c>
      <c r="D33" s="277">
        <v>5.08</v>
      </c>
      <c r="E33" s="277">
        <v>4.79</v>
      </c>
      <c r="F33" s="277">
        <v>6.43</v>
      </c>
      <c r="G33" s="277">
        <v>4.28</v>
      </c>
      <c r="H33" s="277">
        <v>4.4400000000000004</v>
      </c>
      <c r="I33" s="277">
        <v>3.33</v>
      </c>
      <c r="J33" s="277">
        <v>2.81</v>
      </c>
      <c r="K33" s="277">
        <v>2.64</v>
      </c>
      <c r="L33" s="277">
        <v>2.84</v>
      </c>
      <c r="M33" s="277">
        <v>3.42</v>
      </c>
      <c r="N33" s="277">
        <v>3.39</v>
      </c>
      <c r="O33" s="70"/>
      <c r="P33" s="74">
        <v>4.0081095890410952</v>
      </c>
      <c r="Q33" s="75">
        <v>1.3195205905408434E-2</v>
      </c>
      <c r="R33" s="73"/>
      <c r="S33" s="74">
        <v>6.43</v>
      </c>
      <c r="T33" s="75">
        <v>1.3004611277404739E-2</v>
      </c>
      <c r="U33" s="114"/>
      <c r="V33" s="74">
        <v>4.0081095890410952</v>
      </c>
      <c r="W33" s="75">
        <v>1.3195205905408434E-2</v>
      </c>
      <c r="X33" s="114"/>
      <c r="Y33" s="74">
        <v>6.43</v>
      </c>
      <c r="Z33" s="75">
        <v>1.3004611277404739E-2</v>
      </c>
      <c r="AA33" s="197"/>
      <c r="AB33" s="130"/>
      <c r="AC33" s="130"/>
    </row>
    <row r="34" spans="1:29" x14ac:dyDescent="0.25">
      <c r="A34" s="79" t="s">
        <v>27</v>
      </c>
      <c r="B34" s="114"/>
      <c r="C34" s="277">
        <v>3.72</v>
      </c>
      <c r="D34" s="277">
        <v>3.64</v>
      </c>
      <c r="E34" s="277">
        <v>3.6</v>
      </c>
      <c r="F34" s="277">
        <v>5.45</v>
      </c>
      <c r="G34" s="277">
        <v>3.76</v>
      </c>
      <c r="H34" s="277">
        <v>3.25</v>
      </c>
      <c r="I34" s="277">
        <v>2.3200000000000003</v>
      </c>
      <c r="J34" s="277">
        <v>1.9</v>
      </c>
      <c r="K34" s="277">
        <v>1.74</v>
      </c>
      <c r="L34" s="277">
        <v>1.71</v>
      </c>
      <c r="M34" s="277">
        <v>2.1300000000000003</v>
      </c>
      <c r="N34" s="277">
        <v>2.2100000000000004</v>
      </c>
      <c r="O34" s="70"/>
      <c r="P34" s="74">
        <v>2.9447671232876709</v>
      </c>
      <c r="Q34" s="75">
        <v>9.6945474349053994E-3</v>
      </c>
      <c r="R34" s="73"/>
      <c r="S34" s="74">
        <v>5.45</v>
      </c>
      <c r="T34" s="75">
        <v>1.1022570989402151E-2</v>
      </c>
      <c r="U34" s="114"/>
      <c r="V34" s="74">
        <v>2.9447671232876709</v>
      </c>
      <c r="W34" s="75">
        <v>9.6945474349053994E-3</v>
      </c>
      <c r="X34" s="114"/>
      <c r="Y34" s="74">
        <v>5.45</v>
      </c>
      <c r="Z34" s="75">
        <v>1.1022570989402151E-2</v>
      </c>
      <c r="AA34" s="197"/>
      <c r="AB34" s="130"/>
      <c r="AC34" s="130"/>
    </row>
    <row r="35" spans="1:29" x14ac:dyDescent="0.25">
      <c r="A35" s="79" t="s">
        <v>28</v>
      </c>
      <c r="B35" s="114"/>
      <c r="C35" s="277">
        <v>7.29</v>
      </c>
      <c r="D35" s="277">
        <v>6.8800000000000008</v>
      </c>
      <c r="E35" s="277">
        <v>5.91</v>
      </c>
      <c r="F35" s="277">
        <v>9.76</v>
      </c>
      <c r="G35" s="277">
        <v>6.86</v>
      </c>
      <c r="H35" s="277">
        <v>6.7200000000000006</v>
      </c>
      <c r="I35" s="277">
        <v>5.87</v>
      </c>
      <c r="J35" s="277">
        <v>4.26</v>
      </c>
      <c r="K35" s="277">
        <v>4.41</v>
      </c>
      <c r="L35" s="277">
        <v>5.19</v>
      </c>
      <c r="M35" s="277">
        <v>5.4</v>
      </c>
      <c r="N35" s="277">
        <v>5.2200000000000006</v>
      </c>
      <c r="O35" s="70"/>
      <c r="P35" s="74">
        <v>6.1368219178082191</v>
      </c>
      <c r="Q35" s="75">
        <v>2.02031972957296E-2</v>
      </c>
      <c r="R35" s="73"/>
      <c r="S35" s="74">
        <v>9.76</v>
      </c>
      <c r="T35" s="75">
        <v>1.9739503276433944E-2</v>
      </c>
      <c r="U35" s="114"/>
      <c r="V35" s="74">
        <v>6.1368219178082191</v>
      </c>
      <c r="W35" s="75">
        <v>2.02031972957296E-2</v>
      </c>
      <c r="X35" s="114"/>
      <c r="Y35" s="74">
        <v>9.76</v>
      </c>
      <c r="Z35" s="75">
        <v>1.9739503276433944E-2</v>
      </c>
      <c r="AA35" s="197"/>
      <c r="AB35" s="130"/>
      <c r="AC35" s="130"/>
    </row>
    <row r="36" spans="1:29" x14ac:dyDescent="0.25">
      <c r="A36" s="79" t="s">
        <v>29</v>
      </c>
      <c r="B36" s="114"/>
      <c r="C36" s="277">
        <v>12.12</v>
      </c>
      <c r="D36" s="277">
        <v>11.07</v>
      </c>
      <c r="E36" s="277">
        <v>10.4</v>
      </c>
      <c r="F36" s="277">
        <v>17.529999999999998</v>
      </c>
      <c r="G36" s="277">
        <v>11.49</v>
      </c>
      <c r="H36" s="277">
        <v>11.1</v>
      </c>
      <c r="I36" s="277">
        <v>9.4700000000000006</v>
      </c>
      <c r="J36" s="277">
        <v>6.7600000000000007</v>
      </c>
      <c r="K36" s="277">
        <v>7.75</v>
      </c>
      <c r="L36" s="277">
        <v>9.65</v>
      </c>
      <c r="M36" s="277">
        <v>8.43</v>
      </c>
      <c r="N36" s="277">
        <v>8.1000000000000014</v>
      </c>
      <c r="O36" s="70"/>
      <c r="P36" s="74">
        <v>10.306712328767125</v>
      </c>
      <c r="Q36" s="75">
        <v>3.3931006217429921E-2</v>
      </c>
      <c r="R36" s="73"/>
      <c r="S36" s="74">
        <v>17.529999999999998</v>
      </c>
      <c r="T36" s="75">
        <v>3.5454251274168749E-2</v>
      </c>
      <c r="U36" s="114"/>
      <c r="V36" s="74">
        <v>10.306712328767125</v>
      </c>
      <c r="W36" s="75">
        <v>3.3931006217429921E-2</v>
      </c>
      <c r="X36" s="114"/>
      <c r="Y36" s="74">
        <v>17.529999999999998</v>
      </c>
      <c r="Z36" s="75">
        <v>3.5454251274168749E-2</v>
      </c>
      <c r="AA36" s="197"/>
      <c r="AB36" s="130"/>
      <c r="AC36" s="130"/>
    </row>
    <row r="37" spans="1:29" x14ac:dyDescent="0.25">
      <c r="A37" s="79" t="s">
        <v>30</v>
      </c>
      <c r="B37" s="114"/>
      <c r="C37" s="277">
        <v>3.53</v>
      </c>
      <c r="D37" s="277">
        <v>3.4099999999999997</v>
      </c>
      <c r="E37" s="277">
        <v>3.35</v>
      </c>
      <c r="F37" s="277">
        <v>5.04</v>
      </c>
      <c r="G37" s="277">
        <v>3.74</v>
      </c>
      <c r="H37" s="277">
        <v>3.03</v>
      </c>
      <c r="I37" s="277">
        <v>1.8499999999999999</v>
      </c>
      <c r="J37" s="277">
        <v>1.64</v>
      </c>
      <c r="K37" s="277">
        <v>1.68</v>
      </c>
      <c r="L37" s="277">
        <v>1.8599999999999999</v>
      </c>
      <c r="M37" s="277">
        <v>2.33</v>
      </c>
      <c r="N37" s="277">
        <v>2.3499999999999996</v>
      </c>
      <c r="O37" s="70"/>
      <c r="P37" s="74">
        <v>2.8104109589041095</v>
      </c>
      <c r="Q37" s="75">
        <v>9.2522298748892486E-3</v>
      </c>
      <c r="R37" s="73"/>
      <c r="S37" s="74">
        <v>5.04</v>
      </c>
      <c r="T37" s="75">
        <v>1.0193350052584741E-2</v>
      </c>
      <c r="U37" s="114"/>
      <c r="V37" s="74">
        <v>2.8104109589041095</v>
      </c>
      <c r="W37" s="75">
        <v>9.2522298748892486E-3</v>
      </c>
      <c r="X37" s="114"/>
      <c r="Y37" s="74">
        <v>5.04</v>
      </c>
      <c r="Z37" s="75">
        <v>1.0193350052584741E-2</v>
      </c>
      <c r="AA37" s="197"/>
      <c r="AB37" s="130"/>
      <c r="AC37" s="130"/>
    </row>
    <row r="38" spans="1:29" x14ac:dyDescent="0.25">
      <c r="A38" s="79" t="s">
        <v>31</v>
      </c>
      <c r="B38" s="114"/>
      <c r="C38" s="277">
        <v>3.23</v>
      </c>
      <c r="D38" s="277">
        <v>3.45</v>
      </c>
      <c r="E38" s="277">
        <v>3.37</v>
      </c>
      <c r="F38" s="277">
        <v>4.92</v>
      </c>
      <c r="G38" s="277">
        <v>3.66</v>
      </c>
      <c r="H38" s="277">
        <v>3.35</v>
      </c>
      <c r="I38" s="277">
        <v>2.4900000000000002</v>
      </c>
      <c r="J38" s="277">
        <v>2</v>
      </c>
      <c r="K38" s="277">
        <v>1.85</v>
      </c>
      <c r="L38" s="277">
        <v>2.0299999999999998</v>
      </c>
      <c r="M38" s="277">
        <v>2.5099999999999998</v>
      </c>
      <c r="N38" s="277">
        <v>2.5299999999999998</v>
      </c>
      <c r="O38" s="70"/>
      <c r="P38" s="74">
        <v>2.9427671232876715</v>
      </c>
      <c r="Q38" s="75">
        <v>9.6879631808513278E-3</v>
      </c>
      <c r="R38" s="73"/>
      <c r="S38" s="74">
        <v>4.92</v>
      </c>
      <c r="T38" s="75">
        <v>9.9506512418089145E-3</v>
      </c>
      <c r="U38" s="114"/>
      <c r="V38" s="74">
        <v>2.9427671232876715</v>
      </c>
      <c r="W38" s="75">
        <v>9.6879631808513278E-3</v>
      </c>
      <c r="X38" s="114"/>
      <c r="Y38" s="74">
        <v>4.92</v>
      </c>
      <c r="Z38" s="75">
        <v>9.9506512418089145E-3</v>
      </c>
      <c r="AA38" s="197"/>
      <c r="AB38" s="130"/>
      <c r="AC38" s="130"/>
    </row>
    <row r="39" spans="1:29" x14ac:dyDescent="0.25">
      <c r="A39" s="79" t="s">
        <v>32</v>
      </c>
      <c r="B39" s="114"/>
      <c r="C39" s="277">
        <v>5.2</v>
      </c>
      <c r="D39" s="277">
        <v>5.12</v>
      </c>
      <c r="E39" s="277">
        <v>5.07</v>
      </c>
      <c r="F39" s="277">
        <v>8.26</v>
      </c>
      <c r="G39" s="277">
        <v>5.5600000000000005</v>
      </c>
      <c r="H39" s="277">
        <v>4.4700000000000006</v>
      </c>
      <c r="I39" s="277">
        <v>3.2</v>
      </c>
      <c r="J39" s="277">
        <v>2.58</v>
      </c>
      <c r="K39" s="277">
        <v>2.2799999999999998</v>
      </c>
      <c r="L39" s="277">
        <v>2.2599999999999998</v>
      </c>
      <c r="M39" s="277">
        <v>2.73</v>
      </c>
      <c r="N39" s="277">
        <v>2.87</v>
      </c>
      <c r="O39" s="70"/>
      <c r="P39" s="74">
        <v>4.1219178082191785</v>
      </c>
      <c r="Q39" s="75">
        <v>1.3569877019663557E-2</v>
      </c>
      <c r="R39" s="73"/>
      <c r="S39" s="74">
        <v>8.26</v>
      </c>
      <c r="T39" s="75">
        <v>1.6705768141736105E-2</v>
      </c>
      <c r="U39" s="114"/>
      <c r="V39" s="74">
        <v>4.1219178082191785</v>
      </c>
      <c r="W39" s="75">
        <v>1.3569877019663557E-2</v>
      </c>
      <c r="X39" s="114"/>
      <c r="Y39" s="74">
        <v>8.26</v>
      </c>
      <c r="Z39" s="75">
        <v>1.6705768141736105E-2</v>
      </c>
      <c r="AA39" s="197"/>
      <c r="AB39" s="130"/>
      <c r="AC39" s="130"/>
    </row>
    <row r="40" spans="1:29" x14ac:dyDescent="0.25">
      <c r="A40" s="79" t="s">
        <v>33</v>
      </c>
      <c r="B40" s="114"/>
      <c r="C40" s="277">
        <v>2.23</v>
      </c>
      <c r="D40" s="277">
        <v>2.19</v>
      </c>
      <c r="E40" s="277">
        <v>2.25</v>
      </c>
      <c r="F40" s="277">
        <v>3.06</v>
      </c>
      <c r="G40" s="277">
        <v>2.59</v>
      </c>
      <c r="H40" s="277">
        <v>2.27</v>
      </c>
      <c r="I40" s="277">
        <v>1.68</v>
      </c>
      <c r="J40" s="277">
        <v>1.55</v>
      </c>
      <c r="K40" s="277">
        <v>1.54</v>
      </c>
      <c r="L40" s="277">
        <v>1.73</v>
      </c>
      <c r="M40" s="277">
        <v>1.87</v>
      </c>
      <c r="N40" s="277">
        <v>1.81</v>
      </c>
      <c r="O40" s="70"/>
      <c r="P40" s="74">
        <v>2.0618082191780824</v>
      </c>
      <c r="Q40" s="75">
        <v>6.7877345629232342E-3</v>
      </c>
      <c r="R40" s="73"/>
      <c r="S40" s="74">
        <v>3.06</v>
      </c>
      <c r="T40" s="75">
        <v>6.1888196747835926E-3</v>
      </c>
      <c r="U40" s="114"/>
      <c r="V40" s="74">
        <v>2.0618082191780824</v>
      </c>
      <c r="W40" s="75">
        <v>6.7877345629232342E-3</v>
      </c>
      <c r="X40" s="114"/>
      <c r="Y40" s="74">
        <v>3.06</v>
      </c>
      <c r="Z40" s="75">
        <v>6.1888196747835926E-3</v>
      </c>
      <c r="AA40" s="197"/>
      <c r="AB40" s="130"/>
      <c r="AC40" s="130"/>
    </row>
    <row r="41" spans="1:29" x14ac:dyDescent="0.25">
      <c r="A41" s="79" t="s">
        <v>34</v>
      </c>
      <c r="B41" s="114"/>
      <c r="C41" s="277">
        <v>10.180000000000001</v>
      </c>
      <c r="D41" s="277">
        <v>9.81</v>
      </c>
      <c r="E41" s="277">
        <v>9.4700000000000006</v>
      </c>
      <c r="F41" s="277">
        <v>13.18</v>
      </c>
      <c r="G41" s="277">
        <v>10.520000000000001</v>
      </c>
      <c r="H41" s="277">
        <v>9.56</v>
      </c>
      <c r="I41" s="277">
        <v>8.3600000000000012</v>
      </c>
      <c r="J41" s="277">
        <v>7.0200000000000005</v>
      </c>
      <c r="K41" s="277">
        <v>6.59</v>
      </c>
      <c r="L41" s="277">
        <v>6.69</v>
      </c>
      <c r="M41" s="277">
        <v>7.34</v>
      </c>
      <c r="N41" s="277">
        <v>7.0600000000000005</v>
      </c>
      <c r="O41" s="70"/>
      <c r="P41" s="74">
        <v>8.8029589041095875</v>
      </c>
      <c r="Q41" s="75">
        <v>2.8980458926115366E-2</v>
      </c>
      <c r="R41" s="73"/>
      <c r="S41" s="74">
        <v>13.18</v>
      </c>
      <c r="T41" s="75">
        <v>2.6656419383545016E-2</v>
      </c>
      <c r="U41" s="114"/>
      <c r="V41" s="74">
        <v>8.8029589041095875</v>
      </c>
      <c r="W41" s="75">
        <v>2.8980458926115366E-2</v>
      </c>
      <c r="X41" s="114"/>
      <c r="Y41" s="74">
        <v>13.18</v>
      </c>
      <c r="Z41" s="75">
        <v>2.6656419383545016E-2</v>
      </c>
      <c r="AA41" s="197"/>
      <c r="AB41" s="130"/>
      <c r="AC41" s="130"/>
    </row>
    <row r="42" spans="1:29" x14ac:dyDescent="0.25">
      <c r="A42" s="79" t="s">
        <v>35</v>
      </c>
      <c r="B42" s="114"/>
      <c r="C42" s="277">
        <v>4.1399999999999997</v>
      </c>
      <c r="D42" s="277">
        <v>4.0999999999999996</v>
      </c>
      <c r="E42" s="277">
        <v>3.89</v>
      </c>
      <c r="F42" s="277">
        <v>5.82</v>
      </c>
      <c r="G42" s="277">
        <v>4.09</v>
      </c>
      <c r="H42" s="277">
        <v>3.78</v>
      </c>
      <c r="I42" s="277">
        <v>2.93</v>
      </c>
      <c r="J42" s="277">
        <v>2.52</v>
      </c>
      <c r="K42" s="277">
        <v>2.4500000000000002</v>
      </c>
      <c r="L42" s="277">
        <v>2.5099999999999998</v>
      </c>
      <c r="M42" s="277">
        <v>2.8</v>
      </c>
      <c r="N42" s="277">
        <v>2.71</v>
      </c>
      <c r="O42" s="70"/>
      <c r="P42" s="74">
        <v>3.4706575342465751</v>
      </c>
      <c r="Q42" s="75">
        <v>1.1425845470082813E-2</v>
      </c>
      <c r="R42" s="73"/>
      <c r="S42" s="74">
        <v>5.82</v>
      </c>
      <c r="T42" s="75">
        <v>1.1770892322627619E-2</v>
      </c>
      <c r="U42" s="114"/>
      <c r="V42" s="74">
        <v>3.4706575342465751</v>
      </c>
      <c r="W42" s="75">
        <v>1.1425845470082813E-2</v>
      </c>
      <c r="X42" s="114"/>
      <c r="Y42" s="74">
        <v>5.82</v>
      </c>
      <c r="Z42" s="75">
        <v>1.1770892322627619E-2</v>
      </c>
      <c r="AA42" s="197"/>
      <c r="AB42" s="130"/>
      <c r="AC42" s="130"/>
    </row>
    <row r="43" spans="1:29" x14ac:dyDescent="0.25">
      <c r="A43" s="79" t="s">
        <v>36</v>
      </c>
      <c r="B43" s="114"/>
      <c r="C43" s="277">
        <v>4.03</v>
      </c>
      <c r="D43" s="277">
        <v>3.66</v>
      </c>
      <c r="E43" s="277">
        <v>3.57</v>
      </c>
      <c r="F43" s="277">
        <v>6.23</v>
      </c>
      <c r="G43" s="277">
        <v>3.93</v>
      </c>
      <c r="H43" s="277">
        <v>3.6</v>
      </c>
      <c r="I43" s="277">
        <v>2.37</v>
      </c>
      <c r="J43" s="277">
        <v>2.0299999999999998</v>
      </c>
      <c r="K43" s="277">
        <v>2.21</v>
      </c>
      <c r="L43" s="277">
        <v>2.25</v>
      </c>
      <c r="M43" s="277">
        <v>2.56</v>
      </c>
      <c r="N43" s="277">
        <v>2.4300000000000002</v>
      </c>
      <c r="O43" s="70"/>
      <c r="P43" s="74">
        <v>3.2312054794520546</v>
      </c>
      <c r="Q43" s="75">
        <v>1.0637538888814224E-2</v>
      </c>
      <c r="R43" s="73"/>
      <c r="S43" s="74">
        <v>6.23</v>
      </c>
      <c r="T43" s="75">
        <v>1.2600113259445028E-2</v>
      </c>
      <c r="U43" s="114"/>
      <c r="V43" s="74">
        <v>3.2312054794520546</v>
      </c>
      <c r="W43" s="75">
        <v>1.0637538888814224E-2</v>
      </c>
      <c r="X43" s="114"/>
      <c r="Y43" s="74">
        <v>6.23</v>
      </c>
      <c r="Z43" s="75">
        <v>1.2600113259445028E-2</v>
      </c>
      <c r="AA43" s="197"/>
      <c r="AB43" s="130"/>
      <c r="AC43" s="130"/>
    </row>
    <row r="44" spans="1:29" x14ac:dyDescent="0.25">
      <c r="A44" s="79" t="s">
        <v>37</v>
      </c>
      <c r="B44" s="114"/>
      <c r="C44" s="277">
        <v>2.14</v>
      </c>
      <c r="D44" s="277">
        <v>2.33</v>
      </c>
      <c r="E44" s="277">
        <v>2.36</v>
      </c>
      <c r="F44" s="277">
        <v>2.93</v>
      </c>
      <c r="G44" s="277">
        <v>2.08</v>
      </c>
      <c r="H44" s="277">
        <v>1.89</v>
      </c>
      <c r="I44" s="277">
        <v>1.35</v>
      </c>
      <c r="J44" s="277">
        <v>1.25</v>
      </c>
      <c r="K44" s="277">
        <v>1.19</v>
      </c>
      <c r="L44" s="277">
        <v>1.22</v>
      </c>
      <c r="M44" s="277">
        <v>1.41</v>
      </c>
      <c r="N44" s="277">
        <v>1.42</v>
      </c>
      <c r="O44" s="70"/>
      <c r="P44" s="74">
        <v>1.7924931506849315</v>
      </c>
      <c r="Q44" s="75">
        <v>5.901115147148606E-3</v>
      </c>
      <c r="R44" s="73"/>
      <c r="S44" s="74">
        <v>2.93</v>
      </c>
      <c r="T44" s="75">
        <v>5.9258959631097808E-3</v>
      </c>
      <c r="U44" s="114"/>
      <c r="V44" s="74">
        <v>1.7924931506849315</v>
      </c>
      <c r="W44" s="75">
        <v>5.901115147148606E-3</v>
      </c>
      <c r="X44" s="114"/>
      <c r="Y44" s="74">
        <v>2.93</v>
      </c>
      <c r="Z44" s="75">
        <v>5.9258959631097808E-3</v>
      </c>
      <c r="AA44" s="197"/>
      <c r="AB44" s="130"/>
      <c r="AC44" s="130"/>
    </row>
    <row r="45" spans="1:29" x14ac:dyDescent="0.25">
      <c r="A45" s="79" t="s">
        <v>38</v>
      </c>
      <c r="B45" s="114"/>
      <c r="C45" s="277">
        <v>10.57</v>
      </c>
      <c r="D45" s="277">
        <v>10.199999999999999</v>
      </c>
      <c r="E45" s="277">
        <v>9.3000000000000007</v>
      </c>
      <c r="F45" s="277">
        <v>13.69</v>
      </c>
      <c r="G45" s="277">
        <v>9.9499999999999993</v>
      </c>
      <c r="H45" s="277">
        <v>9.65</v>
      </c>
      <c r="I45" s="277">
        <v>6.71</v>
      </c>
      <c r="J45" s="277">
        <v>5.54</v>
      </c>
      <c r="K45" s="277">
        <v>5.03</v>
      </c>
      <c r="L45" s="277">
        <v>5.53</v>
      </c>
      <c r="M45" s="277">
        <v>6.89</v>
      </c>
      <c r="N45" s="277">
        <v>7.33</v>
      </c>
      <c r="O45" s="70"/>
      <c r="P45" s="74">
        <v>8.3458356164383556</v>
      </c>
      <c r="Q45" s="75">
        <v>2.7475550996084883E-2</v>
      </c>
      <c r="R45" s="73"/>
      <c r="S45" s="74">
        <v>13.69</v>
      </c>
      <c r="T45" s="75">
        <v>2.7687889329342283E-2</v>
      </c>
      <c r="U45" s="114"/>
      <c r="V45" s="74">
        <v>8.3458356164383556</v>
      </c>
      <c r="W45" s="75">
        <v>2.7475550996084883E-2</v>
      </c>
      <c r="X45" s="114"/>
      <c r="Y45" s="74">
        <v>13.69</v>
      </c>
      <c r="Z45" s="75">
        <v>2.7687889329342283E-2</v>
      </c>
      <c r="AA45" s="197"/>
      <c r="AB45" s="130"/>
      <c r="AC45" s="130"/>
    </row>
    <row r="46" spans="1:29" x14ac:dyDescent="0.25">
      <c r="A46" s="79" t="s">
        <v>39</v>
      </c>
      <c r="B46" s="114"/>
      <c r="C46" s="277">
        <v>1.51</v>
      </c>
      <c r="D46" s="277">
        <v>1.5</v>
      </c>
      <c r="E46" s="277">
        <v>1.52</v>
      </c>
      <c r="F46" s="277">
        <v>1.94</v>
      </c>
      <c r="G46" s="277">
        <v>1.64</v>
      </c>
      <c r="H46" s="277">
        <v>1.58</v>
      </c>
      <c r="I46" s="277">
        <v>1.27</v>
      </c>
      <c r="J46" s="277">
        <v>1.22</v>
      </c>
      <c r="K46" s="277">
        <v>1.23</v>
      </c>
      <c r="L46" s="277">
        <v>1.26</v>
      </c>
      <c r="M46" s="277">
        <v>1.32</v>
      </c>
      <c r="N46" s="277">
        <v>1.35</v>
      </c>
      <c r="O46" s="70"/>
      <c r="P46" s="74">
        <v>1.4437534246575343</v>
      </c>
      <c r="Q46" s="75">
        <v>4.7530196696923257E-3</v>
      </c>
      <c r="R46" s="73"/>
      <c r="S46" s="74">
        <v>1.94</v>
      </c>
      <c r="T46" s="75">
        <v>3.9236307742092054E-3</v>
      </c>
      <c r="U46" s="114"/>
      <c r="V46" s="74">
        <v>1.4437534246575343</v>
      </c>
      <c r="W46" s="75">
        <v>4.7530196696923257E-3</v>
      </c>
      <c r="X46" s="114"/>
      <c r="Y46" s="74">
        <v>1.94</v>
      </c>
      <c r="Z46" s="75">
        <v>3.9236307742092054E-3</v>
      </c>
      <c r="AA46" s="197"/>
      <c r="AB46" s="130"/>
      <c r="AC46" s="130"/>
    </row>
    <row r="47" spans="1:29" x14ac:dyDescent="0.25">
      <c r="A47" s="79" t="s">
        <v>40</v>
      </c>
      <c r="B47" s="114"/>
      <c r="C47" s="277">
        <v>3</v>
      </c>
      <c r="D47" s="277">
        <v>2.89</v>
      </c>
      <c r="E47" s="277">
        <v>2.75</v>
      </c>
      <c r="F47" s="277">
        <v>4.62</v>
      </c>
      <c r="G47" s="277">
        <v>3.15</v>
      </c>
      <c r="H47" s="277">
        <v>2.56</v>
      </c>
      <c r="I47" s="277">
        <v>1.76</v>
      </c>
      <c r="J47" s="277">
        <v>1.41</v>
      </c>
      <c r="K47" s="277">
        <v>1.34</v>
      </c>
      <c r="L47" s="277">
        <v>1.4</v>
      </c>
      <c r="M47" s="277">
        <v>1.66</v>
      </c>
      <c r="N47" s="277">
        <v>1.64</v>
      </c>
      <c r="O47" s="70"/>
      <c r="P47" s="74">
        <v>2.3417260273972604</v>
      </c>
      <c r="Q47" s="75">
        <v>7.7092595447105557E-3</v>
      </c>
      <c r="R47" s="73"/>
      <c r="S47" s="74">
        <v>4.62</v>
      </c>
      <c r="T47" s="75">
        <v>9.3439042148693464E-3</v>
      </c>
      <c r="U47" s="114"/>
      <c r="V47" s="74">
        <v>2.3417260273972604</v>
      </c>
      <c r="W47" s="75">
        <v>7.7092595447105557E-3</v>
      </c>
      <c r="X47" s="114"/>
      <c r="Y47" s="74">
        <v>4.62</v>
      </c>
      <c r="Z47" s="75">
        <v>9.3439042148693464E-3</v>
      </c>
      <c r="AA47" s="197"/>
      <c r="AB47" s="130"/>
      <c r="AC47" s="130"/>
    </row>
    <row r="48" spans="1:29" x14ac:dyDescent="0.25">
      <c r="A48" s="79" t="s">
        <v>41</v>
      </c>
      <c r="B48" s="114"/>
      <c r="C48" s="277">
        <v>2.58</v>
      </c>
      <c r="D48" s="277">
        <v>2.4900000000000002</v>
      </c>
      <c r="E48" s="277">
        <v>2.31</v>
      </c>
      <c r="F48" s="277">
        <v>3.37</v>
      </c>
      <c r="G48" s="277">
        <v>2.31</v>
      </c>
      <c r="H48" s="277">
        <v>2.41</v>
      </c>
      <c r="I48" s="277">
        <v>1.98</v>
      </c>
      <c r="J48" s="277">
        <v>1.59</v>
      </c>
      <c r="K48" s="277">
        <v>1.65</v>
      </c>
      <c r="L48" s="277">
        <v>1.78</v>
      </c>
      <c r="M48" s="277">
        <v>1.79</v>
      </c>
      <c r="N48" s="277">
        <v>1.83</v>
      </c>
      <c r="O48" s="70"/>
      <c r="P48" s="74">
        <v>2.1701369863013698</v>
      </c>
      <c r="Q48" s="75">
        <v>7.1443666249754074E-3</v>
      </c>
      <c r="R48" s="73"/>
      <c r="S48" s="74">
        <v>3.37</v>
      </c>
      <c r="T48" s="75">
        <v>6.8157916026211464E-3</v>
      </c>
      <c r="U48" s="114"/>
      <c r="V48" s="74">
        <v>2.1701369863013698</v>
      </c>
      <c r="W48" s="75">
        <v>7.1443666249754074E-3</v>
      </c>
      <c r="X48" s="114"/>
      <c r="Y48" s="74">
        <v>3.37</v>
      </c>
      <c r="Z48" s="75">
        <v>6.8157916026211464E-3</v>
      </c>
      <c r="AA48" s="197"/>
      <c r="AB48" s="130"/>
      <c r="AC48" s="130"/>
    </row>
    <row r="49" spans="1:29" x14ac:dyDescent="0.25">
      <c r="A49" s="123" t="s">
        <v>42</v>
      </c>
      <c r="B49" s="114"/>
      <c r="C49" s="277">
        <v>7.26</v>
      </c>
      <c r="D49" s="277">
        <v>6.95</v>
      </c>
      <c r="E49" s="277">
        <v>6.9700000000000006</v>
      </c>
      <c r="F49" s="277">
        <v>10.77</v>
      </c>
      <c r="G49" s="277">
        <v>7.1800000000000006</v>
      </c>
      <c r="H49" s="277">
        <v>6.73</v>
      </c>
      <c r="I49" s="277">
        <v>5.7799999999999994</v>
      </c>
      <c r="J49" s="277">
        <v>5.13</v>
      </c>
      <c r="K49" s="277">
        <v>5.04</v>
      </c>
      <c r="L49" s="277">
        <v>5.16</v>
      </c>
      <c r="M49" s="277">
        <v>5.82</v>
      </c>
      <c r="N49" s="277">
        <v>5.4899999999999993</v>
      </c>
      <c r="O49" s="70"/>
      <c r="P49" s="74">
        <v>6.5136164383561654</v>
      </c>
      <c r="Q49" s="75">
        <v>2.1443652720464949E-2</v>
      </c>
      <c r="R49" s="73"/>
      <c r="S49" s="74">
        <v>10.77</v>
      </c>
      <c r="T49" s="75">
        <v>2.1782218267130487E-2</v>
      </c>
      <c r="U49" s="114"/>
      <c r="V49" s="194">
        <v>6.5136164383561654</v>
      </c>
      <c r="W49" s="75">
        <v>2.1443652720464949E-2</v>
      </c>
      <c r="X49" s="114"/>
      <c r="Y49" s="74">
        <v>10.77</v>
      </c>
      <c r="Z49" s="75">
        <v>2.1782218267130487E-2</v>
      </c>
      <c r="AA49" s="197"/>
      <c r="AB49" s="130"/>
      <c r="AC49" s="130"/>
    </row>
    <row r="50" spans="1:29" x14ac:dyDescent="0.25">
      <c r="A50" s="124" t="s">
        <v>43</v>
      </c>
      <c r="B50" s="114"/>
      <c r="C50" s="270">
        <v>347.74999999999989</v>
      </c>
      <c r="D50" s="270">
        <v>335.80999999999995</v>
      </c>
      <c r="E50" s="270">
        <v>323.18000000000006</v>
      </c>
      <c r="F50" s="270">
        <v>494.44000000000005</v>
      </c>
      <c r="G50" s="270">
        <v>343.46999999999997</v>
      </c>
      <c r="H50" s="270">
        <v>329.23</v>
      </c>
      <c r="I50" s="270">
        <v>266.95999999999998</v>
      </c>
      <c r="J50" s="270">
        <v>231.50999999999996</v>
      </c>
      <c r="K50" s="270">
        <v>230.41</v>
      </c>
      <c r="L50" s="270">
        <v>245.06999999999996</v>
      </c>
      <c r="M50" s="270">
        <v>255.42999999999995</v>
      </c>
      <c r="N50" s="270">
        <v>247.95000000000002</v>
      </c>
      <c r="O50" s="73"/>
      <c r="P50" s="271">
        <v>303.75498630136997</v>
      </c>
      <c r="Q50" s="272">
        <v>1</v>
      </c>
      <c r="R50" s="133"/>
      <c r="S50" s="273">
        <v>494.44000000000005</v>
      </c>
      <c r="T50" s="272">
        <v>1</v>
      </c>
      <c r="U50" s="114"/>
      <c r="V50" s="271">
        <v>303.75498630136997</v>
      </c>
      <c r="W50" s="272">
        <v>1</v>
      </c>
      <c r="X50" s="114"/>
      <c r="Y50" s="273">
        <v>494.44000000000005</v>
      </c>
      <c r="Z50" s="272">
        <v>1</v>
      </c>
      <c r="AA50" s="168"/>
    </row>
    <row r="51" spans="1:29" ht="27" customHeight="1" x14ac:dyDescent="0.3">
      <c r="A51" s="114"/>
      <c r="B51" s="114"/>
      <c r="C51" s="386" t="s">
        <v>110</v>
      </c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51"/>
      <c r="P51" s="51"/>
      <c r="Q51" s="51"/>
      <c r="R51" s="51"/>
      <c r="S51" s="51"/>
      <c r="T51" s="51"/>
      <c r="U51" s="114"/>
      <c r="V51" s="114"/>
      <c r="W51" s="114"/>
      <c r="X51" s="114"/>
      <c r="Y51" s="114"/>
      <c r="Z51" s="114"/>
      <c r="AA51" s="114"/>
    </row>
    <row r="52" spans="1:29" x14ac:dyDescent="0.25">
      <c r="A52" s="118"/>
      <c r="B52" s="118"/>
      <c r="C52" s="125" t="s">
        <v>44</v>
      </c>
      <c r="D52" s="125" t="s">
        <v>45</v>
      </c>
      <c r="E52" s="125" t="s">
        <v>46</v>
      </c>
      <c r="F52" s="128" t="s">
        <v>47</v>
      </c>
      <c r="G52" s="128" t="s">
        <v>48</v>
      </c>
      <c r="H52" s="128" t="s">
        <v>49</v>
      </c>
      <c r="I52" s="128" t="s">
        <v>50</v>
      </c>
      <c r="J52" s="128" t="s">
        <v>51</v>
      </c>
      <c r="K52" s="128" t="s">
        <v>52</v>
      </c>
      <c r="L52" s="128" t="s">
        <v>53</v>
      </c>
      <c r="M52" s="128" t="s">
        <v>54</v>
      </c>
      <c r="N52" s="129" t="s">
        <v>55</v>
      </c>
      <c r="O52" s="126"/>
      <c r="P52" s="127" t="s">
        <v>57</v>
      </c>
      <c r="Q52" s="127" t="s">
        <v>56</v>
      </c>
      <c r="R52" s="50"/>
      <c r="S52" s="51"/>
      <c r="T52" s="51"/>
      <c r="U52" s="114"/>
      <c r="V52" s="114"/>
      <c r="W52" s="114"/>
      <c r="X52" s="114"/>
      <c r="Y52" s="114"/>
      <c r="Z52" s="114"/>
      <c r="AA52" s="114"/>
    </row>
    <row r="53" spans="1:29" x14ac:dyDescent="0.25">
      <c r="A53" s="23" t="s">
        <v>111</v>
      </c>
      <c r="B53" s="49"/>
      <c r="C53" s="89">
        <v>347.74999999999989</v>
      </c>
      <c r="D53" s="90">
        <v>335.80999999999995</v>
      </c>
      <c r="E53" s="90">
        <v>323.18000000000006</v>
      </c>
      <c r="F53" s="90">
        <v>494.44000000000005</v>
      </c>
      <c r="G53" s="90">
        <v>343.46999999999997</v>
      </c>
      <c r="H53" s="90">
        <v>329.23</v>
      </c>
      <c r="I53" s="90">
        <v>266.95999999999998</v>
      </c>
      <c r="J53" s="90">
        <v>231.50999999999996</v>
      </c>
      <c r="K53" s="90">
        <v>230.41</v>
      </c>
      <c r="L53" s="90">
        <v>245.06999999999996</v>
      </c>
      <c r="M53" s="90">
        <v>255.42999999999995</v>
      </c>
      <c r="N53" s="100">
        <v>247.95000000000002</v>
      </c>
      <c r="O53" s="105"/>
      <c r="P53" s="89">
        <v>303.75498630136997</v>
      </c>
      <c r="Q53" s="116">
        <v>303.75498630136997</v>
      </c>
      <c r="R53" s="105"/>
      <c r="S53" s="105"/>
      <c r="T53" s="104"/>
      <c r="U53" s="114"/>
      <c r="V53" s="114"/>
      <c r="W53" s="114"/>
      <c r="X53" s="114"/>
      <c r="Y53" s="114"/>
      <c r="Z53" s="114"/>
      <c r="AA53" s="114"/>
    </row>
    <row r="54" spans="1:29" x14ac:dyDescent="0.25">
      <c r="A54" s="26" t="s">
        <v>104</v>
      </c>
      <c r="B54" s="49"/>
      <c r="C54" s="91">
        <v>315.77</v>
      </c>
      <c r="D54" s="105">
        <v>343.17999999999984</v>
      </c>
      <c r="E54" s="105">
        <v>336.55000000000013</v>
      </c>
      <c r="F54" s="105">
        <v>350.4</v>
      </c>
      <c r="G54" s="105">
        <v>272.12</v>
      </c>
      <c r="H54" s="105">
        <v>238.76999999999998</v>
      </c>
      <c r="I54" s="105">
        <v>211.49</v>
      </c>
      <c r="J54" s="105">
        <v>207.92</v>
      </c>
      <c r="K54" s="105">
        <v>206.26000000000008</v>
      </c>
      <c r="L54" s="105">
        <v>249.07</v>
      </c>
      <c r="M54" s="105">
        <v>241.65000000000012</v>
      </c>
      <c r="N54" s="111">
        <v>267.24</v>
      </c>
      <c r="O54" s="92"/>
      <c r="P54" s="91">
        <v>269.75295081967221</v>
      </c>
      <c r="Q54" s="101">
        <v>269.75295081967221</v>
      </c>
      <c r="R54" s="105"/>
      <c r="S54" s="105"/>
      <c r="T54" s="104"/>
      <c r="U54" s="114"/>
      <c r="V54" s="114"/>
      <c r="W54" s="114"/>
      <c r="X54" s="114"/>
      <c r="Y54" s="114"/>
      <c r="Z54" s="114"/>
      <c r="AA54" s="114"/>
    </row>
    <row r="55" spans="1:29" x14ac:dyDescent="0.25">
      <c r="A55" s="26" t="s">
        <v>112</v>
      </c>
      <c r="B55" s="49"/>
      <c r="C55" s="98">
        <v>0.10127624536846409</v>
      </c>
      <c r="D55" s="96">
        <v>-2.1475610466810114E-2</v>
      </c>
      <c r="E55" s="96">
        <v>-3.972663794384209E-2</v>
      </c>
      <c r="F55" s="96">
        <v>0.41107305936073085</v>
      </c>
      <c r="G55" s="96">
        <v>0.26220049977950893</v>
      </c>
      <c r="H55" s="96">
        <v>0.37885831553377747</v>
      </c>
      <c r="I55" s="96">
        <v>0.26228190458177675</v>
      </c>
      <c r="J55" s="96">
        <v>0.11345709888418611</v>
      </c>
      <c r="K55" s="96">
        <v>0.11708523223116413</v>
      </c>
      <c r="L55" s="96">
        <v>-1.6059742241137143E-2</v>
      </c>
      <c r="M55" s="96">
        <v>5.7024622387750148E-2</v>
      </c>
      <c r="N55" s="192">
        <v>-7.218230803771887E-2</v>
      </c>
      <c r="O55" s="96"/>
      <c r="P55" s="95">
        <v>0.12604879901546606</v>
      </c>
      <c r="Q55" s="102">
        <v>0.12604879901546606</v>
      </c>
      <c r="R55" s="96"/>
      <c r="S55" s="96"/>
      <c r="T55" s="104"/>
      <c r="U55" s="114"/>
      <c r="V55" s="114"/>
      <c r="W55" s="114"/>
      <c r="X55" s="114"/>
      <c r="Y55" s="114"/>
      <c r="Z55" s="114"/>
      <c r="AA55" s="114"/>
    </row>
    <row r="56" spans="1:29" x14ac:dyDescent="0.25">
      <c r="A56" s="26" t="s">
        <v>115</v>
      </c>
      <c r="B56" s="49"/>
      <c r="C56" s="91">
        <v>4.3100000000000005</v>
      </c>
      <c r="D56" s="105">
        <v>2.8080000000000007</v>
      </c>
      <c r="E56" s="105">
        <v>3.9188888888888886</v>
      </c>
      <c r="F56" s="105">
        <v>6.9019999999999992</v>
      </c>
      <c r="G56" s="105">
        <v>4.0777777777777784</v>
      </c>
      <c r="H56" s="105">
        <v>5.34</v>
      </c>
      <c r="I56" s="112">
        <v>4.2240000000000002</v>
      </c>
      <c r="J56" s="112">
        <v>1.8063636363636364</v>
      </c>
      <c r="K56" s="112">
        <v>3.7037500000000003</v>
      </c>
      <c r="L56" s="112">
        <v>4.9116666666666671</v>
      </c>
      <c r="M56" s="112">
        <v>1.8528571428571428</v>
      </c>
      <c r="N56" s="113">
        <v>2.4137500000000003</v>
      </c>
      <c r="O56" s="93"/>
      <c r="P56" s="94">
        <v>46.269054112554116</v>
      </c>
      <c r="Q56" s="113">
        <v>46.269054112554116</v>
      </c>
      <c r="R56" s="106"/>
      <c r="S56" s="106"/>
      <c r="T56" s="104"/>
      <c r="U56" s="114"/>
      <c r="V56" s="114"/>
      <c r="W56" s="114"/>
      <c r="X56" s="114"/>
      <c r="Y56" s="114"/>
      <c r="Z56" s="114"/>
      <c r="AA56" s="114"/>
    </row>
    <row r="57" spans="1:29" x14ac:dyDescent="0.25">
      <c r="A57" s="26" t="s">
        <v>106</v>
      </c>
      <c r="B57" s="49"/>
      <c r="C57" s="91">
        <v>3.1488888888888891</v>
      </c>
      <c r="D57" s="105">
        <v>4.1677777777777765</v>
      </c>
      <c r="E57" s="105">
        <v>3.4489999999999994</v>
      </c>
      <c r="F57" s="105">
        <v>3.2854545454545461</v>
      </c>
      <c r="G57" s="105">
        <v>2.625454545454545</v>
      </c>
      <c r="H57" s="105">
        <v>1.5345454545454544</v>
      </c>
      <c r="I57" s="105">
        <v>1.3454545454545452</v>
      </c>
      <c r="J57" s="105">
        <v>1.9333333333333336</v>
      </c>
      <c r="K57" s="105">
        <v>1.7611111111111111</v>
      </c>
      <c r="L57" s="105">
        <v>6.3985714285714286</v>
      </c>
      <c r="M57" s="105">
        <v>3.3177777777777777</v>
      </c>
      <c r="N57" s="111">
        <v>3.0800000000000005</v>
      </c>
      <c r="O57" s="93"/>
      <c r="P57" s="94">
        <v>36.047369408369406</v>
      </c>
      <c r="Q57" s="113">
        <v>36.047369408369406</v>
      </c>
      <c r="R57" s="106"/>
      <c r="S57" s="106"/>
      <c r="T57" s="104"/>
      <c r="U57" s="114"/>
      <c r="V57" s="114"/>
      <c r="W57" s="114"/>
      <c r="X57" s="114"/>
      <c r="Y57" s="114"/>
      <c r="Z57" s="114"/>
      <c r="AA57" s="114"/>
    </row>
    <row r="58" spans="1:29" x14ac:dyDescent="0.25">
      <c r="A58" s="55" t="s">
        <v>112</v>
      </c>
      <c r="B58" s="49"/>
      <c r="C58" s="99">
        <v>0.36873676781933673</v>
      </c>
      <c r="D58" s="141">
        <v>-0.32625966408957574</v>
      </c>
      <c r="E58" s="141">
        <v>0.13623916755259186</v>
      </c>
      <c r="F58" s="141">
        <v>1.1007747648035411</v>
      </c>
      <c r="G58" s="141">
        <v>0.55317020621729807</v>
      </c>
      <c r="H58" s="141">
        <v>2.4798578199052135</v>
      </c>
      <c r="I58" s="141">
        <v>2.1394594594594603</v>
      </c>
      <c r="J58" s="141">
        <v>-6.5673981191222669E-2</v>
      </c>
      <c r="K58" s="141">
        <v>1.1030757097791801</v>
      </c>
      <c r="L58" s="141">
        <v>-0.23238073974845569</v>
      </c>
      <c r="M58" s="141">
        <v>-0.441536695053105</v>
      </c>
      <c r="N58" s="103">
        <v>-0.2163149350649351</v>
      </c>
      <c r="O58" s="97"/>
      <c r="P58" s="99">
        <v>0.28356256980603584</v>
      </c>
      <c r="Q58" s="103">
        <v>0.28356256980603584</v>
      </c>
      <c r="R58" s="96"/>
      <c r="S58" s="96"/>
      <c r="T58" s="104"/>
      <c r="U58" s="114"/>
      <c r="V58" s="114"/>
      <c r="W58" s="114"/>
      <c r="X58" s="114"/>
      <c r="Y58" s="114"/>
      <c r="Z58" s="114"/>
      <c r="AA58" s="114"/>
    </row>
    <row r="59" spans="1:29" x14ac:dyDescent="0.25"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</row>
    <row r="60" spans="1:29" x14ac:dyDescent="0.25">
      <c r="A60" s="38" t="s">
        <v>63</v>
      </c>
      <c r="C60" s="38">
        <v>31</v>
      </c>
      <c r="D60" s="276">
        <v>28</v>
      </c>
      <c r="E60" s="38">
        <v>31</v>
      </c>
      <c r="F60" s="38">
        <v>30</v>
      </c>
      <c r="G60" s="38">
        <v>31</v>
      </c>
      <c r="H60" s="38">
        <v>30</v>
      </c>
      <c r="I60" s="38">
        <v>31</v>
      </c>
      <c r="J60" s="38">
        <v>31</v>
      </c>
      <c r="K60" s="38">
        <v>30</v>
      </c>
      <c r="L60" s="38">
        <v>31</v>
      </c>
      <c r="M60" s="38">
        <v>30</v>
      </c>
      <c r="N60" s="38">
        <v>31</v>
      </c>
    </row>
    <row r="61" spans="1:29" x14ac:dyDescent="0.25">
      <c r="A61" s="38" t="s">
        <v>64</v>
      </c>
      <c r="C61" s="38">
        <v>31</v>
      </c>
      <c r="D61" s="38">
        <v>59</v>
      </c>
      <c r="E61" s="38">
        <v>90</v>
      </c>
      <c r="F61" s="38">
        <v>120</v>
      </c>
      <c r="G61" s="38">
        <v>151</v>
      </c>
      <c r="H61" s="38">
        <v>181</v>
      </c>
      <c r="I61" s="38">
        <v>212</v>
      </c>
      <c r="J61" s="38">
        <v>243</v>
      </c>
      <c r="K61" s="38">
        <v>273</v>
      </c>
      <c r="L61" s="38">
        <v>304</v>
      </c>
      <c r="M61" s="38">
        <v>334</v>
      </c>
      <c r="N61" s="38">
        <v>365</v>
      </c>
    </row>
    <row r="68" spans="5:5" x14ac:dyDescent="0.25">
      <c r="E68" s="275"/>
    </row>
  </sheetData>
  <mergeCells count="12">
    <mergeCell ref="C5:N5"/>
    <mergeCell ref="C51:N51"/>
    <mergeCell ref="P3:T3"/>
    <mergeCell ref="V3:Z3"/>
    <mergeCell ref="P4:P6"/>
    <mergeCell ref="Q4:Q6"/>
    <mergeCell ref="S4:S6"/>
    <mergeCell ref="T4:T6"/>
    <mergeCell ref="V4:V6"/>
    <mergeCell ref="W4:W6"/>
    <mergeCell ref="Y4:Y6"/>
    <mergeCell ref="Z4:Z6"/>
  </mergeCells>
  <printOptions horizontalCentered="1" verticalCentered="1"/>
  <pageMargins left="0.5" right="0.5" top="0.5" bottom="0.5" header="0.5" footer="0.5"/>
  <pageSetup scale="55" orientation="landscape" r:id="rId1"/>
  <headerFooter alignWithMargins="0">
    <oddFooter>&amp;L&amp;10 1 Actual flow data is preliminary and subject to change pending additional MWRA and community review. &amp;R&amp;10&amp;Z&amp;F
&amp;A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zoomScale="87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sqref="A1:IV65536"/>
    </sheetView>
  </sheetViews>
  <sheetFormatPr defaultColWidth="9.88671875" defaultRowHeight="15.75" x14ac:dyDescent="0.25"/>
  <cols>
    <col min="1" max="1" width="17.88671875" style="38" customWidth="1"/>
    <col min="2" max="2" width="1.6640625" style="38" customWidth="1"/>
    <col min="3" max="7" width="8.6640625" style="38" customWidth="1"/>
    <col min="8" max="8" width="8.5546875" style="38" customWidth="1"/>
    <col min="9" max="14" width="8.6640625" style="38" customWidth="1"/>
    <col min="15" max="15" width="1.88671875" style="38" customWidth="1"/>
    <col min="16" max="16" width="7.5546875" style="38" customWidth="1"/>
    <col min="17" max="17" width="7.33203125" style="38" customWidth="1"/>
    <col min="18" max="18" width="1.6640625" style="38" customWidth="1"/>
    <col min="19" max="19" width="8.6640625" style="38" customWidth="1"/>
    <col min="20" max="20" width="7.33203125" style="38" customWidth="1"/>
    <col min="21" max="21" width="1.6640625" style="38" customWidth="1"/>
    <col min="22" max="22" width="8.44140625" style="38" customWidth="1"/>
    <col min="23" max="23" width="7.21875" style="38" customWidth="1"/>
    <col min="24" max="24" width="1.6640625" style="38" customWidth="1"/>
    <col min="25" max="25" width="8.6640625" style="38" customWidth="1"/>
    <col min="26" max="27" width="7.21875" style="38" customWidth="1"/>
    <col min="28" max="16384" width="9.88671875" style="38"/>
  </cols>
  <sheetData>
    <row r="1" spans="1:29" ht="18.75" x14ac:dyDescent="0.25">
      <c r="A1" s="117" t="s">
        <v>1</v>
      </c>
      <c r="B1" s="118"/>
      <c r="C1" s="118"/>
      <c r="D1" s="118"/>
      <c r="E1" s="118"/>
      <c r="F1" s="118"/>
      <c r="G1" s="118"/>
      <c r="H1" s="118"/>
      <c r="I1" s="39"/>
      <c r="J1" s="118"/>
      <c r="K1" s="118"/>
      <c r="L1" s="118"/>
      <c r="M1" s="118"/>
      <c r="N1" s="118"/>
      <c r="O1" s="118"/>
      <c r="P1" s="118"/>
      <c r="Q1" s="118"/>
      <c r="R1" s="118"/>
      <c r="S1" s="51"/>
      <c r="T1" s="119"/>
      <c r="U1" s="114"/>
      <c r="V1" s="114"/>
      <c r="W1" s="114"/>
      <c r="X1" s="114"/>
      <c r="Y1" s="114"/>
      <c r="Z1" s="114"/>
      <c r="AA1" s="114"/>
    </row>
    <row r="2" spans="1:29" ht="18.75" x14ac:dyDescent="0.25">
      <c r="A2" s="134" t="s">
        <v>69</v>
      </c>
      <c r="B2" s="118"/>
      <c r="C2" s="51"/>
      <c r="D2" s="120"/>
      <c r="E2" s="120"/>
      <c r="F2" s="120"/>
      <c r="G2" s="118"/>
      <c r="H2" s="120"/>
      <c r="I2" s="120"/>
      <c r="J2" s="120"/>
      <c r="K2" s="136"/>
      <c r="L2" s="136"/>
      <c r="M2" s="136"/>
      <c r="N2" s="136"/>
      <c r="O2" s="120"/>
      <c r="P2" s="120"/>
      <c r="Q2" s="120"/>
      <c r="R2" s="118"/>
      <c r="S2" s="121"/>
      <c r="T2" s="122"/>
      <c r="U2" s="114"/>
      <c r="V2" s="114"/>
      <c r="W2" s="114"/>
      <c r="X2" s="114"/>
      <c r="Y2" s="114"/>
      <c r="Z2" s="114"/>
      <c r="AA2" s="114"/>
    </row>
    <row r="3" spans="1:29" ht="15.6" customHeight="1" x14ac:dyDescent="0.25">
      <c r="A3" s="142" t="s">
        <v>116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373" t="s">
        <v>107</v>
      </c>
      <c r="Q3" s="374"/>
      <c r="R3" s="374"/>
      <c r="S3" s="374"/>
      <c r="T3" s="375"/>
      <c r="U3" s="114"/>
      <c r="V3" s="380" t="s">
        <v>83</v>
      </c>
      <c r="W3" s="380"/>
      <c r="X3" s="380"/>
      <c r="Y3" s="380"/>
      <c r="Z3" s="380"/>
      <c r="AA3" s="195"/>
    </row>
    <row r="4" spans="1:29" ht="15.75" customHeight="1" x14ac:dyDescent="0.2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76"/>
      <c r="P4" s="377" t="s">
        <v>65</v>
      </c>
      <c r="Q4" s="377" t="s">
        <v>62</v>
      </c>
      <c r="R4" s="49"/>
      <c r="S4" s="377" t="s">
        <v>66</v>
      </c>
      <c r="T4" s="377" t="s">
        <v>62</v>
      </c>
      <c r="U4" s="138"/>
      <c r="V4" s="378" t="s">
        <v>68</v>
      </c>
      <c r="W4" s="378" t="s">
        <v>62</v>
      </c>
      <c r="X4" s="114"/>
      <c r="Y4" s="378" t="s">
        <v>66</v>
      </c>
      <c r="Z4" s="378" t="s">
        <v>62</v>
      </c>
      <c r="AA4" s="196"/>
    </row>
    <row r="5" spans="1:29" ht="20.45" customHeight="1" x14ac:dyDescent="0.25">
      <c r="B5" s="131"/>
      <c r="C5" s="367" t="s">
        <v>117</v>
      </c>
      <c r="D5" s="368"/>
      <c r="E5" s="368"/>
      <c r="F5" s="369"/>
      <c r="G5" s="369"/>
      <c r="H5" s="369"/>
      <c r="I5" s="369"/>
      <c r="J5" s="369"/>
      <c r="K5" s="369"/>
      <c r="L5" s="369"/>
      <c r="M5" s="369"/>
      <c r="N5" s="381"/>
      <c r="O5" s="70"/>
      <c r="P5" s="378"/>
      <c r="Q5" s="378"/>
      <c r="R5" s="49"/>
      <c r="S5" s="378"/>
      <c r="T5" s="378"/>
      <c r="U5" s="138"/>
      <c r="V5" s="378"/>
      <c r="W5" s="378"/>
      <c r="X5" s="114"/>
      <c r="Y5" s="378"/>
      <c r="Z5" s="378"/>
      <c r="AA5" s="196"/>
    </row>
    <row r="6" spans="1:29" x14ac:dyDescent="0.25">
      <c r="A6" s="135" t="s">
        <v>67</v>
      </c>
      <c r="B6" s="131"/>
      <c r="C6" s="140" t="s">
        <v>44</v>
      </c>
      <c r="D6" s="140" t="s">
        <v>45</v>
      </c>
      <c r="E6" s="140" t="s">
        <v>46</v>
      </c>
      <c r="F6" s="139" t="s">
        <v>47</v>
      </c>
      <c r="G6" s="128" t="s">
        <v>48</v>
      </c>
      <c r="H6" s="128" t="s">
        <v>49</v>
      </c>
      <c r="I6" s="128" t="s">
        <v>50</v>
      </c>
      <c r="J6" s="128" t="s">
        <v>51</v>
      </c>
      <c r="K6" s="128" t="s">
        <v>52</v>
      </c>
      <c r="L6" s="128" t="s">
        <v>53</v>
      </c>
      <c r="M6" s="128" t="s">
        <v>54</v>
      </c>
      <c r="N6" s="140" t="s">
        <v>55</v>
      </c>
      <c r="O6" s="76"/>
      <c r="P6" s="379"/>
      <c r="Q6" s="379"/>
      <c r="R6" s="49"/>
      <c r="S6" s="379"/>
      <c r="T6" s="379"/>
      <c r="U6" s="138"/>
      <c r="V6" s="379"/>
      <c r="W6" s="379"/>
      <c r="X6" s="114"/>
      <c r="Y6" s="379"/>
      <c r="Z6" s="379"/>
      <c r="AA6" s="196"/>
    </row>
    <row r="7" spans="1:29" x14ac:dyDescent="0.25">
      <c r="A7" s="79" t="s">
        <v>2</v>
      </c>
      <c r="B7" s="114"/>
      <c r="C7" s="277">
        <v>5.0900000000000007</v>
      </c>
      <c r="D7" s="277">
        <v>5.93</v>
      </c>
      <c r="E7" s="277">
        <v>7.68</v>
      </c>
      <c r="F7" s="277">
        <v>6.97</v>
      </c>
      <c r="G7" s="277">
        <v>5.0599999999999996</v>
      </c>
      <c r="H7" s="277">
        <v>3.59</v>
      </c>
      <c r="I7" s="277">
        <v>3.25</v>
      </c>
      <c r="J7" s="277">
        <v>3.2</v>
      </c>
      <c r="K7" s="277">
        <v>3.4600000000000004</v>
      </c>
      <c r="L7" s="277">
        <v>3.9699999999999998</v>
      </c>
      <c r="M7" s="277">
        <v>9.08</v>
      </c>
      <c r="N7" s="277">
        <v>6.44</v>
      </c>
      <c r="O7" s="70"/>
      <c r="P7" s="71">
        <v>5.2998082191780824</v>
      </c>
      <c r="Q7" s="72">
        <v>1.5287365051226185E-2</v>
      </c>
      <c r="R7" s="73"/>
      <c r="S7" s="71">
        <v>9.08</v>
      </c>
      <c r="T7" s="72">
        <v>1.6773812162861154E-2</v>
      </c>
      <c r="U7" s="114"/>
      <c r="V7" s="71">
        <v>5.2998082191780824</v>
      </c>
      <c r="W7" s="72">
        <v>1.5287365051226185E-2</v>
      </c>
      <c r="X7" s="114"/>
      <c r="Y7" s="71">
        <v>9.08</v>
      </c>
      <c r="Z7" s="72">
        <v>1.6773812162861154E-2</v>
      </c>
      <c r="AA7" s="197"/>
      <c r="AB7" s="130"/>
      <c r="AC7" s="130"/>
    </row>
    <row r="8" spans="1:29" x14ac:dyDescent="0.25">
      <c r="A8" s="79" t="s">
        <v>3</v>
      </c>
      <c r="B8" s="114"/>
      <c r="C8" s="277">
        <v>1.41</v>
      </c>
      <c r="D8" s="277">
        <v>1.55</v>
      </c>
      <c r="E8" s="277">
        <v>1.74</v>
      </c>
      <c r="F8" s="277">
        <v>1.53</v>
      </c>
      <c r="G8" s="277">
        <v>1.23</v>
      </c>
      <c r="H8" s="277">
        <v>1.03</v>
      </c>
      <c r="I8" s="277">
        <v>1</v>
      </c>
      <c r="J8" s="277">
        <v>1.07</v>
      </c>
      <c r="K8" s="277">
        <v>1.1100000000000001</v>
      </c>
      <c r="L8" s="277">
        <v>1.21</v>
      </c>
      <c r="M8" s="277">
        <v>1.9</v>
      </c>
      <c r="N8" s="277">
        <v>1.5</v>
      </c>
      <c r="O8" s="70"/>
      <c r="P8" s="74">
        <v>1.3546849315068494</v>
      </c>
      <c r="Q8" s="75">
        <v>3.9076061285387943E-3</v>
      </c>
      <c r="R8" s="73"/>
      <c r="S8" s="74">
        <v>1.9</v>
      </c>
      <c r="T8" s="75">
        <v>3.509938668440109E-3</v>
      </c>
      <c r="U8" s="114"/>
      <c r="V8" s="74">
        <v>1.3546849315068494</v>
      </c>
      <c r="W8" s="75">
        <v>3.9076061285387943E-3</v>
      </c>
      <c r="X8" s="114"/>
      <c r="Y8" s="74">
        <v>1.9</v>
      </c>
      <c r="Z8" s="75">
        <v>3.509938668440109E-3</v>
      </c>
      <c r="AA8" s="197"/>
      <c r="AB8" s="130"/>
      <c r="AC8" s="130"/>
    </row>
    <row r="9" spans="1:29" x14ac:dyDescent="0.25">
      <c r="A9" s="79" t="s">
        <v>4</v>
      </c>
      <c r="B9" s="114"/>
      <c r="C9" s="277">
        <v>2.5499999999999998</v>
      </c>
      <c r="D9" s="277">
        <v>2.93</v>
      </c>
      <c r="E9" s="277">
        <v>3.71</v>
      </c>
      <c r="F9" s="277">
        <v>3.67</v>
      </c>
      <c r="G9" s="277">
        <v>2.81</v>
      </c>
      <c r="H9" s="277">
        <v>2.09</v>
      </c>
      <c r="I9" s="277">
        <v>1.86</v>
      </c>
      <c r="J9" s="277">
        <v>1.89</v>
      </c>
      <c r="K9" s="277">
        <v>1.97</v>
      </c>
      <c r="L9" s="277">
        <v>1.97</v>
      </c>
      <c r="M9" s="277">
        <v>3.86</v>
      </c>
      <c r="N9" s="277">
        <v>3.33</v>
      </c>
      <c r="O9" s="70"/>
      <c r="P9" s="74">
        <v>2.7163287671232883</v>
      </c>
      <c r="Q9" s="75">
        <v>7.8352853055880627E-3</v>
      </c>
      <c r="R9" s="73"/>
      <c r="S9" s="74">
        <v>3.86</v>
      </c>
      <c r="T9" s="75">
        <v>7.1307175053572742E-3</v>
      </c>
      <c r="U9" s="114"/>
      <c r="V9" s="74">
        <v>2.7163287671232883</v>
      </c>
      <c r="W9" s="75">
        <v>7.8352853055880627E-3</v>
      </c>
      <c r="X9" s="114"/>
      <c r="Y9" s="74">
        <v>3.86</v>
      </c>
      <c r="Z9" s="75">
        <v>7.1307175053572742E-3</v>
      </c>
      <c r="AA9" s="197"/>
      <c r="AB9" s="130"/>
      <c r="AC9" s="130"/>
    </row>
    <row r="10" spans="1:29" x14ac:dyDescent="0.25">
      <c r="A10" s="79" t="s">
        <v>5</v>
      </c>
      <c r="B10" s="114"/>
      <c r="C10" s="277">
        <v>3.2</v>
      </c>
      <c r="D10" s="277">
        <v>3.82</v>
      </c>
      <c r="E10" s="277">
        <v>5.5</v>
      </c>
      <c r="F10" s="277">
        <v>4.66</v>
      </c>
      <c r="G10" s="277">
        <v>3.02</v>
      </c>
      <c r="H10" s="277">
        <v>2.0299999999999998</v>
      </c>
      <c r="I10" s="277">
        <v>2</v>
      </c>
      <c r="J10" s="277">
        <v>2.0699999999999998</v>
      </c>
      <c r="K10" s="277">
        <v>2.0499999999999998</v>
      </c>
      <c r="L10" s="277">
        <v>2.75</v>
      </c>
      <c r="M10" s="277">
        <v>6.34</v>
      </c>
      <c r="N10" s="277">
        <v>3.96</v>
      </c>
      <c r="O10" s="70"/>
      <c r="P10" s="74">
        <v>3.4434520547945202</v>
      </c>
      <c r="Q10" s="75">
        <v>9.9326817916823764E-3</v>
      </c>
      <c r="R10" s="73"/>
      <c r="S10" s="74">
        <v>6.34</v>
      </c>
      <c r="T10" s="75">
        <v>1.1712111135742258E-2</v>
      </c>
      <c r="U10" s="114"/>
      <c r="V10" s="74">
        <v>3.4434520547945202</v>
      </c>
      <c r="W10" s="75">
        <v>9.9326817916823764E-3</v>
      </c>
      <c r="X10" s="114"/>
      <c r="Y10" s="74">
        <v>6.34</v>
      </c>
      <c r="Z10" s="75">
        <v>1.1712111135742258E-2</v>
      </c>
      <c r="AA10" s="197"/>
      <c r="AB10" s="130"/>
      <c r="AC10" s="130"/>
    </row>
    <row r="11" spans="1:29" x14ac:dyDescent="0.25">
      <c r="A11" s="79" t="s">
        <v>81</v>
      </c>
      <c r="B11" s="114"/>
      <c r="C11" s="277">
        <v>99.95</v>
      </c>
      <c r="D11" s="277">
        <v>93.77</v>
      </c>
      <c r="E11" s="277">
        <v>116.64</v>
      </c>
      <c r="F11" s="277">
        <v>107.04</v>
      </c>
      <c r="G11" s="277">
        <v>85.71</v>
      </c>
      <c r="H11" s="277">
        <v>80.33</v>
      </c>
      <c r="I11" s="277">
        <v>82.61</v>
      </c>
      <c r="J11" s="277">
        <v>87.57</v>
      </c>
      <c r="K11" s="277">
        <v>93.16</v>
      </c>
      <c r="L11" s="277">
        <v>91.51</v>
      </c>
      <c r="M11" s="277">
        <v>148.25</v>
      </c>
      <c r="N11" s="277">
        <v>97.81</v>
      </c>
      <c r="O11" s="70"/>
      <c r="P11" s="74">
        <v>98.643178082191781</v>
      </c>
      <c r="Q11" s="75">
        <v>0.28453751735745747</v>
      </c>
      <c r="R11" s="73"/>
      <c r="S11" s="74">
        <v>148.25</v>
      </c>
      <c r="T11" s="75">
        <v>0.27386758294539271</v>
      </c>
      <c r="U11" s="114"/>
      <c r="V11" s="74">
        <v>98.643178082191781</v>
      </c>
      <c r="W11" s="75">
        <v>0.28453751735745747</v>
      </c>
      <c r="X11" s="114"/>
      <c r="Y11" s="74">
        <v>148.25</v>
      </c>
      <c r="Z11" s="75">
        <v>0.27386758294539271</v>
      </c>
      <c r="AA11" s="197"/>
      <c r="AB11" s="130"/>
      <c r="AC11" s="130"/>
    </row>
    <row r="12" spans="1:29" x14ac:dyDescent="0.25">
      <c r="A12" s="79" t="s">
        <v>6</v>
      </c>
      <c r="B12" s="114"/>
      <c r="C12" s="277">
        <v>9.0500000000000007</v>
      </c>
      <c r="D12" s="277">
        <v>9.85</v>
      </c>
      <c r="E12" s="277">
        <v>12.97</v>
      </c>
      <c r="F12" s="277">
        <v>9.68</v>
      </c>
      <c r="G12" s="277">
        <v>7.4</v>
      </c>
      <c r="H12" s="277">
        <v>5.1899999999999995</v>
      </c>
      <c r="I12" s="277">
        <v>4.5</v>
      </c>
      <c r="J12" s="277">
        <v>4.2700000000000005</v>
      </c>
      <c r="K12" s="277">
        <v>5.93</v>
      </c>
      <c r="L12" s="277">
        <v>7.9399999999999995</v>
      </c>
      <c r="M12" s="277">
        <v>15.120000000000001</v>
      </c>
      <c r="N12" s="277">
        <v>9.8699999999999992</v>
      </c>
      <c r="O12" s="70"/>
      <c r="P12" s="74">
        <v>8.4641095890410956</v>
      </c>
      <c r="Q12" s="75">
        <v>2.4414833097738439E-2</v>
      </c>
      <c r="R12" s="73"/>
      <c r="S12" s="74">
        <v>15.120000000000001</v>
      </c>
      <c r="T12" s="75">
        <v>2.7931722456218132E-2</v>
      </c>
      <c r="U12" s="114"/>
      <c r="V12" s="74">
        <v>8.4641095890410956</v>
      </c>
      <c r="W12" s="75">
        <v>2.4414833097738439E-2</v>
      </c>
      <c r="X12" s="114"/>
      <c r="Y12" s="74">
        <v>15.120000000000001</v>
      </c>
      <c r="Z12" s="75">
        <v>2.7931722456218132E-2</v>
      </c>
      <c r="AA12" s="197"/>
      <c r="AB12" s="130"/>
      <c r="AC12" s="130"/>
    </row>
    <row r="13" spans="1:29" x14ac:dyDescent="0.25">
      <c r="A13" s="79" t="s">
        <v>7</v>
      </c>
      <c r="B13" s="114"/>
      <c r="C13" s="277">
        <v>9.16</v>
      </c>
      <c r="D13" s="277">
        <v>9.73</v>
      </c>
      <c r="E13" s="277">
        <v>13.07</v>
      </c>
      <c r="F13" s="277">
        <v>12.15</v>
      </c>
      <c r="G13" s="277">
        <v>8.73</v>
      </c>
      <c r="H13" s="277">
        <v>6.39</v>
      </c>
      <c r="I13" s="277">
        <v>6.58</v>
      </c>
      <c r="J13" s="277">
        <v>6.42</v>
      </c>
      <c r="K13" s="277">
        <v>7.29</v>
      </c>
      <c r="L13" s="277">
        <v>7.84</v>
      </c>
      <c r="M13" s="277">
        <v>16.57</v>
      </c>
      <c r="N13" s="277">
        <v>10.44</v>
      </c>
      <c r="O13" s="70"/>
      <c r="P13" s="74">
        <v>9.5174794520547934</v>
      </c>
      <c r="Q13" s="75">
        <v>2.7453292031323753E-2</v>
      </c>
      <c r="R13" s="73"/>
      <c r="S13" s="74">
        <v>16.57</v>
      </c>
      <c r="T13" s="75">
        <v>3.0610359861080318E-2</v>
      </c>
      <c r="U13" s="114"/>
      <c r="V13" s="74">
        <v>9.5174794520547934</v>
      </c>
      <c r="W13" s="75">
        <v>2.7453292031323753E-2</v>
      </c>
      <c r="X13" s="114"/>
      <c r="Y13" s="74">
        <v>16.57</v>
      </c>
      <c r="Z13" s="75">
        <v>3.0610359861080318E-2</v>
      </c>
      <c r="AA13" s="197"/>
      <c r="AB13" s="130"/>
      <c r="AC13" s="130"/>
    </row>
    <row r="14" spans="1:29" x14ac:dyDescent="0.25">
      <c r="A14" s="79" t="s">
        <v>8</v>
      </c>
      <c r="B14" s="114"/>
      <c r="C14" s="277">
        <v>3.86</v>
      </c>
      <c r="D14" s="277">
        <v>4.5</v>
      </c>
      <c r="E14" s="277">
        <v>5.4</v>
      </c>
      <c r="F14" s="277">
        <v>5.33</v>
      </c>
      <c r="G14" s="277">
        <v>4.05</v>
      </c>
      <c r="H14" s="277">
        <v>3.07</v>
      </c>
      <c r="I14" s="277">
        <v>2.69</v>
      </c>
      <c r="J14" s="277">
        <v>2.71</v>
      </c>
      <c r="K14" s="277">
        <v>2.93</v>
      </c>
      <c r="L14" s="277">
        <v>3.2</v>
      </c>
      <c r="M14" s="277">
        <v>5.59</v>
      </c>
      <c r="N14" s="277">
        <v>4.55</v>
      </c>
      <c r="O14" s="70"/>
      <c r="P14" s="74">
        <v>3.983178082191781</v>
      </c>
      <c r="Q14" s="75">
        <v>1.1489528467494663E-2</v>
      </c>
      <c r="R14" s="73"/>
      <c r="S14" s="74">
        <v>5.59</v>
      </c>
      <c r="T14" s="75">
        <v>1.0326609029779058E-2</v>
      </c>
      <c r="U14" s="114"/>
      <c r="V14" s="74">
        <v>3.983178082191781</v>
      </c>
      <c r="W14" s="75">
        <v>1.1489528467494663E-2</v>
      </c>
      <c r="X14" s="114"/>
      <c r="Y14" s="74">
        <v>5.59</v>
      </c>
      <c r="Z14" s="75">
        <v>1.0326609029779058E-2</v>
      </c>
      <c r="AA14" s="197"/>
      <c r="AB14" s="130"/>
      <c r="AC14" s="130"/>
    </row>
    <row r="15" spans="1:29" x14ac:dyDescent="0.25">
      <c r="A15" s="79" t="s">
        <v>9</v>
      </c>
      <c r="B15" s="114"/>
      <c r="C15" s="277">
        <v>17.649999999999999</v>
      </c>
      <c r="D15" s="277">
        <v>18.36</v>
      </c>
      <c r="E15" s="277">
        <v>21.490000000000002</v>
      </c>
      <c r="F15" s="277">
        <v>20.529999999999998</v>
      </c>
      <c r="G15" s="277">
        <v>18.170000000000002</v>
      </c>
      <c r="H15" s="277">
        <v>16.899999999999999</v>
      </c>
      <c r="I15" s="277">
        <v>17.96</v>
      </c>
      <c r="J15" s="277">
        <v>19.82</v>
      </c>
      <c r="K15" s="277">
        <v>19.47</v>
      </c>
      <c r="L15" s="277">
        <v>18.11</v>
      </c>
      <c r="M15" s="277">
        <v>26.240000000000002</v>
      </c>
      <c r="N15" s="277">
        <v>17.52</v>
      </c>
      <c r="O15" s="70"/>
      <c r="P15" s="74">
        <v>19.344109589041096</v>
      </c>
      <c r="Q15" s="75">
        <v>5.5798333194112787E-2</v>
      </c>
      <c r="R15" s="73"/>
      <c r="S15" s="74">
        <v>26.240000000000002</v>
      </c>
      <c r="T15" s="75">
        <v>4.8474100347299195E-2</v>
      </c>
      <c r="U15" s="114"/>
      <c r="V15" s="74">
        <v>19.344109589041096</v>
      </c>
      <c r="W15" s="75">
        <v>5.5798333194112787E-2</v>
      </c>
      <c r="X15" s="114"/>
      <c r="Y15" s="74">
        <v>26.240000000000002</v>
      </c>
      <c r="Z15" s="75">
        <v>4.8474100347299195E-2</v>
      </c>
      <c r="AA15" s="197"/>
      <c r="AB15" s="130"/>
      <c r="AC15" s="130"/>
    </row>
    <row r="16" spans="1:29" x14ac:dyDescent="0.25">
      <c r="A16" s="79" t="s">
        <v>10</v>
      </c>
      <c r="B16" s="114"/>
      <c r="C16" s="277">
        <v>3.9699999999999998</v>
      </c>
      <c r="D16" s="277">
        <v>4.03</v>
      </c>
      <c r="E16" s="277">
        <v>5.21</v>
      </c>
      <c r="F16" s="277">
        <v>4.09</v>
      </c>
      <c r="G16" s="277">
        <v>3.17</v>
      </c>
      <c r="H16" s="277">
        <v>2.31</v>
      </c>
      <c r="I16" s="277">
        <v>2.19</v>
      </c>
      <c r="J16" s="277">
        <v>2.2999999999999998</v>
      </c>
      <c r="K16" s="277">
        <v>2.92</v>
      </c>
      <c r="L16" s="277">
        <v>3.24</v>
      </c>
      <c r="M16" s="277">
        <v>5.24</v>
      </c>
      <c r="N16" s="277">
        <v>3.59</v>
      </c>
      <c r="O16" s="70"/>
      <c r="P16" s="74">
        <v>3.5161917808219174</v>
      </c>
      <c r="Q16" s="75">
        <v>1.0142500468041849E-2</v>
      </c>
      <c r="R16" s="73"/>
      <c r="S16" s="74">
        <v>5.24</v>
      </c>
      <c r="T16" s="75">
        <v>9.6800413803295651E-3</v>
      </c>
      <c r="U16" s="114"/>
      <c r="V16" s="74">
        <v>3.5161917808219174</v>
      </c>
      <c r="W16" s="75">
        <v>1.0142500468041849E-2</v>
      </c>
      <c r="X16" s="114"/>
      <c r="Y16" s="74">
        <v>5.24</v>
      </c>
      <c r="Z16" s="75">
        <v>9.6800413803295651E-3</v>
      </c>
      <c r="AA16" s="197"/>
      <c r="AB16" s="130"/>
      <c r="AC16" s="130"/>
    </row>
    <row r="17" spans="1:29" x14ac:dyDescent="0.25">
      <c r="A17" s="278" t="s">
        <v>11</v>
      </c>
      <c r="B17" s="279"/>
      <c r="C17" s="280">
        <v>5.88</v>
      </c>
      <c r="D17" s="280">
        <v>6.1000000000000005</v>
      </c>
      <c r="E17" s="280">
        <v>8.36</v>
      </c>
      <c r="F17" s="280">
        <v>6.6400000000000006</v>
      </c>
      <c r="G17" s="280">
        <v>4.92</v>
      </c>
      <c r="H17" s="280">
        <v>4.9099999999999993</v>
      </c>
      <c r="I17" s="280">
        <v>4.8499999999999996</v>
      </c>
      <c r="J17" s="280">
        <v>5.3</v>
      </c>
      <c r="K17" s="280">
        <v>5.57</v>
      </c>
      <c r="L17" s="280">
        <v>5.31</v>
      </c>
      <c r="M17" s="280">
        <v>8.5200000000000014</v>
      </c>
      <c r="N17" s="280">
        <v>5.6000000000000005</v>
      </c>
      <c r="O17" s="281"/>
      <c r="P17" s="74">
        <v>5.9912876712328762</v>
      </c>
      <c r="Q17" s="75">
        <v>1.7281946434516856E-2</v>
      </c>
      <c r="R17" s="73"/>
      <c r="S17" s="74">
        <v>8.5200000000000014</v>
      </c>
      <c r="T17" s="75">
        <v>1.5739303923741964E-2</v>
      </c>
      <c r="U17" s="279"/>
      <c r="V17" s="282">
        <v>5.9912876712328762</v>
      </c>
      <c r="W17" s="283">
        <v>1.7281946434516856E-2</v>
      </c>
      <c r="X17" s="279"/>
      <c r="Y17" s="282">
        <v>8.5200000000000014</v>
      </c>
      <c r="Z17" s="283">
        <v>1.5739303923741964E-2</v>
      </c>
      <c r="AA17" s="197"/>
      <c r="AB17" s="130"/>
      <c r="AC17" s="130"/>
    </row>
    <row r="18" spans="1:29" x14ac:dyDescent="0.25">
      <c r="A18" s="79" t="s">
        <v>12</v>
      </c>
      <c r="B18" s="114"/>
      <c r="C18" s="277">
        <v>4.79</v>
      </c>
      <c r="D18" s="277">
        <v>5.27</v>
      </c>
      <c r="E18" s="277">
        <v>7.18</v>
      </c>
      <c r="F18" s="277">
        <v>5.94</v>
      </c>
      <c r="G18" s="277">
        <v>4.1399999999999997</v>
      </c>
      <c r="H18" s="277">
        <v>2.79</v>
      </c>
      <c r="I18" s="277">
        <v>2.4</v>
      </c>
      <c r="J18" s="277">
        <v>2.48</v>
      </c>
      <c r="K18" s="277">
        <v>2.82</v>
      </c>
      <c r="L18" s="277">
        <v>3.66</v>
      </c>
      <c r="M18" s="277">
        <v>7.14</v>
      </c>
      <c r="N18" s="277">
        <v>5</v>
      </c>
      <c r="O18" s="70"/>
      <c r="P18" s="74">
        <v>4.4586575342465755</v>
      </c>
      <c r="Q18" s="75">
        <v>1.2861055069460257E-2</v>
      </c>
      <c r="R18" s="73"/>
      <c r="S18" s="74">
        <v>7.18</v>
      </c>
      <c r="T18" s="75">
        <v>1.3263873494421043E-2</v>
      </c>
      <c r="U18" s="114"/>
      <c r="V18" s="74">
        <v>4.4586575342465755</v>
      </c>
      <c r="W18" s="75">
        <v>1.2861055069460257E-2</v>
      </c>
      <c r="X18" s="114"/>
      <c r="Y18" s="74">
        <v>7.18</v>
      </c>
      <c r="Z18" s="75">
        <v>1.3263873494421043E-2</v>
      </c>
      <c r="AA18" s="197"/>
      <c r="AB18" s="130"/>
      <c r="AC18" s="130"/>
    </row>
    <row r="19" spans="1:29" x14ac:dyDescent="0.25">
      <c r="A19" s="79" t="s">
        <v>13</v>
      </c>
      <c r="B19" s="114"/>
      <c r="C19" s="277">
        <v>6.2</v>
      </c>
      <c r="D19" s="277">
        <v>6.09</v>
      </c>
      <c r="E19" s="277">
        <v>7.62</v>
      </c>
      <c r="F19" s="277">
        <v>6.4</v>
      </c>
      <c r="G19" s="277">
        <v>5.38</v>
      </c>
      <c r="H19" s="277">
        <v>5</v>
      </c>
      <c r="I19" s="277">
        <v>5.21</v>
      </c>
      <c r="J19" s="277">
        <v>5.45</v>
      </c>
      <c r="K19" s="277">
        <v>5.65</v>
      </c>
      <c r="L19" s="277">
        <v>5.84</v>
      </c>
      <c r="M19" s="277">
        <v>9.5</v>
      </c>
      <c r="N19" s="277">
        <v>6.65</v>
      </c>
      <c r="O19" s="70"/>
      <c r="P19" s="74">
        <v>6.2462191780821925</v>
      </c>
      <c r="Q19" s="75">
        <v>1.801729964865053E-2</v>
      </c>
      <c r="R19" s="73"/>
      <c r="S19" s="74">
        <v>9.5</v>
      </c>
      <c r="T19" s="75">
        <v>1.7549693342200544E-2</v>
      </c>
      <c r="U19" s="114"/>
      <c r="V19" s="74">
        <v>6.2462191780821925</v>
      </c>
      <c r="W19" s="75">
        <v>1.801729964865053E-2</v>
      </c>
      <c r="X19" s="114"/>
      <c r="Y19" s="74">
        <v>9.5</v>
      </c>
      <c r="Z19" s="75">
        <v>1.7549693342200544E-2</v>
      </c>
      <c r="AA19" s="197"/>
      <c r="AB19" s="130"/>
      <c r="AC19" s="130"/>
    </row>
    <row r="20" spans="1:29" x14ac:dyDescent="0.25">
      <c r="A20" s="79" t="s">
        <v>14</v>
      </c>
      <c r="B20" s="114"/>
      <c r="C20" s="277">
        <v>7.65</v>
      </c>
      <c r="D20" s="277">
        <v>8.83</v>
      </c>
      <c r="E20" s="277">
        <v>10.43</v>
      </c>
      <c r="F20" s="277">
        <v>9.65</v>
      </c>
      <c r="G20" s="277">
        <v>7.91</v>
      </c>
      <c r="H20" s="277">
        <v>6.33</v>
      </c>
      <c r="I20" s="277">
        <v>6.17</v>
      </c>
      <c r="J20" s="277">
        <v>6.63</v>
      </c>
      <c r="K20" s="277">
        <v>7.13</v>
      </c>
      <c r="L20" s="277">
        <v>7.52</v>
      </c>
      <c r="M20" s="277">
        <v>11.18</v>
      </c>
      <c r="N20" s="277">
        <v>8.59</v>
      </c>
      <c r="O20" s="70"/>
      <c r="P20" s="74">
        <v>8.1584657534246574</v>
      </c>
      <c r="Q20" s="75">
        <v>2.3533199518278449E-2</v>
      </c>
      <c r="R20" s="73"/>
      <c r="S20" s="74">
        <v>11.18</v>
      </c>
      <c r="T20" s="75">
        <v>2.0653218059558116E-2</v>
      </c>
      <c r="U20" s="114"/>
      <c r="V20" s="74">
        <v>8.1584657534246574</v>
      </c>
      <c r="W20" s="75">
        <v>2.3533199518278449E-2</v>
      </c>
      <c r="X20" s="114"/>
      <c r="Y20" s="74">
        <v>11.18</v>
      </c>
      <c r="Z20" s="75">
        <v>2.0653218059558116E-2</v>
      </c>
      <c r="AA20" s="197"/>
      <c r="AB20" s="130"/>
      <c r="AC20" s="130"/>
    </row>
    <row r="21" spans="1:29" x14ac:dyDescent="0.25">
      <c r="A21" s="79" t="s">
        <v>82</v>
      </c>
      <c r="B21" s="114"/>
      <c r="C21" s="277">
        <v>1.67</v>
      </c>
      <c r="D21" s="277">
        <v>1.81</v>
      </c>
      <c r="E21" s="277">
        <v>2.52</v>
      </c>
      <c r="F21" s="277">
        <v>1.66</v>
      </c>
      <c r="G21" s="277">
        <v>1.36</v>
      </c>
      <c r="H21" s="277">
        <v>0.93</v>
      </c>
      <c r="I21" s="277">
        <v>0.8</v>
      </c>
      <c r="J21" s="277">
        <v>0.74</v>
      </c>
      <c r="K21" s="277">
        <v>0.95</v>
      </c>
      <c r="L21" s="277">
        <v>1.44</v>
      </c>
      <c r="M21" s="277">
        <v>2.98</v>
      </c>
      <c r="N21" s="277">
        <v>1.81</v>
      </c>
      <c r="O21" s="70"/>
      <c r="P21" s="74">
        <v>1.5529315068493152</v>
      </c>
      <c r="Q21" s="75">
        <v>4.4794509278371546E-3</v>
      </c>
      <c r="R21" s="73"/>
      <c r="S21" s="74">
        <v>2.98</v>
      </c>
      <c r="T21" s="75">
        <v>5.5050617010271186E-3</v>
      </c>
      <c r="U21" s="114"/>
      <c r="V21" s="74">
        <v>1.5529315068493152</v>
      </c>
      <c r="W21" s="75">
        <v>4.4794509278371546E-3</v>
      </c>
      <c r="X21" s="114"/>
      <c r="Y21" s="74">
        <v>2.98</v>
      </c>
      <c r="Z21" s="75">
        <v>5.5050617010271186E-3</v>
      </c>
      <c r="AA21" s="197"/>
      <c r="AB21" s="130"/>
      <c r="AC21" s="130"/>
    </row>
    <row r="22" spans="1:29" x14ac:dyDescent="0.25">
      <c r="A22" s="79" t="s">
        <v>15</v>
      </c>
      <c r="B22" s="114"/>
      <c r="C22" s="277">
        <v>1</v>
      </c>
      <c r="D22" s="277">
        <v>1.1599999999999999</v>
      </c>
      <c r="E22" s="277">
        <v>1.47</v>
      </c>
      <c r="F22" s="277">
        <v>1.19</v>
      </c>
      <c r="G22" s="277">
        <v>0.95</v>
      </c>
      <c r="H22" s="277">
        <v>0.76</v>
      </c>
      <c r="I22" s="277">
        <v>0.79</v>
      </c>
      <c r="J22" s="277">
        <v>0.78</v>
      </c>
      <c r="K22" s="277">
        <v>0.74</v>
      </c>
      <c r="L22" s="277">
        <v>0.98</v>
      </c>
      <c r="M22" s="277">
        <v>1.5</v>
      </c>
      <c r="N22" s="277">
        <v>1.1299999999999999</v>
      </c>
      <c r="O22" s="70"/>
      <c r="P22" s="74">
        <v>1.0363835616438355</v>
      </c>
      <c r="Q22" s="75">
        <v>2.9894617285597517E-3</v>
      </c>
      <c r="R22" s="73"/>
      <c r="S22" s="74">
        <v>1.5</v>
      </c>
      <c r="T22" s="75">
        <v>2.7710042119264019E-3</v>
      </c>
      <c r="U22" s="114"/>
      <c r="V22" s="74">
        <v>1.0363835616438355</v>
      </c>
      <c r="W22" s="75">
        <v>2.9894617285597517E-3</v>
      </c>
      <c r="X22" s="114"/>
      <c r="Y22" s="74">
        <v>1.5</v>
      </c>
      <c r="Z22" s="75">
        <v>2.7710042119264019E-3</v>
      </c>
      <c r="AA22" s="197"/>
      <c r="AB22" s="130"/>
      <c r="AC22" s="130"/>
    </row>
    <row r="23" spans="1:29" x14ac:dyDescent="0.25">
      <c r="A23" s="79" t="s">
        <v>16</v>
      </c>
      <c r="B23" s="114"/>
      <c r="C23" s="277">
        <v>5.04</v>
      </c>
      <c r="D23" s="277">
        <v>6.2700000000000005</v>
      </c>
      <c r="E23" s="277">
        <v>8.4699999999999989</v>
      </c>
      <c r="F23" s="277">
        <v>8.3000000000000007</v>
      </c>
      <c r="G23" s="277">
        <v>6.1899999999999995</v>
      </c>
      <c r="H23" s="277">
        <v>3.33</v>
      </c>
      <c r="I23" s="277">
        <v>3.65</v>
      </c>
      <c r="J23" s="277">
        <v>3.39</v>
      </c>
      <c r="K23" s="277">
        <v>3.71</v>
      </c>
      <c r="L23" s="277">
        <v>4.7200000000000006</v>
      </c>
      <c r="M23" s="277">
        <v>9.65</v>
      </c>
      <c r="N23" s="277">
        <v>7.34</v>
      </c>
      <c r="O23" s="70"/>
      <c r="P23" s="74">
        <v>5.8303013698630135</v>
      </c>
      <c r="Q23" s="75">
        <v>1.6817579375274574E-2</v>
      </c>
      <c r="R23" s="73"/>
      <c r="S23" s="74">
        <v>9.65</v>
      </c>
      <c r="T23" s="75">
        <v>1.7826793763393186E-2</v>
      </c>
      <c r="U23" s="114"/>
      <c r="V23" s="74">
        <v>5.8303013698630135</v>
      </c>
      <c r="W23" s="75">
        <v>1.6817579375274574E-2</v>
      </c>
      <c r="X23" s="114"/>
      <c r="Y23" s="74">
        <v>9.65</v>
      </c>
      <c r="Z23" s="75">
        <v>1.7826793763393186E-2</v>
      </c>
      <c r="AA23" s="197"/>
      <c r="AB23" s="130"/>
      <c r="AC23" s="130"/>
    </row>
    <row r="24" spans="1:29" x14ac:dyDescent="0.25">
      <c r="A24" s="79" t="s">
        <v>17</v>
      </c>
      <c r="B24" s="114"/>
      <c r="C24" s="277">
        <v>9.61</v>
      </c>
      <c r="D24" s="277">
        <v>10.47</v>
      </c>
      <c r="E24" s="277">
        <v>13.059999999999999</v>
      </c>
      <c r="F24" s="277">
        <v>10.700000000000001</v>
      </c>
      <c r="G24" s="277">
        <v>8.6199999999999992</v>
      </c>
      <c r="H24" s="277">
        <v>7.54</v>
      </c>
      <c r="I24" s="277">
        <v>7.3299999999999992</v>
      </c>
      <c r="J24" s="277">
        <v>7.93</v>
      </c>
      <c r="K24" s="277">
        <v>7.1599999999999993</v>
      </c>
      <c r="L24" s="277">
        <v>7.879999999999999</v>
      </c>
      <c r="M24" s="277">
        <v>14.97</v>
      </c>
      <c r="N24" s="277">
        <v>10.43</v>
      </c>
      <c r="O24" s="70"/>
      <c r="P24" s="74">
        <v>9.6299178082191776</v>
      </c>
      <c r="Q24" s="75">
        <v>2.7777621917492976E-2</v>
      </c>
      <c r="R24" s="73"/>
      <c r="S24" s="74">
        <v>14.97</v>
      </c>
      <c r="T24" s="75">
        <v>2.7654622035025493E-2</v>
      </c>
      <c r="U24" s="114"/>
      <c r="V24" s="74">
        <v>9.6299178082191776</v>
      </c>
      <c r="W24" s="75">
        <v>2.7777621917492976E-2</v>
      </c>
      <c r="X24" s="114"/>
      <c r="Y24" s="74">
        <v>14.97</v>
      </c>
      <c r="Z24" s="75">
        <v>2.7654622035025493E-2</v>
      </c>
      <c r="AA24" s="197"/>
      <c r="AB24" s="130"/>
      <c r="AC24" s="130"/>
    </row>
    <row r="25" spans="1:29" x14ac:dyDescent="0.25">
      <c r="A25" s="79" t="s">
        <v>18</v>
      </c>
      <c r="B25" s="114"/>
      <c r="C25" s="277">
        <v>7.830000000000001</v>
      </c>
      <c r="D25" s="277">
        <v>8.9400000000000013</v>
      </c>
      <c r="E25" s="277">
        <v>12.190000000000001</v>
      </c>
      <c r="F25" s="277">
        <v>10.57</v>
      </c>
      <c r="G25" s="277">
        <v>7.7100000000000009</v>
      </c>
      <c r="H25" s="277">
        <v>5.88</v>
      </c>
      <c r="I25" s="277">
        <v>5.3</v>
      </c>
      <c r="J25" s="277">
        <v>6.17</v>
      </c>
      <c r="K25" s="277">
        <v>6.67</v>
      </c>
      <c r="L25" s="277">
        <v>7</v>
      </c>
      <c r="M25" s="277">
        <v>13.99</v>
      </c>
      <c r="N25" s="277">
        <v>8.67</v>
      </c>
      <c r="O25" s="70"/>
      <c r="P25" s="74">
        <v>8.3961369863013697</v>
      </c>
      <c r="Q25" s="75">
        <v>2.4218765249886143E-2</v>
      </c>
      <c r="R25" s="73"/>
      <c r="S25" s="74">
        <v>13.99</v>
      </c>
      <c r="T25" s="75">
        <v>2.5844232616566907E-2</v>
      </c>
      <c r="U25" s="114"/>
      <c r="V25" s="74">
        <v>8.3961369863013697</v>
      </c>
      <c r="W25" s="75">
        <v>2.4218765249886143E-2</v>
      </c>
      <c r="X25" s="114"/>
      <c r="Y25" s="74">
        <v>13.99</v>
      </c>
      <c r="Z25" s="75">
        <v>2.5844232616566907E-2</v>
      </c>
      <c r="AA25" s="197"/>
      <c r="AB25" s="130"/>
      <c r="AC25" s="130"/>
    </row>
    <row r="26" spans="1:29" x14ac:dyDescent="0.25">
      <c r="A26" s="79" t="s">
        <v>19</v>
      </c>
      <c r="B26" s="114"/>
      <c r="C26" s="277">
        <v>4.6900000000000004</v>
      </c>
      <c r="D26" s="277">
        <v>5.0999999999999996</v>
      </c>
      <c r="E26" s="277">
        <v>6.89</v>
      </c>
      <c r="F26" s="277">
        <v>6.0600000000000005</v>
      </c>
      <c r="G26" s="277">
        <v>4.24</v>
      </c>
      <c r="H26" s="277">
        <v>3</v>
      </c>
      <c r="I26" s="277">
        <v>2.7199999999999998</v>
      </c>
      <c r="J26" s="277">
        <v>3.0300000000000002</v>
      </c>
      <c r="K26" s="277">
        <v>3.27</v>
      </c>
      <c r="L26" s="277">
        <v>3.85</v>
      </c>
      <c r="M26" s="277">
        <v>9.2600000000000016</v>
      </c>
      <c r="N26" s="277">
        <v>5.9</v>
      </c>
      <c r="O26" s="70"/>
      <c r="P26" s="74">
        <v>4.8258082191780822</v>
      </c>
      <c r="Q26" s="75">
        <v>1.3920105947762816E-2</v>
      </c>
      <c r="R26" s="73"/>
      <c r="S26" s="74">
        <v>9.2600000000000016</v>
      </c>
      <c r="T26" s="75">
        <v>1.7106332668292323E-2</v>
      </c>
      <c r="U26" s="114"/>
      <c r="V26" s="74">
        <v>4.8258082191780822</v>
      </c>
      <c r="W26" s="75">
        <v>1.3920105947762816E-2</v>
      </c>
      <c r="X26" s="114"/>
      <c r="Y26" s="74">
        <v>9.2600000000000016</v>
      </c>
      <c r="Z26" s="75">
        <v>1.7106332668292323E-2</v>
      </c>
      <c r="AA26" s="197"/>
      <c r="AB26" s="130"/>
      <c r="AC26" s="130"/>
    </row>
    <row r="27" spans="1:29" x14ac:dyDescent="0.25">
      <c r="A27" s="79" t="s">
        <v>20</v>
      </c>
      <c r="B27" s="114"/>
      <c r="C27" s="277">
        <v>4.22</v>
      </c>
      <c r="D27" s="277">
        <v>4.63</v>
      </c>
      <c r="E27" s="277">
        <v>6.4</v>
      </c>
      <c r="F27" s="277">
        <v>4.84</v>
      </c>
      <c r="G27" s="277">
        <v>3.39</v>
      </c>
      <c r="H27" s="277">
        <v>2.16</v>
      </c>
      <c r="I27" s="277">
        <v>1.88</v>
      </c>
      <c r="J27" s="277">
        <v>2</v>
      </c>
      <c r="K27" s="277">
        <v>2.54</v>
      </c>
      <c r="L27" s="277">
        <v>3.35</v>
      </c>
      <c r="M27" s="277">
        <v>7.69</v>
      </c>
      <c r="N27" s="277">
        <v>4.67</v>
      </c>
      <c r="O27" s="70"/>
      <c r="P27" s="74">
        <v>3.9719178082191782</v>
      </c>
      <c r="Q27" s="75">
        <v>1.1457048062227717E-2</v>
      </c>
      <c r="R27" s="73"/>
      <c r="S27" s="74">
        <v>7.69</v>
      </c>
      <c r="T27" s="75">
        <v>1.420601492647602E-2</v>
      </c>
      <c r="U27" s="114"/>
      <c r="V27" s="74">
        <v>3.9719178082191782</v>
      </c>
      <c r="W27" s="75">
        <v>1.1457048062227717E-2</v>
      </c>
      <c r="X27" s="114"/>
      <c r="Y27" s="74">
        <v>7.69</v>
      </c>
      <c r="Z27" s="75">
        <v>1.420601492647602E-2</v>
      </c>
      <c r="AA27" s="197"/>
      <c r="AB27" s="130"/>
      <c r="AC27" s="130"/>
    </row>
    <row r="28" spans="1:29" x14ac:dyDescent="0.25">
      <c r="A28" s="79" t="s">
        <v>21</v>
      </c>
      <c r="B28" s="114"/>
      <c r="C28" s="277">
        <v>2.88</v>
      </c>
      <c r="D28" s="277">
        <v>3.38</v>
      </c>
      <c r="E28" s="277">
        <v>4.38</v>
      </c>
      <c r="F28" s="277">
        <v>3.93</v>
      </c>
      <c r="G28" s="277">
        <v>3.02</v>
      </c>
      <c r="H28" s="277">
        <v>2.34</v>
      </c>
      <c r="I28" s="277">
        <v>2.21</v>
      </c>
      <c r="J28" s="277">
        <v>2.42</v>
      </c>
      <c r="K28" s="277">
        <v>2.5</v>
      </c>
      <c r="L28" s="277">
        <v>2.82</v>
      </c>
      <c r="M28" s="277">
        <v>4.8099999999999996</v>
      </c>
      <c r="N28" s="277">
        <v>3.76</v>
      </c>
      <c r="O28" s="70"/>
      <c r="P28" s="74">
        <v>3.2006301369863013</v>
      </c>
      <c r="Q28" s="75">
        <v>9.2322588430669324E-3</v>
      </c>
      <c r="R28" s="73"/>
      <c r="S28" s="74">
        <v>4.8099999999999996</v>
      </c>
      <c r="T28" s="75">
        <v>8.8856868395773281E-3</v>
      </c>
      <c r="U28" s="114"/>
      <c r="V28" s="74">
        <v>3.2006301369863013</v>
      </c>
      <c r="W28" s="75">
        <v>9.2322588430669324E-3</v>
      </c>
      <c r="X28" s="114"/>
      <c r="Y28" s="74">
        <v>4.8099999999999996</v>
      </c>
      <c r="Z28" s="75">
        <v>8.8856868395773281E-3</v>
      </c>
      <c r="AA28" s="197"/>
      <c r="AB28" s="130"/>
      <c r="AC28" s="130"/>
    </row>
    <row r="29" spans="1:29" x14ac:dyDescent="0.25">
      <c r="A29" s="79" t="s">
        <v>22</v>
      </c>
      <c r="B29" s="114"/>
      <c r="C29" s="277">
        <v>3.87</v>
      </c>
      <c r="D29" s="277">
        <v>4.54</v>
      </c>
      <c r="E29" s="277">
        <v>6.36</v>
      </c>
      <c r="F29" s="277">
        <v>5.53</v>
      </c>
      <c r="G29" s="277">
        <v>4.2</v>
      </c>
      <c r="H29" s="277">
        <v>3.06</v>
      </c>
      <c r="I29" s="277">
        <v>2.63</v>
      </c>
      <c r="J29" s="277">
        <v>2.81</v>
      </c>
      <c r="K29" s="277">
        <v>3.06</v>
      </c>
      <c r="L29" s="277">
        <v>3.68</v>
      </c>
      <c r="M29" s="277">
        <v>7.27</v>
      </c>
      <c r="N29" s="277">
        <v>5.05</v>
      </c>
      <c r="O29" s="70"/>
      <c r="P29" s="74">
        <v>4.3323835616438346</v>
      </c>
      <c r="Q29" s="75">
        <v>1.2496816169520213E-2</v>
      </c>
      <c r="R29" s="73"/>
      <c r="S29" s="74">
        <v>7.27</v>
      </c>
      <c r="T29" s="75">
        <v>1.3430133747136627E-2</v>
      </c>
      <c r="U29" s="114"/>
      <c r="V29" s="74">
        <v>4.3323835616438346</v>
      </c>
      <c r="W29" s="75">
        <v>1.2496816169520213E-2</v>
      </c>
      <c r="X29" s="114"/>
      <c r="Y29" s="74">
        <v>7.27</v>
      </c>
      <c r="Z29" s="75">
        <v>1.3430133747136627E-2</v>
      </c>
      <c r="AA29" s="197"/>
      <c r="AB29" s="130"/>
      <c r="AC29" s="130"/>
    </row>
    <row r="30" spans="1:29" x14ac:dyDescent="0.25">
      <c r="A30" s="79" t="s">
        <v>23</v>
      </c>
      <c r="B30" s="114"/>
      <c r="C30" s="277">
        <v>14.81</v>
      </c>
      <c r="D30" s="277">
        <v>16.899999999999999</v>
      </c>
      <c r="E30" s="277">
        <v>23.77</v>
      </c>
      <c r="F30" s="277">
        <v>21.57</v>
      </c>
      <c r="G30" s="277">
        <v>16.149999999999999</v>
      </c>
      <c r="H30" s="277">
        <v>11.11</v>
      </c>
      <c r="I30" s="277">
        <v>9.6300000000000008</v>
      </c>
      <c r="J30" s="277">
        <v>9.82</v>
      </c>
      <c r="K30" s="277">
        <v>9.84</v>
      </c>
      <c r="L30" s="277">
        <v>12.17</v>
      </c>
      <c r="M30" s="277">
        <v>28.08</v>
      </c>
      <c r="N30" s="277">
        <v>21.24</v>
      </c>
      <c r="O30" s="70"/>
      <c r="P30" s="74">
        <v>16.236958904109585</v>
      </c>
      <c r="Q30" s="75">
        <v>4.6835717034186528E-2</v>
      </c>
      <c r="R30" s="73"/>
      <c r="S30" s="74">
        <v>28.08</v>
      </c>
      <c r="T30" s="75">
        <v>5.1873198847262242E-2</v>
      </c>
      <c r="U30" s="114"/>
      <c r="V30" s="74">
        <v>16.236958904109585</v>
      </c>
      <c r="W30" s="75">
        <v>4.6835717034186528E-2</v>
      </c>
      <c r="X30" s="114"/>
      <c r="Y30" s="74">
        <v>28.08</v>
      </c>
      <c r="Z30" s="75">
        <v>5.1873198847262242E-2</v>
      </c>
      <c r="AA30" s="197"/>
      <c r="AB30" s="130"/>
      <c r="AC30" s="130"/>
    </row>
    <row r="31" spans="1:29" x14ac:dyDescent="0.25">
      <c r="A31" s="79" t="s">
        <v>24</v>
      </c>
      <c r="B31" s="114"/>
      <c r="C31" s="277">
        <v>7.29</v>
      </c>
      <c r="D31" s="277">
        <v>7.93</v>
      </c>
      <c r="E31" s="277">
        <v>11.290000000000001</v>
      </c>
      <c r="F31" s="277">
        <v>8.92</v>
      </c>
      <c r="G31" s="277">
        <v>6.1800000000000006</v>
      </c>
      <c r="H31" s="277">
        <v>4.55</v>
      </c>
      <c r="I31" s="277">
        <v>4.04</v>
      </c>
      <c r="J31" s="277">
        <v>4.18</v>
      </c>
      <c r="K31" s="277">
        <v>5.75</v>
      </c>
      <c r="L31" s="277">
        <v>6.71</v>
      </c>
      <c r="M31" s="277">
        <v>12.16</v>
      </c>
      <c r="N31" s="277">
        <v>8.11</v>
      </c>
      <c r="O31" s="70"/>
      <c r="P31" s="74">
        <v>7.247232876712328</v>
      </c>
      <c r="Q31" s="75">
        <v>2.0904736551907045E-2</v>
      </c>
      <c r="R31" s="73"/>
      <c r="S31" s="74">
        <v>12.16</v>
      </c>
      <c r="T31" s="75">
        <v>2.2463607478016699E-2</v>
      </c>
      <c r="U31" s="114"/>
      <c r="V31" s="74">
        <v>7.247232876712328</v>
      </c>
      <c r="W31" s="75">
        <v>2.0904736551907045E-2</v>
      </c>
      <c r="X31" s="114"/>
      <c r="Y31" s="74">
        <v>12.16</v>
      </c>
      <c r="Z31" s="75">
        <v>2.2463607478016699E-2</v>
      </c>
      <c r="AA31" s="197"/>
      <c r="AB31" s="130"/>
      <c r="AC31" s="130"/>
    </row>
    <row r="32" spans="1:29" x14ac:dyDescent="0.25">
      <c r="A32" s="79" t="s">
        <v>25</v>
      </c>
      <c r="B32" s="114"/>
      <c r="C32" s="277">
        <v>15.02</v>
      </c>
      <c r="D32" s="277">
        <v>15.69</v>
      </c>
      <c r="E32" s="277">
        <v>21.77</v>
      </c>
      <c r="F32" s="277">
        <v>16.29</v>
      </c>
      <c r="G32" s="277">
        <v>13.76</v>
      </c>
      <c r="H32" s="277">
        <v>11.55</v>
      </c>
      <c r="I32" s="277">
        <v>10.84</v>
      </c>
      <c r="J32" s="277">
        <v>10.83</v>
      </c>
      <c r="K32" s="277">
        <v>12.38</v>
      </c>
      <c r="L32" s="277">
        <v>13.9</v>
      </c>
      <c r="M32" s="277">
        <v>22.84</v>
      </c>
      <c r="N32" s="277">
        <v>15.87</v>
      </c>
      <c r="O32" s="70"/>
      <c r="P32" s="74">
        <v>15.048794520547943</v>
      </c>
      <c r="Q32" s="75">
        <v>4.3408441570398353E-2</v>
      </c>
      <c r="R32" s="73"/>
      <c r="S32" s="74">
        <v>22.84</v>
      </c>
      <c r="T32" s="75">
        <v>4.2193157466932682E-2</v>
      </c>
      <c r="U32" s="114"/>
      <c r="V32" s="74">
        <v>15.048794520547943</v>
      </c>
      <c r="W32" s="75">
        <v>4.3408441570398353E-2</v>
      </c>
      <c r="X32" s="114"/>
      <c r="Y32" s="74">
        <v>22.84</v>
      </c>
      <c r="Z32" s="75">
        <v>4.2193157466932682E-2</v>
      </c>
      <c r="AA32" s="197"/>
      <c r="AB32" s="130"/>
      <c r="AC32" s="130"/>
    </row>
    <row r="33" spans="1:29" x14ac:dyDescent="0.25">
      <c r="A33" s="79" t="s">
        <v>26</v>
      </c>
      <c r="B33" s="114"/>
      <c r="C33" s="277">
        <v>4.46</v>
      </c>
      <c r="D33" s="277">
        <v>4.74</v>
      </c>
      <c r="E33" s="277">
        <v>7.05</v>
      </c>
      <c r="F33" s="277">
        <v>5.09</v>
      </c>
      <c r="G33" s="277">
        <v>3.89</v>
      </c>
      <c r="H33" s="277">
        <v>2.9</v>
      </c>
      <c r="I33" s="277">
        <v>2.4900000000000002</v>
      </c>
      <c r="J33" s="277">
        <v>2.35</v>
      </c>
      <c r="K33" s="277">
        <v>2.84</v>
      </c>
      <c r="L33" s="277">
        <v>3.75</v>
      </c>
      <c r="M33" s="277">
        <v>6.64</v>
      </c>
      <c r="N33" s="277">
        <v>4.6100000000000003</v>
      </c>
      <c r="O33" s="70"/>
      <c r="P33" s="74">
        <v>4.2285479452054799</v>
      </c>
      <c r="Q33" s="75">
        <v>1.2197300996863945E-2</v>
      </c>
      <c r="R33" s="73"/>
      <c r="S33" s="74">
        <v>7.05</v>
      </c>
      <c r="T33" s="75">
        <v>1.3023719796054089E-2</v>
      </c>
      <c r="U33" s="114"/>
      <c r="V33" s="74">
        <v>4.2285479452054799</v>
      </c>
      <c r="W33" s="75">
        <v>1.2197300996863945E-2</v>
      </c>
      <c r="X33" s="114"/>
      <c r="Y33" s="74">
        <v>7.05</v>
      </c>
      <c r="Z33" s="75">
        <v>1.3023719796054089E-2</v>
      </c>
      <c r="AA33" s="197"/>
      <c r="AB33" s="130"/>
      <c r="AC33" s="130"/>
    </row>
    <row r="34" spans="1:29" x14ac:dyDescent="0.25">
      <c r="A34" s="79" t="s">
        <v>27</v>
      </c>
      <c r="B34" s="114"/>
      <c r="C34" s="277">
        <v>3.1300000000000003</v>
      </c>
      <c r="D34" s="277">
        <v>3.67</v>
      </c>
      <c r="E34" s="277">
        <v>5.27</v>
      </c>
      <c r="F34" s="277">
        <v>5.04</v>
      </c>
      <c r="G34" s="277">
        <v>3.73</v>
      </c>
      <c r="H34" s="277">
        <v>2.3600000000000003</v>
      </c>
      <c r="I34" s="277">
        <v>2.0500000000000003</v>
      </c>
      <c r="J34" s="277">
        <v>2.27</v>
      </c>
      <c r="K34" s="277">
        <v>2.5900000000000003</v>
      </c>
      <c r="L34" s="277">
        <v>3.0300000000000002</v>
      </c>
      <c r="M34" s="277">
        <v>5.89</v>
      </c>
      <c r="N34" s="277">
        <v>4.54</v>
      </c>
      <c r="O34" s="70"/>
      <c r="P34" s="74">
        <v>3.626794520547945</v>
      </c>
      <c r="Q34" s="75">
        <v>1.0461535494958306E-2</v>
      </c>
      <c r="R34" s="73"/>
      <c r="S34" s="74">
        <v>5.89</v>
      </c>
      <c r="T34" s="75">
        <v>1.0880809872164337E-2</v>
      </c>
      <c r="U34" s="114"/>
      <c r="V34" s="74">
        <v>3.626794520547945</v>
      </c>
      <c r="W34" s="75">
        <v>1.0461535494958306E-2</v>
      </c>
      <c r="X34" s="114"/>
      <c r="Y34" s="74">
        <v>5.89</v>
      </c>
      <c r="Z34" s="75">
        <v>1.0880809872164337E-2</v>
      </c>
      <c r="AA34" s="197"/>
      <c r="AB34" s="130"/>
      <c r="AC34" s="130"/>
    </row>
    <row r="35" spans="1:29" x14ac:dyDescent="0.25">
      <c r="A35" s="79" t="s">
        <v>28</v>
      </c>
      <c r="B35" s="114"/>
      <c r="C35" s="277">
        <v>6.88</v>
      </c>
      <c r="D35" s="277">
        <v>7.16</v>
      </c>
      <c r="E35" s="277">
        <v>8.9700000000000006</v>
      </c>
      <c r="F35" s="277">
        <v>7.0900000000000007</v>
      </c>
      <c r="G35" s="277">
        <v>6.03</v>
      </c>
      <c r="H35" s="277">
        <v>4.8500000000000005</v>
      </c>
      <c r="I35" s="277">
        <v>5.05</v>
      </c>
      <c r="J35" s="277">
        <v>6.3900000000000006</v>
      </c>
      <c r="K35" s="277">
        <v>6.45</v>
      </c>
      <c r="L35" s="277">
        <v>6.86</v>
      </c>
      <c r="M35" s="277">
        <v>10.860000000000001</v>
      </c>
      <c r="N35" s="277">
        <v>6.9600000000000009</v>
      </c>
      <c r="O35" s="70"/>
      <c r="P35" s="74">
        <v>6.9570410958904114</v>
      </c>
      <c r="Q35" s="75">
        <v>2.0067674623470311E-2</v>
      </c>
      <c r="R35" s="73"/>
      <c r="S35" s="74">
        <v>10.860000000000001</v>
      </c>
      <c r="T35" s="75">
        <v>2.0062070494347151E-2</v>
      </c>
      <c r="U35" s="114"/>
      <c r="V35" s="74">
        <v>6.9570410958904114</v>
      </c>
      <c r="W35" s="75">
        <v>2.0067674623470311E-2</v>
      </c>
      <c r="X35" s="114"/>
      <c r="Y35" s="74">
        <v>10.860000000000001</v>
      </c>
      <c r="Z35" s="75">
        <v>2.0062070494347151E-2</v>
      </c>
      <c r="AA35" s="197"/>
      <c r="AB35" s="130"/>
      <c r="AC35" s="130"/>
    </row>
    <row r="36" spans="1:29" x14ac:dyDescent="0.25">
      <c r="A36" s="79" t="s">
        <v>29</v>
      </c>
      <c r="B36" s="114"/>
      <c r="C36" s="277">
        <v>11.15</v>
      </c>
      <c r="D36" s="277">
        <v>12.340000000000002</v>
      </c>
      <c r="E36" s="277">
        <v>16.28</v>
      </c>
      <c r="F36" s="277">
        <v>14.14</v>
      </c>
      <c r="G36" s="277">
        <v>9.48</v>
      </c>
      <c r="H36" s="277">
        <v>8.67</v>
      </c>
      <c r="I36" s="277">
        <v>9.25</v>
      </c>
      <c r="J36" s="277">
        <v>10.75</v>
      </c>
      <c r="K36" s="277">
        <v>10.180000000000001</v>
      </c>
      <c r="L36" s="277">
        <v>11.14</v>
      </c>
      <c r="M36" s="277">
        <v>15.91</v>
      </c>
      <c r="N36" s="277">
        <v>9.5</v>
      </c>
      <c r="O36" s="70"/>
      <c r="P36" s="74">
        <v>11.552246575342467</v>
      </c>
      <c r="Q36" s="75">
        <v>3.3322603999136079E-2</v>
      </c>
      <c r="R36" s="73"/>
      <c r="S36" s="74">
        <v>16.28</v>
      </c>
      <c r="T36" s="75">
        <v>3.0074632380107883E-2</v>
      </c>
      <c r="U36" s="114"/>
      <c r="V36" s="74">
        <v>11.552246575342467</v>
      </c>
      <c r="W36" s="75">
        <v>3.3322603999136079E-2</v>
      </c>
      <c r="X36" s="114"/>
      <c r="Y36" s="74">
        <v>16.28</v>
      </c>
      <c r="Z36" s="75">
        <v>3.0074632380107883E-2</v>
      </c>
      <c r="AA36" s="197"/>
      <c r="AB36" s="130"/>
      <c r="AC36" s="130"/>
    </row>
    <row r="37" spans="1:29" x14ac:dyDescent="0.25">
      <c r="A37" s="79" t="s">
        <v>30</v>
      </c>
      <c r="B37" s="114"/>
      <c r="C37" s="277">
        <v>3.0100000000000002</v>
      </c>
      <c r="D37" s="277">
        <v>3.6</v>
      </c>
      <c r="E37" s="277">
        <v>4.93</v>
      </c>
      <c r="F37" s="277">
        <v>4.59</v>
      </c>
      <c r="G37" s="277">
        <v>3.35</v>
      </c>
      <c r="H37" s="277">
        <v>2.35</v>
      </c>
      <c r="I37" s="277">
        <v>2.11</v>
      </c>
      <c r="J37" s="277">
        <v>2.56</v>
      </c>
      <c r="K37" s="277">
        <v>2.73</v>
      </c>
      <c r="L37" s="277">
        <v>2.77</v>
      </c>
      <c r="M37" s="277">
        <v>6.8100000000000005</v>
      </c>
      <c r="N37" s="277">
        <v>4.5200000000000005</v>
      </c>
      <c r="O37" s="70"/>
      <c r="P37" s="74">
        <v>3.6053424657534241</v>
      </c>
      <c r="Q37" s="75">
        <v>1.039965676667602E-2</v>
      </c>
      <c r="R37" s="73"/>
      <c r="S37" s="74">
        <v>6.8100000000000005</v>
      </c>
      <c r="T37" s="75">
        <v>1.2580359122145866E-2</v>
      </c>
      <c r="U37" s="114"/>
      <c r="V37" s="74">
        <v>3.6053424657534241</v>
      </c>
      <c r="W37" s="75">
        <v>1.039965676667602E-2</v>
      </c>
      <c r="X37" s="114"/>
      <c r="Y37" s="74">
        <v>6.8100000000000005</v>
      </c>
      <c r="Z37" s="75">
        <v>1.2580359122145866E-2</v>
      </c>
      <c r="AA37" s="197"/>
      <c r="AB37" s="130"/>
      <c r="AC37" s="130"/>
    </row>
    <row r="38" spans="1:29" x14ac:dyDescent="0.25">
      <c r="A38" s="79" t="s">
        <v>31</v>
      </c>
      <c r="B38" s="114"/>
      <c r="C38" s="277">
        <v>3.64</v>
      </c>
      <c r="D38" s="277">
        <v>4.24</v>
      </c>
      <c r="E38" s="277">
        <v>6.04</v>
      </c>
      <c r="F38" s="277">
        <v>5.08</v>
      </c>
      <c r="G38" s="277">
        <v>3.71</v>
      </c>
      <c r="H38" s="277">
        <v>2.59</v>
      </c>
      <c r="I38" s="277">
        <v>2.12</v>
      </c>
      <c r="J38" s="277">
        <v>1.99</v>
      </c>
      <c r="K38" s="277">
        <v>2.52</v>
      </c>
      <c r="L38" s="277">
        <v>3.47</v>
      </c>
      <c r="M38" s="277">
        <v>5.78</v>
      </c>
      <c r="N38" s="277">
        <v>4.29</v>
      </c>
      <c r="O38" s="70"/>
      <c r="P38" s="74">
        <v>3.7832328767123298</v>
      </c>
      <c r="Q38" s="75">
        <v>1.0912783947693749E-2</v>
      </c>
      <c r="R38" s="73"/>
      <c r="S38" s="74">
        <v>6.04</v>
      </c>
      <c r="T38" s="75">
        <v>1.1157910293356978E-2</v>
      </c>
      <c r="U38" s="114"/>
      <c r="V38" s="74">
        <v>3.7832328767123298</v>
      </c>
      <c r="W38" s="75">
        <v>1.0912783947693749E-2</v>
      </c>
      <c r="X38" s="114"/>
      <c r="Y38" s="74">
        <v>6.04</v>
      </c>
      <c r="Z38" s="75">
        <v>1.1157910293356978E-2</v>
      </c>
      <c r="AA38" s="197"/>
      <c r="AB38" s="130"/>
      <c r="AC38" s="130"/>
    </row>
    <row r="39" spans="1:29" x14ac:dyDescent="0.25">
      <c r="A39" s="79" t="s">
        <v>32</v>
      </c>
      <c r="B39" s="114"/>
      <c r="C39" s="277">
        <v>4.2300000000000004</v>
      </c>
      <c r="D39" s="277">
        <v>5.29</v>
      </c>
      <c r="E39" s="277">
        <v>7.2600000000000007</v>
      </c>
      <c r="F39" s="277">
        <v>6.7600000000000007</v>
      </c>
      <c r="G39" s="277">
        <v>4.8</v>
      </c>
      <c r="H39" s="277">
        <v>3.18</v>
      </c>
      <c r="I39" s="277">
        <v>2.83</v>
      </c>
      <c r="J39" s="277">
        <v>3.2100000000000004</v>
      </c>
      <c r="K39" s="277">
        <v>3.4000000000000004</v>
      </c>
      <c r="L39" s="277">
        <v>3.87</v>
      </c>
      <c r="M39" s="277">
        <v>8.5400000000000009</v>
      </c>
      <c r="N39" s="277">
        <v>6.3100000000000005</v>
      </c>
      <c r="O39" s="70"/>
      <c r="P39" s="74">
        <v>4.9652876712328764</v>
      </c>
      <c r="Q39" s="75">
        <v>1.4322436223222731E-2</v>
      </c>
      <c r="R39" s="73"/>
      <c r="S39" s="74">
        <v>8.5400000000000009</v>
      </c>
      <c r="T39" s="75">
        <v>1.5776250646567649E-2</v>
      </c>
      <c r="U39" s="114"/>
      <c r="V39" s="74">
        <v>4.9652876712328764</v>
      </c>
      <c r="W39" s="75">
        <v>1.4322436223222731E-2</v>
      </c>
      <c r="X39" s="114"/>
      <c r="Y39" s="74">
        <v>8.5400000000000009</v>
      </c>
      <c r="Z39" s="75">
        <v>1.5776250646567649E-2</v>
      </c>
      <c r="AA39" s="197"/>
      <c r="AB39" s="130"/>
      <c r="AC39" s="130"/>
    </row>
    <row r="40" spans="1:29" x14ac:dyDescent="0.25">
      <c r="A40" s="79" t="s">
        <v>33</v>
      </c>
      <c r="B40" s="114"/>
      <c r="C40" s="277">
        <v>2.2999999999999998</v>
      </c>
      <c r="D40" s="277">
        <v>2.4900000000000002</v>
      </c>
      <c r="E40" s="277">
        <v>3.32</v>
      </c>
      <c r="F40" s="277">
        <v>2.96</v>
      </c>
      <c r="G40" s="277">
        <v>2.2200000000000002</v>
      </c>
      <c r="H40" s="277">
        <v>1.59</v>
      </c>
      <c r="I40" s="277">
        <v>1.54</v>
      </c>
      <c r="J40" s="277">
        <v>1.79</v>
      </c>
      <c r="K40" s="277">
        <v>2.02</v>
      </c>
      <c r="L40" s="277">
        <v>2.31</v>
      </c>
      <c r="M40" s="277">
        <v>3.57</v>
      </c>
      <c r="N40" s="277">
        <v>2.89</v>
      </c>
      <c r="O40" s="70"/>
      <c r="P40" s="74">
        <v>2.4147671232876715</v>
      </c>
      <c r="Q40" s="75">
        <v>6.9654268608842131E-3</v>
      </c>
      <c r="R40" s="73"/>
      <c r="S40" s="74">
        <v>3.57</v>
      </c>
      <c r="T40" s="75">
        <v>6.5949900243848364E-3</v>
      </c>
      <c r="U40" s="114"/>
      <c r="V40" s="74">
        <v>2.4147671232876715</v>
      </c>
      <c r="W40" s="75">
        <v>6.9654268608842131E-3</v>
      </c>
      <c r="X40" s="114"/>
      <c r="Y40" s="74">
        <v>3.57</v>
      </c>
      <c r="Z40" s="75">
        <v>6.5949900243848364E-3</v>
      </c>
      <c r="AA40" s="197"/>
      <c r="AB40" s="130"/>
      <c r="AC40" s="130"/>
    </row>
    <row r="41" spans="1:29" x14ac:dyDescent="0.25">
      <c r="A41" s="79" t="s">
        <v>34</v>
      </c>
      <c r="B41" s="114"/>
      <c r="C41" s="277">
        <v>9.35</v>
      </c>
      <c r="D41" s="277">
        <v>10.47</v>
      </c>
      <c r="E41" s="277">
        <v>13.6</v>
      </c>
      <c r="F41" s="277">
        <v>12.290000000000001</v>
      </c>
      <c r="G41" s="277">
        <v>9.85</v>
      </c>
      <c r="H41" s="277">
        <v>7.68</v>
      </c>
      <c r="I41" s="277">
        <v>7.41</v>
      </c>
      <c r="J41" s="277">
        <v>7.29</v>
      </c>
      <c r="K41" s="277">
        <v>8.06</v>
      </c>
      <c r="L41" s="277">
        <v>8.6300000000000008</v>
      </c>
      <c r="M41" s="277">
        <v>14.15</v>
      </c>
      <c r="N41" s="277">
        <v>11.21</v>
      </c>
      <c r="O41" s="70"/>
      <c r="P41" s="74">
        <v>9.9893150684931538</v>
      </c>
      <c r="Q41" s="75">
        <v>2.8814307942533878E-2</v>
      </c>
      <c r="R41" s="73"/>
      <c r="S41" s="74">
        <v>14.15</v>
      </c>
      <c r="T41" s="75">
        <v>2.6139806399172391E-2</v>
      </c>
      <c r="U41" s="114"/>
      <c r="V41" s="74">
        <v>9.9893150684931538</v>
      </c>
      <c r="W41" s="75">
        <v>2.8814307942533878E-2</v>
      </c>
      <c r="X41" s="114"/>
      <c r="Y41" s="74">
        <v>14.15</v>
      </c>
      <c r="Z41" s="75">
        <v>2.6139806399172391E-2</v>
      </c>
      <c r="AA41" s="197"/>
      <c r="AB41" s="130"/>
      <c r="AC41" s="130"/>
    </row>
    <row r="42" spans="1:29" x14ac:dyDescent="0.25">
      <c r="A42" s="79" t="s">
        <v>35</v>
      </c>
      <c r="B42" s="114"/>
      <c r="C42" s="277">
        <v>3.81</v>
      </c>
      <c r="D42" s="277">
        <v>4.32</v>
      </c>
      <c r="E42" s="277">
        <v>5.6</v>
      </c>
      <c r="F42" s="277">
        <v>4.8899999999999997</v>
      </c>
      <c r="G42" s="277">
        <v>3.61</v>
      </c>
      <c r="H42" s="277">
        <v>2.75</v>
      </c>
      <c r="I42" s="277">
        <v>2.6</v>
      </c>
      <c r="J42" s="277">
        <v>2.63</v>
      </c>
      <c r="K42" s="277">
        <v>2.89</v>
      </c>
      <c r="L42" s="277">
        <v>3.2</v>
      </c>
      <c r="M42" s="277">
        <v>6.41</v>
      </c>
      <c r="N42" s="277">
        <v>4.45</v>
      </c>
      <c r="O42" s="70"/>
      <c r="P42" s="74">
        <v>3.9234520547945202</v>
      </c>
      <c r="Q42" s="75">
        <v>1.1317247972404774E-2</v>
      </c>
      <c r="R42" s="73"/>
      <c r="S42" s="74">
        <v>6.41</v>
      </c>
      <c r="T42" s="75">
        <v>1.1841424665632157E-2</v>
      </c>
      <c r="U42" s="114"/>
      <c r="V42" s="74">
        <v>3.9234520547945202</v>
      </c>
      <c r="W42" s="75">
        <v>1.1317247972404774E-2</v>
      </c>
      <c r="X42" s="114"/>
      <c r="Y42" s="74">
        <v>6.41</v>
      </c>
      <c r="Z42" s="75">
        <v>1.1841424665632157E-2</v>
      </c>
      <c r="AA42" s="197"/>
      <c r="AB42" s="130"/>
      <c r="AC42" s="130"/>
    </row>
    <row r="43" spans="1:29" x14ac:dyDescent="0.25">
      <c r="A43" s="79" t="s">
        <v>36</v>
      </c>
      <c r="B43" s="114"/>
      <c r="C43" s="277">
        <v>3.41</v>
      </c>
      <c r="D43" s="277">
        <v>3.96</v>
      </c>
      <c r="E43" s="277">
        <v>5.73</v>
      </c>
      <c r="F43" s="277">
        <v>5.23</v>
      </c>
      <c r="G43" s="277">
        <v>3.68</v>
      </c>
      <c r="H43" s="277">
        <v>2.46</v>
      </c>
      <c r="I43" s="277">
        <v>2.15</v>
      </c>
      <c r="J43" s="277">
        <v>2.2999999999999998</v>
      </c>
      <c r="K43" s="277">
        <v>2.65</v>
      </c>
      <c r="L43" s="277">
        <v>3.12</v>
      </c>
      <c r="M43" s="277">
        <v>6.46</v>
      </c>
      <c r="N43" s="277">
        <v>4.51</v>
      </c>
      <c r="O43" s="70"/>
      <c r="P43" s="74">
        <v>3.7993972602739721</v>
      </c>
      <c r="Q43" s="75">
        <v>1.0959410320218072E-2</v>
      </c>
      <c r="R43" s="73"/>
      <c r="S43" s="74">
        <v>6.46</v>
      </c>
      <c r="T43" s="75">
        <v>1.1933791472696371E-2</v>
      </c>
      <c r="U43" s="114"/>
      <c r="V43" s="74">
        <v>3.7993972602739721</v>
      </c>
      <c r="W43" s="75">
        <v>1.0959410320218072E-2</v>
      </c>
      <c r="X43" s="114"/>
      <c r="Y43" s="74">
        <v>6.46</v>
      </c>
      <c r="Z43" s="75">
        <v>1.1933791472696371E-2</v>
      </c>
      <c r="AA43" s="197"/>
      <c r="AB43" s="130"/>
      <c r="AC43" s="130"/>
    </row>
    <row r="44" spans="1:29" x14ac:dyDescent="0.25">
      <c r="A44" s="79" t="s">
        <v>37</v>
      </c>
      <c r="B44" s="114"/>
      <c r="C44" s="277">
        <v>2.19</v>
      </c>
      <c r="D44" s="277">
        <v>2.34</v>
      </c>
      <c r="E44" s="277">
        <v>2.85</v>
      </c>
      <c r="F44" s="277">
        <v>2.46</v>
      </c>
      <c r="G44" s="277">
        <v>1.89</v>
      </c>
      <c r="H44" s="277">
        <v>1.38</v>
      </c>
      <c r="I44" s="277">
        <v>1.1599999999999999</v>
      </c>
      <c r="J44" s="277">
        <v>1.2</v>
      </c>
      <c r="K44" s="277">
        <v>1.41</v>
      </c>
      <c r="L44" s="277">
        <v>1.75</v>
      </c>
      <c r="M44" s="277">
        <v>3.39</v>
      </c>
      <c r="N44" s="277">
        <v>2.34</v>
      </c>
      <c r="O44" s="70"/>
      <c r="P44" s="74">
        <v>2.026027397260274</v>
      </c>
      <c r="Q44" s="75">
        <v>5.8441021155491608E-3</v>
      </c>
      <c r="R44" s="73"/>
      <c r="S44" s="74">
        <v>3.39</v>
      </c>
      <c r="T44" s="75">
        <v>6.2624695189536688E-3</v>
      </c>
      <c r="U44" s="114"/>
      <c r="V44" s="74">
        <v>2.026027397260274</v>
      </c>
      <c r="W44" s="75">
        <v>5.8441021155491608E-3</v>
      </c>
      <c r="X44" s="114"/>
      <c r="Y44" s="74">
        <v>3.39</v>
      </c>
      <c r="Z44" s="75">
        <v>6.2624695189536688E-3</v>
      </c>
      <c r="AA44" s="197"/>
      <c r="AB44" s="130"/>
      <c r="AC44" s="130"/>
    </row>
    <row r="45" spans="1:29" x14ac:dyDescent="0.25">
      <c r="A45" s="79" t="s">
        <v>38</v>
      </c>
      <c r="B45" s="114"/>
      <c r="C45" s="277">
        <v>10.82</v>
      </c>
      <c r="D45" s="277">
        <v>11.45</v>
      </c>
      <c r="E45" s="277">
        <v>15.33</v>
      </c>
      <c r="F45" s="277">
        <v>12.12</v>
      </c>
      <c r="G45" s="277">
        <v>9.1300000000000008</v>
      </c>
      <c r="H45" s="277">
        <v>6.67</v>
      </c>
      <c r="I45" s="277">
        <v>6</v>
      </c>
      <c r="J45" s="277">
        <v>5.64</v>
      </c>
      <c r="K45" s="277">
        <v>7.39</v>
      </c>
      <c r="L45" s="277">
        <v>9.82</v>
      </c>
      <c r="M45" s="277">
        <v>17.03</v>
      </c>
      <c r="N45" s="277">
        <v>11.5</v>
      </c>
      <c r="O45" s="70"/>
      <c r="P45" s="74">
        <v>10.225589041095889</v>
      </c>
      <c r="Q45" s="75">
        <v>2.9495843258889452E-2</v>
      </c>
      <c r="R45" s="73"/>
      <c r="S45" s="74">
        <v>17.03</v>
      </c>
      <c r="T45" s="75">
        <v>3.1460134486071087E-2</v>
      </c>
      <c r="U45" s="114"/>
      <c r="V45" s="74">
        <v>10.225589041095889</v>
      </c>
      <c r="W45" s="75">
        <v>2.9495843258889452E-2</v>
      </c>
      <c r="X45" s="114"/>
      <c r="Y45" s="74">
        <v>17.03</v>
      </c>
      <c r="Z45" s="75">
        <v>3.1460134486071087E-2</v>
      </c>
      <c r="AA45" s="197"/>
      <c r="AB45" s="130"/>
      <c r="AC45" s="130"/>
    </row>
    <row r="46" spans="1:29" x14ac:dyDescent="0.25">
      <c r="A46" s="79" t="s">
        <v>39</v>
      </c>
      <c r="B46" s="114"/>
      <c r="C46" s="277">
        <v>1.46</v>
      </c>
      <c r="D46" s="277">
        <v>1.58</v>
      </c>
      <c r="E46" s="277">
        <v>1.88</v>
      </c>
      <c r="F46" s="277">
        <v>1.9999999999999998</v>
      </c>
      <c r="G46" s="277">
        <v>1.44</v>
      </c>
      <c r="H46" s="277">
        <v>1.3</v>
      </c>
      <c r="I46" s="277">
        <v>1.24</v>
      </c>
      <c r="J46" s="277">
        <v>1.38</v>
      </c>
      <c r="K46" s="277">
        <v>1.4</v>
      </c>
      <c r="L46" s="277">
        <v>1.47</v>
      </c>
      <c r="M46" s="277">
        <v>1.95</v>
      </c>
      <c r="N46" s="277">
        <v>1.58</v>
      </c>
      <c r="O46" s="70"/>
      <c r="P46" s="74">
        <v>1.5553150684931509</v>
      </c>
      <c r="Q46" s="75">
        <v>4.4863263420907417E-3</v>
      </c>
      <c r="R46" s="73"/>
      <c r="S46" s="74">
        <v>1.9999999999999998</v>
      </c>
      <c r="T46" s="75">
        <v>3.6946722825685354E-3</v>
      </c>
      <c r="U46" s="114"/>
      <c r="V46" s="74">
        <v>1.5553150684931509</v>
      </c>
      <c r="W46" s="75">
        <v>4.4863263420907417E-3</v>
      </c>
      <c r="X46" s="114"/>
      <c r="Y46" s="74">
        <v>1.9999999999999998</v>
      </c>
      <c r="Z46" s="75">
        <v>3.6946722825685354E-3</v>
      </c>
      <c r="AA46" s="197"/>
      <c r="AB46" s="130"/>
      <c r="AC46" s="130"/>
    </row>
    <row r="47" spans="1:29" x14ac:dyDescent="0.25">
      <c r="A47" s="79" t="s">
        <v>40</v>
      </c>
      <c r="B47" s="114"/>
      <c r="C47" s="277">
        <v>2.4</v>
      </c>
      <c r="D47" s="277">
        <v>3.04</v>
      </c>
      <c r="E47" s="277">
        <v>3.94</v>
      </c>
      <c r="F47" s="277">
        <v>3.72</v>
      </c>
      <c r="G47" s="277">
        <v>2.65</v>
      </c>
      <c r="H47" s="277">
        <v>1.77</v>
      </c>
      <c r="I47" s="277">
        <v>1.54</v>
      </c>
      <c r="J47" s="277">
        <v>1.54</v>
      </c>
      <c r="K47" s="277">
        <v>1.74</v>
      </c>
      <c r="L47" s="277">
        <v>1.97</v>
      </c>
      <c r="M47" s="277">
        <v>4.7</v>
      </c>
      <c r="N47" s="277">
        <v>3.4</v>
      </c>
      <c r="O47" s="70"/>
      <c r="P47" s="74">
        <v>2.6949589041095892</v>
      </c>
      <c r="Q47" s="75">
        <v>7.7736436605558993E-3</v>
      </c>
      <c r="R47" s="73"/>
      <c r="S47" s="74">
        <v>4.7</v>
      </c>
      <c r="T47" s="75">
        <v>8.6824798640360596E-3</v>
      </c>
      <c r="U47" s="114"/>
      <c r="V47" s="74">
        <v>2.6949589041095892</v>
      </c>
      <c r="W47" s="75">
        <v>7.7736436605558993E-3</v>
      </c>
      <c r="X47" s="114"/>
      <c r="Y47" s="74">
        <v>4.7</v>
      </c>
      <c r="Z47" s="75">
        <v>8.6824798640360596E-3</v>
      </c>
      <c r="AA47" s="197"/>
      <c r="AB47" s="130"/>
      <c r="AC47" s="130"/>
    </row>
    <row r="48" spans="1:29" x14ac:dyDescent="0.25">
      <c r="A48" s="79" t="s">
        <v>41</v>
      </c>
      <c r="B48" s="114"/>
      <c r="C48" s="277">
        <v>2.2999999999999998</v>
      </c>
      <c r="D48" s="277">
        <v>2.3199999999999998</v>
      </c>
      <c r="E48" s="277">
        <v>3.01</v>
      </c>
      <c r="F48" s="277">
        <v>2.39</v>
      </c>
      <c r="G48" s="277">
        <v>2.08</v>
      </c>
      <c r="H48" s="277">
        <v>1.97</v>
      </c>
      <c r="I48" s="277">
        <v>1.93</v>
      </c>
      <c r="J48" s="277">
        <v>1.91</v>
      </c>
      <c r="K48" s="277">
        <v>2.1</v>
      </c>
      <c r="L48" s="277">
        <v>2.5</v>
      </c>
      <c r="M48" s="277">
        <v>3.63</v>
      </c>
      <c r="N48" s="277">
        <v>2.4900000000000002</v>
      </c>
      <c r="O48" s="70"/>
      <c r="P48" s="74">
        <v>2.3848767123287673</v>
      </c>
      <c r="Q48" s="75">
        <v>6.8792075855892273E-3</v>
      </c>
      <c r="R48" s="73"/>
      <c r="S48" s="74">
        <v>3.63</v>
      </c>
      <c r="T48" s="75">
        <v>6.7058301928618926E-3</v>
      </c>
      <c r="U48" s="114"/>
      <c r="V48" s="74">
        <v>2.3848767123287673</v>
      </c>
      <c r="W48" s="75">
        <v>6.8792075855892273E-3</v>
      </c>
      <c r="X48" s="114"/>
      <c r="Y48" s="74">
        <v>3.63</v>
      </c>
      <c r="Z48" s="75">
        <v>6.7058301928618926E-3</v>
      </c>
      <c r="AA48" s="197"/>
      <c r="AB48" s="130"/>
      <c r="AC48" s="130"/>
    </row>
    <row r="49" spans="1:29" x14ac:dyDescent="0.25">
      <c r="A49" s="123" t="s">
        <v>42</v>
      </c>
      <c r="B49" s="114"/>
      <c r="C49" s="277">
        <v>6.82</v>
      </c>
      <c r="D49" s="277">
        <v>7.7499999999999991</v>
      </c>
      <c r="E49" s="277">
        <v>8.74</v>
      </c>
      <c r="F49" s="277">
        <v>7.9</v>
      </c>
      <c r="G49" s="277">
        <v>6.48</v>
      </c>
      <c r="H49" s="277">
        <v>5.21</v>
      </c>
      <c r="I49" s="277">
        <v>4.9000000000000004</v>
      </c>
      <c r="J49" s="277">
        <v>4.79</v>
      </c>
      <c r="K49" s="277">
        <v>4.8899999999999997</v>
      </c>
      <c r="L49" s="277">
        <v>5.46</v>
      </c>
      <c r="M49" s="277">
        <v>8.19</v>
      </c>
      <c r="N49" s="277">
        <v>7</v>
      </c>
      <c r="O49" s="70"/>
      <c r="P49" s="74">
        <v>6.5002465753424659</v>
      </c>
      <c r="Q49" s="75">
        <v>1.8750044947032838E-2</v>
      </c>
      <c r="R49" s="73"/>
      <c r="S49" s="74">
        <v>8.74</v>
      </c>
      <c r="T49" s="75">
        <v>1.6145717874824501E-2</v>
      </c>
      <c r="U49" s="114"/>
      <c r="V49" s="194">
        <v>6.5002465753424659</v>
      </c>
      <c r="W49" s="75">
        <v>1.8750044947032838E-2</v>
      </c>
      <c r="X49" s="114"/>
      <c r="Y49" s="74">
        <v>8.74</v>
      </c>
      <c r="Z49" s="75">
        <v>1.6145717874824501E-2</v>
      </c>
      <c r="AA49" s="197"/>
      <c r="AB49" s="130"/>
      <c r="AC49" s="130"/>
    </row>
    <row r="50" spans="1:29" x14ac:dyDescent="0.25">
      <c r="A50" s="124" t="s">
        <v>43</v>
      </c>
      <c r="B50" s="114"/>
      <c r="C50" s="270">
        <v>339.69999999999993</v>
      </c>
      <c r="D50" s="270">
        <v>358.34000000000009</v>
      </c>
      <c r="E50" s="270">
        <v>465.37000000000018</v>
      </c>
      <c r="F50" s="270">
        <v>407.58999999999992</v>
      </c>
      <c r="G50" s="270">
        <v>315.49</v>
      </c>
      <c r="H50" s="270">
        <v>257.85000000000002</v>
      </c>
      <c r="I50" s="270">
        <v>251.46000000000006</v>
      </c>
      <c r="J50" s="270">
        <v>265.27000000000004</v>
      </c>
      <c r="K50" s="270">
        <v>285.28999999999996</v>
      </c>
      <c r="L50" s="270">
        <v>307.69000000000005</v>
      </c>
      <c r="M50" s="270">
        <v>539.6400000000001</v>
      </c>
      <c r="N50" s="270">
        <v>370.92999999999995</v>
      </c>
      <c r="O50" s="73"/>
      <c r="P50" s="271">
        <v>346.67898630136983</v>
      </c>
      <c r="Q50" s="272">
        <v>1</v>
      </c>
      <c r="R50" s="133"/>
      <c r="S50" s="273">
        <v>541.32000000000005</v>
      </c>
      <c r="T50" s="272">
        <v>1</v>
      </c>
      <c r="U50" s="114"/>
      <c r="V50" s="271">
        <v>346.67898630136983</v>
      </c>
      <c r="W50" s="272">
        <v>1</v>
      </c>
      <c r="X50" s="114"/>
      <c r="Y50" s="273">
        <v>541.32000000000005</v>
      </c>
      <c r="Z50" s="272">
        <v>1</v>
      </c>
      <c r="AA50" s="168"/>
    </row>
    <row r="51" spans="1:29" ht="27" customHeight="1" x14ac:dyDescent="0.3">
      <c r="A51" s="114"/>
      <c r="B51" s="114"/>
      <c r="C51" s="386" t="s">
        <v>118</v>
      </c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51"/>
      <c r="P51" s="51"/>
      <c r="Q51" s="51"/>
      <c r="R51" s="51"/>
      <c r="S51" s="51"/>
      <c r="T51" s="51"/>
      <c r="U51" s="114"/>
      <c r="V51" s="114"/>
      <c r="W51" s="114"/>
      <c r="X51" s="114"/>
      <c r="Y51" s="114"/>
      <c r="Z51" s="114"/>
      <c r="AA51" s="114"/>
    </row>
    <row r="52" spans="1:29" x14ac:dyDescent="0.25">
      <c r="A52" s="118"/>
      <c r="B52" s="118"/>
      <c r="C52" s="23" t="s">
        <v>44</v>
      </c>
      <c r="D52" s="125" t="s">
        <v>45</v>
      </c>
      <c r="E52" s="125" t="s">
        <v>46</v>
      </c>
      <c r="F52" s="128" t="s">
        <v>47</v>
      </c>
      <c r="G52" s="128" t="s">
        <v>48</v>
      </c>
      <c r="H52" s="128" t="s">
        <v>49</v>
      </c>
      <c r="I52" s="128" t="s">
        <v>50</v>
      </c>
      <c r="J52" s="128" t="s">
        <v>51</v>
      </c>
      <c r="K52" s="128" t="s">
        <v>52</v>
      </c>
      <c r="L52" s="128" t="s">
        <v>53</v>
      </c>
      <c r="M52" s="128" t="s">
        <v>54</v>
      </c>
      <c r="N52" s="129" t="s">
        <v>55</v>
      </c>
      <c r="O52" s="126"/>
      <c r="P52" s="127" t="s">
        <v>57</v>
      </c>
      <c r="Q52" s="127" t="s">
        <v>56</v>
      </c>
      <c r="R52" s="50"/>
      <c r="S52" s="51"/>
      <c r="T52" s="51"/>
      <c r="U52" s="114"/>
      <c r="V52" s="114"/>
      <c r="W52" s="114"/>
      <c r="X52" s="114"/>
      <c r="Y52" s="114"/>
      <c r="Z52" s="114"/>
      <c r="AA52" s="114"/>
    </row>
    <row r="53" spans="1:29" x14ac:dyDescent="0.25">
      <c r="A53" s="23" t="s">
        <v>119</v>
      </c>
      <c r="B53" s="49"/>
      <c r="C53" s="89">
        <v>339.69999999999993</v>
      </c>
      <c r="D53" s="90">
        <v>358.34000000000009</v>
      </c>
      <c r="E53" s="90">
        <v>465.37000000000018</v>
      </c>
      <c r="F53" s="90">
        <v>407.58999999999992</v>
      </c>
      <c r="G53" s="90">
        <v>315.49</v>
      </c>
      <c r="H53" s="90">
        <v>257.85000000000002</v>
      </c>
      <c r="I53" s="90">
        <v>251.46000000000006</v>
      </c>
      <c r="J53" s="90">
        <v>265.27000000000004</v>
      </c>
      <c r="K53" s="90">
        <v>285.28999999999996</v>
      </c>
      <c r="L53" s="90">
        <v>307.69000000000005</v>
      </c>
      <c r="M53" s="90">
        <v>539.6400000000001</v>
      </c>
      <c r="N53" s="100">
        <v>370.92999999999995</v>
      </c>
      <c r="O53" s="105"/>
      <c r="P53" s="89">
        <v>346.67898630136983</v>
      </c>
      <c r="Q53" s="116">
        <v>346.67898630136983</v>
      </c>
      <c r="R53" s="105"/>
      <c r="S53" s="105"/>
      <c r="T53" s="104"/>
      <c r="U53" s="114"/>
      <c r="V53" s="114"/>
      <c r="W53" s="114"/>
      <c r="X53" s="114"/>
      <c r="Y53" s="114"/>
      <c r="Z53" s="114"/>
      <c r="AA53" s="114"/>
    </row>
    <row r="54" spans="1:29" x14ac:dyDescent="0.25">
      <c r="A54" s="26" t="s">
        <v>111</v>
      </c>
      <c r="B54" s="49"/>
      <c r="C54" s="91">
        <v>347.74999999999989</v>
      </c>
      <c r="D54" s="105">
        <v>335.80999999999995</v>
      </c>
      <c r="E54" s="105">
        <v>323.18000000000006</v>
      </c>
      <c r="F54" s="105">
        <v>494.44000000000005</v>
      </c>
      <c r="G54" s="105">
        <v>343.46999999999997</v>
      </c>
      <c r="H54" s="105">
        <v>329.23</v>
      </c>
      <c r="I54" s="105">
        <v>266.95999999999998</v>
      </c>
      <c r="J54" s="105">
        <v>231.50999999999996</v>
      </c>
      <c r="K54" s="105">
        <v>230.41</v>
      </c>
      <c r="L54" s="105">
        <v>245.06999999999996</v>
      </c>
      <c r="M54" s="105">
        <v>255.42999999999995</v>
      </c>
      <c r="N54" s="111">
        <v>247.95000000000002</v>
      </c>
      <c r="O54" s="92"/>
      <c r="P54" s="91">
        <v>303.75498630136997</v>
      </c>
      <c r="Q54" s="101">
        <v>303.75498630136997</v>
      </c>
      <c r="R54" s="105"/>
      <c r="S54" s="105"/>
      <c r="T54" s="104"/>
      <c r="U54" s="114"/>
      <c r="V54" s="114"/>
      <c r="W54" s="114"/>
      <c r="X54" s="114"/>
      <c r="Y54" s="114"/>
      <c r="Z54" s="114"/>
      <c r="AA54" s="114"/>
    </row>
    <row r="55" spans="1:29" x14ac:dyDescent="0.25">
      <c r="A55" s="26" t="s">
        <v>120</v>
      </c>
      <c r="B55" s="49"/>
      <c r="C55" s="98">
        <v>-2.3148813803019287E-2</v>
      </c>
      <c r="D55" s="96">
        <v>6.7091510080105263E-2</v>
      </c>
      <c r="E55" s="96">
        <v>0.43997153289188712</v>
      </c>
      <c r="F55" s="96">
        <v>-0.17565326429900519</v>
      </c>
      <c r="G55" s="96">
        <v>-8.1462718723614769E-2</v>
      </c>
      <c r="H55" s="96">
        <v>-0.21680891777784525</v>
      </c>
      <c r="I55" s="96">
        <v>-5.8061132753970318E-2</v>
      </c>
      <c r="J55" s="96">
        <v>0.14582523433113076</v>
      </c>
      <c r="K55" s="96">
        <v>0.23818410659259567</v>
      </c>
      <c r="L55" s="96">
        <v>0.25551883135430736</v>
      </c>
      <c r="M55" s="96">
        <v>1.1126727479152809</v>
      </c>
      <c r="N55" s="192">
        <v>0.49598709417221182</v>
      </c>
      <c r="O55" s="96"/>
      <c r="P55" s="95">
        <v>0.14131126050853662</v>
      </c>
      <c r="Q55" s="102">
        <v>0.14131126050853662</v>
      </c>
      <c r="R55" s="96"/>
      <c r="S55" s="96"/>
      <c r="T55" s="104"/>
      <c r="U55" s="114"/>
      <c r="V55" s="114"/>
      <c r="W55" s="114"/>
      <c r="X55" s="114"/>
      <c r="Y55" s="114"/>
      <c r="Z55" s="114"/>
      <c r="AA55" s="114"/>
    </row>
    <row r="56" spans="1:29" x14ac:dyDescent="0.25">
      <c r="A56" s="26" t="s">
        <v>121</v>
      </c>
      <c r="B56" s="49"/>
      <c r="C56" s="91">
        <v>3.8624999999999998</v>
      </c>
      <c r="D56" s="105">
        <v>4.2720000000000002</v>
      </c>
      <c r="E56" s="105">
        <v>5.5590909090909086</v>
      </c>
      <c r="F56" s="105">
        <v>5.3854545454545457</v>
      </c>
      <c r="G56" s="105">
        <v>1.9614545454545456</v>
      </c>
      <c r="H56" s="105">
        <v>2.8911111111111114</v>
      </c>
      <c r="I56" s="112">
        <v>4.0620000000000003</v>
      </c>
      <c r="J56" s="112">
        <v>4.5986363636363636</v>
      </c>
      <c r="K56" s="112">
        <v>6.4263999999999992</v>
      </c>
      <c r="L56" s="112">
        <v>4.9281818181818187</v>
      </c>
      <c r="M56" s="112">
        <v>9.8163636363636346</v>
      </c>
      <c r="N56" s="113">
        <v>3.1224000000000003</v>
      </c>
      <c r="O56" s="93"/>
      <c r="P56" s="94">
        <v>56.885592929292933</v>
      </c>
      <c r="Q56" s="113">
        <v>56.885592929292933</v>
      </c>
      <c r="R56" s="106"/>
      <c r="S56" s="106"/>
      <c r="T56" s="104"/>
      <c r="U56" s="114"/>
      <c r="V56" s="114"/>
      <c r="W56" s="114"/>
      <c r="X56" s="114"/>
      <c r="Y56" s="114"/>
      <c r="Z56" s="114"/>
      <c r="AA56" s="114"/>
    </row>
    <row r="57" spans="1:29" x14ac:dyDescent="0.25">
      <c r="A57" s="26" t="s">
        <v>115</v>
      </c>
      <c r="B57" s="49"/>
      <c r="C57" s="91">
        <v>4.3100000000000005</v>
      </c>
      <c r="D57" s="105">
        <v>2.8080000000000007</v>
      </c>
      <c r="E57" s="105">
        <v>3.9188888888888886</v>
      </c>
      <c r="F57" s="105">
        <v>6.9019999999999992</v>
      </c>
      <c r="G57" s="105">
        <v>4.0777777777777784</v>
      </c>
      <c r="H57" s="105">
        <v>5.34</v>
      </c>
      <c r="I57" s="105">
        <v>4.2240000000000002</v>
      </c>
      <c r="J57" s="105">
        <v>1.8063636363636364</v>
      </c>
      <c r="K57" s="105">
        <v>3.7037500000000003</v>
      </c>
      <c r="L57" s="105">
        <v>4.9116666666666671</v>
      </c>
      <c r="M57" s="105">
        <v>1.8528571428571428</v>
      </c>
      <c r="N57" s="111">
        <v>2.4137500000000003</v>
      </c>
      <c r="O57" s="93"/>
      <c r="P57" s="94">
        <v>46.269054112554116</v>
      </c>
      <c r="Q57" s="113">
        <v>46.269054112554116</v>
      </c>
      <c r="R57" s="106"/>
      <c r="S57" s="106"/>
      <c r="T57" s="104"/>
      <c r="U57" s="114"/>
      <c r="V57" s="114"/>
      <c r="W57" s="114"/>
      <c r="X57" s="114"/>
      <c r="Y57" s="114"/>
      <c r="Z57" s="114"/>
      <c r="AA57" s="114"/>
    </row>
    <row r="58" spans="1:29" x14ac:dyDescent="0.25">
      <c r="A58" s="55" t="s">
        <v>120</v>
      </c>
      <c r="B58" s="49"/>
      <c r="C58" s="99">
        <v>-0.1038283062645013</v>
      </c>
      <c r="D58" s="141">
        <v>0.52136752136752107</v>
      </c>
      <c r="E58" s="141">
        <v>0.41853751578730314</v>
      </c>
      <c r="F58" s="141">
        <v>-0.21972550775796199</v>
      </c>
      <c r="G58" s="141">
        <v>-0.51898934852613332</v>
      </c>
      <c r="H58" s="141">
        <v>-0.45859342488555965</v>
      </c>
      <c r="I58" s="141">
        <v>-3.8352272727272707E-2</v>
      </c>
      <c r="J58" s="141">
        <v>1.5457976849521891</v>
      </c>
      <c r="K58" s="141">
        <v>0.73510631117111003</v>
      </c>
      <c r="L58" s="141">
        <v>3.3624332911743994E-3</v>
      </c>
      <c r="M58" s="141">
        <v>4.2979603280297178</v>
      </c>
      <c r="N58" s="103">
        <v>0.29358881408596577</v>
      </c>
      <c r="O58" s="97"/>
      <c r="P58" s="99">
        <v>0.22945225530033575</v>
      </c>
      <c r="Q58" s="103">
        <v>0.22945225530033575</v>
      </c>
      <c r="R58" s="96"/>
      <c r="S58" s="96"/>
      <c r="T58" s="104"/>
      <c r="U58" s="114"/>
      <c r="V58" s="114"/>
      <c r="W58" s="114"/>
      <c r="X58" s="114"/>
      <c r="Y58" s="114"/>
      <c r="Z58" s="114"/>
      <c r="AA58" s="114"/>
    </row>
    <row r="59" spans="1:29" x14ac:dyDescent="0.25"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</row>
    <row r="60" spans="1:29" x14ac:dyDescent="0.25">
      <c r="A60" s="38" t="s">
        <v>63</v>
      </c>
      <c r="C60" s="38">
        <v>31</v>
      </c>
      <c r="D60" s="276">
        <v>28</v>
      </c>
      <c r="E60" s="38">
        <v>31</v>
      </c>
      <c r="F60" s="38">
        <v>30</v>
      </c>
      <c r="G60" s="38">
        <v>31</v>
      </c>
      <c r="H60" s="38">
        <v>30</v>
      </c>
      <c r="I60" s="38">
        <v>31</v>
      </c>
      <c r="J60" s="38">
        <v>31</v>
      </c>
      <c r="K60" s="38">
        <v>30</v>
      </c>
      <c r="L60" s="38">
        <v>31</v>
      </c>
      <c r="M60" s="38">
        <v>30</v>
      </c>
      <c r="N60" s="38">
        <v>31</v>
      </c>
    </row>
    <row r="61" spans="1:29" x14ac:dyDescent="0.25">
      <c r="A61" s="38" t="s">
        <v>64</v>
      </c>
      <c r="C61" s="38">
        <v>31</v>
      </c>
      <c r="D61" s="38">
        <v>59</v>
      </c>
      <c r="E61" s="38">
        <v>90</v>
      </c>
      <c r="F61" s="38">
        <v>120</v>
      </c>
      <c r="G61" s="38">
        <v>151</v>
      </c>
      <c r="H61" s="38">
        <v>181</v>
      </c>
      <c r="I61" s="38">
        <v>212</v>
      </c>
      <c r="J61" s="38">
        <v>243</v>
      </c>
      <c r="K61" s="38">
        <v>273</v>
      </c>
      <c r="L61" s="38">
        <v>304</v>
      </c>
      <c r="M61" s="38">
        <v>334</v>
      </c>
      <c r="N61" s="38">
        <v>365</v>
      </c>
    </row>
    <row r="68" spans="5:5" x14ac:dyDescent="0.25">
      <c r="E68" s="275"/>
    </row>
  </sheetData>
  <mergeCells count="12">
    <mergeCell ref="C5:N5"/>
    <mergeCell ref="C51:N51"/>
    <mergeCell ref="P3:T3"/>
    <mergeCell ref="V3:Z3"/>
    <mergeCell ref="P4:P6"/>
    <mergeCell ref="Q4:Q6"/>
    <mergeCell ref="S4:S6"/>
    <mergeCell ref="T4:T6"/>
    <mergeCell ref="V4:V6"/>
    <mergeCell ref="W4:W6"/>
    <mergeCell ref="Y4:Y6"/>
    <mergeCell ref="Z4:Z6"/>
  </mergeCells>
  <printOptions horizontalCentered="1" verticalCentered="1"/>
  <pageMargins left="0.5" right="0.5" top="0.5" bottom="0.5" header="0.5" footer="0.5"/>
  <pageSetup scale="55" orientation="landscape" r:id="rId1"/>
  <headerFooter alignWithMargins="0">
    <oddFooter>&amp;L&amp;10 1 Actual flow data as of 02/04/20 is preliminary and subject to change pending additional MWRA and community review.&amp;R&amp;10&amp;Z&amp;F
&amp;A
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zoomScale="87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defaultColWidth="9.88671875" defaultRowHeight="15.75" x14ac:dyDescent="0.25"/>
  <cols>
    <col min="1" max="1" width="17.88671875" style="38" customWidth="1"/>
    <col min="2" max="2" width="1.6640625" style="38" customWidth="1"/>
    <col min="3" max="7" width="8.6640625" style="38" customWidth="1"/>
    <col min="8" max="8" width="8.5546875" style="38" customWidth="1"/>
    <col min="9" max="14" width="8.6640625" style="38" customWidth="1"/>
    <col min="15" max="15" width="1.88671875" style="38" customWidth="1"/>
    <col min="16" max="16" width="7.5546875" style="38" customWidth="1"/>
    <col min="17" max="17" width="7.33203125" style="38" customWidth="1"/>
    <col min="18" max="18" width="1.6640625" style="38" customWidth="1"/>
    <col min="19" max="19" width="8.6640625" style="38" customWidth="1"/>
    <col min="20" max="20" width="7.33203125" style="38" customWidth="1"/>
    <col min="21" max="21" width="1.6640625" style="38" customWidth="1"/>
    <col min="22" max="22" width="8.44140625" style="38" customWidth="1"/>
    <col min="23" max="23" width="7.21875" style="38" customWidth="1"/>
    <col min="24" max="24" width="1.6640625" style="38" customWidth="1"/>
    <col min="25" max="25" width="8.6640625" style="38" customWidth="1"/>
    <col min="26" max="27" width="7.21875" style="38" customWidth="1"/>
    <col min="28" max="16384" width="9.88671875" style="38"/>
  </cols>
  <sheetData>
    <row r="1" spans="1:29" ht="18.75" x14ac:dyDescent="0.25">
      <c r="A1" s="117" t="s">
        <v>1</v>
      </c>
      <c r="B1" s="118"/>
      <c r="C1" s="118"/>
      <c r="D1" s="118"/>
      <c r="E1" s="118"/>
      <c r="F1" s="118"/>
      <c r="G1" s="118"/>
      <c r="H1" s="118"/>
      <c r="I1" s="39"/>
      <c r="J1" s="118"/>
      <c r="K1" s="118"/>
      <c r="L1" s="118"/>
      <c r="M1" s="118"/>
      <c r="N1" s="118"/>
      <c r="O1" s="118"/>
      <c r="P1" s="118"/>
      <c r="Q1" s="118"/>
      <c r="R1" s="118"/>
      <c r="S1" s="51"/>
      <c r="T1" s="119"/>
      <c r="U1" s="114"/>
      <c r="V1" s="114"/>
      <c r="W1" s="114"/>
      <c r="X1" s="114"/>
      <c r="Y1" s="114"/>
      <c r="Z1" s="114"/>
      <c r="AA1" s="114"/>
    </row>
    <row r="2" spans="1:29" ht="18.75" x14ac:dyDescent="0.25">
      <c r="A2" s="134" t="s">
        <v>69</v>
      </c>
      <c r="B2" s="118"/>
      <c r="C2" s="51"/>
      <c r="D2" s="120"/>
      <c r="E2" s="120"/>
      <c r="F2" s="120"/>
      <c r="G2" s="118"/>
      <c r="H2" s="120"/>
      <c r="I2" s="120"/>
      <c r="J2" s="120"/>
      <c r="K2" s="136"/>
      <c r="L2" s="136"/>
      <c r="M2" s="136"/>
      <c r="N2" s="136"/>
      <c r="O2" s="120"/>
      <c r="P2" s="120"/>
      <c r="Q2" s="120"/>
      <c r="R2" s="118"/>
      <c r="S2" s="121"/>
      <c r="T2" s="122"/>
      <c r="U2" s="114"/>
      <c r="V2" s="114"/>
      <c r="W2" s="114"/>
      <c r="X2" s="114"/>
      <c r="Y2" s="114"/>
      <c r="Z2" s="114"/>
      <c r="AA2" s="114"/>
    </row>
    <row r="3" spans="1:29" ht="15.6" customHeight="1" x14ac:dyDescent="0.25">
      <c r="A3" s="142" t="s">
        <v>131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373" t="s">
        <v>107</v>
      </c>
      <c r="Q3" s="374"/>
      <c r="R3" s="374"/>
      <c r="S3" s="374"/>
      <c r="T3" s="375"/>
      <c r="U3" s="114"/>
      <c r="V3" s="380" t="s">
        <v>83</v>
      </c>
      <c r="W3" s="380"/>
      <c r="X3" s="380"/>
      <c r="Y3" s="380"/>
      <c r="Z3" s="380"/>
      <c r="AA3" s="195"/>
    </row>
    <row r="4" spans="1:29" ht="15.75" customHeight="1" x14ac:dyDescent="0.2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76"/>
      <c r="P4" s="377" t="s">
        <v>65</v>
      </c>
      <c r="Q4" s="377" t="s">
        <v>62</v>
      </c>
      <c r="R4" s="49"/>
      <c r="S4" s="377" t="s">
        <v>66</v>
      </c>
      <c r="T4" s="377" t="s">
        <v>62</v>
      </c>
      <c r="U4" s="138"/>
      <c r="V4" s="378" t="s">
        <v>68</v>
      </c>
      <c r="W4" s="378" t="s">
        <v>62</v>
      </c>
      <c r="X4" s="114"/>
      <c r="Y4" s="378" t="s">
        <v>66</v>
      </c>
      <c r="Z4" s="378" t="s">
        <v>62</v>
      </c>
      <c r="AA4" s="196"/>
    </row>
    <row r="5" spans="1:29" ht="20.45" customHeight="1" x14ac:dyDescent="0.25">
      <c r="B5" s="131"/>
      <c r="C5" s="367" t="s">
        <v>132</v>
      </c>
      <c r="D5" s="368"/>
      <c r="E5" s="368"/>
      <c r="F5" s="369"/>
      <c r="G5" s="369"/>
      <c r="H5" s="369"/>
      <c r="I5" s="369"/>
      <c r="J5" s="369"/>
      <c r="K5" s="369"/>
      <c r="L5" s="369"/>
      <c r="M5" s="369"/>
      <c r="N5" s="381"/>
      <c r="O5" s="70"/>
      <c r="P5" s="378"/>
      <c r="Q5" s="378"/>
      <c r="R5" s="49"/>
      <c r="S5" s="378"/>
      <c r="T5" s="378"/>
      <c r="U5" s="138"/>
      <c r="V5" s="378"/>
      <c r="W5" s="378"/>
      <c r="X5" s="114"/>
      <c r="Y5" s="378"/>
      <c r="Z5" s="378"/>
      <c r="AA5" s="196"/>
    </row>
    <row r="6" spans="1:29" x14ac:dyDescent="0.25">
      <c r="A6" s="135" t="s">
        <v>67</v>
      </c>
      <c r="B6" s="131"/>
      <c r="C6" s="140" t="s">
        <v>44</v>
      </c>
      <c r="D6" s="140" t="s">
        <v>45</v>
      </c>
      <c r="E6" s="140" t="s">
        <v>46</v>
      </c>
      <c r="F6" s="139" t="s">
        <v>47</v>
      </c>
      <c r="G6" s="128" t="s">
        <v>48</v>
      </c>
      <c r="H6" s="128" t="s">
        <v>49</v>
      </c>
      <c r="I6" s="128" t="s">
        <v>50</v>
      </c>
      <c r="J6" s="128" t="s">
        <v>51</v>
      </c>
      <c r="K6" s="128" t="s">
        <v>52</v>
      </c>
      <c r="L6" s="128" t="s">
        <v>53</v>
      </c>
      <c r="M6" s="128" t="s">
        <v>54</v>
      </c>
      <c r="N6" s="140" t="s">
        <v>55</v>
      </c>
      <c r="O6" s="76"/>
      <c r="P6" s="379"/>
      <c r="Q6" s="379"/>
      <c r="R6" s="49"/>
      <c r="S6" s="379"/>
      <c r="T6" s="379"/>
      <c r="U6" s="138"/>
      <c r="V6" s="379"/>
      <c r="W6" s="379"/>
      <c r="X6" s="114"/>
      <c r="Y6" s="379"/>
      <c r="Z6" s="379"/>
      <c r="AA6" s="196"/>
    </row>
    <row r="7" spans="1:29" x14ac:dyDescent="0.25">
      <c r="A7" s="79" t="s">
        <v>2</v>
      </c>
      <c r="B7" s="114"/>
      <c r="C7" s="277">
        <v>5.51</v>
      </c>
      <c r="D7" s="277">
        <v>5.87</v>
      </c>
      <c r="E7" s="277">
        <v>6.24</v>
      </c>
      <c r="F7" s="277">
        <v>6.6</v>
      </c>
      <c r="G7" s="277">
        <v>5.7</v>
      </c>
      <c r="H7" s="277">
        <v>4.12</v>
      </c>
      <c r="I7" s="277">
        <v>3.71</v>
      </c>
      <c r="J7" s="277">
        <v>3.3800000000000003</v>
      </c>
      <c r="K7" s="277">
        <v>3.3600000000000003</v>
      </c>
      <c r="L7" s="277">
        <v>4.0900000000000007</v>
      </c>
      <c r="M7" s="277">
        <v>4.8099999999999996</v>
      </c>
      <c r="N7" s="277">
        <v>7.18</v>
      </c>
      <c r="O7" s="70"/>
      <c r="P7" s="71">
        <v>5.044301369863013</v>
      </c>
      <c r="Q7" s="72">
        <v>1.5587113889460566E-2</v>
      </c>
      <c r="R7" s="73"/>
      <c r="S7" s="71">
        <v>7.18</v>
      </c>
      <c r="T7" s="72">
        <v>1.6795321637426901E-2</v>
      </c>
      <c r="U7" s="114"/>
      <c r="V7" s="71">
        <v>5.044301369863013</v>
      </c>
      <c r="W7" s="72">
        <v>1.5587113889460566E-2</v>
      </c>
      <c r="X7" s="114"/>
      <c r="Y7" s="71">
        <v>7.18</v>
      </c>
      <c r="Z7" s="72">
        <v>1.6795321637426901E-2</v>
      </c>
      <c r="AA7" s="197"/>
      <c r="AB7" s="130"/>
      <c r="AC7" s="130"/>
    </row>
    <row r="8" spans="1:29" x14ac:dyDescent="0.25">
      <c r="A8" s="79" t="s">
        <v>3</v>
      </c>
      <c r="B8" s="114"/>
      <c r="C8" s="277">
        <v>1.48</v>
      </c>
      <c r="D8" s="277">
        <v>1.44</v>
      </c>
      <c r="E8" s="277">
        <v>1.45</v>
      </c>
      <c r="F8" s="277">
        <v>1.61</v>
      </c>
      <c r="G8" s="277">
        <v>1.46</v>
      </c>
      <c r="H8" s="277">
        <v>1.17</v>
      </c>
      <c r="I8" s="277">
        <v>1.08</v>
      </c>
      <c r="J8" s="277">
        <v>1.03</v>
      </c>
      <c r="K8" s="277">
        <v>1.01</v>
      </c>
      <c r="L8" s="277">
        <v>1.04</v>
      </c>
      <c r="M8" s="277">
        <v>1.1200000000000001</v>
      </c>
      <c r="N8" s="277">
        <v>1.42</v>
      </c>
      <c r="O8" s="70"/>
      <c r="P8" s="74">
        <v>1.275013698630137</v>
      </c>
      <c r="Q8" s="75">
        <v>3.9398486081552268E-3</v>
      </c>
      <c r="R8" s="73"/>
      <c r="S8" s="74">
        <v>1.61</v>
      </c>
      <c r="T8" s="75">
        <v>3.7660818713450301E-3</v>
      </c>
      <c r="U8" s="114"/>
      <c r="V8" s="74">
        <v>1.275013698630137</v>
      </c>
      <c r="W8" s="75">
        <v>3.9398486081552268E-3</v>
      </c>
      <c r="X8" s="114"/>
      <c r="Y8" s="74">
        <v>1.61</v>
      </c>
      <c r="Z8" s="75">
        <v>3.7660818713450301E-3</v>
      </c>
      <c r="AA8" s="197"/>
      <c r="AB8" s="130"/>
      <c r="AC8" s="130"/>
    </row>
    <row r="9" spans="1:29" x14ac:dyDescent="0.25">
      <c r="A9" s="79" t="s">
        <v>4</v>
      </c>
      <c r="B9" s="114"/>
      <c r="C9" s="277">
        <v>2.97</v>
      </c>
      <c r="D9" s="277">
        <v>3.02</v>
      </c>
      <c r="E9" s="277">
        <v>3.04</v>
      </c>
      <c r="F9" s="277">
        <v>3.28</v>
      </c>
      <c r="G9" s="277">
        <v>2.97</v>
      </c>
      <c r="H9" s="277">
        <v>2.48</v>
      </c>
      <c r="I9" s="277">
        <v>2.33</v>
      </c>
      <c r="J9" s="277">
        <v>1.97</v>
      </c>
      <c r="K9" s="277">
        <v>1.79</v>
      </c>
      <c r="L9" s="277">
        <v>1.87</v>
      </c>
      <c r="M9" s="277">
        <v>2.08</v>
      </c>
      <c r="N9" s="277">
        <v>2.79</v>
      </c>
      <c r="O9" s="70"/>
      <c r="P9" s="74">
        <v>2.5468493150684934</v>
      </c>
      <c r="Q9" s="75">
        <v>7.8698768020565978E-3</v>
      </c>
      <c r="R9" s="73"/>
      <c r="S9" s="74">
        <v>3.28</v>
      </c>
      <c r="T9" s="75">
        <v>7.6725146198830417E-3</v>
      </c>
      <c r="U9" s="114"/>
      <c r="V9" s="74">
        <v>2.5468493150684934</v>
      </c>
      <c r="W9" s="75">
        <v>7.8698768020565978E-3</v>
      </c>
      <c r="X9" s="114"/>
      <c r="Y9" s="74">
        <v>3.28</v>
      </c>
      <c r="Z9" s="75">
        <v>7.6725146198830417E-3</v>
      </c>
      <c r="AA9" s="197"/>
      <c r="AB9" s="130"/>
      <c r="AC9" s="130"/>
    </row>
    <row r="10" spans="1:29" x14ac:dyDescent="0.25">
      <c r="A10" s="79" t="s">
        <v>5</v>
      </c>
      <c r="B10" s="114"/>
      <c r="C10" s="277">
        <v>3.53</v>
      </c>
      <c r="D10" s="277">
        <v>3.74</v>
      </c>
      <c r="E10" s="277">
        <v>3.85</v>
      </c>
      <c r="F10" s="277">
        <v>4.28</v>
      </c>
      <c r="G10" s="277">
        <v>3.54</v>
      </c>
      <c r="H10" s="277">
        <v>2.67</v>
      </c>
      <c r="I10" s="277">
        <v>2.54</v>
      </c>
      <c r="J10" s="277">
        <v>2.27</v>
      </c>
      <c r="K10" s="277">
        <v>2.1</v>
      </c>
      <c r="L10" s="277">
        <v>2.39</v>
      </c>
      <c r="M10" s="277">
        <v>2.73</v>
      </c>
      <c r="N10" s="277">
        <v>4.4000000000000004</v>
      </c>
      <c r="O10" s="70"/>
      <c r="P10" s="74">
        <v>3.1677808219178081</v>
      </c>
      <c r="Q10" s="75">
        <v>9.78858256627573E-3</v>
      </c>
      <c r="R10" s="73"/>
      <c r="S10" s="74">
        <v>4.4000000000000004</v>
      </c>
      <c r="T10" s="75">
        <v>1.0292397660818716E-2</v>
      </c>
      <c r="U10" s="114"/>
      <c r="V10" s="74">
        <v>3.1677808219178081</v>
      </c>
      <c r="W10" s="75">
        <v>9.78858256627573E-3</v>
      </c>
      <c r="X10" s="114"/>
      <c r="Y10" s="74">
        <v>4.4000000000000004</v>
      </c>
      <c r="Z10" s="75">
        <v>1.0292397660818716E-2</v>
      </c>
      <c r="AA10" s="197"/>
      <c r="AB10" s="130"/>
      <c r="AC10" s="130"/>
    </row>
    <row r="11" spans="1:29" x14ac:dyDescent="0.25">
      <c r="A11" s="79" t="s">
        <v>81</v>
      </c>
      <c r="B11" s="114"/>
      <c r="C11" s="277">
        <v>105.59</v>
      </c>
      <c r="D11" s="277">
        <v>97.33</v>
      </c>
      <c r="E11" s="277">
        <v>101.48</v>
      </c>
      <c r="F11" s="277">
        <v>119.76</v>
      </c>
      <c r="G11" s="277">
        <v>102.31</v>
      </c>
      <c r="H11" s="277">
        <v>91.26</v>
      </c>
      <c r="I11" s="277">
        <v>100.34</v>
      </c>
      <c r="J11" s="277">
        <v>81.790000000000006</v>
      </c>
      <c r="K11" s="277">
        <v>74.94</v>
      </c>
      <c r="L11" s="277">
        <v>86.1</v>
      </c>
      <c r="M11" s="277">
        <v>84.94</v>
      </c>
      <c r="N11" s="277">
        <v>110.94</v>
      </c>
      <c r="O11" s="70"/>
      <c r="P11" s="74">
        <v>96.430931506849319</v>
      </c>
      <c r="Q11" s="75">
        <v>0.29797583483891849</v>
      </c>
      <c r="R11" s="73"/>
      <c r="S11" s="74">
        <v>119.76</v>
      </c>
      <c r="T11" s="75">
        <v>0.28014035087719302</v>
      </c>
      <c r="U11" s="114"/>
      <c r="V11" s="74">
        <v>96.430931506849319</v>
      </c>
      <c r="W11" s="75">
        <v>0.29797583483891849</v>
      </c>
      <c r="X11" s="114"/>
      <c r="Y11" s="74">
        <v>119.76</v>
      </c>
      <c r="Z11" s="75">
        <v>0.28014035087719302</v>
      </c>
      <c r="AA11" s="197"/>
      <c r="AB11" s="130"/>
      <c r="AC11" s="130"/>
    </row>
    <row r="12" spans="1:29" x14ac:dyDescent="0.25">
      <c r="A12" s="79" t="s">
        <v>6</v>
      </c>
      <c r="B12" s="114"/>
      <c r="C12" s="277">
        <v>10.61</v>
      </c>
      <c r="D12" s="277">
        <v>9.57</v>
      </c>
      <c r="E12" s="277">
        <v>10.31</v>
      </c>
      <c r="F12" s="277">
        <v>10.8</v>
      </c>
      <c r="G12" s="277">
        <v>9.01</v>
      </c>
      <c r="H12" s="277">
        <v>6.92</v>
      </c>
      <c r="I12" s="277">
        <v>6.4</v>
      </c>
      <c r="J12" s="277">
        <v>5</v>
      </c>
      <c r="K12" s="277">
        <v>4.46</v>
      </c>
      <c r="L12" s="277">
        <v>4.7399999999999993</v>
      </c>
      <c r="M12" s="277">
        <v>6.75</v>
      </c>
      <c r="N12" s="277">
        <v>11.28</v>
      </c>
      <c r="O12" s="70"/>
      <c r="P12" s="74">
        <v>7.9827671232876716</v>
      </c>
      <c r="Q12" s="75">
        <v>2.4667102772074363E-2</v>
      </c>
      <c r="R12" s="73"/>
      <c r="S12" s="74">
        <v>11.28</v>
      </c>
      <c r="T12" s="75">
        <v>2.6385964912280704E-2</v>
      </c>
      <c r="U12" s="114"/>
      <c r="V12" s="74">
        <v>7.9827671232876716</v>
      </c>
      <c r="W12" s="75">
        <v>2.4667102772074363E-2</v>
      </c>
      <c r="X12" s="114"/>
      <c r="Y12" s="74">
        <v>11.28</v>
      </c>
      <c r="Z12" s="75">
        <v>2.6385964912280704E-2</v>
      </c>
      <c r="AA12" s="197"/>
      <c r="AB12" s="130"/>
      <c r="AC12" s="130"/>
    </row>
    <row r="13" spans="1:29" x14ac:dyDescent="0.25">
      <c r="A13" s="79" t="s">
        <v>7</v>
      </c>
      <c r="B13" s="114"/>
      <c r="C13" s="277">
        <v>10.71</v>
      </c>
      <c r="D13" s="277">
        <v>10.45</v>
      </c>
      <c r="E13" s="277">
        <v>11.04</v>
      </c>
      <c r="F13" s="277">
        <v>12.59</v>
      </c>
      <c r="G13" s="277">
        <v>9.36</v>
      </c>
      <c r="H13" s="277">
        <v>7.12</v>
      </c>
      <c r="I13" s="277">
        <v>7.16</v>
      </c>
      <c r="J13" s="277">
        <v>6.54</v>
      </c>
      <c r="K13" s="277">
        <v>5.33</v>
      </c>
      <c r="L13" s="277">
        <v>6.11</v>
      </c>
      <c r="M13" s="277">
        <v>6.63</v>
      </c>
      <c r="N13" s="277">
        <v>11.09</v>
      </c>
      <c r="O13" s="70"/>
      <c r="P13" s="74">
        <v>8.671260273972603</v>
      </c>
      <c r="Q13" s="75">
        <v>2.679457699793153E-2</v>
      </c>
      <c r="R13" s="73"/>
      <c r="S13" s="74">
        <v>12.59</v>
      </c>
      <c r="T13" s="75">
        <v>2.9450292397660824E-2</v>
      </c>
      <c r="U13" s="114"/>
      <c r="V13" s="74">
        <v>8.671260273972603</v>
      </c>
      <c r="W13" s="75">
        <v>2.679457699793153E-2</v>
      </c>
      <c r="X13" s="114"/>
      <c r="Y13" s="74">
        <v>12.59</v>
      </c>
      <c r="Z13" s="75">
        <v>2.9450292397660824E-2</v>
      </c>
      <c r="AA13" s="197"/>
      <c r="AB13" s="130"/>
      <c r="AC13" s="130"/>
    </row>
    <row r="14" spans="1:29" x14ac:dyDescent="0.25">
      <c r="A14" s="79" t="s">
        <v>8</v>
      </c>
      <c r="B14" s="114"/>
      <c r="C14" s="277">
        <v>4.1100000000000003</v>
      </c>
      <c r="D14" s="277">
        <v>4.3499999999999996</v>
      </c>
      <c r="E14" s="277">
        <v>4.53</v>
      </c>
      <c r="F14" s="277">
        <v>4.7300000000000004</v>
      </c>
      <c r="G14" s="277">
        <v>4.3899999999999997</v>
      </c>
      <c r="H14" s="277">
        <v>3.62</v>
      </c>
      <c r="I14" s="277">
        <v>3.55</v>
      </c>
      <c r="J14" s="277">
        <v>2.92</v>
      </c>
      <c r="K14" s="277">
        <v>2.65</v>
      </c>
      <c r="L14" s="277">
        <v>2.81</v>
      </c>
      <c r="M14" s="277">
        <v>3.26</v>
      </c>
      <c r="N14" s="277">
        <v>4.54</v>
      </c>
      <c r="O14" s="70"/>
      <c r="P14" s="74">
        <v>3.7861643835616432</v>
      </c>
      <c r="Q14" s="75">
        <v>1.1699415067343063E-2</v>
      </c>
      <c r="R14" s="73"/>
      <c r="S14" s="74">
        <v>4.7300000000000004</v>
      </c>
      <c r="T14" s="75">
        <v>1.1064327485380119E-2</v>
      </c>
      <c r="U14" s="114"/>
      <c r="V14" s="74">
        <v>3.7861643835616432</v>
      </c>
      <c r="W14" s="75">
        <v>1.1699415067343063E-2</v>
      </c>
      <c r="X14" s="114"/>
      <c r="Y14" s="74">
        <v>4.7300000000000004</v>
      </c>
      <c r="Z14" s="75">
        <v>1.1064327485380119E-2</v>
      </c>
      <c r="AA14" s="197"/>
      <c r="AB14" s="130"/>
      <c r="AC14" s="130"/>
    </row>
    <row r="15" spans="1:29" x14ac:dyDescent="0.25">
      <c r="A15" s="79" t="s">
        <v>9</v>
      </c>
      <c r="B15" s="114"/>
      <c r="C15" s="277">
        <v>17.59</v>
      </c>
      <c r="D15" s="277">
        <v>17.420000000000002</v>
      </c>
      <c r="E15" s="277">
        <v>17.21</v>
      </c>
      <c r="F15" s="277">
        <v>20.23</v>
      </c>
      <c r="G15" s="277">
        <v>17.07</v>
      </c>
      <c r="H15" s="277">
        <v>19.29</v>
      </c>
      <c r="I15" s="277">
        <v>21.57</v>
      </c>
      <c r="J15" s="277">
        <v>19.190000000000001</v>
      </c>
      <c r="K15" s="277">
        <v>16.41</v>
      </c>
      <c r="L15" s="277">
        <v>18.309999999999999</v>
      </c>
      <c r="M15" s="277">
        <v>17.77</v>
      </c>
      <c r="N15" s="277">
        <v>23.6</v>
      </c>
      <c r="O15" s="70"/>
      <c r="P15" s="74">
        <v>18.820547945205483</v>
      </c>
      <c r="Q15" s="75">
        <v>5.8156323893855208E-2</v>
      </c>
      <c r="R15" s="73"/>
      <c r="S15" s="74">
        <v>23.6</v>
      </c>
      <c r="T15" s="75">
        <v>5.5204678362573111E-2</v>
      </c>
      <c r="U15" s="114"/>
      <c r="V15" s="74">
        <v>18.820547945205483</v>
      </c>
      <c r="W15" s="75">
        <v>5.8156323893855208E-2</v>
      </c>
      <c r="X15" s="114"/>
      <c r="Y15" s="74">
        <v>23.6</v>
      </c>
      <c r="Z15" s="75">
        <v>5.5204678362573111E-2</v>
      </c>
      <c r="AA15" s="197"/>
      <c r="AB15" s="130"/>
      <c r="AC15" s="130"/>
    </row>
    <row r="16" spans="1:29" x14ac:dyDescent="0.25">
      <c r="A16" s="79" t="s">
        <v>10</v>
      </c>
      <c r="B16" s="114"/>
      <c r="C16" s="277">
        <v>3.62</v>
      </c>
      <c r="D16" s="277">
        <v>3.27</v>
      </c>
      <c r="E16" s="277">
        <v>3.66</v>
      </c>
      <c r="F16" s="277">
        <v>3.7800000000000002</v>
      </c>
      <c r="G16" s="277">
        <v>3.49</v>
      </c>
      <c r="H16" s="277">
        <v>2.9499999999999997</v>
      </c>
      <c r="I16" s="277">
        <v>2.52</v>
      </c>
      <c r="J16" s="277">
        <v>2.29</v>
      </c>
      <c r="K16" s="277">
        <v>2.12</v>
      </c>
      <c r="L16" s="277">
        <v>2.23</v>
      </c>
      <c r="M16" s="277">
        <v>2.5</v>
      </c>
      <c r="N16" s="277">
        <v>3.8000000000000003</v>
      </c>
      <c r="O16" s="70"/>
      <c r="P16" s="74">
        <v>3.0190958904109588</v>
      </c>
      <c r="Q16" s="75">
        <v>9.3291395649336348E-3</v>
      </c>
      <c r="R16" s="73"/>
      <c r="S16" s="74">
        <v>3.8000000000000003</v>
      </c>
      <c r="T16" s="75">
        <v>8.8888888888888906E-3</v>
      </c>
      <c r="U16" s="114"/>
      <c r="V16" s="74">
        <v>3.0190958904109588</v>
      </c>
      <c r="W16" s="75">
        <v>9.3291395649336348E-3</v>
      </c>
      <c r="X16" s="114"/>
      <c r="Y16" s="74">
        <v>3.8000000000000003</v>
      </c>
      <c r="Z16" s="75">
        <v>8.8888888888888906E-3</v>
      </c>
      <c r="AA16" s="197"/>
      <c r="AB16" s="130"/>
      <c r="AC16" s="130"/>
    </row>
    <row r="17" spans="1:29" x14ac:dyDescent="0.25">
      <c r="A17" s="278" t="s">
        <v>11</v>
      </c>
      <c r="B17" s="279"/>
      <c r="C17" s="280">
        <v>5.97</v>
      </c>
      <c r="D17" s="280">
        <v>5.88</v>
      </c>
      <c r="E17" s="280">
        <v>5.92</v>
      </c>
      <c r="F17" s="280">
        <v>6.6899999999999995</v>
      </c>
      <c r="G17" s="280">
        <v>5.5200000000000005</v>
      </c>
      <c r="H17" s="280">
        <v>5.45</v>
      </c>
      <c r="I17" s="280">
        <v>5.62</v>
      </c>
      <c r="J17" s="280">
        <v>4.88</v>
      </c>
      <c r="K17" s="280">
        <v>4.25</v>
      </c>
      <c r="L17" s="280">
        <v>5.8</v>
      </c>
      <c r="M17" s="280">
        <v>6.0200000000000005</v>
      </c>
      <c r="N17" s="280">
        <v>7.98</v>
      </c>
      <c r="O17" s="281"/>
      <c r="P17" s="74">
        <v>5.8337808219178093</v>
      </c>
      <c r="Q17" s="75">
        <v>1.8026640244108407E-2</v>
      </c>
      <c r="R17" s="73"/>
      <c r="S17" s="74">
        <v>7.98</v>
      </c>
      <c r="T17" s="75">
        <v>1.8666666666666672E-2</v>
      </c>
      <c r="U17" s="279"/>
      <c r="V17" s="282">
        <v>5.8337808219178093</v>
      </c>
      <c r="W17" s="283">
        <v>1.8026640244108407E-2</v>
      </c>
      <c r="X17" s="279"/>
      <c r="Y17" s="282">
        <v>7.98</v>
      </c>
      <c r="Z17" s="283">
        <v>1.8666666666666672E-2</v>
      </c>
      <c r="AA17" s="197"/>
      <c r="AB17" s="130"/>
      <c r="AC17" s="130"/>
    </row>
    <row r="18" spans="1:29" x14ac:dyDescent="0.25">
      <c r="A18" s="79" t="s">
        <v>12</v>
      </c>
      <c r="B18" s="114"/>
      <c r="C18" s="277">
        <v>5</v>
      </c>
      <c r="D18" s="277">
        <v>4.58</v>
      </c>
      <c r="E18" s="277">
        <v>4.74</v>
      </c>
      <c r="F18" s="277">
        <v>5.22</v>
      </c>
      <c r="G18" s="277">
        <v>4.49</v>
      </c>
      <c r="H18" s="277">
        <v>3.35</v>
      </c>
      <c r="I18" s="277">
        <v>3.04</v>
      </c>
      <c r="J18" s="277">
        <v>2.82</v>
      </c>
      <c r="K18" s="277">
        <v>2.2999999999999998</v>
      </c>
      <c r="L18" s="277">
        <v>2.42</v>
      </c>
      <c r="M18" s="277">
        <v>2.96</v>
      </c>
      <c r="N18" s="277">
        <v>5.24</v>
      </c>
      <c r="O18" s="70"/>
      <c r="P18" s="74">
        <v>3.8449041095890415</v>
      </c>
      <c r="Q18" s="75">
        <v>1.1880923413552289E-2</v>
      </c>
      <c r="R18" s="73"/>
      <c r="S18" s="74">
        <v>5.24</v>
      </c>
      <c r="T18" s="75">
        <v>1.225730994152047E-2</v>
      </c>
      <c r="U18" s="114"/>
      <c r="V18" s="74">
        <v>3.8449041095890415</v>
      </c>
      <c r="W18" s="75">
        <v>1.1880923413552289E-2</v>
      </c>
      <c r="X18" s="114"/>
      <c r="Y18" s="74">
        <v>5.24</v>
      </c>
      <c r="Z18" s="75">
        <v>1.225730994152047E-2</v>
      </c>
      <c r="AA18" s="197"/>
      <c r="AB18" s="130"/>
      <c r="AC18" s="130"/>
    </row>
    <row r="19" spans="1:29" x14ac:dyDescent="0.25">
      <c r="A19" s="79" t="s">
        <v>13</v>
      </c>
      <c r="B19" s="114"/>
      <c r="C19" s="277">
        <v>7.1300000000000008</v>
      </c>
      <c r="D19" s="277">
        <v>7.3500000000000005</v>
      </c>
      <c r="E19" s="277">
        <v>6.8100000000000005</v>
      </c>
      <c r="F19" s="277">
        <v>6.94</v>
      </c>
      <c r="G19" s="277">
        <v>6.58</v>
      </c>
      <c r="H19" s="277">
        <v>5.59</v>
      </c>
      <c r="I19" s="277">
        <v>6.29</v>
      </c>
      <c r="J19" s="277">
        <v>6.17</v>
      </c>
      <c r="K19" s="277">
        <v>5.4300000000000006</v>
      </c>
      <c r="L19" s="277">
        <v>5.5600000000000005</v>
      </c>
      <c r="M19" s="277">
        <v>4.7300000000000004</v>
      </c>
      <c r="N19" s="277">
        <v>6.8</v>
      </c>
      <c r="O19" s="70"/>
      <c r="P19" s="74">
        <v>6.2795616438356179</v>
      </c>
      <c r="Q19" s="75">
        <v>1.9404122660699016E-2</v>
      </c>
      <c r="R19" s="73"/>
      <c r="S19" s="74">
        <v>7.3500000000000005</v>
      </c>
      <c r="T19" s="75">
        <v>1.7192982456140354E-2</v>
      </c>
      <c r="U19" s="114"/>
      <c r="V19" s="74">
        <v>6.2795616438356179</v>
      </c>
      <c r="W19" s="75">
        <v>1.9404122660699016E-2</v>
      </c>
      <c r="X19" s="114"/>
      <c r="Y19" s="74">
        <v>7.3500000000000005</v>
      </c>
      <c r="Z19" s="75">
        <v>1.7192982456140354E-2</v>
      </c>
      <c r="AA19" s="197"/>
      <c r="AB19" s="130"/>
      <c r="AC19" s="130"/>
    </row>
    <row r="20" spans="1:29" x14ac:dyDescent="0.25">
      <c r="A20" s="79" t="s">
        <v>14</v>
      </c>
      <c r="B20" s="114"/>
      <c r="C20" s="277">
        <v>8.18</v>
      </c>
      <c r="D20" s="277">
        <v>8.16</v>
      </c>
      <c r="E20" s="277">
        <v>8.27</v>
      </c>
      <c r="F20" s="277">
        <v>9.02</v>
      </c>
      <c r="G20" s="277">
        <v>7.76</v>
      </c>
      <c r="H20" s="277">
        <v>5.68</v>
      </c>
      <c r="I20" s="277">
        <v>5.77</v>
      </c>
      <c r="J20" s="277">
        <v>5.01</v>
      </c>
      <c r="K20" s="277">
        <v>4.79</v>
      </c>
      <c r="L20" s="277">
        <v>4.93</v>
      </c>
      <c r="M20" s="277">
        <v>5.37</v>
      </c>
      <c r="N20" s="277">
        <v>7.62</v>
      </c>
      <c r="O20" s="70"/>
      <c r="P20" s="74">
        <v>6.7069041095890398</v>
      </c>
      <c r="Q20" s="75">
        <v>2.0724629742868532E-2</v>
      </c>
      <c r="R20" s="73"/>
      <c r="S20" s="74">
        <v>9.02</v>
      </c>
      <c r="T20" s="75">
        <v>2.1099415204678364E-2</v>
      </c>
      <c r="U20" s="114"/>
      <c r="V20" s="74">
        <v>6.7069041095890398</v>
      </c>
      <c r="W20" s="75">
        <v>2.0724629742868532E-2</v>
      </c>
      <c r="X20" s="114"/>
      <c r="Y20" s="74">
        <v>9.02</v>
      </c>
      <c r="Z20" s="75">
        <v>2.1099415204678364E-2</v>
      </c>
      <c r="AA20" s="197"/>
      <c r="AB20" s="130"/>
      <c r="AC20" s="130"/>
    </row>
    <row r="21" spans="1:29" x14ac:dyDescent="0.25">
      <c r="A21" s="79" t="s">
        <v>82</v>
      </c>
      <c r="B21" s="114"/>
      <c r="C21" s="277">
        <v>1.91</v>
      </c>
      <c r="D21" s="277">
        <v>1.78</v>
      </c>
      <c r="E21" s="277">
        <v>1.97</v>
      </c>
      <c r="F21" s="277">
        <v>2.16</v>
      </c>
      <c r="G21" s="277">
        <v>1.67</v>
      </c>
      <c r="H21" s="277">
        <v>1.23</v>
      </c>
      <c r="I21" s="277">
        <v>1.26</v>
      </c>
      <c r="J21" s="277">
        <v>0.91</v>
      </c>
      <c r="K21" s="277">
        <v>0.76</v>
      </c>
      <c r="L21" s="277">
        <v>0.84</v>
      </c>
      <c r="M21" s="277">
        <v>1.17</v>
      </c>
      <c r="N21" s="277">
        <v>2.13</v>
      </c>
      <c r="O21" s="70"/>
      <c r="P21" s="74">
        <v>1.4817260273972601</v>
      </c>
      <c r="Q21" s="75">
        <v>4.5785988283737833E-3</v>
      </c>
      <c r="R21" s="73"/>
      <c r="S21" s="74">
        <v>2.16</v>
      </c>
      <c r="T21" s="75">
        <v>5.0526315789473693E-3</v>
      </c>
      <c r="U21" s="114"/>
      <c r="V21" s="74">
        <v>1.4817260273972601</v>
      </c>
      <c r="W21" s="75">
        <v>4.5785988283737833E-3</v>
      </c>
      <c r="X21" s="114"/>
      <c r="Y21" s="74">
        <v>2.16</v>
      </c>
      <c r="Z21" s="75">
        <v>5.0526315789473693E-3</v>
      </c>
      <c r="AA21" s="197"/>
      <c r="AB21" s="130"/>
      <c r="AC21" s="130"/>
    </row>
    <row r="22" spans="1:29" x14ac:dyDescent="0.25">
      <c r="A22" s="79" t="s">
        <v>15</v>
      </c>
      <c r="B22" s="114"/>
      <c r="C22" s="277">
        <v>1.1200000000000001</v>
      </c>
      <c r="D22" s="277">
        <v>1</v>
      </c>
      <c r="E22" s="277">
        <v>1.08</v>
      </c>
      <c r="F22" s="277">
        <v>1.1499999999999999</v>
      </c>
      <c r="G22" s="277">
        <v>1.02</v>
      </c>
      <c r="H22" s="277">
        <v>0.81</v>
      </c>
      <c r="I22" s="277">
        <v>0.71</v>
      </c>
      <c r="J22" s="277">
        <v>0.65</v>
      </c>
      <c r="K22" s="277">
        <v>0.65</v>
      </c>
      <c r="L22" s="277">
        <v>0.67</v>
      </c>
      <c r="M22" s="277">
        <v>0.79</v>
      </c>
      <c r="N22" s="277">
        <v>1.17</v>
      </c>
      <c r="O22" s="70"/>
      <c r="P22" s="74">
        <v>0.9014246575342465</v>
      </c>
      <c r="Q22" s="75">
        <v>2.7854419808655993E-3</v>
      </c>
      <c r="R22" s="73"/>
      <c r="S22" s="74">
        <v>1.17</v>
      </c>
      <c r="T22" s="75">
        <v>2.7368421052631582E-3</v>
      </c>
      <c r="U22" s="114"/>
      <c r="V22" s="74">
        <v>0.9014246575342465</v>
      </c>
      <c r="W22" s="75">
        <v>2.7854419808655993E-3</v>
      </c>
      <c r="X22" s="114"/>
      <c r="Y22" s="74">
        <v>1.17</v>
      </c>
      <c r="Z22" s="75">
        <v>2.7368421052631582E-3</v>
      </c>
      <c r="AA22" s="197"/>
      <c r="AB22" s="130"/>
      <c r="AC22" s="130"/>
    </row>
    <row r="23" spans="1:29" x14ac:dyDescent="0.25">
      <c r="A23" s="79" t="s">
        <v>16</v>
      </c>
      <c r="B23" s="114"/>
      <c r="C23" s="277">
        <v>5.57</v>
      </c>
      <c r="D23" s="277">
        <v>6.59</v>
      </c>
      <c r="E23" s="277">
        <v>6.94</v>
      </c>
      <c r="F23" s="277">
        <v>7.55</v>
      </c>
      <c r="G23" s="277">
        <v>6.61</v>
      </c>
      <c r="H23" s="277">
        <v>4.4400000000000004</v>
      </c>
      <c r="I23" s="277">
        <v>3.9099999999999997</v>
      </c>
      <c r="J23" s="277">
        <v>3.46</v>
      </c>
      <c r="K23" s="277">
        <v>3.3600000000000003</v>
      </c>
      <c r="L23" s="277">
        <v>3.56</v>
      </c>
      <c r="M23" s="277">
        <v>4.3299999999999992</v>
      </c>
      <c r="N23" s="277">
        <v>6.09</v>
      </c>
      <c r="O23" s="70"/>
      <c r="P23" s="74">
        <v>5.192493150684931</v>
      </c>
      <c r="Q23" s="75">
        <v>1.6045033033418442E-2</v>
      </c>
      <c r="R23" s="73"/>
      <c r="S23" s="74">
        <v>7.55</v>
      </c>
      <c r="T23" s="75">
        <v>1.7660818713450294E-2</v>
      </c>
      <c r="U23" s="114"/>
      <c r="V23" s="74">
        <v>5.192493150684931</v>
      </c>
      <c r="W23" s="75">
        <v>1.6045033033418442E-2</v>
      </c>
      <c r="X23" s="114"/>
      <c r="Y23" s="74">
        <v>7.55</v>
      </c>
      <c r="Z23" s="75">
        <v>1.7660818713450294E-2</v>
      </c>
      <c r="AA23" s="197"/>
      <c r="AB23" s="130"/>
      <c r="AC23" s="130"/>
    </row>
    <row r="24" spans="1:29" x14ac:dyDescent="0.25">
      <c r="A24" s="79" t="s">
        <v>17</v>
      </c>
      <c r="B24" s="114"/>
      <c r="C24" s="277">
        <v>9.43</v>
      </c>
      <c r="D24" s="277">
        <v>10.119999999999999</v>
      </c>
      <c r="E24" s="277">
        <v>10.119999999999999</v>
      </c>
      <c r="F24" s="277">
        <v>10.18</v>
      </c>
      <c r="G24" s="277">
        <v>8.9</v>
      </c>
      <c r="H24" s="277">
        <v>7.74</v>
      </c>
      <c r="I24" s="277">
        <v>7.58</v>
      </c>
      <c r="J24" s="277">
        <v>7.08</v>
      </c>
      <c r="K24" s="277">
        <v>6.88</v>
      </c>
      <c r="L24" s="277">
        <v>6.9700000000000006</v>
      </c>
      <c r="M24" s="277">
        <v>8.0299999999999994</v>
      </c>
      <c r="N24" s="277">
        <v>11.56</v>
      </c>
      <c r="O24" s="70"/>
      <c r="P24" s="74">
        <v>8.7098630136986319</v>
      </c>
      <c r="Q24" s="75">
        <v>2.6913861167618472E-2</v>
      </c>
      <c r="R24" s="73"/>
      <c r="S24" s="74">
        <v>11.56</v>
      </c>
      <c r="T24" s="75">
        <v>2.7040935672514626E-2</v>
      </c>
      <c r="U24" s="114"/>
      <c r="V24" s="74">
        <v>8.7098630136986319</v>
      </c>
      <c r="W24" s="75">
        <v>2.6913861167618472E-2</v>
      </c>
      <c r="X24" s="114"/>
      <c r="Y24" s="74">
        <v>11.56</v>
      </c>
      <c r="Z24" s="75">
        <v>2.7040935672514626E-2</v>
      </c>
      <c r="AA24" s="197"/>
      <c r="AB24" s="130"/>
      <c r="AC24" s="130"/>
    </row>
    <row r="25" spans="1:29" x14ac:dyDescent="0.25">
      <c r="A25" s="79" t="s">
        <v>18</v>
      </c>
      <c r="B25" s="114"/>
      <c r="C25" s="277">
        <v>7.57</v>
      </c>
      <c r="D25" s="277">
        <v>7.68</v>
      </c>
      <c r="E25" s="277">
        <v>8.06</v>
      </c>
      <c r="F25" s="277">
        <v>8.7299999999999986</v>
      </c>
      <c r="G25" s="277">
        <v>7.64</v>
      </c>
      <c r="H25" s="277">
        <v>6.03</v>
      </c>
      <c r="I25" s="277">
        <v>6.69</v>
      </c>
      <c r="J25" s="277">
        <v>6.71</v>
      </c>
      <c r="K25" s="277">
        <v>5.85</v>
      </c>
      <c r="L25" s="277">
        <v>6.42</v>
      </c>
      <c r="M25" s="277">
        <v>7.24</v>
      </c>
      <c r="N25" s="277">
        <v>10.959999999999999</v>
      </c>
      <c r="O25" s="70"/>
      <c r="P25" s="74">
        <v>7.4687397260273976</v>
      </c>
      <c r="Q25" s="75">
        <v>2.3078735425256527E-2</v>
      </c>
      <c r="R25" s="73"/>
      <c r="S25" s="74">
        <v>10.959999999999999</v>
      </c>
      <c r="T25" s="75">
        <v>2.5637426900584796E-2</v>
      </c>
      <c r="U25" s="114"/>
      <c r="V25" s="74">
        <v>7.4687397260273976</v>
      </c>
      <c r="W25" s="75">
        <v>2.3078735425256527E-2</v>
      </c>
      <c r="X25" s="114"/>
      <c r="Y25" s="74">
        <v>10.959999999999999</v>
      </c>
      <c r="Z25" s="75">
        <v>2.5637426900584796E-2</v>
      </c>
      <c r="AA25" s="197"/>
      <c r="AB25" s="130"/>
      <c r="AC25" s="130"/>
    </row>
    <row r="26" spans="1:29" x14ac:dyDescent="0.25">
      <c r="A26" s="79" t="s">
        <v>19</v>
      </c>
      <c r="B26" s="114"/>
      <c r="C26" s="277">
        <v>4.91</v>
      </c>
      <c r="D26" s="277">
        <v>5.39</v>
      </c>
      <c r="E26" s="277">
        <v>5.29</v>
      </c>
      <c r="F26" s="277">
        <v>5.46</v>
      </c>
      <c r="G26" s="277">
        <v>4.9000000000000004</v>
      </c>
      <c r="H26" s="277">
        <v>3.62</v>
      </c>
      <c r="I26" s="277">
        <v>3.4299999999999997</v>
      </c>
      <c r="J26" s="277">
        <v>2.97</v>
      </c>
      <c r="K26" s="277">
        <v>2.6</v>
      </c>
      <c r="L26" s="277">
        <v>3.05</v>
      </c>
      <c r="M26" s="277">
        <v>3.94</v>
      </c>
      <c r="N26" s="277">
        <v>7.23</v>
      </c>
      <c r="O26" s="70"/>
      <c r="P26" s="74">
        <v>4.3964383561643841</v>
      </c>
      <c r="Q26" s="75">
        <v>1.3585188580314352E-2</v>
      </c>
      <c r="R26" s="73"/>
      <c r="S26" s="74">
        <v>7.23</v>
      </c>
      <c r="T26" s="75">
        <v>1.6912280701754389E-2</v>
      </c>
      <c r="U26" s="114"/>
      <c r="V26" s="74">
        <v>4.3964383561643841</v>
      </c>
      <c r="W26" s="75">
        <v>1.3585188580314352E-2</v>
      </c>
      <c r="X26" s="114"/>
      <c r="Y26" s="74">
        <v>7.23</v>
      </c>
      <c r="Z26" s="75">
        <v>1.6912280701754389E-2</v>
      </c>
      <c r="AA26" s="197"/>
      <c r="AB26" s="130"/>
      <c r="AC26" s="130"/>
    </row>
    <row r="27" spans="1:29" x14ac:dyDescent="0.25">
      <c r="A27" s="79" t="s">
        <v>20</v>
      </c>
      <c r="B27" s="114"/>
      <c r="C27" s="277">
        <v>4.5</v>
      </c>
      <c r="D27" s="277">
        <v>4.25</v>
      </c>
      <c r="E27" s="277">
        <v>4.66</v>
      </c>
      <c r="F27" s="277">
        <v>5.0999999999999996</v>
      </c>
      <c r="G27" s="277">
        <v>4.2699999999999996</v>
      </c>
      <c r="H27" s="277">
        <v>2.71</v>
      </c>
      <c r="I27" s="277">
        <v>2.58</v>
      </c>
      <c r="J27" s="277">
        <v>2.02</v>
      </c>
      <c r="K27" s="277">
        <v>1.68</v>
      </c>
      <c r="L27" s="277">
        <v>1.92</v>
      </c>
      <c r="M27" s="277">
        <v>2.58</v>
      </c>
      <c r="N27" s="277">
        <v>5.03</v>
      </c>
      <c r="O27" s="70"/>
      <c r="P27" s="74">
        <v>3.4396712328767123</v>
      </c>
      <c r="Q27" s="75">
        <v>1.0628735937441928E-2</v>
      </c>
      <c r="R27" s="73"/>
      <c r="S27" s="74">
        <v>5.0999999999999996</v>
      </c>
      <c r="T27" s="75">
        <v>1.1929824561403509E-2</v>
      </c>
      <c r="U27" s="114"/>
      <c r="V27" s="74">
        <v>3.4396712328767123</v>
      </c>
      <c r="W27" s="75">
        <v>1.0628735937441928E-2</v>
      </c>
      <c r="X27" s="114"/>
      <c r="Y27" s="74">
        <v>5.0999999999999996</v>
      </c>
      <c r="Z27" s="75">
        <v>1.1929824561403509E-2</v>
      </c>
      <c r="AA27" s="197"/>
      <c r="AB27" s="130"/>
      <c r="AC27" s="130"/>
    </row>
    <row r="28" spans="1:29" x14ac:dyDescent="0.25">
      <c r="A28" s="79" t="s">
        <v>21</v>
      </c>
      <c r="B28" s="114"/>
      <c r="C28" s="277">
        <v>3.54</v>
      </c>
      <c r="D28" s="277">
        <v>3.54</v>
      </c>
      <c r="E28" s="277">
        <v>3.56</v>
      </c>
      <c r="F28" s="277">
        <v>4.0199999999999996</v>
      </c>
      <c r="G28" s="277">
        <v>3.53</v>
      </c>
      <c r="H28" s="277">
        <v>2.66</v>
      </c>
      <c r="I28" s="277">
        <v>2.73</v>
      </c>
      <c r="J28" s="277">
        <v>2.4700000000000002</v>
      </c>
      <c r="K28" s="277">
        <v>2.1800000000000002</v>
      </c>
      <c r="L28" s="277">
        <v>2.19</v>
      </c>
      <c r="M28" s="277">
        <v>2.4300000000000002</v>
      </c>
      <c r="N28" s="277">
        <v>3.65</v>
      </c>
      <c r="O28" s="70"/>
      <c r="P28" s="74">
        <v>3.0399726027397258</v>
      </c>
      <c r="Q28" s="75">
        <v>9.3936495275322492E-3</v>
      </c>
      <c r="R28" s="73"/>
      <c r="S28" s="74">
        <v>4.0199999999999996</v>
      </c>
      <c r="T28" s="75">
        <v>9.4035087719298253E-3</v>
      </c>
      <c r="U28" s="114"/>
      <c r="V28" s="74">
        <v>3.0399726027397258</v>
      </c>
      <c r="W28" s="75">
        <v>9.3936495275322492E-3</v>
      </c>
      <c r="X28" s="114"/>
      <c r="Y28" s="74">
        <v>4.0199999999999996</v>
      </c>
      <c r="Z28" s="75">
        <v>9.4035087719298253E-3</v>
      </c>
      <c r="AA28" s="197"/>
      <c r="AB28" s="130"/>
      <c r="AC28" s="130"/>
    </row>
    <row r="29" spans="1:29" x14ac:dyDescent="0.25">
      <c r="A29" s="79" t="s">
        <v>22</v>
      </c>
      <c r="B29" s="114"/>
      <c r="C29" s="277">
        <v>4.83</v>
      </c>
      <c r="D29" s="277">
        <v>4.4400000000000004</v>
      </c>
      <c r="E29" s="277">
        <v>4.66</v>
      </c>
      <c r="F29" s="277">
        <v>5.05</v>
      </c>
      <c r="G29" s="277">
        <v>4.53</v>
      </c>
      <c r="H29" s="277">
        <v>3.33</v>
      </c>
      <c r="I29" s="277">
        <v>3.34</v>
      </c>
      <c r="J29" s="277">
        <v>3.05</v>
      </c>
      <c r="K29" s="277">
        <v>2.6</v>
      </c>
      <c r="L29" s="277">
        <v>2.92</v>
      </c>
      <c r="M29" s="277">
        <v>3.3</v>
      </c>
      <c r="N29" s="277">
        <v>4.8899999999999997</v>
      </c>
      <c r="O29" s="70"/>
      <c r="P29" s="74">
        <v>3.9110684931506841</v>
      </c>
      <c r="Q29" s="75">
        <v>1.2085374279268365E-2</v>
      </c>
      <c r="R29" s="73"/>
      <c r="S29" s="74">
        <v>5.05</v>
      </c>
      <c r="T29" s="75">
        <v>1.1812865497076025E-2</v>
      </c>
      <c r="U29" s="114"/>
      <c r="V29" s="74">
        <v>3.9110684931506841</v>
      </c>
      <c r="W29" s="75">
        <v>1.2085374279268365E-2</v>
      </c>
      <c r="X29" s="114"/>
      <c r="Y29" s="74">
        <v>5.05</v>
      </c>
      <c r="Z29" s="75">
        <v>1.1812865497076025E-2</v>
      </c>
      <c r="AA29" s="197"/>
      <c r="AB29" s="130"/>
      <c r="AC29" s="130"/>
    </row>
    <row r="30" spans="1:29" x14ac:dyDescent="0.25">
      <c r="A30" s="79" t="s">
        <v>23</v>
      </c>
      <c r="B30" s="114"/>
      <c r="C30" s="277">
        <v>18.079999999999998</v>
      </c>
      <c r="D30" s="277">
        <v>18.059999999999999</v>
      </c>
      <c r="E30" s="277">
        <v>18.55</v>
      </c>
      <c r="F30" s="277">
        <v>21.15</v>
      </c>
      <c r="G30" s="277">
        <v>18.52</v>
      </c>
      <c r="H30" s="277">
        <v>12.8</v>
      </c>
      <c r="I30" s="277">
        <v>11.82</v>
      </c>
      <c r="J30" s="277">
        <v>11.41</v>
      </c>
      <c r="K30" s="277">
        <v>9.75</v>
      </c>
      <c r="L30" s="277">
        <v>10.49</v>
      </c>
      <c r="M30" s="277">
        <v>11.89</v>
      </c>
      <c r="N30" s="277">
        <v>18.649999999999999</v>
      </c>
      <c r="O30" s="70"/>
      <c r="P30" s="74">
        <v>15.086301369863012</v>
      </c>
      <c r="Q30" s="75">
        <v>4.6617337145572979E-2</v>
      </c>
      <c r="R30" s="73"/>
      <c r="S30" s="74">
        <v>21.15</v>
      </c>
      <c r="T30" s="75">
        <v>4.9473684210526322E-2</v>
      </c>
      <c r="U30" s="114"/>
      <c r="V30" s="74">
        <v>15.086301369863012</v>
      </c>
      <c r="W30" s="75">
        <v>4.6617337145572979E-2</v>
      </c>
      <c r="X30" s="114"/>
      <c r="Y30" s="74">
        <v>21.15</v>
      </c>
      <c r="Z30" s="75">
        <v>4.9473684210526322E-2</v>
      </c>
      <c r="AA30" s="197"/>
      <c r="AB30" s="130"/>
      <c r="AC30" s="130"/>
    </row>
    <row r="31" spans="1:29" x14ac:dyDescent="0.25">
      <c r="A31" s="79" t="s">
        <v>24</v>
      </c>
      <c r="B31" s="114"/>
      <c r="C31" s="277">
        <v>7.99</v>
      </c>
      <c r="D31" s="277">
        <v>6.88</v>
      </c>
      <c r="E31" s="277">
        <v>7.3</v>
      </c>
      <c r="F31" s="277">
        <v>7.6000000000000005</v>
      </c>
      <c r="G31" s="277">
        <v>6.74</v>
      </c>
      <c r="H31" s="277">
        <v>5.65</v>
      </c>
      <c r="I31" s="277">
        <v>4.9399999999999995</v>
      </c>
      <c r="J31" s="277">
        <v>4.0199999999999996</v>
      </c>
      <c r="K31" s="277">
        <v>3.7399999999999998</v>
      </c>
      <c r="L31" s="277">
        <v>4.0999999999999996</v>
      </c>
      <c r="M31" s="277">
        <v>4.82</v>
      </c>
      <c r="N31" s="277">
        <v>7.870000000000001</v>
      </c>
      <c r="O31" s="70"/>
      <c r="P31" s="74">
        <v>5.9690410958904101</v>
      </c>
      <c r="Q31" s="75">
        <v>1.8444600461102308E-2</v>
      </c>
      <c r="R31" s="73"/>
      <c r="S31" s="74">
        <v>7.99</v>
      </c>
      <c r="T31" s="75">
        <v>1.8690058479532166E-2</v>
      </c>
      <c r="U31" s="114"/>
      <c r="V31" s="74">
        <v>5.9690410958904101</v>
      </c>
      <c r="W31" s="75">
        <v>1.8444600461102308E-2</v>
      </c>
      <c r="X31" s="114"/>
      <c r="Y31" s="74">
        <v>7.99</v>
      </c>
      <c r="Z31" s="75">
        <v>1.8690058479532166E-2</v>
      </c>
      <c r="AA31" s="197"/>
      <c r="AB31" s="130"/>
      <c r="AC31" s="130"/>
    </row>
    <row r="32" spans="1:29" x14ac:dyDescent="0.25">
      <c r="A32" s="79" t="s">
        <v>25</v>
      </c>
      <c r="B32" s="114"/>
      <c r="C32" s="277">
        <v>15.65</v>
      </c>
      <c r="D32" s="277">
        <v>15</v>
      </c>
      <c r="E32" s="277">
        <v>16.010000000000002</v>
      </c>
      <c r="F32" s="277">
        <v>17.329999999999998</v>
      </c>
      <c r="G32" s="277">
        <v>15.64</v>
      </c>
      <c r="H32" s="277">
        <v>12.77</v>
      </c>
      <c r="I32" s="277">
        <v>13.23</v>
      </c>
      <c r="J32" s="277">
        <v>11.13</v>
      </c>
      <c r="K32" s="277">
        <v>9.61</v>
      </c>
      <c r="L32" s="277">
        <v>10.51</v>
      </c>
      <c r="M32" s="277">
        <v>11.75</v>
      </c>
      <c r="N32" s="277">
        <v>16.63</v>
      </c>
      <c r="O32" s="70"/>
      <c r="P32" s="74">
        <v>13.77150684931507</v>
      </c>
      <c r="Q32" s="75">
        <v>4.2554564041757413E-2</v>
      </c>
      <c r="R32" s="73"/>
      <c r="S32" s="74">
        <v>17.329999999999998</v>
      </c>
      <c r="T32" s="75">
        <v>4.0538011695906435E-2</v>
      </c>
      <c r="U32" s="114"/>
      <c r="V32" s="74">
        <v>13.77150684931507</v>
      </c>
      <c r="W32" s="75">
        <v>4.2554564041757413E-2</v>
      </c>
      <c r="X32" s="114"/>
      <c r="Y32" s="74">
        <v>17.329999999999998</v>
      </c>
      <c r="Z32" s="75">
        <v>4.0538011695906435E-2</v>
      </c>
      <c r="AA32" s="197"/>
      <c r="AB32" s="130"/>
      <c r="AC32" s="130"/>
    </row>
    <row r="33" spans="1:29" x14ac:dyDescent="0.25">
      <c r="A33" s="79" t="s">
        <v>26</v>
      </c>
      <c r="B33" s="114"/>
      <c r="C33" s="277">
        <v>4.72</v>
      </c>
      <c r="D33" s="277">
        <v>4.25</v>
      </c>
      <c r="E33" s="277">
        <v>4.63</v>
      </c>
      <c r="F33" s="277">
        <v>4.72</v>
      </c>
      <c r="G33" s="277">
        <v>4.33</v>
      </c>
      <c r="H33" s="277">
        <v>3.36</v>
      </c>
      <c r="I33" s="277">
        <v>2.81</v>
      </c>
      <c r="J33" s="277">
        <v>2.4</v>
      </c>
      <c r="K33" s="277">
        <v>2.2799999999999998</v>
      </c>
      <c r="L33" s="277">
        <v>2.5</v>
      </c>
      <c r="M33" s="277">
        <v>3.02</v>
      </c>
      <c r="N33" s="277">
        <v>5.09</v>
      </c>
      <c r="O33" s="70"/>
      <c r="P33" s="74">
        <v>3.6747397260273966</v>
      </c>
      <c r="Q33" s="75">
        <v>1.1355107957253087E-2</v>
      </c>
      <c r="R33" s="73"/>
      <c r="S33" s="74">
        <v>5.09</v>
      </c>
      <c r="T33" s="75">
        <v>1.1906432748538013E-2</v>
      </c>
      <c r="U33" s="114"/>
      <c r="V33" s="74">
        <v>3.6747397260273966</v>
      </c>
      <c r="W33" s="75">
        <v>1.1355107957253087E-2</v>
      </c>
      <c r="X33" s="114"/>
      <c r="Y33" s="74">
        <v>5.09</v>
      </c>
      <c r="Z33" s="75">
        <v>1.1906432748538013E-2</v>
      </c>
      <c r="AA33" s="197"/>
      <c r="AB33" s="130"/>
      <c r="AC33" s="130"/>
    </row>
    <row r="34" spans="1:29" x14ac:dyDescent="0.25">
      <c r="A34" s="79" t="s">
        <v>27</v>
      </c>
      <c r="B34" s="114"/>
      <c r="C34" s="277">
        <v>3.77</v>
      </c>
      <c r="D34" s="277">
        <v>3.96</v>
      </c>
      <c r="E34" s="277">
        <v>4.3</v>
      </c>
      <c r="F34" s="277">
        <v>4.32</v>
      </c>
      <c r="G34" s="277">
        <v>3.91</v>
      </c>
      <c r="H34" s="277">
        <v>2.9000000000000004</v>
      </c>
      <c r="I34" s="277">
        <v>1.9</v>
      </c>
      <c r="J34" s="277">
        <v>1.72</v>
      </c>
      <c r="K34" s="277">
        <v>1.57</v>
      </c>
      <c r="L34" s="277">
        <v>1.75</v>
      </c>
      <c r="M34" s="277">
        <v>2.1300000000000003</v>
      </c>
      <c r="N34" s="277">
        <v>3.34</v>
      </c>
      <c r="O34" s="70"/>
      <c r="P34" s="74">
        <v>2.9585479452054799</v>
      </c>
      <c r="Q34" s="75">
        <v>9.1420437416489444E-3</v>
      </c>
      <c r="R34" s="73"/>
      <c r="S34" s="74">
        <v>4.32</v>
      </c>
      <c r="T34" s="75">
        <v>1.0105263157894739E-2</v>
      </c>
      <c r="U34" s="114"/>
      <c r="V34" s="74">
        <v>2.9585479452054799</v>
      </c>
      <c r="W34" s="75">
        <v>9.1420437416489444E-3</v>
      </c>
      <c r="X34" s="114"/>
      <c r="Y34" s="74">
        <v>4.32</v>
      </c>
      <c r="Z34" s="75">
        <v>1.0105263157894739E-2</v>
      </c>
      <c r="AA34" s="197"/>
      <c r="AB34" s="130"/>
      <c r="AC34" s="130"/>
    </row>
    <row r="35" spans="1:29" x14ac:dyDescent="0.25">
      <c r="A35" s="79" t="s">
        <v>28</v>
      </c>
      <c r="B35" s="114"/>
      <c r="C35" s="277">
        <v>7.2600000000000007</v>
      </c>
      <c r="D35" s="277">
        <v>7.63</v>
      </c>
      <c r="E35" s="277">
        <v>7.58</v>
      </c>
      <c r="F35" s="277">
        <v>7.9399999999999995</v>
      </c>
      <c r="G35" s="277">
        <v>7.0600000000000005</v>
      </c>
      <c r="H35" s="277">
        <v>6.1700000000000008</v>
      </c>
      <c r="I35" s="277">
        <v>6.49</v>
      </c>
      <c r="J35" s="277">
        <v>5.2700000000000005</v>
      </c>
      <c r="K35" s="277">
        <v>4.79</v>
      </c>
      <c r="L35" s="277">
        <v>6.1700000000000008</v>
      </c>
      <c r="M35" s="277">
        <v>6.6700000000000008</v>
      </c>
      <c r="N35" s="277">
        <v>9.08</v>
      </c>
      <c r="O35" s="70"/>
      <c r="P35" s="74">
        <v>6.8409589041095895</v>
      </c>
      <c r="Q35" s="75">
        <v>2.1138864975145461E-2</v>
      </c>
      <c r="R35" s="73"/>
      <c r="S35" s="74">
        <v>9.08</v>
      </c>
      <c r="T35" s="75">
        <v>2.1239766081871347E-2</v>
      </c>
      <c r="U35" s="114"/>
      <c r="V35" s="74">
        <v>6.8409589041095895</v>
      </c>
      <c r="W35" s="75">
        <v>2.1138864975145461E-2</v>
      </c>
      <c r="X35" s="114"/>
      <c r="Y35" s="74">
        <v>9.08</v>
      </c>
      <c r="Z35" s="75">
        <v>2.1239766081871347E-2</v>
      </c>
      <c r="AA35" s="197"/>
      <c r="AB35" s="130"/>
      <c r="AC35" s="130"/>
    </row>
    <row r="36" spans="1:29" x14ac:dyDescent="0.25">
      <c r="A36" s="79" t="s">
        <v>29</v>
      </c>
      <c r="B36" s="114"/>
      <c r="C36" s="277">
        <v>10.020000000000001</v>
      </c>
      <c r="D36" s="277">
        <v>9.93</v>
      </c>
      <c r="E36" s="277">
        <v>9.1</v>
      </c>
      <c r="F36" s="277">
        <v>11.29</v>
      </c>
      <c r="G36" s="277">
        <v>8.4600000000000009</v>
      </c>
      <c r="H36" s="277">
        <v>7.43</v>
      </c>
      <c r="I36" s="277">
        <v>9.6900000000000013</v>
      </c>
      <c r="J36" s="277">
        <v>8.85</v>
      </c>
      <c r="K36" s="277">
        <v>7.29</v>
      </c>
      <c r="L36" s="277">
        <v>10.07</v>
      </c>
      <c r="M36" s="277">
        <v>8.9500000000000011</v>
      </c>
      <c r="N36" s="277">
        <v>13</v>
      </c>
      <c r="O36" s="70"/>
      <c r="P36" s="74">
        <v>9.5115890410958901</v>
      </c>
      <c r="Q36" s="75">
        <v>2.939122998064108E-2</v>
      </c>
      <c r="R36" s="73"/>
      <c r="S36" s="74">
        <v>13</v>
      </c>
      <c r="T36" s="75">
        <v>3.0409356725146202E-2</v>
      </c>
      <c r="U36" s="114"/>
      <c r="V36" s="74">
        <v>9.5115890410958901</v>
      </c>
      <c r="W36" s="75">
        <v>2.939122998064108E-2</v>
      </c>
      <c r="X36" s="114"/>
      <c r="Y36" s="74">
        <v>13</v>
      </c>
      <c r="Z36" s="75">
        <v>3.0409356725146202E-2</v>
      </c>
      <c r="AA36" s="197"/>
      <c r="AB36" s="130"/>
      <c r="AC36" s="130"/>
    </row>
    <row r="37" spans="1:29" x14ac:dyDescent="0.25">
      <c r="A37" s="79" t="s">
        <v>30</v>
      </c>
      <c r="B37" s="114"/>
      <c r="C37" s="277">
        <v>3.69</v>
      </c>
      <c r="D37" s="277">
        <v>3.6100000000000003</v>
      </c>
      <c r="E37" s="277">
        <v>4</v>
      </c>
      <c r="F37" s="277">
        <v>4.17</v>
      </c>
      <c r="G37" s="277">
        <v>3.2199999999999998</v>
      </c>
      <c r="H37" s="277">
        <v>2.61</v>
      </c>
      <c r="I37" s="277">
        <v>3.12</v>
      </c>
      <c r="J37" s="277">
        <v>2.72</v>
      </c>
      <c r="K37" s="277">
        <v>2.4300000000000002</v>
      </c>
      <c r="L37" s="277">
        <v>2.7</v>
      </c>
      <c r="M37" s="277">
        <v>3.35</v>
      </c>
      <c r="N37" s="277">
        <v>5.5500000000000007</v>
      </c>
      <c r="O37" s="70"/>
      <c r="P37" s="74">
        <v>3.4325479452054797</v>
      </c>
      <c r="Q37" s="75">
        <v>1.0606724664114317E-2</v>
      </c>
      <c r="R37" s="73"/>
      <c r="S37" s="74">
        <v>5.5500000000000007</v>
      </c>
      <c r="T37" s="75">
        <v>1.298245614035088E-2</v>
      </c>
      <c r="U37" s="114"/>
      <c r="V37" s="74">
        <v>3.4325479452054797</v>
      </c>
      <c r="W37" s="75">
        <v>1.0606724664114317E-2</v>
      </c>
      <c r="X37" s="114"/>
      <c r="Y37" s="74">
        <v>5.5500000000000007</v>
      </c>
      <c r="Z37" s="75">
        <v>1.298245614035088E-2</v>
      </c>
      <c r="AA37" s="197"/>
      <c r="AB37" s="130"/>
      <c r="AC37" s="130"/>
    </row>
    <row r="38" spans="1:29" x14ac:dyDescent="0.25">
      <c r="A38" s="79" t="s">
        <v>31</v>
      </c>
      <c r="B38" s="114"/>
      <c r="C38" s="277">
        <v>4.3099999999999996</v>
      </c>
      <c r="D38" s="277">
        <v>3.72</v>
      </c>
      <c r="E38" s="277">
        <v>3.82</v>
      </c>
      <c r="F38" s="277">
        <v>4.1399999999999997</v>
      </c>
      <c r="G38" s="277">
        <v>3.73</v>
      </c>
      <c r="H38" s="277">
        <v>2.72</v>
      </c>
      <c r="I38" s="277">
        <v>2.2400000000000002</v>
      </c>
      <c r="J38" s="277">
        <v>1.77</v>
      </c>
      <c r="K38" s="277">
        <v>1.72</v>
      </c>
      <c r="L38" s="277">
        <v>1.9</v>
      </c>
      <c r="M38" s="277">
        <v>2.4300000000000002</v>
      </c>
      <c r="N38" s="277">
        <v>4.13</v>
      </c>
      <c r="O38" s="70"/>
      <c r="P38" s="74">
        <v>3.0503013698630141</v>
      </c>
      <c r="Q38" s="75">
        <v>9.4255658738572872E-3</v>
      </c>
      <c r="R38" s="73"/>
      <c r="S38" s="74">
        <v>4.3099999999999996</v>
      </c>
      <c r="T38" s="75">
        <v>1.008187134502924E-2</v>
      </c>
      <c r="U38" s="114"/>
      <c r="V38" s="74">
        <v>3.0503013698630141</v>
      </c>
      <c r="W38" s="75">
        <v>9.4255658738572872E-3</v>
      </c>
      <c r="X38" s="114"/>
      <c r="Y38" s="74">
        <v>4.3099999999999996</v>
      </c>
      <c r="Z38" s="75">
        <v>1.008187134502924E-2</v>
      </c>
      <c r="AA38" s="197"/>
      <c r="AB38" s="130"/>
      <c r="AC38" s="130"/>
    </row>
    <row r="39" spans="1:29" x14ac:dyDescent="0.25">
      <c r="A39" s="79" t="s">
        <v>32</v>
      </c>
      <c r="B39" s="114"/>
      <c r="C39" s="277">
        <v>5.2200000000000006</v>
      </c>
      <c r="D39" s="277">
        <v>5.57</v>
      </c>
      <c r="E39" s="277">
        <v>5.86</v>
      </c>
      <c r="F39" s="277">
        <v>5.98</v>
      </c>
      <c r="G39" s="277">
        <v>5.4700000000000006</v>
      </c>
      <c r="H39" s="277">
        <v>4.0200000000000005</v>
      </c>
      <c r="I39" s="277">
        <v>3.68</v>
      </c>
      <c r="J39" s="277">
        <v>3.2100000000000004</v>
      </c>
      <c r="K39" s="277">
        <v>2.73</v>
      </c>
      <c r="L39" s="277">
        <v>3.0100000000000002</v>
      </c>
      <c r="M39" s="277">
        <v>3.8800000000000003</v>
      </c>
      <c r="N39" s="277">
        <v>5.7700000000000005</v>
      </c>
      <c r="O39" s="70"/>
      <c r="P39" s="74">
        <v>4.5289863013698639</v>
      </c>
      <c r="Q39" s="75">
        <v>1.3994767581695053E-2</v>
      </c>
      <c r="R39" s="73"/>
      <c r="S39" s="74">
        <v>5.98</v>
      </c>
      <c r="T39" s="75">
        <v>1.3988304093567255E-2</v>
      </c>
      <c r="U39" s="114"/>
      <c r="V39" s="74">
        <v>4.5289863013698639</v>
      </c>
      <c r="W39" s="75">
        <v>1.3994767581695053E-2</v>
      </c>
      <c r="X39" s="114"/>
      <c r="Y39" s="74">
        <v>5.98</v>
      </c>
      <c r="Z39" s="75">
        <v>1.3988304093567255E-2</v>
      </c>
      <c r="AA39" s="197"/>
      <c r="AB39" s="130"/>
      <c r="AC39" s="130"/>
    </row>
    <row r="40" spans="1:29" x14ac:dyDescent="0.25">
      <c r="A40" s="79" t="s">
        <v>33</v>
      </c>
      <c r="B40" s="114"/>
      <c r="C40" s="277">
        <v>2.82</v>
      </c>
      <c r="D40" s="277">
        <v>2.57</v>
      </c>
      <c r="E40" s="277">
        <v>2.62</v>
      </c>
      <c r="F40" s="277">
        <v>2.78</v>
      </c>
      <c r="G40" s="277">
        <v>2.76</v>
      </c>
      <c r="H40" s="277">
        <v>2.0699999999999998</v>
      </c>
      <c r="I40" s="277">
        <v>1.83</v>
      </c>
      <c r="J40" s="277">
        <v>2.29</v>
      </c>
      <c r="K40" s="277">
        <v>1.54</v>
      </c>
      <c r="L40" s="277">
        <v>1.66</v>
      </c>
      <c r="M40" s="277">
        <v>2</v>
      </c>
      <c r="N40" s="277">
        <v>2.4</v>
      </c>
      <c r="O40" s="70"/>
      <c r="P40" s="74">
        <v>2.2779178082191782</v>
      </c>
      <c r="Q40" s="75">
        <v>7.0388665751957152E-3</v>
      </c>
      <c r="R40" s="73"/>
      <c r="S40" s="74">
        <v>2.82</v>
      </c>
      <c r="T40" s="75">
        <v>6.5964912280701759E-3</v>
      </c>
      <c r="U40" s="114"/>
      <c r="V40" s="74">
        <v>2.2779178082191782</v>
      </c>
      <c r="W40" s="75">
        <v>7.0388665751957152E-3</v>
      </c>
      <c r="X40" s="114"/>
      <c r="Y40" s="74">
        <v>2.82</v>
      </c>
      <c r="Z40" s="75">
        <v>6.5964912280701759E-3</v>
      </c>
      <c r="AA40" s="197"/>
      <c r="AB40" s="130"/>
      <c r="AC40" s="130"/>
    </row>
    <row r="41" spans="1:29" x14ac:dyDescent="0.25">
      <c r="A41" s="79" t="s">
        <v>34</v>
      </c>
      <c r="B41" s="114"/>
      <c r="C41" s="277">
        <v>10.49</v>
      </c>
      <c r="D41" s="277">
        <v>10.709999999999999</v>
      </c>
      <c r="E41" s="277">
        <v>10.91</v>
      </c>
      <c r="F41" s="277">
        <v>12.27</v>
      </c>
      <c r="G41" s="277">
        <v>10.559999999999999</v>
      </c>
      <c r="H41" s="277">
        <v>8.5699999999999985</v>
      </c>
      <c r="I41" s="277">
        <v>7.93</v>
      </c>
      <c r="J41" s="277">
        <v>7.5699999999999994</v>
      </c>
      <c r="K41" s="277">
        <v>7.4200000000000008</v>
      </c>
      <c r="L41" s="277">
        <v>7.55</v>
      </c>
      <c r="M41" s="277">
        <v>8.1</v>
      </c>
      <c r="N41" s="277">
        <v>10.88</v>
      </c>
      <c r="O41" s="70"/>
      <c r="P41" s="74">
        <v>9.4062191780821909</v>
      </c>
      <c r="Q41" s="75">
        <v>2.9065632452879572E-2</v>
      </c>
      <c r="R41" s="73"/>
      <c r="S41" s="74">
        <v>12.27</v>
      </c>
      <c r="T41" s="75">
        <v>2.8701754385964916E-2</v>
      </c>
      <c r="U41" s="114"/>
      <c r="V41" s="74">
        <v>9.4062191780821909</v>
      </c>
      <c r="W41" s="75">
        <v>2.9065632452879572E-2</v>
      </c>
      <c r="X41" s="114"/>
      <c r="Y41" s="74">
        <v>12.27</v>
      </c>
      <c r="Z41" s="75">
        <v>2.8701754385964916E-2</v>
      </c>
      <c r="AA41" s="197"/>
      <c r="AB41" s="130"/>
      <c r="AC41" s="130"/>
    </row>
    <row r="42" spans="1:29" x14ac:dyDescent="0.25">
      <c r="A42" s="79" t="s">
        <v>35</v>
      </c>
      <c r="B42" s="114"/>
      <c r="C42" s="277">
        <v>4.07</v>
      </c>
      <c r="D42" s="277">
        <v>4.09</v>
      </c>
      <c r="E42" s="277">
        <v>4.2</v>
      </c>
      <c r="F42" s="277">
        <v>4.5</v>
      </c>
      <c r="G42" s="277">
        <v>3.97</v>
      </c>
      <c r="H42" s="277">
        <v>3.03</v>
      </c>
      <c r="I42" s="277">
        <v>2.88</v>
      </c>
      <c r="J42" s="277">
        <v>2.95</v>
      </c>
      <c r="K42" s="277">
        <v>2.63</v>
      </c>
      <c r="L42" s="277">
        <v>2.8</v>
      </c>
      <c r="M42" s="277">
        <v>3.03</v>
      </c>
      <c r="N42" s="277">
        <v>4.5199999999999996</v>
      </c>
      <c r="O42" s="70"/>
      <c r="P42" s="74">
        <v>3.5542739726027395</v>
      </c>
      <c r="Q42" s="75">
        <v>1.098286346178576E-2</v>
      </c>
      <c r="R42" s="73"/>
      <c r="S42" s="74">
        <v>4.5199999999999996</v>
      </c>
      <c r="T42" s="75">
        <v>1.0573099415204679E-2</v>
      </c>
      <c r="U42" s="114"/>
      <c r="V42" s="74">
        <v>3.5542739726027395</v>
      </c>
      <c r="W42" s="75">
        <v>1.098286346178576E-2</v>
      </c>
      <c r="X42" s="114"/>
      <c r="Y42" s="74">
        <v>4.5199999999999996</v>
      </c>
      <c r="Z42" s="75">
        <v>1.0573099415204679E-2</v>
      </c>
      <c r="AA42" s="197"/>
      <c r="AB42" s="130"/>
      <c r="AC42" s="130"/>
    </row>
    <row r="43" spans="1:29" x14ac:dyDescent="0.25">
      <c r="A43" s="79" t="s">
        <v>36</v>
      </c>
      <c r="B43" s="114"/>
      <c r="C43" s="277">
        <v>4.16</v>
      </c>
      <c r="D43" s="277">
        <v>4.1100000000000003</v>
      </c>
      <c r="E43" s="277">
        <v>4.22</v>
      </c>
      <c r="F43" s="277">
        <v>4.92</v>
      </c>
      <c r="G43" s="277">
        <v>4.12</v>
      </c>
      <c r="H43" s="277">
        <v>2.9</v>
      </c>
      <c r="I43" s="277">
        <v>2.82</v>
      </c>
      <c r="J43" s="277">
        <v>2.8</v>
      </c>
      <c r="K43" s="277">
        <v>2.41</v>
      </c>
      <c r="L43" s="277">
        <v>2.67</v>
      </c>
      <c r="M43" s="277">
        <v>2.98</v>
      </c>
      <c r="N43" s="277">
        <v>4.8099999999999996</v>
      </c>
      <c r="O43" s="70"/>
      <c r="P43" s="74">
        <v>3.5752876712328767</v>
      </c>
      <c r="Q43" s="75">
        <v>1.1047796718102213E-2</v>
      </c>
      <c r="R43" s="73"/>
      <c r="S43" s="74">
        <v>4.92</v>
      </c>
      <c r="T43" s="75">
        <v>1.1508771929824562E-2</v>
      </c>
      <c r="U43" s="114"/>
      <c r="V43" s="74">
        <v>3.5752876712328767</v>
      </c>
      <c r="W43" s="75">
        <v>1.1047796718102213E-2</v>
      </c>
      <c r="X43" s="114"/>
      <c r="Y43" s="74">
        <v>4.92</v>
      </c>
      <c r="Z43" s="75">
        <v>1.1508771929824562E-2</v>
      </c>
      <c r="AA43" s="197"/>
      <c r="AB43" s="130"/>
      <c r="AC43" s="130"/>
    </row>
    <row r="44" spans="1:29" x14ac:dyDescent="0.25">
      <c r="A44" s="79" t="s">
        <v>37</v>
      </c>
      <c r="B44" s="114"/>
      <c r="C44" s="277">
        <v>2.14</v>
      </c>
      <c r="D44" s="277">
        <v>2.14</v>
      </c>
      <c r="E44" s="277">
        <v>2.21</v>
      </c>
      <c r="F44" s="277">
        <v>2.44</v>
      </c>
      <c r="G44" s="277">
        <v>2.06</v>
      </c>
      <c r="H44" s="277">
        <v>1.65</v>
      </c>
      <c r="I44" s="277">
        <v>1.42</v>
      </c>
      <c r="J44" s="277">
        <v>1.4</v>
      </c>
      <c r="K44" s="277">
        <v>1.22</v>
      </c>
      <c r="L44" s="277">
        <v>1.28</v>
      </c>
      <c r="M44" s="277">
        <v>1.47</v>
      </c>
      <c r="N44" s="277">
        <v>2.19</v>
      </c>
      <c r="O44" s="70"/>
      <c r="P44" s="74">
        <v>1.8000547945205478</v>
      </c>
      <c r="Q44" s="75">
        <v>5.5622487698872899E-3</v>
      </c>
      <c r="R44" s="73"/>
      <c r="S44" s="74">
        <v>2.44</v>
      </c>
      <c r="T44" s="75">
        <v>5.7076023391812872E-3</v>
      </c>
      <c r="U44" s="114"/>
      <c r="V44" s="74">
        <v>1.8000547945205478</v>
      </c>
      <c r="W44" s="75">
        <v>5.5622487698872899E-3</v>
      </c>
      <c r="X44" s="114"/>
      <c r="Y44" s="74">
        <v>2.44</v>
      </c>
      <c r="Z44" s="75">
        <v>5.7076023391812872E-3</v>
      </c>
      <c r="AA44" s="197"/>
      <c r="AB44" s="130"/>
      <c r="AC44" s="130"/>
    </row>
    <row r="45" spans="1:29" x14ac:dyDescent="0.25">
      <c r="A45" s="79" t="s">
        <v>38</v>
      </c>
      <c r="B45" s="114"/>
      <c r="C45" s="277">
        <v>11.94</v>
      </c>
      <c r="D45" s="277">
        <v>10.52</v>
      </c>
      <c r="E45" s="277">
        <v>11.16</v>
      </c>
      <c r="F45" s="277">
        <v>11.39</v>
      </c>
      <c r="G45" s="277">
        <v>10.02</v>
      </c>
      <c r="H45" s="277">
        <v>7.75</v>
      </c>
      <c r="I45" s="277">
        <v>7.32</v>
      </c>
      <c r="J45" s="277">
        <v>5.89</v>
      </c>
      <c r="K45" s="277">
        <v>5.15</v>
      </c>
      <c r="L45" s="277">
        <v>5.98</v>
      </c>
      <c r="M45" s="277">
        <v>7.92</v>
      </c>
      <c r="N45" s="277">
        <v>12.5</v>
      </c>
      <c r="O45" s="70"/>
      <c r="P45" s="74">
        <v>8.9588219178082191</v>
      </c>
      <c r="Q45" s="75">
        <v>2.7683155170418468E-2</v>
      </c>
      <c r="R45" s="73"/>
      <c r="S45" s="74">
        <v>12.5</v>
      </c>
      <c r="T45" s="75">
        <v>2.923976608187135E-2</v>
      </c>
      <c r="U45" s="114"/>
      <c r="V45" s="74">
        <v>8.9588219178082191</v>
      </c>
      <c r="W45" s="75">
        <v>2.7683155170418468E-2</v>
      </c>
      <c r="X45" s="114"/>
      <c r="Y45" s="74">
        <v>12.5</v>
      </c>
      <c r="Z45" s="75">
        <v>2.923976608187135E-2</v>
      </c>
      <c r="AA45" s="197"/>
      <c r="AB45" s="130"/>
      <c r="AC45" s="130"/>
    </row>
    <row r="46" spans="1:29" x14ac:dyDescent="0.25">
      <c r="A46" s="79" t="s">
        <v>39</v>
      </c>
      <c r="B46" s="114"/>
      <c r="C46" s="277">
        <v>1.49</v>
      </c>
      <c r="D46" s="277">
        <v>1.56</v>
      </c>
      <c r="E46" s="277">
        <v>1.58</v>
      </c>
      <c r="F46" s="277">
        <v>1.7</v>
      </c>
      <c r="G46" s="277">
        <v>1.73</v>
      </c>
      <c r="H46" s="277">
        <v>1.63</v>
      </c>
      <c r="I46" s="277">
        <v>1.49</v>
      </c>
      <c r="J46" s="277">
        <v>1.47</v>
      </c>
      <c r="K46" s="277">
        <v>1.5</v>
      </c>
      <c r="L46" s="277">
        <v>1.48</v>
      </c>
      <c r="M46" s="277">
        <v>1.53</v>
      </c>
      <c r="N46" s="277">
        <v>1.68</v>
      </c>
      <c r="O46" s="70"/>
      <c r="P46" s="74">
        <v>1.5698630136986302</v>
      </c>
      <c r="Q46" s="75">
        <v>4.8509460064311855E-3</v>
      </c>
      <c r="R46" s="73"/>
      <c r="S46" s="74">
        <v>1.73</v>
      </c>
      <c r="T46" s="75">
        <v>4.0467836257309948E-3</v>
      </c>
      <c r="U46" s="114"/>
      <c r="V46" s="74">
        <v>1.5698630136986302</v>
      </c>
      <c r="W46" s="75">
        <v>4.8509460064311855E-3</v>
      </c>
      <c r="X46" s="114"/>
      <c r="Y46" s="74">
        <v>1.73</v>
      </c>
      <c r="Z46" s="75">
        <v>4.0467836257309948E-3</v>
      </c>
      <c r="AA46" s="197"/>
      <c r="AB46" s="130"/>
      <c r="AC46" s="130"/>
    </row>
    <row r="47" spans="1:29" x14ac:dyDescent="0.25">
      <c r="A47" s="79" t="s">
        <v>40</v>
      </c>
      <c r="B47" s="114"/>
      <c r="C47" s="277">
        <v>2.91</v>
      </c>
      <c r="D47" s="277">
        <v>3.1</v>
      </c>
      <c r="E47" s="277">
        <v>3.3</v>
      </c>
      <c r="F47" s="277">
        <v>3.46</v>
      </c>
      <c r="G47" s="277">
        <v>2.98</v>
      </c>
      <c r="H47" s="277">
        <v>2.16</v>
      </c>
      <c r="I47" s="277">
        <v>1.96</v>
      </c>
      <c r="J47" s="277">
        <v>1.62</v>
      </c>
      <c r="K47" s="277">
        <v>1.51</v>
      </c>
      <c r="L47" s="277">
        <v>1.58</v>
      </c>
      <c r="M47" s="277">
        <v>1.89</v>
      </c>
      <c r="N47" s="277">
        <v>2.97</v>
      </c>
      <c r="O47" s="70"/>
      <c r="P47" s="74">
        <v>2.450191780821918</v>
      </c>
      <c r="Q47" s="75">
        <v>7.5712007547496301E-3</v>
      </c>
      <c r="R47" s="73"/>
      <c r="S47" s="74">
        <v>3.46</v>
      </c>
      <c r="T47" s="75">
        <v>8.0935672514619895E-3</v>
      </c>
      <c r="U47" s="114"/>
      <c r="V47" s="74">
        <v>2.450191780821918</v>
      </c>
      <c r="W47" s="75">
        <v>7.5712007547496301E-3</v>
      </c>
      <c r="X47" s="114"/>
      <c r="Y47" s="74">
        <v>3.46</v>
      </c>
      <c r="Z47" s="75">
        <v>8.0935672514619895E-3</v>
      </c>
      <c r="AA47" s="197"/>
      <c r="AB47" s="130"/>
      <c r="AC47" s="130"/>
    </row>
    <row r="48" spans="1:29" x14ac:dyDescent="0.25">
      <c r="A48" s="79" t="s">
        <v>41</v>
      </c>
      <c r="B48" s="114"/>
      <c r="C48" s="277">
        <v>2.39</v>
      </c>
      <c r="D48" s="277">
        <v>2.2999999999999998</v>
      </c>
      <c r="E48" s="277">
        <v>2.34</v>
      </c>
      <c r="F48" s="277">
        <v>2.4500000000000002</v>
      </c>
      <c r="G48" s="277">
        <v>2.5299999999999998</v>
      </c>
      <c r="H48" s="277">
        <v>2.2599999999999998</v>
      </c>
      <c r="I48" s="277">
        <v>2.5099999999999998</v>
      </c>
      <c r="J48" s="277">
        <v>2.2400000000000002</v>
      </c>
      <c r="K48" s="277">
        <v>1.95</v>
      </c>
      <c r="L48" s="277">
        <v>2.2200000000000002</v>
      </c>
      <c r="M48" s="277">
        <v>2.4700000000000002</v>
      </c>
      <c r="N48" s="277">
        <v>2.71</v>
      </c>
      <c r="O48" s="70"/>
      <c r="P48" s="74">
        <v>2.3655890410958906</v>
      </c>
      <c r="Q48" s="75">
        <v>7.309774554612466E-3</v>
      </c>
      <c r="R48" s="73"/>
      <c r="S48" s="74">
        <v>2.71</v>
      </c>
      <c r="T48" s="75">
        <v>6.3391812865497086E-3</v>
      </c>
      <c r="U48" s="114"/>
      <c r="V48" s="74">
        <v>2.3655890410958906</v>
      </c>
      <c r="W48" s="75">
        <v>7.309774554612466E-3</v>
      </c>
      <c r="X48" s="114"/>
      <c r="Y48" s="74">
        <v>2.71</v>
      </c>
      <c r="Z48" s="75">
        <v>6.3391812865497086E-3</v>
      </c>
      <c r="AA48" s="197"/>
      <c r="AB48" s="130"/>
      <c r="AC48" s="130"/>
    </row>
    <row r="49" spans="1:29" x14ac:dyDescent="0.25">
      <c r="A49" s="123" t="s">
        <v>42</v>
      </c>
      <c r="B49" s="114"/>
      <c r="C49" s="277">
        <v>6.51</v>
      </c>
      <c r="D49" s="277">
        <v>6.8000000000000007</v>
      </c>
      <c r="E49" s="277">
        <v>6.91</v>
      </c>
      <c r="F49" s="277">
        <v>8.0300000000000011</v>
      </c>
      <c r="G49" s="277">
        <v>9.7100000000000009</v>
      </c>
      <c r="H49" s="277">
        <v>7.79</v>
      </c>
      <c r="I49" s="277">
        <v>7.5299999999999994</v>
      </c>
      <c r="J49" s="277">
        <v>6.14</v>
      </c>
      <c r="K49" s="277">
        <v>5.3199999999999994</v>
      </c>
      <c r="L49" s="277">
        <v>5.4799999999999995</v>
      </c>
      <c r="M49" s="277">
        <v>5.0600000000000005</v>
      </c>
      <c r="N49" s="277">
        <v>7.3</v>
      </c>
      <c r="O49" s="70"/>
      <c r="P49" s="74">
        <v>6.8859726027397272</v>
      </c>
      <c r="Q49" s="75">
        <v>2.127795929082725E-2</v>
      </c>
      <c r="R49" s="73"/>
      <c r="S49" s="74">
        <v>9.7100000000000009</v>
      </c>
      <c r="T49" s="75">
        <v>2.2713450292397665E-2</v>
      </c>
      <c r="U49" s="114"/>
      <c r="V49" s="194">
        <v>6.8859726027397272</v>
      </c>
      <c r="W49" s="75">
        <v>2.127795929082725E-2</v>
      </c>
      <c r="X49" s="114"/>
      <c r="Y49" s="74">
        <v>9.7100000000000009</v>
      </c>
      <c r="Z49" s="75">
        <v>2.2713450292397665E-2</v>
      </c>
      <c r="AA49" s="197"/>
      <c r="AB49" s="130"/>
      <c r="AC49" s="130"/>
    </row>
    <row r="50" spans="1:29" x14ac:dyDescent="0.25">
      <c r="A50" s="124" t="s">
        <v>43</v>
      </c>
      <c r="B50" s="114"/>
      <c r="C50" s="270">
        <v>365.01000000000005</v>
      </c>
      <c r="D50" s="270">
        <v>353.72999999999996</v>
      </c>
      <c r="E50" s="270">
        <v>365.49000000000007</v>
      </c>
      <c r="F50" s="270">
        <v>407.51</v>
      </c>
      <c r="G50" s="270">
        <v>354.24000000000012</v>
      </c>
      <c r="H50" s="270">
        <v>294.48</v>
      </c>
      <c r="I50" s="270">
        <v>301.76</v>
      </c>
      <c r="J50" s="270">
        <v>261.45000000000005</v>
      </c>
      <c r="K50" s="270">
        <v>234.05999999999995</v>
      </c>
      <c r="L50" s="270">
        <v>262.83999999999997</v>
      </c>
      <c r="M50" s="270">
        <v>280.82000000000005</v>
      </c>
      <c r="N50" s="270">
        <v>402.45999999999987</v>
      </c>
      <c r="O50" s="73"/>
      <c r="P50" s="271">
        <v>323.61997260273978</v>
      </c>
      <c r="Q50" s="272">
        <v>1</v>
      </c>
      <c r="R50" s="133"/>
      <c r="S50" s="273">
        <v>427.49999999999994</v>
      </c>
      <c r="T50" s="272">
        <v>1</v>
      </c>
      <c r="U50" s="114"/>
      <c r="V50" s="271">
        <v>323.61997260273978</v>
      </c>
      <c r="W50" s="272">
        <v>1</v>
      </c>
      <c r="X50" s="114"/>
      <c r="Y50" s="273">
        <v>427.49999999999994</v>
      </c>
      <c r="Z50" s="272">
        <v>1</v>
      </c>
      <c r="AA50" s="168"/>
    </row>
    <row r="51" spans="1:29" ht="27" customHeight="1" x14ac:dyDescent="0.3">
      <c r="A51" s="114"/>
      <c r="B51" s="114"/>
      <c r="C51" s="386" t="s">
        <v>133</v>
      </c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51"/>
      <c r="P51" s="51"/>
      <c r="Q51" s="51"/>
      <c r="R51" s="51"/>
      <c r="S51" s="51"/>
      <c r="T51" s="51"/>
      <c r="U51" s="114"/>
      <c r="V51" s="114"/>
      <c r="W51" s="114"/>
      <c r="X51" s="114"/>
      <c r="Y51" s="114"/>
      <c r="Z51" s="114"/>
      <c r="AA51" s="114"/>
    </row>
    <row r="52" spans="1:29" x14ac:dyDescent="0.25">
      <c r="A52" s="118"/>
      <c r="B52" s="118"/>
      <c r="C52" s="23" t="s">
        <v>44</v>
      </c>
      <c r="D52" s="125" t="s">
        <v>45</v>
      </c>
      <c r="E52" s="125" t="s">
        <v>46</v>
      </c>
      <c r="F52" s="128" t="s">
        <v>47</v>
      </c>
      <c r="G52" s="128" t="s">
        <v>48</v>
      </c>
      <c r="H52" s="128" t="s">
        <v>49</v>
      </c>
      <c r="I52" s="128" t="s">
        <v>50</v>
      </c>
      <c r="J52" s="128" t="s">
        <v>51</v>
      </c>
      <c r="K52" s="128" t="s">
        <v>52</v>
      </c>
      <c r="L52" s="128" t="s">
        <v>53</v>
      </c>
      <c r="M52" s="128" t="s">
        <v>54</v>
      </c>
      <c r="N52" s="129" t="s">
        <v>55</v>
      </c>
      <c r="O52" s="126"/>
      <c r="P52" s="127" t="s">
        <v>57</v>
      </c>
      <c r="Q52" s="127" t="s">
        <v>56</v>
      </c>
      <c r="R52" s="50"/>
      <c r="S52" s="51"/>
      <c r="T52" s="51"/>
      <c r="U52" s="114"/>
      <c r="V52" s="114"/>
      <c r="W52" s="114"/>
      <c r="X52" s="114"/>
      <c r="Y52" s="114"/>
      <c r="Z52" s="114"/>
      <c r="AA52" s="114"/>
    </row>
    <row r="53" spans="1:29" x14ac:dyDescent="0.25">
      <c r="A53" s="23" t="s">
        <v>134</v>
      </c>
      <c r="B53" s="49"/>
      <c r="C53" s="89">
        <v>365.01000000000005</v>
      </c>
      <c r="D53" s="90">
        <v>353.72999999999996</v>
      </c>
      <c r="E53" s="90">
        <v>365.49000000000007</v>
      </c>
      <c r="F53" s="90">
        <v>407.51</v>
      </c>
      <c r="G53" s="90">
        <v>354.24000000000012</v>
      </c>
      <c r="H53" s="90">
        <v>294.48</v>
      </c>
      <c r="I53" s="90">
        <v>301.76</v>
      </c>
      <c r="J53" s="90">
        <v>261.45000000000005</v>
      </c>
      <c r="K53" s="90">
        <v>234.05999999999995</v>
      </c>
      <c r="L53" s="90">
        <v>262.83999999999997</v>
      </c>
      <c r="M53" s="90">
        <v>280.82000000000005</v>
      </c>
      <c r="N53" s="100">
        <v>402.45999999999987</v>
      </c>
      <c r="O53" s="105"/>
      <c r="P53" s="89">
        <v>323.61997260273978</v>
      </c>
      <c r="Q53" s="116">
        <v>323.61997260273978</v>
      </c>
      <c r="R53" s="105"/>
      <c r="S53" s="105"/>
      <c r="T53" s="104"/>
      <c r="U53" s="114"/>
      <c r="V53" s="114"/>
      <c r="W53" s="114"/>
      <c r="X53" s="114"/>
      <c r="Y53" s="114"/>
      <c r="Z53" s="114"/>
      <c r="AA53" s="114"/>
    </row>
    <row r="54" spans="1:29" x14ac:dyDescent="0.25">
      <c r="A54" s="26" t="s">
        <v>119</v>
      </c>
      <c r="B54" s="49"/>
      <c r="C54" s="91">
        <v>339.69999999999993</v>
      </c>
      <c r="D54" s="105">
        <v>358.34000000000009</v>
      </c>
      <c r="E54" s="105">
        <v>465.37000000000018</v>
      </c>
      <c r="F54" s="105">
        <v>407.58999999999992</v>
      </c>
      <c r="G54" s="105">
        <v>315.49</v>
      </c>
      <c r="H54" s="105">
        <v>257.85000000000002</v>
      </c>
      <c r="I54" s="105">
        <v>251.46000000000006</v>
      </c>
      <c r="J54" s="105">
        <v>265.27000000000004</v>
      </c>
      <c r="K54" s="105">
        <v>285.28999999999996</v>
      </c>
      <c r="L54" s="105">
        <v>307.69000000000005</v>
      </c>
      <c r="M54" s="105">
        <v>539.6400000000001</v>
      </c>
      <c r="N54" s="111">
        <v>370.92999999999995</v>
      </c>
      <c r="O54" s="92"/>
      <c r="P54" s="91">
        <v>346.67898630136983</v>
      </c>
      <c r="Q54" s="101">
        <v>346.67898630136983</v>
      </c>
      <c r="R54" s="105"/>
      <c r="S54" s="105"/>
      <c r="T54" s="104"/>
      <c r="U54" s="114"/>
      <c r="V54" s="114"/>
      <c r="W54" s="114"/>
      <c r="X54" s="114"/>
      <c r="Y54" s="114"/>
      <c r="Z54" s="114"/>
      <c r="AA54" s="114"/>
    </row>
    <row r="55" spans="1:29" x14ac:dyDescent="0.25">
      <c r="A55" s="26" t="s">
        <v>135</v>
      </c>
      <c r="B55" s="49"/>
      <c r="C55" s="98">
        <v>7.4506917868708042E-2</v>
      </c>
      <c r="D55" s="96">
        <v>-1.2864876932522537E-2</v>
      </c>
      <c r="E55" s="96">
        <v>-0.21462492210499187</v>
      </c>
      <c r="F55" s="96">
        <v>-1.9627566917718113E-4</v>
      </c>
      <c r="G55" s="96">
        <v>0.12282481219690042</v>
      </c>
      <c r="H55" s="96">
        <v>0.1420593368237347</v>
      </c>
      <c r="I55" s="96">
        <v>0.20003181420504221</v>
      </c>
      <c r="J55" s="96">
        <v>-1.4400422211331823E-2</v>
      </c>
      <c r="K55" s="96">
        <v>-0.17957166392092266</v>
      </c>
      <c r="L55" s="96">
        <v>-0.14576359322694943</v>
      </c>
      <c r="M55" s="96">
        <v>-0.47961604032317839</v>
      </c>
      <c r="N55" s="192">
        <v>8.5002561130132159E-2</v>
      </c>
      <c r="O55" s="96"/>
      <c r="P55" s="95">
        <v>-6.6514021933203452E-2</v>
      </c>
      <c r="Q55" s="102">
        <v>-6.6514021933203452E-2</v>
      </c>
      <c r="R55" s="96"/>
      <c r="S55" s="96"/>
      <c r="T55" s="104"/>
      <c r="U55" s="114"/>
      <c r="V55" s="114"/>
      <c r="W55" s="114"/>
      <c r="X55" s="114"/>
      <c r="Y55" s="114"/>
      <c r="Z55" s="114"/>
      <c r="AA55" s="114"/>
    </row>
    <row r="56" spans="1:29" x14ac:dyDescent="0.25">
      <c r="A56" s="26" t="s">
        <v>136</v>
      </c>
      <c r="B56" s="49"/>
      <c r="C56" s="91">
        <v>3.8520036149295893</v>
      </c>
      <c r="D56" s="105">
        <v>3.4058690470321618</v>
      </c>
      <c r="E56" s="105">
        <v>3.1615026900104497</v>
      </c>
      <c r="F56" s="105">
        <v>7.0736135629022661</v>
      </c>
      <c r="G56" s="105">
        <v>3.5863636363636364</v>
      </c>
      <c r="H56" s="105">
        <v>4.6530000000000005</v>
      </c>
      <c r="I56" s="112">
        <v>5.8677777777777775</v>
      </c>
      <c r="J56" s="112">
        <v>3.2488888888888892</v>
      </c>
      <c r="K56" s="112">
        <v>1.5919999997764827</v>
      </c>
      <c r="L56" s="112">
        <v>5.7239999605119234</v>
      </c>
      <c r="M56" s="112">
        <v>3.4569999867677694</v>
      </c>
      <c r="N56" s="113">
        <v>6.4799999809637647</v>
      </c>
      <c r="O56" s="93"/>
      <c r="P56" s="94">
        <v>52.102019145924714</v>
      </c>
      <c r="Q56" s="113">
        <v>52.102019145924714</v>
      </c>
      <c r="R56" s="106"/>
      <c r="S56" s="106"/>
      <c r="T56" s="104"/>
      <c r="U56" s="114"/>
      <c r="V56" s="114"/>
      <c r="W56" s="114"/>
      <c r="X56" s="114"/>
      <c r="Y56" s="114"/>
      <c r="Z56" s="114"/>
      <c r="AA56" s="114"/>
    </row>
    <row r="57" spans="1:29" x14ac:dyDescent="0.25">
      <c r="A57" s="26" t="s">
        <v>121</v>
      </c>
      <c r="B57" s="49"/>
      <c r="C57" s="91">
        <v>3.8624999999999998</v>
      </c>
      <c r="D57" s="105">
        <v>4.2720000000000002</v>
      </c>
      <c r="E57" s="105">
        <v>5.5590909090909086</v>
      </c>
      <c r="F57" s="105">
        <v>5.3854545454545457</v>
      </c>
      <c r="G57" s="105">
        <v>1.9614545454545456</v>
      </c>
      <c r="H57" s="105">
        <v>2.8911111111111114</v>
      </c>
      <c r="I57" s="105">
        <v>4.0620000000000003</v>
      </c>
      <c r="J57" s="105">
        <v>4.5986363636363636</v>
      </c>
      <c r="K57" s="105">
        <v>6.4263999999999992</v>
      </c>
      <c r="L57" s="105">
        <v>4.9281818181818187</v>
      </c>
      <c r="M57" s="105">
        <v>9.8163636363636346</v>
      </c>
      <c r="N57" s="113">
        <v>3.1224000000000003</v>
      </c>
      <c r="O57" s="93"/>
      <c r="P57" s="94">
        <v>56.885592929292933</v>
      </c>
      <c r="Q57" s="113">
        <v>56.885592929292933</v>
      </c>
      <c r="R57" s="106"/>
      <c r="S57" s="106"/>
      <c r="T57" s="104"/>
      <c r="U57" s="114"/>
      <c r="V57" s="114"/>
      <c r="W57" s="114"/>
      <c r="X57" s="114"/>
      <c r="Y57" s="114"/>
      <c r="Z57" s="114"/>
      <c r="AA57" s="114"/>
    </row>
    <row r="58" spans="1:29" x14ac:dyDescent="0.25">
      <c r="A58" s="55" t="s">
        <v>135</v>
      </c>
      <c r="B58" s="49"/>
      <c r="C58" s="99">
        <v>-2.7175106978409081E-3</v>
      </c>
      <c r="D58" s="141">
        <v>-0.20274600958984981</v>
      </c>
      <c r="E58" s="141">
        <v>-0.4312914212573189</v>
      </c>
      <c r="F58" s="141">
        <v>0.31346639419184541</v>
      </c>
      <c r="G58" s="141">
        <v>0.8284204671857619</v>
      </c>
      <c r="H58" s="141">
        <v>0.60941583397386623</v>
      </c>
      <c r="I58" s="141">
        <v>0.44455385962032917</v>
      </c>
      <c r="J58" s="141">
        <v>-0.29351037307941524</v>
      </c>
      <c r="K58" s="141">
        <v>-0.75227187853596378</v>
      </c>
      <c r="L58" s="141">
        <v>0.16148311318264436</v>
      </c>
      <c r="M58" s="141">
        <v>-0.64783293337242576</v>
      </c>
      <c r="N58" s="103">
        <v>1.0753266656942622</v>
      </c>
      <c r="O58" s="97"/>
      <c r="P58" s="99">
        <v>-8.4091129880883131E-2</v>
      </c>
      <c r="Q58" s="103">
        <v>-8.4091129880883131E-2</v>
      </c>
      <c r="R58" s="96"/>
      <c r="S58" s="96"/>
      <c r="T58" s="104"/>
      <c r="U58" s="114"/>
      <c r="V58" s="114"/>
      <c r="W58" s="114"/>
      <c r="X58" s="114"/>
      <c r="Y58" s="114"/>
      <c r="Z58" s="114"/>
      <c r="AA58" s="114"/>
    </row>
    <row r="59" spans="1:29" x14ac:dyDescent="0.25"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</row>
    <row r="60" spans="1:29" x14ac:dyDescent="0.25">
      <c r="A60" s="38" t="s">
        <v>63</v>
      </c>
      <c r="C60" s="38">
        <v>31</v>
      </c>
      <c r="D60" s="276">
        <v>28</v>
      </c>
      <c r="E60" s="38">
        <v>31</v>
      </c>
      <c r="F60" s="38">
        <v>30</v>
      </c>
      <c r="G60" s="38">
        <v>31</v>
      </c>
      <c r="H60" s="38">
        <v>30</v>
      </c>
      <c r="I60" s="38">
        <v>31</v>
      </c>
      <c r="J60" s="38">
        <v>31</v>
      </c>
      <c r="K60" s="38">
        <v>30</v>
      </c>
      <c r="L60" s="38">
        <v>31</v>
      </c>
      <c r="M60" s="38">
        <v>30</v>
      </c>
      <c r="N60" s="38">
        <v>31</v>
      </c>
    </row>
    <row r="61" spans="1:29" x14ac:dyDescent="0.25">
      <c r="A61" s="38" t="s">
        <v>64</v>
      </c>
      <c r="C61" s="38">
        <v>31</v>
      </c>
      <c r="D61" s="38">
        <v>59</v>
      </c>
      <c r="E61" s="38">
        <v>90</v>
      </c>
      <c r="F61" s="38">
        <v>120</v>
      </c>
      <c r="G61" s="38">
        <v>151</v>
      </c>
      <c r="H61" s="38">
        <v>181</v>
      </c>
      <c r="I61" s="38">
        <v>212</v>
      </c>
      <c r="J61" s="38">
        <v>243</v>
      </c>
      <c r="K61" s="38">
        <v>273</v>
      </c>
      <c r="L61" s="38">
        <v>304</v>
      </c>
      <c r="M61" s="38">
        <v>334</v>
      </c>
      <c r="N61" s="38">
        <v>365</v>
      </c>
    </row>
    <row r="68" spans="5:5" x14ac:dyDescent="0.25">
      <c r="E68" s="275"/>
    </row>
  </sheetData>
  <mergeCells count="12">
    <mergeCell ref="C5:N5"/>
    <mergeCell ref="C51:N51"/>
    <mergeCell ref="P3:T3"/>
    <mergeCell ref="V3:Z3"/>
    <mergeCell ref="P4:P6"/>
    <mergeCell ref="Q4:Q6"/>
    <mergeCell ref="S4:S6"/>
    <mergeCell ref="T4:T6"/>
    <mergeCell ref="V4:V6"/>
    <mergeCell ref="W4:W6"/>
    <mergeCell ref="Y4:Y6"/>
    <mergeCell ref="Z4:Z6"/>
  </mergeCells>
  <printOptions horizontalCentered="1" verticalCentered="1"/>
  <pageMargins left="0.5" right="0.5" top="0.5" bottom="0.5" header="0.5" footer="0.5"/>
  <pageSetup scale="55" orientation="landscape" r:id="rId1"/>
  <headerFooter alignWithMargins="0">
    <oddFooter>&amp;L&amp;10 1 Actual flow data through December (as of 02/04/20) is preliminary and subject to change pending additional MWRA and community review.&amp;R&amp;10&amp;Z&amp;F
&amp;A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Flow Impacts</vt:lpstr>
      <vt:lpstr>System Graph</vt:lpstr>
      <vt:lpstr>CY2016-2018 Avg.</vt:lpstr>
      <vt:lpstr>CY2017-2019 Avg.</vt:lpstr>
      <vt:lpstr>CY2016</vt:lpstr>
      <vt:lpstr>CY2017</vt:lpstr>
      <vt:lpstr>CY2018</vt:lpstr>
      <vt:lpstr>CY2019</vt:lpstr>
      <vt:lpstr>'CY2016'!Print_Area</vt:lpstr>
      <vt:lpstr>'CY2016-2018 Avg.'!Print_Area</vt:lpstr>
      <vt:lpstr>'CY2017'!Print_Area</vt:lpstr>
      <vt:lpstr>'CY2017-2019 Avg.'!Print_Area</vt:lpstr>
      <vt:lpstr>'CY2018'!Print_Area</vt:lpstr>
      <vt:lpstr>'CY2019'!Print_Area</vt:lpstr>
      <vt:lpstr>'Flow Impacts'!Print_Area</vt:lpstr>
      <vt:lpstr>'System Graph'!Print_Area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Norton_L</dc:creator>
  <dc:description>Prepared in response to a request from Walter Woods</dc:description>
  <cp:lastModifiedBy>Greeley, Michael</cp:lastModifiedBy>
  <cp:lastPrinted>2016-03-29T14:59:05Z</cp:lastPrinted>
  <dcterms:created xsi:type="dcterms:W3CDTF">2001-07-17T12:28:43Z</dcterms:created>
  <dcterms:modified xsi:type="dcterms:W3CDTF">2020-05-31T13:04:20Z</dcterms:modified>
</cp:coreProperties>
</file>