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BCFE0DDB-1463-4FEA-BA6A-600DE3D6A5D9}" xr6:coauthVersionLast="47" xr6:coauthVersionMax="47" xr10:uidLastSave="{00000000-0000-0000-0000-000000000000}"/>
  <bookViews>
    <workbookView xWindow="-120" yWindow="-120" windowWidth="38640" windowHeight="211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E11" i="11"/>
  <c r="E10" i="11"/>
  <c r="E9" i="11"/>
  <c r="H34" i="11"/>
  <c r="H33" i="11"/>
  <c r="H29" i="11"/>
  <c r="H7" i="11"/>
  <c r="H21" i="11" l="1"/>
  <c r="I5" i="11"/>
  <c r="I6" i="11" s="1"/>
  <c r="H28" i="11"/>
  <c r="H27" i="11"/>
  <c r="H25" i="11"/>
  <c r="H19" i="11"/>
  <c r="H13" i="11"/>
  <c r="H8" i="11"/>
  <c r="H20" i="11" l="1"/>
  <c r="H30" i="11"/>
  <c r="H9" i="11" l="1"/>
  <c r="H24" i="11"/>
  <c r="H26" i="11"/>
  <c r="H10" i="11"/>
  <c r="H22" i="11"/>
  <c r="J5" i="11"/>
  <c r="I4" i="11"/>
  <c r="H14" i="11" l="1"/>
  <c r="K5" i="11"/>
  <c r="J6" i="11"/>
  <c r="H23" i="11"/>
  <c r="H15" i="11"/>
  <c r="H11" i="11"/>
  <c r="H12" i="11"/>
  <c r="L5" i="11" l="1"/>
  <c r="K6" i="11"/>
  <c r="H18"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l="1"/>
  <c r="BF6" i="11"/>
  <c r="BG5" i="11"/>
  <c r="BG6" i="11" l="1"/>
  <c r="BH5" i="11"/>
  <c r="BH6" i="11" l="1"/>
  <c r="BI5" i="11"/>
  <c r="BI6" i="11" l="1"/>
  <c r="BJ5" i="11"/>
  <c r="BJ6" i="11" l="1"/>
  <c r="BK5" i="11"/>
  <c r="BK6" i="11" l="1"/>
  <c r="BL5" i="11"/>
  <c r="BM5" i="11" s="1"/>
  <c r="BM4" i="11" l="1"/>
  <c r="BN5" i="11"/>
  <c r="BM6" i="11"/>
  <c r="BL6" i="11"/>
  <c r="BN6" i="11" l="1"/>
  <c r="BO5" i="11"/>
  <c r="BO6" i="11" l="1"/>
  <c r="BP5" i="11"/>
  <c r="BP6" i="11" l="1"/>
  <c r="BQ5" i="11"/>
  <c r="BQ6" i="11" l="1"/>
  <c r="BR5" i="11"/>
  <c r="BR6" i="11" l="1"/>
  <c r="BS5" i="11"/>
  <c r="BS6" i="11" s="1"/>
</calcChain>
</file>

<file path=xl/sharedStrings.xml><?xml version="1.0" encoding="utf-8"?>
<sst xmlns="http://schemas.openxmlformats.org/spreadsheetml/2006/main" count="94" uniqueCount="68">
  <si>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</si>
  <si>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EINFACHES GANTT-DIAGRAMM von Vertex42.com</t>
  </si>
  <si>
    <t>Geben Sie den Firmennamen in Zelle B2 ein.</t>
  </si>
  <si>
    <t>https://www.vertex42.com/ExcelTemplates/simple-gantt-chart.html</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</si>
  <si>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</si>
  <si>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</si>
  <si>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</si>
  <si>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</si>
  <si>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</si>
  <si>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</si>
  <si>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</si>
  <si>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</si>
  <si>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</si>
  <si>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</si>
  <si>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</si>
  <si>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</si>
  <si>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</si>
  <si>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</si>
  <si>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</si>
  <si>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Name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</si>
  <si>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</si>
  <si>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</si>
  <si>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</si>
  <si>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</si>
  <si>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</si>
  <si>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</si>
  <si>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</si>
  <si>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</si>
  <si>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</si>
  <si>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</si>
  <si>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</si>
  <si>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</si>
  <si>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</si>
  <si>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</si>
  <si>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</si>
  <si>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</si>
  <si>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Anforderungsanalyse</t>
  </si>
  <si>
    <t>2. Systemdesign</t>
  </si>
  <si>
    <t>3. Implementierung</t>
  </si>
  <si>
    <t>4. Dokumentation</t>
  </si>
  <si>
    <t>5. Testphase</t>
  </si>
  <si>
    <t>6. Ausarbeitung</t>
  </si>
  <si>
    <t>Identifikation der Sicherheitsanforderungen für die Anwendung</t>
  </si>
  <si>
    <t>Analyse der Benutzerbedürfnisse hinsichtlich Funktionalität und Benutzerfreundlichkeit</t>
  </si>
  <si>
    <t>Untersuchung potenzieller Risiken und Schwachstellen in der Anwendung</t>
  </si>
  <si>
    <t>Erstellung eines Anforderungsdokuments, dass alle gesammelten Informationen zusammenfasst</t>
  </si>
  <si>
    <t>Entwurf der Architektur der Anwendung, einschließlich Backend- und Frontend-Komponenten</t>
  </si>
  <si>
    <t>Definition der JWT-Strategie für die Authentifizierung, einschließlich Token-Generierung und -Verwaltung</t>
  </si>
  <si>
    <t>Planung des dynamischen Zugriffskontrollsystems</t>
  </si>
  <si>
    <t>Planung der Multi-Faktor-Authentifizierung (MFA) mit Auswahl geeigneter Methoden (SMS-OTP, biometrische Authentifizierung).</t>
  </si>
  <si>
    <t>Erstellung eines UML-Diagramms, um die Systemarchitektur zu visualisieren</t>
  </si>
  <si>
    <t>Programmierung der Backend-Logik zur Verwaltung von Benutzerdaten und Authentifizierung.</t>
  </si>
  <si>
    <t>Implementierung der JWT-Generierung und -Validierung im Backend</t>
  </si>
  <si>
    <t>Entwicklung des Frontends, dass eine benutzerfreundliche Oberfläche für die Interaktion mit der Anwendung bietet</t>
  </si>
  <si>
    <t>Integration des dynamischen Zugriffkontrollsystems und der MFA-Methoden in den Anmeldeprozess</t>
  </si>
  <si>
    <t>Sicherstellung, dass alle sicherheitsrelevanten Daten verschlüsselt gespeichert werden.</t>
  </si>
  <si>
    <t>Erstellung einer technischen Dokumentation, die alle Aspekte des Systems beschreibt, einschließlich Architektur, API-Spezifikationen und Datenbankdesign</t>
  </si>
  <si>
    <t>Entwicklung eines Benutzerhandbuchs, das erklärt, wie die App verwendet wird, einschließlich Anweisungen zur Anmeldung und Nutzung der MFA.</t>
  </si>
  <si>
    <t>Dokumentation von Code und Implementierungsdetails zur Unterstützung zukünftiger Wartung und Weiterentwicklung</t>
  </si>
  <si>
    <t>Durchführung von Funktionstests zur Überprüfung aller App-Funktionen auf korrekte Arbeitsweise</t>
  </si>
  <si>
    <t>Durchführung von Sicherheitstests, um sicherzustellen, dass die JWT-Implementierung und MFA effektiv sind.</t>
  </si>
  <si>
    <t>Dokumentation aller Testergebnisse sowie identifizierter Fehler und deren Behebung.</t>
  </si>
  <si>
    <t>Erstellung einer Projektpräsentation, die den gesamten Entwicklungsprozess zusammenfasst.</t>
  </si>
  <si>
    <t>Verfassen eines Abschlussberichts, der die Ergebnisse des Projekts dokumentiert, einschließlich Herausforderungen und Lösungen während des Entwicklungsprozesses.</t>
  </si>
  <si>
    <t>Zusammenfassung von Erkenntnissen über die Implementierung von MFA in JWT-basierten Systemen</t>
  </si>
  <si>
    <t>Cyber-Sicherheit</t>
  </si>
  <si>
    <t>Projektleiter: Marc Grundwald, 
                          Christopher Unkart</t>
  </si>
  <si>
    <t>Sichere Finanzverwaltung: JWT gestützte Authentifizierung mit dynamischem Zugriffskontrollsystem und Multi-Faktor-Authentifizierung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</si>
</sst>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11" applyNumberFormat="0" applyAlignment="0" applyProtection="0"/>
    <xf numFmtId="0" fontId="29" fillId="17" borderId="12" applyNumberFormat="0" applyAlignment="0" applyProtection="0"/>
    <xf numFmtId="0" fontId="30" fillId="17" borderId="11" applyNumberFormat="0" applyAlignment="0" applyProtection="0"/>
    <xf numFmtId="0" fontId="31" fillId="0" borderId="13" applyNumberFormat="0" applyFill="0" applyAlignment="0" applyProtection="0"/>
    <xf numFmtId="0" fontId="32" fillId="18" borderId="14" applyNumberFormat="0" applyAlignment="0" applyProtection="0"/>
    <xf numFmtId="0" fontId="33" fillId="0" borderId="0" applyNumberFormat="0" applyFill="0" applyBorder="0" applyAlignment="0" applyProtection="0"/>
    <xf numFmtId="0" fontId="7" fillId="19"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xf numFmtId="0" fontId="8" fillId="0" borderId="0" xfId="7" applyAlignment="1">
      <alignment vertical="top" wrapTex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26"/>
      <tableStyleElement type="headerRow" dxfId="125"/>
      <tableStyleElement type="totalRow" dxfId="124"/>
      <tableStyleElement type="firstColumn" dxfId="123"/>
      <tableStyleElement type="lastColumn" dxfId="122"/>
      <tableStyleElement type="firstRowStripe" dxfId="121"/>
      <tableStyleElement type="secondRowStripe" dxfId="120"/>
      <tableStyleElement type="firstColumnStripe" dxfId="119"/>
      <tableStyleElement type="secondColumnStripe" dxfId="1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9"/>
  <sheetViews>
    <sheetView showGridLines="0" tabSelected="1" showRuler="0" zoomScaleNormal="100" zoomScalePageLayoutView="70" workbookViewId="0">
      <pane ySplit="6" topLeftCell="A8" activePane="bottomLeft" state="frozen"/>
      <selection pane="bottomLeft" activeCell="F37" sqref="F37"/>
    </sheetView>
  </sheetViews>
  <sheetFormatPr baseColWidth="10" defaultColWidth="9.140625" defaultRowHeight="30" customHeight="1" x14ac:dyDescent="0.25"/>
  <cols>
    <col min="1" max="1" width="2.7109375" style="39" customWidth="1"/>
    <col min="2" max="2" width="4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x14ac:dyDescent="0.45">
      <c r="A1" s="40" t="s">
        <v>0</v>
      </c>
      <c r="B1" s="43" t="s">
        <v>67</v>
      </c>
      <c r="C1" s="1"/>
      <c r="D1" s="2"/>
      <c r="E1" s="4"/>
      <c r="F1" s="28"/>
      <c r="H1" s="2"/>
      <c r="I1" s="58"/>
    </row>
    <row r="2" spans="1:71" ht="30" customHeight="1" x14ac:dyDescent="0.3">
      <c r="A2" s="39" t="s">
        <v>2</v>
      </c>
      <c r="B2" s="44" t="s">
        <v>65</v>
      </c>
      <c r="I2" s="59"/>
    </row>
    <row r="3" spans="1:71" ht="37.5" customHeight="1" x14ac:dyDescent="0.25">
      <c r="A3" s="39" t="s">
        <v>4</v>
      </c>
      <c r="B3" s="82" t="s">
        <v>66</v>
      </c>
      <c r="C3" s="76" t="s">
        <v>5</v>
      </c>
      <c r="D3" s="77"/>
      <c r="E3" s="81">
        <v>45639</v>
      </c>
      <c r="F3" s="81"/>
    </row>
    <row r="4" spans="1:71" ht="30" customHeight="1" x14ac:dyDescent="0.25">
      <c r="A4" s="40" t="s">
        <v>6</v>
      </c>
      <c r="C4" s="76" t="s">
        <v>7</v>
      </c>
      <c r="D4" s="77"/>
      <c r="E4" s="7">
        <v>1</v>
      </c>
      <c r="I4" s="78">
        <f>I5</f>
        <v>45635</v>
      </c>
      <c r="J4" s="79"/>
      <c r="K4" s="79"/>
      <c r="L4" s="79"/>
      <c r="M4" s="79"/>
      <c r="N4" s="79"/>
      <c r="O4" s="80"/>
      <c r="P4" s="78">
        <f>P5</f>
        <v>45642</v>
      </c>
      <c r="Q4" s="79"/>
      <c r="R4" s="79"/>
      <c r="S4" s="79"/>
      <c r="T4" s="79"/>
      <c r="U4" s="79"/>
      <c r="V4" s="80"/>
      <c r="W4" s="78">
        <f>W5</f>
        <v>45649</v>
      </c>
      <c r="X4" s="79"/>
      <c r="Y4" s="79"/>
      <c r="Z4" s="79"/>
      <c r="AA4" s="79"/>
      <c r="AB4" s="79"/>
      <c r="AC4" s="80"/>
      <c r="AD4" s="78">
        <f>AD5</f>
        <v>45656</v>
      </c>
      <c r="AE4" s="79"/>
      <c r="AF4" s="79"/>
      <c r="AG4" s="79"/>
      <c r="AH4" s="79"/>
      <c r="AI4" s="79"/>
      <c r="AJ4" s="80"/>
      <c r="AK4" s="78">
        <f>AK5</f>
        <v>45663</v>
      </c>
      <c r="AL4" s="79"/>
      <c r="AM4" s="79"/>
      <c r="AN4" s="79"/>
      <c r="AO4" s="79"/>
      <c r="AP4" s="79"/>
      <c r="AQ4" s="80"/>
      <c r="AR4" s="78">
        <f>AR5</f>
        <v>45670</v>
      </c>
      <c r="AS4" s="79"/>
      <c r="AT4" s="79"/>
      <c r="AU4" s="79"/>
      <c r="AV4" s="79"/>
      <c r="AW4" s="79"/>
      <c r="AX4" s="80"/>
      <c r="AY4" s="78">
        <f>AY5</f>
        <v>45677</v>
      </c>
      <c r="AZ4" s="79"/>
      <c r="BA4" s="79"/>
      <c r="BB4" s="79"/>
      <c r="BC4" s="79"/>
      <c r="BD4" s="79"/>
      <c r="BE4" s="80"/>
      <c r="BF4" s="78">
        <f>BF5</f>
        <v>45684</v>
      </c>
      <c r="BG4" s="79"/>
      <c r="BH4" s="79"/>
      <c r="BI4" s="79"/>
      <c r="BJ4" s="79"/>
      <c r="BK4" s="79"/>
      <c r="BL4" s="80"/>
      <c r="BM4" s="78">
        <f>BM5</f>
        <v>45691</v>
      </c>
      <c r="BN4" s="79"/>
      <c r="BO4" s="79"/>
      <c r="BP4" s="79"/>
      <c r="BQ4" s="79"/>
      <c r="BR4" s="79"/>
      <c r="BS4" s="80"/>
    </row>
    <row r="5" spans="1:71" ht="15" customHeight="1" x14ac:dyDescent="0.25">
      <c r="A5" s="40" t="s">
        <v>8</v>
      </c>
      <c r="B5" s="57"/>
      <c r="C5" s="57"/>
      <c r="D5" s="57"/>
      <c r="E5" s="57"/>
      <c r="F5" s="57"/>
      <c r="G5" s="57"/>
      <c r="I5" s="73">
        <f>Projektanfang-WEEKDAY(Projektanfang,1)+2+7*(Anzeigewoche-1)</f>
        <v>45635</v>
      </c>
      <c r="J5" s="74">
        <f>I5+1</f>
        <v>45636</v>
      </c>
      <c r="K5" s="74">
        <f t="shared" ref="K5:AX5" si="0">J5+1</f>
        <v>45637</v>
      </c>
      <c r="L5" s="74">
        <f t="shared" si="0"/>
        <v>45638</v>
      </c>
      <c r="M5" s="74">
        <f t="shared" si="0"/>
        <v>45639</v>
      </c>
      <c r="N5" s="74">
        <f t="shared" si="0"/>
        <v>45640</v>
      </c>
      <c r="O5" s="75">
        <f t="shared" si="0"/>
        <v>45641</v>
      </c>
      <c r="P5" s="73">
        <f>O5+1</f>
        <v>45642</v>
      </c>
      <c r="Q5" s="74">
        <f>P5+1</f>
        <v>45643</v>
      </c>
      <c r="R5" s="74">
        <f t="shared" si="0"/>
        <v>45644</v>
      </c>
      <c r="S5" s="74">
        <f t="shared" si="0"/>
        <v>45645</v>
      </c>
      <c r="T5" s="74">
        <f t="shared" si="0"/>
        <v>45646</v>
      </c>
      <c r="U5" s="74">
        <f t="shared" si="0"/>
        <v>45647</v>
      </c>
      <c r="V5" s="75">
        <f t="shared" si="0"/>
        <v>45648</v>
      </c>
      <c r="W5" s="73">
        <f>V5+1</f>
        <v>45649</v>
      </c>
      <c r="X5" s="74">
        <f>W5+1</f>
        <v>45650</v>
      </c>
      <c r="Y5" s="74">
        <f t="shared" si="0"/>
        <v>45651</v>
      </c>
      <c r="Z5" s="74">
        <f t="shared" si="0"/>
        <v>45652</v>
      </c>
      <c r="AA5" s="74">
        <f t="shared" si="0"/>
        <v>45653</v>
      </c>
      <c r="AB5" s="74">
        <f t="shared" si="0"/>
        <v>45654</v>
      </c>
      <c r="AC5" s="75">
        <f t="shared" si="0"/>
        <v>45655</v>
      </c>
      <c r="AD5" s="73">
        <f>AC5+1</f>
        <v>45656</v>
      </c>
      <c r="AE5" s="74">
        <f>AD5+1</f>
        <v>45657</v>
      </c>
      <c r="AF5" s="74">
        <f t="shared" si="0"/>
        <v>45658</v>
      </c>
      <c r="AG5" s="74">
        <f t="shared" si="0"/>
        <v>45659</v>
      </c>
      <c r="AH5" s="74">
        <f t="shared" si="0"/>
        <v>45660</v>
      </c>
      <c r="AI5" s="74">
        <f t="shared" si="0"/>
        <v>45661</v>
      </c>
      <c r="AJ5" s="75">
        <f t="shared" si="0"/>
        <v>45662</v>
      </c>
      <c r="AK5" s="73">
        <f>AJ5+1</f>
        <v>45663</v>
      </c>
      <c r="AL5" s="74">
        <f>AK5+1</f>
        <v>45664</v>
      </c>
      <c r="AM5" s="74">
        <f t="shared" si="0"/>
        <v>45665</v>
      </c>
      <c r="AN5" s="74">
        <f t="shared" si="0"/>
        <v>45666</v>
      </c>
      <c r="AO5" s="74">
        <f t="shared" si="0"/>
        <v>45667</v>
      </c>
      <c r="AP5" s="74">
        <f t="shared" si="0"/>
        <v>45668</v>
      </c>
      <c r="AQ5" s="75">
        <f t="shared" si="0"/>
        <v>45669</v>
      </c>
      <c r="AR5" s="73">
        <f>AQ5+1</f>
        <v>45670</v>
      </c>
      <c r="AS5" s="74">
        <f>AR5+1</f>
        <v>45671</v>
      </c>
      <c r="AT5" s="74">
        <f t="shared" si="0"/>
        <v>45672</v>
      </c>
      <c r="AU5" s="74">
        <f t="shared" si="0"/>
        <v>45673</v>
      </c>
      <c r="AV5" s="74">
        <f t="shared" si="0"/>
        <v>45674</v>
      </c>
      <c r="AW5" s="74">
        <f t="shared" si="0"/>
        <v>45675</v>
      </c>
      <c r="AX5" s="75">
        <f t="shared" si="0"/>
        <v>45676</v>
      </c>
      <c r="AY5" s="73">
        <f>AX5+1</f>
        <v>45677</v>
      </c>
      <c r="AZ5" s="74">
        <f>AY5+1</f>
        <v>45678</v>
      </c>
      <c r="BA5" s="74">
        <f t="shared" ref="BA5:BE5" si="1">AZ5+1</f>
        <v>45679</v>
      </c>
      <c r="BB5" s="74">
        <f t="shared" si="1"/>
        <v>45680</v>
      </c>
      <c r="BC5" s="74">
        <f t="shared" si="1"/>
        <v>45681</v>
      </c>
      <c r="BD5" s="74">
        <f t="shared" si="1"/>
        <v>45682</v>
      </c>
      <c r="BE5" s="75">
        <f t="shared" si="1"/>
        <v>45683</v>
      </c>
      <c r="BF5" s="73">
        <f>BE5+1</f>
        <v>45684</v>
      </c>
      <c r="BG5" s="74">
        <f>BF5+1</f>
        <v>45685</v>
      </c>
      <c r="BH5" s="74">
        <f t="shared" ref="BH5:BL5" si="2">BG5+1</f>
        <v>45686</v>
      </c>
      <c r="BI5" s="74">
        <f t="shared" si="2"/>
        <v>45687</v>
      </c>
      <c r="BJ5" s="74">
        <f t="shared" si="2"/>
        <v>45688</v>
      </c>
      <c r="BK5" s="74">
        <f t="shared" si="2"/>
        <v>45689</v>
      </c>
      <c r="BL5" s="75">
        <f t="shared" si="2"/>
        <v>45690</v>
      </c>
      <c r="BM5" s="73">
        <f>BL5+1</f>
        <v>45691</v>
      </c>
      <c r="BN5" s="74">
        <f>BM5+1</f>
        <v>45692</v>
      </c>
      <c r="BO5" s="74">
        <f t="shared" ref="BO5" si="3">BN5+1</f>
        <v>45693</v>
      </c>
      <c r="BP5" s="74">
        <f t="shared" ref="BP5" si="4">BO5+1</f>
        <v>45694</v>
      </c>
      <c r="BQ5" s="74">
        <f t="shared" ref="BQ5" si="5">BP5+1</f>
        <v>45695</v>
      </c>
      <c r="BR5" s="74">
        <f t="shared" ref="BR5" si="6">BQ5+1</f>
        <v>45696</v>
      </c>
      <c r="BS5" s="75">
        <f t="shared" ref="BS5" si="7">BR5+1</f>
        <v>45697</v>
      </c>
    </row>
    <row r="6" spans="1:71" ht="30" customHeight="1" thickBot="1" x14ac:dyDescent="0.3">
      <c r="A6" s="40" t="s">
        <v>9</v>
      </c>
      <c r="B6" s="8" t="s">
        <v>10</v>
      </c>
      <c r="C6" s="9" t="s">
        <v>11</v>
      </c>
      <c r="D6" s="9" t="s">
        <v>12</v>
      </c>
      <c r="E6" s="9" t="s">
        <v>13</v>
      </c>
      <c r="F6" s="9" t="s">
        <v>14</v>
      </c>
      <c r="G6" s="9"/>
      <c r="H6" s="9" t="s">
        <v>15</v>
      </c>
      <c r="I6" s="10" t="str">
        <f t="shared" ref="I6:AN6" si="8">LEFT(TEXT(I5,"TTTT"),1)</f>
        <v>M</v>
      </c>
      <c r="J6" s="10" t="str">
        <f t="shared" si="8"/>
        <v>D</v>
      </c>
      <c r="K6" s="10" t="str">
        <f t="shared" si="8"/>
        <v>M</v>
      </c>
      <c r="L6" s="10" t="str">
        <f t="shared" si="8"/>
        <v>D</v>
      </c>
      <c r="M6" s="10" t="str">
        <f t="shared" si="8"/>
        <v>F</v>
      </c>
      <c r="N6" s="10" t="str">
        <f t="shared" si="8"/>
        <v>S</v>
      </c>
      <c r="O6" s="10" t="str">
        <f t="shared" si="8"/>
        <v>S</v>
      </c>
      <c r="P6" s="10" t="str">
        <f t="shared" si="8"/>
        <v>M</v>
      </c>
      <c r="Q6" s="10" t="str">
        <f t="shared" si="8"/>
        <v>D</v>
      </c>
      <c r="R6" s="10" t="str">
        <f t="shared" si="8"/>
        <v>M</v>
      </c>
      <c r="S6" s="10" t="str">
        <f t="shared" si="8"/>
        <v>D</v>
      </c>
      <c r="T6" s="10" t="str">
        <f t="shared" si="8"/>
        <v>F</v>
      </c>
      <c r="U6" s="10" t="str">
        <f t="shared" si="8"/>
        <v>S</v>
      </c>
      <c r="V6" s="10" t="str">
        <f t="shared" si="8"/>
        <v>S</v>
      </c>
      <c r="W6" s="10" t="str">
        <f t="shared" si="8"/>
        <v>M</v>
      </c>
      <c r="X6" s="10" t="str">
        <f t="shared" si="8"/>
        <v>D</v>
      </c>
      <c r="Y6" s="10" t="str">
        <f t="shared" si="8"/>
        <v>M</v>
      </c>
      <c r="Z6" s="10" t="str">
        <f t="shared" si="8"/>
        <v>D</v>
      </c>
      <c r="AA6" s="10" t="str">
        <f t="shared" si="8"/>
        <v>F</v>
      </c>
      <c r="AB6" s="10" t="str">
        <f t="shared" si="8"/>
        <v>S</v>
      </c>
      <c r="AC6" s="10" t="str">
        <f t="shared" si="8"/>
        <v>S</v>
      </c>
      <c r="AD6" s="10" t="str">
        <f t="shared" si="8"/>
        <v>M</v>
      </c>
      <c r="AE6" s="10" t="str">
        <f t="shared" si="8"/>
        <v>D</v>
      </c>
      <c r="AF6" s="10" t="str">
        <f t="shared" si="8"/>
        <v>M</v>
      </c>
      <c r="AG6" s="10" t="str">
        <f t="shared" si="8"/>
        <v>D</v>
      </c>
      <c r="AH6" s="10" t="str">
        <f t="shared" si="8"/>
        <v>F</v>
      </c>
      <c r="AI6" s="10" t="str">
        <f t="shared" si="8"/>
        <v>S</v>
      </c>
      <c r="AJ6" s="10" t="str">
        <f t="shared" si="8"/>
        <v>S</v>
      </c>
      <c r="AK6" s="10" t="str">
        <f t="shared" si="8"/>
        <v>M</v>
      </c>
      <c r="AL6" s="10" t="str">
        <f t="shared" si="8"/>
        <v>D</v>
      </c>
      <c r="AM6" s="10" t="str">
        <f t="shared" si="8"/>
        <v>M</v>
      </c>
      <c r="AN6" s="10" t="str">
        <f t="shared" si="8"/>
        <v>D</v>
      </c>
      <c r="AO6" s="10" t="str">
        <f t="shared" ref="AO6:BL6" si="9">LEFT(TEXT(AO5,"TTTT"),1)</f>
        <v>F</v>
      </c>
      <c r="AP6" s="10" t="str">
        <f t="shared" si="9"/>
        <v>S</v>
      </c>
      <c r="AQ6" s="10" t="str">
        <f t="shared" si="9"/>
        <v>S</v>
      </c>
      <c r="AR6" s="10" t="str">
        <f t="shared" si="9"/>
        <v>M</v>
      </c>
      <c r="AS6" s="10" t="str">
        <f t="shared" si="9"/>
        <v>D</v>
      </c>
      <c r="AT6" s="10" t="str">
        <f t="shared" si="9"/>
        <v>M</v>
      </c>
      <c r="AU6" s="10" t="str">
        <f t="shared" si="9"/>
        <v>D</v>
      </c>
      <c r="AV6" s="10" t="str">
        <f t="shared" si="9"/>
        <v>F</v>
      </c>
      <c r="AW6" s="10" t="str">
        <f t="shared" si="9"/>
        <v>S</v>
      </c>
      <c r="AX6" s="10" t="str">
        <f t="shared" si="9"/>
        <v>S</v>
      </c>
      <c r="AY6" s="10" t="str">
        <f t="shared" si="9"/>
        <v>M</v>
      </c>
      <c r="AZ6" s="10" t="str">
        <f t="shared" si="9"/>
        <v>D</v>
      </c>
      <c r="BA6" s="10" t="str">
        <f t="shared" si="9"/>
        <v>M</v>
      </c>
      <c r="BB6" s="10" t="str">
        <f t="shared" si="9"/>
        <v>D</v>
      </c>
      <c r="BC6" s="10" t="str">
        <f t="shared" si="9"/>
        <v>F</v>
      </c>
      <c r="BD6" s="10" t="str">
        <f t="shared" si="9"/>
        <v>S</v>
      </c>
      <c r="BE6" s="10" t="str">
        <f t="shared" si="9"/>
        <v>S</v>
      </c>
      <c r="BF6" s="10" t="str">
        <f>LEFT(TEXT(BF5,"TTTT"),1)</f>
        <v>M</v>
      </c>
      <c r="BG6" s="10" t="str">
        <f t="shared" si="9"/>
        <v>D</v>
      </c>
      <c r="BH6" s="10" t="str">
        <f t="shared" si="9"/>
        <v>M</v>
      </c>
      <c r="BI6" s="10" t="str">
        <f t="shared" si="9"/>
        <v>D</v>
      </c>
      <c r="BJ6" s="10" t="str">
        <f t="shared" si="9"/>
        <v>F</v>
      </c>
      <c r="BK6" s="10" t="str">
        <f t="shared" si="9"/>
        <v>S</v>
      </c>
      <c r="BL6" s="10" t="str">
        <f t="shared" si="9"/>
        <v>S</v>
      </c>
      <c r="BM6" s="10" t="str">
        <f t="shared" ref="BM6" si="10">LEFT(TEXT(BM5,"TTTT"),1)</f>
        <v>M</v>
      </c>
      <c r="BN6" s="10" t="str">
        <f t="shared" ref="BN6" si="11">LEFT(TEXT(BN5,"TTTT"),1)</f>
        <v>D</v>
      </c>
      <c r="BO6" s="10" t="str">
        <f t="shared" ref="BO6" si="12">LEFT(TEXT(BO5,"TTTT"),1)</f>
        <v>M</v>
      </c>
      <c r="BP6" s="10" t="str">
        <f t="shared" ref="BP6" si="13">LEFT(TEXT(BP5,"TTTT"),1)</f>
        <v>D</v>
      </c>
      <c r="BQ6" s="10" t="str">
        <f t="shared" ref="BQ6" si="14">LEFT(TEXT(BQ5,"TTTT"),1)</f>
        <v>F</v>
      </c>
      <c r="BR6" s="10" t="str">
        <f t="shared" ref="BR6" si="15">LEFT(TEXT(BR5,"TTTT"),1)</f>
        <v>S</v>
      </c>
      <c r="BS6" s="10" t="str">
        <f t="shared" ref="BS6" si="16">LEFT(TEXT(BS5,"TTTT"),1)</f>
        <v>S</v>
      </c>
    </row>
    <row r="7" spans="1:71" ht="30" hidden="1" customHeight="1" thickBot="1" x14ac:dyDescent="0.3">
      <c r="A7" s="39" t="s">
        <v>16</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71" s="3" customFormat="1" ht="30" customHeight="1" thickBot="1" x14ac:dyDescent="0.3">
      <c r="A8" s="40" t="s">
        <v>17</v>
      </c>
      <c r="B8" s="14" t="s">
        <v>36</v>
      </c>
      <c r="C8" s="45"/>
      <c r="D8" s="15"/>
      <c r="E8" s="63"/>
      <c r="F8" s="63"/>
      <c r="G8" s="13"/>
      <c r="H8" s="13" t="str">
        <f t="shared" ref="H8:H34" si="17">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row>
    <row r="9" spans="1:71" s="3" customFormat="1" ht="30" customHeight="1" thickBot="1" x14ac:dyDescent="0.3">
      <c r="A9" s="40" t="s">
        <v>18</v>
      </c>
      <c r="B9" s="53" t="s">
        <v>42</v>
      </c>
      <c r="C9" s="46" t="s">
        <v>19</v>
      </c>
      <c r="D9" s="16">
        <v>0</v>
      </c>
      <c r="E9" s="63">
        <f>Projektanfang</f>
        <v>45639</v>
      </c>
      <c r="F9" s="63">
        <v>45646</v>
      </c>
      <c r="G9" s="13"/>
      <c r="H9" s="13">
        <f t="shared" si="17"/>
        <v>8</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row>
    <row r="10" spans="1:71" s="3" customFormat="1" ht="30" customHeight="1" thickBot="1" x14ac:dyDescent="0.3">
      <c r="A10" s="40" t="s">
        <v>20</v>
      </c>
      <c r="B10" s="53" t="s">
        <v>43</v>
      </c>
      <c r="C10" s="46" t="s">
        <v>19</v>
      </c>
      <c r="D10" s="16">
        <v>0</v>
      </c>
      <c r="E10" s="63">
        <f>Projektanfang</f>
        <v>45639</v>
      </c>
      <c r="F10" s="63">
        <v>45646</v>
      </c>
      <c r="G10" s="13"/>
      <c r="H10" s="13">
        <f t="shared" si="17"/>
        <v>8</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row>
    <row r="11" spans="1:71" s="3" customFormat="1" ht="30" customHeight="1" thickBot="1" x14ac:dyDescent="0.3">
      <c r="A11" s="39"/>
      <c r="B11" s="53" t="s">
        <v>44</v>
      </c>
      <c r="C11" s="46" t="s">
        <v>19</v>
      </c>
      <c r="D11" s="16">
        <v>0</v>
      </c>
      <c r="E11" s="63">
        <f>Projektanfang</f>
        <v>45639</v>
      </c>
      <c r="F11" s="63">
        <v>45646</v>
      </c>
      <c r="G11" s="13"/>
      <c r="H11" s="13">
        <f t="shared" si="17"/>
        <v>8</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row>
    <row r="12" spans="1:71" s="3" customFormat="1" ht="30" customHeight="1" thickBot="1" x14ac:dyDescent="0.3">
      <c r="A12" s="39"/>
      <c r="B12" s="53" t="s">
        <v>45</v>
      </c>
      <c r="C12" s="46" t="s">
        <v>19</v>
      </c>
      <c r="D12" s="16">
        <v>0</v>
      </c>
      <c r="E12" s="63">
        <f>Projektanfang</f>
        <v>45639</v>
      </c>
      <c r="F12" s="63">
        <v>45646</v>
      </c>
      <c r="G12" s="13"/>
      <c r="H12" s="13">
        <f t="shared" si="17"/>
        <v>8</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row>
    <row r="13" spans="1:71" s="3" customFormat="1" ht="30" customHeight="1" thickBot="1" x14ac:dyDescent="0.3">
      <c r="A13" s="40" t="s">
        <v>21</v>
      </c>
      <c r="B13" s="17" t="s">
        <v>37</v>
      </c>
      <c r="C13" s="47"/>
      <c r="D13" s="18"/>
      <c r="E13" s="64"/>
      <c r="F13" s="65"/>
      <c r="G13" s="13"/>
      <c r="H13" s="13" t="str">
        <f t="shared" si="17"/>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row>
    <row r="14" spans="1:71" s="3" customFormat="1" ht="30" customHeight="1" thickBot="1" x14ac:dyDescent="0.3">
      <c r="A14" s="40"/>
      <c r="B14" s="54" t="s">
        <v>46</v>
      </c>
      <c r="C14" s="48" t="s">
        <v>19</v>
      </c>
      <c r="D14" s="19">
        <v>0</v>
      </c>
      <c r="E14" s="66">
        <v>45639</v>
      </c>
      <c r="F14" s="66">
        <v>45667</v>
      </c>
      <c r="G14" s="13"/>
      <c r="H14" s="13">
        <f t="shared" si="17"/>
        <v>29</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row>
    <row r="15" spans="1:71" s="3" customFormat="1" ht="30" customHeight="1" thickBot="1" x14ac:dyDescent="0.3">
      <c r="A15" s="39"/>
      <c r="B15" s="54" t="s">
        <v>47</v>
      </c>
      <c r="C15" s="48" t="s">
        <v>19</v>
      </c>
      <c r="D15" s="19">
        <v>0</v>
      </c>
      <c r="E15" s="66">
        <v>45639</v>
      </c>
      <c r="F15" s="66">
        <v>45667</v>
      </c>
      <c r="G15" s="13"/>
      <c r="H15" s="13">
        <f t="shared" si="17"/>
        <v>29</v>
      </c>
      <c r="I15" s="26"/>
      <c r="J15" s="26"/>
      <c r="K15" s="26"/>
      <c r="L15" s="26"/>
      <c r="M15" s="26"/>
      <c r="N15" s="26"/>
      <c r="O15" s="26"/>
      <c r="P15" s="26"/>
      <c r="Q15" s="26"/>
      <c r="R15" s="26"/>
      <c r="S15" s="26"/>
      <c r="T15" s="26"/>
      <c r="U15" s="27"/>
      <c r="V15" s="27"/>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row>
    <row r="16" spans="1:71" s="3" customFormat="1" ht="30" customHeight="1" thickBot="1" x14ac:dyDescent="0.3">
      <c r="A16" s="39"/>
      <c r="B16" s="54" t="s">
        <v>48</v>
      </c>
      <c r="C16" s="48" t="s">
        <v>19</v>
      </c>
      <c r="D16" s="19">
        <v>0</v>
      </c>
      <c r="E16" s="66">
        <v>45639</v>
      </c>
      <c r="F16" s="66">
        <v>45667</v>
      </c>
      <c r="G16" s="13"/>
      <c r="H16" s="13">
        <f t="shared" si="17"/>
        <v>29</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row>
    <row r="17" spans="1:71" s="3" customFormat="1" ht="30" customHeight="1" thickBot="1" x14ac:dyDescent="0.3">
      <c r="A17" s="39"/>
      <c r="B17" s="54" t="s">
        <v>49</v>
      </c>
      <c r="C17" s="48" t="s">
        <v>19</v>
      </c>
      <c r="D17" s="19">
        <v>0</v>
      </c>
      <c r="E17" s="66">
        <v>45639</v>
      </c>
      <c r="F17" s="66">
        <v>45667</v>
      </c>
      <c r="G17" s="13"/>
      <c r="H17" s="13">
        <f t="shared" si="17"/>
        <v>29</v>
      </c>
      <c r="I17" s="26"/>
      <c r="J17" s="26"/>
      <c r="K17" s="26"/>
      <c r="L17" s="26"/>
      <c r="M17" s="26"/>
      <c r="N17" s="26"/>
      <c r="O17" s="26"/>
      <c r="P17" s="26"/>
      <c r="Q17" s="26"/>
      <c r="R17" s="26"/>
      <c r="S17" s="26"/>
      <c r="T17" s="26"/>
      <c r="U17" s="26"/>
      <c r="V17" s="26"/>
      <c r="W17" s="26"/>
      <c r="X17" s="26"/>
      <c r="Y17" s="27"/>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row>
    <row r="18" spans="1:71" s="3" customFormat="1" ht="30" customHeight="1" thickBot="1" x14ac:dyDescent="0.3">
      <c r="A18" s="39"/>
      <c r="B18" s="54" t="s">
        <v>50</v>
      </c>
      <c r="C18" s="48" t="s">
        <v>19</v>
      </c>
      <c r="D18" s="19">
        <v>0</v>
      </c>
      <c r="E18" s="66">
        <v>45639</v>
      </c>
      <c r="F18" s="66">
        <v>45667</v>
      </c>
      <c r="G18" s="13"/>
      <c r="H18" s="13">
        <f t="shared" si="17"/>
        <v>29</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row>
    <row r="19" spans="1:71" s="3" customFormat="1" ht="30" customHeight="1" thickBot="1" x14ac:dyDescent="0.3">
      <c r="A19" s="39" t="s">
        <v>22</v>
      </c>
      <c r="B19" s="20" t="s">
        <v>38</v>
      </c>
      <c r="C19" s="49"/>
      <c r="D19" s="21"/>
      <c r="E19" s="67"/>
      <c r="F19" s="68"/>
      <c r="G19" s="13"/>
      <c r="H19" s="13" t="str">
        <f t="shared" si="17"/>
        <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row>
    <row r="20" spans="1:71" s="3" customFormat="1" ht="30" customHeight="1" thickBot="1" x14ac:dyDescent="0.3">
      <c r="A20" s="39"/>
      <c r="B20" s="55" t="s">
        <v>51</v>
      </c>
      <c r="C20" s="50" t="s">
        <v>19</v>
      </c>
      <c r="D20" s="22">
        <v>0</v>
      </c>
      <c r="E20" s="69">
        <v>45646</v>
      </c>
      <c r="F20" s="69">
        <v>45681</v>
      </c>
      <c r="G20" s="13"/>
      <c r="H20" s="13">
        <f t="shared" si="17"/>
        <v>36</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row>
    <row r="21" spans="1:71" s="3" customFormat="1" ht="30" customHeight="1" thickBot="1" x14ac:dyDescent="0.3">
      <c r="A21" s="39"/>
      <c r="B21" s="55" t="s">
        <v>52</v>
      </c>
      <c r="C21" s="50" t="s">
        <v>19</v>
      </c>
      <c r="D21" s="22">
        <v>0</v>
      </c>
      <c r="E21" s="69">
        <v>45646</v>
      </c>
      <c r="F21" s="69">
        <v>45681</v>
      </c>
      <c r="G21" s="13"/>
      <c r="H21" s="13">
        <f t="shared" si="17"/>
        <v>36</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row>
    <row r="22" spans="1:71" s="3" customFormat="1" ht="30" customHeight="1" thickBot="1" x14ac:dyDescent="0.3">
      <c r="A22" s="39"/>
      <c r="B22" s="55" t="s">
        <v>53</v>
      </c>
      <c r="C22" s="50" t="s">
        <v>19</v>
      </c>
      <c r="D22" s="22">
        <v>0</v>
      </c>
      <c r="E22" s="69">
        <v>45646</v>
      </c>
      <c r="F22" s="69">
        <v>45681</v>
      </c>
      <c r="G22" s="13"/>
      <c r="H22" s="13">
        <f t="shared" si="17"/>
        <v>36</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row>
    <row r="23" spans="1:71" s="3" customFormat="1" ht="30" customHeight="1" thickBot="1" x14ac:dyDescent="0.3">
      <c r="A23" s="39"/>
      <c r="B23" s="55" t="s">
        <v>54</v>
      </c>
      <c r="C23" s="50" t="s">
        <v>19</v>
      </c>
      <c r="D23" s="22">
        <v>0</v>
      </c>
      <c r="E23" s="69">
        <v>45646</v>
      </c>
      <c r="F23" s="69">
        <v>45681</v>
      </c>
      <c r="G23" s="13"/>
      <c r="H23" s="13">
        <f t="shared" si="17"/>
        <v>36</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row>
    <row r="24" spans="1:71" s="3" customFormat="1" ht="30" customHeight="1" thickBot="1" x14ac:dyDescent="0.3">
      <c r="A24" s="39"/>
      <c r="B24" s="55" t="s">
        <v>55</v>
      </c>
      <c r="C24" s="50" t="s">
        <v>19</v>
      </c>
      <c r="D24" s="22">
        <v>0</v>
      </c>
      <c r="E24" s="69">
        <v>45646</v>
      </c>
      <c r="F24" s="69">
        <v>45681</v>
      </c>
      <c r="G24" s="13"/>
      <c r="H24" s="13">
        <f t="shared" si="17"/>
        <v>36</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row>
    <row r="25" spans="1:71" s="3" customFormat="1" ht="30" customHeight="1" thickBot="1" x14ac:dyDescent="0.3">
      <c r="A25" s="39" t="s">
        <v>22</v>
      </c>
      <c r="B25" s="23" t="s">
        <v>39</v>
      </c>
      <c r="C25" s="51"/>
      <c r="D25" s="24"/>
      <c r="E25" s="70"/>
      <c r="F25" s="71"/>
      <c r="G25" s="13"/>
      <c r="H25" s="13" t="str">
        <f t="shared" si="17"/>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row>
    <row r="26" spans="1:71" s="3" customFormat="1" ht="30" customHeight="1" thickBot="1" x14ac:dyDescent="0.3">
      <c r="A26" s="39"/>
      <c r="B26" s="56" t="s">
        <v>56</v>
      </c>
      <c r="C26" s="52" t="s">
        <v>19</v>
      </c>
      <c r="D26" s="25">
        <v>0</v>
      </c>
      <c r="E26" s="72">
        <v>45681</v>
      </c>
      <c r="F26" s="72">
        <v>45693</v>
      </c>
      <c r="G26" s="13"/>
      <c r="H26" s="13">
        <f t="shared" si="17"/>
        <v>13</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row>
    <row r="27" spans="1:71" s="3" customFormat="1" ht="30" customHeight="1" thickBot="1" x14ac:dyDescent="0.3">
      <c r="A27" s="39"/>
      <c r="B27" s="56" t="s">
        <v>57</v>
      </c>
      <c r="C27" s="52" t="s">
        <v>19</v>
      </c>
      <c r="D27" s="25">
        <v>0</v>
      </c>
      <c r="E27" s="72">
        <v>45681</v>
      </c>
      <c r="F27" s="72">
        <v>45693</v>
      </c>
      <c r="G27" s="13"/>
      <c r="H27" s="13">
        <f t="shared" si="17"/>
        <v>13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row>
    <row r="28" spans="1:71" s="3" customFormat="1" ht="30" customHeight="1" thickBot="1" x14ac:dyDescent="0.3">
      <c r="A28" s="39"/>
      <c r="B28" s="56" t="s">
        <v>58</v>
      </c>
      <c r="C28" s="52" t="s">
        <v>19</v>
      </c>
      <c r="D28" s="25">
        <v>0</v>
      </c>
      <c r="E28" s="72">
        <v>45681</v>
      </c>
      <c r="F28" s="72">
        <v>45693</v>
      </c>
      <c r="G28" s="13"/>
      <c r="H28" s="13">
        <f t="shared" si="17"/>
        <v>13</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row>
    <row r="29" spans="1:71" s="3" customFormat="1" ht="30" customHeight="1" thickBot="1" x14ac:dyDescent="0.3">
      <c r="A29" s="40" t="s">
        <v>17</v>
      </c>
      <c r="B29" s="14" t="s">
        <v>40</v>
      </c>
      <c r="C29" s="45"/>
      <c r="D29" s="15"/>
      <c r="E29" s="61"/>
      <c r="F29" s="62"/>
      <c r="G29" s="13"/>
      <c r="H29" s="13" t="str">
        <f t="shared" si="17"/>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row>
    <row r="30" spans="1:71" s="3" customFormat="1" ht="30" customHeight="1" thickBot="1" x14ac:dyDescent="0.3">
      <c r="A30" s="40" t="s">
        <v>18</v>
      </c>
      <c r="B30" s="53" t="s">
        <v>59</v>
      </c>
      <c r="C30" s="46" t="s">
        <v>19</v>
      </c>
      <c r="D30" s="16">
        <v>0</v>
      </c>
      <c r="E30" s="63">
        <v>45681</v>
      </c>
      <c r="F30" s="63">
        <v>45688</v>
      </c>
      <c r="G30" s="13"/>
      <c r="H30" s="13">
        <f t="shared" si="17"/>
        <v>8</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row>
    <row r="31" spans="1:71" s="3" customFormat="1" ht="30" customHeight="1" thickBot="1" x14ac:dyDescent="0.3">
      <c r="A31" s="40"/>
      <c r="B31" s="53" t="s">
        <v>60</v>
      </c>
      <c r="C31" s="46" t="s">
        <v>19</v>
      </c>
      <c r="D31" s="16">
        <v>0</v>
      </c>
      <c r="E31" s="63">
        <v>45681</v>
      </c>
      <c r="F31" s="63">
        <v>45688</v>
      </c>
      <c r="G31" s="13"/>
      <c r="H31" s="13"/>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row>
    <row r="32" spans="1:71" s="3" customFormat="1" ht="30" customHeight="1" thickBot="1" x14ac:dyDescent="0.3">
      <c r="A32" s="40"/>
      <c r="B32" s="53" t="s">
        <v>61</v>
      </c>
      <c r="C32" s="46" t="s">
        <v>19</v>
      </c>
      <c r="D32" s="16">
        <v>0</v>
      </c>
      <c r="E32" s="63">
        <v>45681</v>
      </c>
      <c r="F32" s="63">
        <v>45688</v>
      </c>
      <c r="G32" s="13"/>
      <c r="H32" s="13"/>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row>
    <row r="33" spans="1:71" s="3" customFormat="1" ht="30" customHeight="1" thickBot="1" x14ac:dyDescent="0.3">
      <c r="A33" s="40" t="s">
        <v>21</v>
      </c>
      <c r="B33" s="17" t="s">
        <v>41</v>
      </c>
      <c r="C33" s="47"/>
      <c r="D33" s="18"/>
      <c r="E33" s="64"/>
      <c r="F33" s="65"/>
      <c r="G33" s="13"/>
      <c r="H33" s="13" t="str">
        <f t="shared" si="17"/>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row>
    <row r="34" spans="1:71" s="3" customFormat="1" ht="30" customHeight="1" thickBot="1" x14ac:dyDescent="0.3">
      <c r="A34" s="40"/>
      <c r="B34" s="54" t="s">
        <v>62</v>
      </c>
      <c r="C34" s="48" t="s">
        <v>19</v>
      </c>
      <c r="D34" s="19">
        <v>0</v>
      </c>
      <c r="E34" s="63">
        <v>45688</v>
      </c>
      <c r="F34" s="72">
        <v>45693</v>
      </c>
      <c r="G34" s="13"/>
      <c r="H34" s="13">
        <f t="shared" si="17"/>
        <v>6</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row>
    <row r="35" spans="1:71" s="3" customFormat="1" ht="30" customHeight="1" thickBot="1" x14ac:dyDescent="0.3">
      <c r="A35" s="40"/>
      <c r="B35" s="54" t="s">
        <v>63</v>
      </c>
      <c r="C35" s="48" t="s">
        <v>19</v>
      </c>
      <c r="D35" s="19">
        <v>0</v>
      </c>
      <c r="E35" s="63">
        <v>45688</v>
      </c>
      <c r="F35" s="72">
        <v>45693</v>
      </c>
      <c r="G35" s="13"/>
      <c r="H35" s="13"/>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row>
    <row r="36" spans="1:71" s="3" customFormat="1" ht="30" customHeight="1" thickBot="1" x14ac:dyDescent="0.3">
      <c r="A36" s="40"/>
      <c r="B36" s="54" t="s">
        <v>64</v>
      </c>
      <c r="C36" s="48" t="s">
        <v>19</v>
      </c>
      <c r="D36" s="19">
        <v>0</v>
      </c>
      <c r="E36" s="63">
        <v>45688</v>
      </c>
      <c r="F36" s="72">
        <v>45693</v>
      </c>
      <c r="G36" s="13"/>
      <c r="H36" s="13"/>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row>
    <row r="37" spans="1:71" ht="30" customHeight="1" x14ac:dyDescent="0.25">
      <c r="G37" s="6"/>
    </row>
    <row r="38" spans="1:71" ht="30" customHeight="1" x14ac:dyDescent="0.25">
      <c r="C38" s="11"/>
      <c r="F38" s="41"/>
    </row>
    <row r="39" spans="1:71" ht="30" customHeight="1" x14ac:dyDescent="0.25">
      <c r="C39" s="12"/>
    </row>
  </sheetData>
  <mergeCells count="12">
    <mergeCell ref="BM4:BS4"/>
    <mergeCell ref="BF4:BL4"/>
    <mergeCell ref="E3:F3"/>
    <mergeCell ref="I4:O4"/>
    <mergeCell ref="P4:V4"/>
    <mergeCell ref="W4:AC4"/>
    <mergeCell ref="AD4:AJ4"/>
    <mergeCell ref="C3:D3"/>
    <mergeCell ref="C4:D4"/>
    <mergeCell ref="AK4:AQ4"/>
    <mergeCell ref="AR4:AX4"/>
    <mergeCell ref="AY4:BE4"/>
  </mergeCells>
  <conditionalFormatting sqref="D7:D36">
    <cfRule type="dataBar" priority="1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36">
    <cfRule type="expression" dxfId="117" priority="146">
      <formula>AND(TODAY()&gt;=I$5,TODAY()&lt;J$5)</formula>
    </cfRule>
  </conditionalFormatting>
  <conditionalFormatting sqref="I7:BK36">
    <cfRule type="expression" dxfId="116" priority="140">
      <formula>AND(task_start&lt;=I$5,ROUNDDOWN((task_end-task_start+1)*task_progress,0)+task_start-1&gt;=I$5)</formula>
    </cfRule>
    <cfRule type="expression" dxfId="115" priority="141" stopIfTrue="1">
      <formula>AND(task_end&gt;=I$5,task_start&lt;J$5)</formula>
    </cfRule>
  </conditionalFormatting>
  <conditionalFormatting sqref="BL5:BL25 BL29:BL33">
    <cfRule type="expression" dxfId="114" priority="148">
      <formula>AND(TODAY()&gt;=BL$5,TODAY()&lt;#REF!)</formula>
    </cfRule>
  </conditionalFormatting>
  <conditionalFormatting sqref="BL7:BL25 BL29:BL33">
    <cfRule type="expression" dxfId="113" priority="151">
      <formula>AND(task_start&lt;=BL$5,ROUNDDOWN((task_end-task_start+1)*task_progress,0)+task_start-1&gt;=BL$5)</formula>
    </cfRule>
    <cfRule type="expression" dxfId="112" priority="152" stopIfTrue="1">
      <formula>AND(task_end&gt;=BL$5,task_start&lt;#REF!)</formula>
    </cfRule>
  </conditionalFormatting>
  <conditionalFormatting sqref="BN5:BR6">
    <cfRule type="expression" dxfId="111" priority="108">
      <formula>AND(TODAY()&gt;=BN$5,TODAY()&lt;BO$5)</formula>
    </cfRule>
  </conditionalFormatting>
  <conditionalFormatting sqref="BS5:BS6">
    <cfRule type="expression" dxfId="110" priority="109">
      <formula>AND(TODAY()&gt;=BS$5,TODAY()&lt;#REF!)</formula>
    </cfRule>
  </conditionalFormatting>
  <conditionalFormatting sqref="BM6">
    <cfRule type="expression" dxfId="109" priority="107">
      <formula>AND(TODAY()&gt;=BM$5,TODAY()&lt;BN$5)</formula>
    </cfRule>
  </conditionalFormatting>
  <conditionalFormatting sqref="BM5">
    <cfRule type="expression" dxfId="108" priority="106">
      <formula>AND(TODAY()&gt;=BM$5,TODAY()&lt;BN$5)</formula>
    </cfRule>
  </conditionalFormatting>
  <conditionalFormatting sqref="BN8:BN25 BN29:BN33">
    <cfRule type="expression" dxfId="104" priority="103">
      <formula>AND(TODAY()&gt;=BN$5,TODAY()&lt;#REF!)</formula>
    </cfRule>
  </conditionalFormatting>
  <conditionalFormatting sqref="BN8:BN25 BN29:BN33">
    <cfRule type="expression" dxfId="103" priority="104">
      <formula>AND(task_start&lt;=BN$5,ROUNDDOWN((task_end-task_start+1)*task_progress,0)+task_start-1&gt;=BN$5)</formula>
    </cfRule>
    <cfRule type="expression" dxfId="102" priority="105" stopIfTrue="1">
      <formula>AND(task_end&gt;=BN$5,task_start&lt;#REF!)</formula>
    </cfRule>
  </conditionalFormatting>
  <conditionalFormatting sqref="BM8:BM25 BM29:BM32">
    <cfRule type="expression" dxfId="101" priority="100">
      <formula>AND(TODAY()&gt;=BM$5,TODAY()&lt;#REF!)</formula>
    </cfRule>
  </conditionalFormatting>
  <conditionalFormatting sqref="BM8:BM25 BM29:BM32">
    <cfRule type="expression" dxfId="100" priority="101">
      <formula>AND(task_start&lt;=BM$5,ROUNDDOWN((task_end-task_start+1)*task_progress,0)+task_start-1&gt;=BM$5)</formula>
    </cfRule>
    <cfRule type="expression" dxfId="99" priority="102" stopIfTrue="1">
      <formula>AND(task_end&gt;=BM$5,task_start&lt;#REF!)</formula>
    </cfRule>
  </conditionalFormatting>
  <conditionalFormatting sqref="BO8:BO25 BO29:BO33">
    <cfRule type="expression" dxfId="98" priority="97">
      <formula>AND(TODAY()&gt;=BO$5,TODAY()&lt;#REF!)</formula>
    </cfRule>
  </conditionalFormatting>
  <conditionalFormatting sqref="BO8:BO25 BO29:BO33">
    <cfRule type="expression" dxfId="97" priority="98">
      <formula>AND(task_start&lt;=BO$5,ROUNDDOWN((task_end-task_start+1)*task_progress,0)+task_start-1&gt;=BO$5)</formula>
    </cfRule>
    <cfRule type="expression" dxfId="96" priority="99" stopIfTrue="1">
      <formula>AND(task_end&gt;=BO$5,task_start&lt;#REF!)</formula>
    </cfRule>
  </conditionalFormatting>
  <conditionalFormatting sqref="BP8:BP25 BP27 BP29:BP36">
    <cfRule type="expression" dxfId="95" priority="94">
      <formula>AND(TODAY()&gt;=BP$5,TODAY()&lt;#REF!)</formula>
    </cfRule>
  </conditionalFormatting>
  <conditionalFormatting sqref="BP8:BP25 BP27 BP29:BP36">
    <cfRule type="expression" dxfId="94" priority="95">
      <formula>AND(task_start&lt;=BP$5,ROUNDDOWN((task_end-task_start+1)*task_progress,0)+task_start-1&gt;=BP$5)</formula>
    </cfRule>
    <cfRule type="expression" dxfId="93" priority="96" stopIfTrue="1">
      <formula>AND(task_end&gt;=BP$5,task_start&lt;#REF!)</formula>
    </cfRule>
  </conditionalFormatting>
  <conditionalFormatting sqref="BQ8:BQ36">
    <cfRule type="expression" dxfId="92" priority="91">
      <formula>AND(TODAY()&gt;=BQ$5,TODAY()&lt;#REF!)</formula>
    </cfRule>
  </conditionalFormatting>
  <conditionalFormatting sqref="BQ8:BQ36">
    <cfRule type="expression" dxfId="91" priority="92">
      <formula>AND(task_start&lt;=BQ$5,ROUNDDOWN((task_end-task_start+1)*task_progress,0)+task_start-1&gt;=BQ$5)</formula>
    </cfRule>
    <cfRule type="expression" dxfId="90" priority="93" stopIfTrue="1">
      <formula>AND(task_end&gt;=BQ$5,task_start&lt;#REF!)</formula>
    </cfRule>
  </conditionalFormatting>
  <conditionalFormatting sqref="BR8:BR36">
    <cfRule type="expression" dxfId="89" priority="88">
      <formula>AND(TODAY()&gt;=BR$5,TODAY()&lt;#REF!)</formula>
    </cfRule>
  </conditionalFormatting>
  <conditionalFormatting sqref="BR8:BR36">
    <cfRule type="expression" dxfId="88" priority="89">
      <formula>AND(task_start&lt;=BR$5,ROUNDDOWN((task_end-task_start+1)*task_progress,0)+task_start-1&gt;=BR$5)</formula>
    </cfRule>
    <cfRule type="expression" dxfId="87" priority="90" stopIfTrue="1">
      <formula>AND(task_end&gt;=BR$5,task_start&lt;#REF!)</formula>
    </cfRule>
  </conditionalFormatting>
  <conditionalFormatting sqref="BS8:BS36">
    <cfRule type="expression" dxfId="86" priority="85">
      <formula>AND(TODAY()&gt;=BS$5,TODAY()&lt;#REF!)</formula>
    </cfRule>
  </conditionalFormatting>
  <conditionalFormatting sqref="BS8:BS36">
    <cfRule type="expression" dxfId="85" priority="86">
      <formula>AND(task_start&lt;=BS$5,ROUNDDOWN((task_end-task_start+1)*task_progress,0)+task_start-1&gt;=BS$5)</formula>
    </cfRule>
    <cfRule type="expression" dxfId="84" priority="87" stopIfTrue="1">
      <formula>AND(task_end&gt;=BS$5,task_start&lt;#REF!)</formula>
    </cfRule>
  </conditionalFormatting>
  <conditionalFormatting sqref="BL26">
    <cfRule type="expression" dxfId="83" priority="84">
      <formula>AND(TODAY()&gt;=BL$5,TODAY()&lt;BM$5)</formula>
    </cfRule>
  </conditionalFormatting>
  <conditionalFormatting sqref="BL26">
    <cfRule type="expression" dxfId="82" priority="82">
      <formula>AND(task_start&lt;=BL$5,ROUNDDOWN((task_end-task_start+1)*task_progress,0)+task_start-1&gt;=BL$5)</formula>
    </cfRule>
    <cfRule type="expression" dxfId="81" priority="83" stopIfTrue="1">
      <formula>AND(task_end&gt;=BL$5,task_start&lt;BM$5)</formula>
    </cfRule>
  </conditionalFormatting>
  <conditionalFormatting sqref="BM26">
    <cfRule type="expression" dxfId="80" priority="81">
      <formula>AND(TODAY()&gt;=BM$5,TODAY()&lt;BN$5)</formula>
    </cfRule>
  </conditionalFormatting>
  <conditionalFormatting sqref="BM26">
    <cfRule type="expression" dxfId="79" priority="79">
      <formula>AND(task_start&lt;=BM$5,ROUNDDOWN((task_end-task_start+1)*task_progress,0)+task_start-1&gt;=BM$5)</formula>
    </cfRule>
    <cfRule type="expression" dxfId="78" priority="80" stopIfTrue="1">
      <formula>AND(task_end&gt;=BM$5,task_start&lt;BN$5)</formula>
    </cfRule>
  </conditionalFormatting>
  <conditionalFormatting sqref="BN26">
    <cfRule type="expression" dxfId="77" priority="78">
      <formula>AND(TODAY()&gt;=BN$5,TODAY()&lt;BO$5)</formula>
    </cfRule>
  </conditionalFormatting>
  <conditionalFormatting sqref="BN26">
    <cfRule type="expression" dxfId="76" priority="76">
      <formula>AND(task_start&lt;=BN$5,ROUNDDOWN((task_end-task_start+1)*task_progress,0)+task_start-1&gt;=BN$5)</formula>
    </cfRule>
    <cfRule type="expression" dxfId="75" priority="77" stopIfTrue="1">
      <formula>AND(task_end&gt;=BN$5,task_start&lt;BO$5)</formula>
    </cfRule>
  </conditionalFormatting>
  <conditionalFormatting sqref="BO26:BP26">
    <cfRule type="expression" dxfId="74" priority="75">
      <formula>AND(TODAY()&gt;=BO$5,TODAY()&lt;BP$5)</formula>
    </cfRule>
  </conditionalFormatting>
  <conditionalFormatting sqref="BO26:BP26">
    <cfRule type="expression" dxfId="73" priority="73">
      <formula>AND(task_start&lt;=BO$5,ROUNDDOWN((task_end-task_start+1)*task_progress,0)+task_start-1&gt;=BO$5)</formula>
    </cfRule>
    <cfRule type="expression" dxfId="72" priority="74" stopIfTrue="1">
      <formula>AND(task_end&gt;=BO$5,task_start&lt;BP$5)</formula>
    </cfRule>
  </conditionalFormatting>
  <conditionalFormatting sqref="BO27">
    <cfRule type="expression" dxfId="68" priority="69">
      <formula>AND(TODAY()&gt;=BO$5,TODAY()&lt;BP$5)</formula>
    </cfRule>
  </conditionalFormatting>
  <conditionalFormatting sqref="BO27">
    <cfRule type="expression" dxfId="67" priority="67">
      <formula>AND(task_start&lt;=BO$5,ROUNDDOWN((task_end-task_start+1)*task_progress,0)+task_start-1&gt;=BO$5)</formula>
    </cfRule>
    <cfRule type="expression" dxfId="66" priority="68" stopIfTrue="1">
      <formula>AND(task_end&gt;=BO$5,task_start&lt;BP$5)</formula>
    </cfRule>
  </conditionalFormatting>
  <conditionalFormatting sqref="BL27">
    <cfRule type="expression" dxfId="62" priority="63">
      <formula>AND(TODAY()&gt;=BL$5,TODAY()&lt;BM$5)</formula>
    </cfRule>
  </conditionalFormatting>
  <conditionalFormatting sqref="BL27">
    <cfRule type="expression" dxfId="61" priority="61">
      <formula>AND(task_start&lt;=BL$5,ROUNDDOWN((task_end-task_start+1)*task_progress,0)+task_start-1&gt;=BL$5)</formula>
    </cfRule>
    <cfRule type="expression" dxfId="60" priority="62" stopIfTrue="1">
      <formula>AND(task_end&gt;=BL$5,task_start&lt;BM$5)</formula>
    </cfRule>
  </conditionalFormatting>
  <conditionalFormatting sqref="BM27">
    <cfRule type="expression" dxfId="59" priority="60">
      <formula>AND(TODAY()&gt;=BM$5,TODAY()&lt;BN$5)</formula>
    </cfRule>
  </conditionalFormatting>
  <conditionalFormatting sqref="BM27">
    <cfRule type="expression" dxfId="58" priority="58">
      <formula>AND(task_start&lt;=BM$5,ROUNDDOWN((task_end-task_start+1)*task_progress,0)+task_start-1&gt;=BM$5)</formula>
    </cfRule>
    <cfRule type="expression" dxfId="57" priority="59" stopIfTrue="1">
      <formula>AND(task_end&gt;=BM$5,task_start&lt;BN$5)</formula>
    </cfRule>
  </conditionalFormatting>
  <conditionalFormatting sqref="BN27">
    <cfRule type="expression" dxfId="56" priority="57">
      <formula>AND(TODAY()&gt;=BN$5,TODAY()&lt;BO$5)</formula>
    </cfRule>
  </conditionalFormatting>
  <conditionalFormatting sqref="BN27">
    <cfRule type="expression" dxfId="55" priority="55">
      <formula>AND(task_start&lt;=BN$5,ROUNDDOWN((task_end-task_start+1)*task_progress,0)+task_start-1&gt;=BN$5)</formula>
    </cfRule>
    <cfRule type="expression" dxfId="54" priority="56" stopIfTrue="1">
      <formula>AND(task_end&gt;=BN$5,task_start&lt;BO$5)</formula>
    </cfRule>
  </conditionalFormatting>
  <conditionalFormatting sqref="BL28">
    <cfRule type="expression" dxfId="53" priority="54">
      <formula>AND(TODAY()&gt;=BL$5,TODAY()&lt;BM$5)</formula>
    </cfRule>
  </conditionalFormatting>
  <conditionalFormatting sqref="BL28">
    <cfRule type="expression" dxfId="52" priority="52">
      <formula>AND(task_start&lt;=BL$5,ROUNDDOWN((task_end-task_start+1)*task_progress,0)+task_start-1&gt;=BL$5)</formula>
    </cfRule>
    <cfRule type="expression" dxfId="51" priority="53" stopIfTrue="1">
      <formula>AND(task_end&gt;=BL$5,task_start&lt;BM$5)</formula>
    </cfRule>
  </conditionalFormatting>
  <conditionalFormatting sqref="BM28">
    <cfRule type="expression" dxfId="50" priority="51">
      <formula>AND(TODAY()&gt;=BM$5,TODAY()&lt;BN$5)</formula>
    </cfRule>
  </conditionalFormatting>
  <conditionalFormatting sqref="BM28">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N28">
    <cfRule type="expression" dxfId="47" priority="48">
      <formula>AND(TODAY()&gt;=BN$5,TODAY()&lt;BO$5)</formula>
    </cfRule>
  </conditionalFormatting>
  <conditionalFormatting sqref="BN28">
    <cfRule type="expression" dxfId="46" priority="46">
      <formula>AND(task_start&lt;=BN$5,ROUNDDOWN((task_end-task_start+1)*task_progress,0)+task_start-1&gt;=BN$5)</formula>
    </cfRule>
    <cfRule type="expression" dxfId="45" priority="47" stopIfTrue="1">
      <formula>AND(task_end&gt;=BN$5,task_start&lt;BO$5)</formula>
    </cfRule>
  </conditionalFormatting>
  <conditionalFormatting sqref="BP28">
    <cfRule type="expression" dxfId="44" priority="45">
      <formula>AND(TODAY()&gt;=BP$5,TODAY()&lt;BQ$5)</formula>
    </cfRule>
  </conditionalFormatting>
  <conditionalFormatting sqref="BP28">
    <cfRule type="expression" dxfId="43" priority="43">
      <formula>AND(task_start&lt;=BP$5,ROUNDDOWN((task_end-task_start+1)*task_progress,0)+task_start-1&gt;=BP$5)</formula>
    </cfRule>
    <cfRule type="expression" dxfId="42" priority="44" stopIfTrue="1">
      <formula>AND(task_end&gt;=BP$5,task_start&lt;BQ$5)</formula>
    </cfRule>
  </conditionalFormatting>
  <conditionalFormatting sqref="BO28">
    <cfRule type="expression" dxfId="41" priority="42">
      <formula>AND(TODAY()&gt;=BO$5,TODAY()&lt;BP$5)</formula>
    </cfRule>
  </conditionalFormatting>
  <conditionalFormatting sqref="BO28">
    <cfRule type="expression" dxfId="40" priority="40">
      <formula>AND(task_start&lt;=BO$5,ROUNDDOWN((task_end-task_start+1)*task_progress,0)+task_start-1&gt;=BO$5)</formula>
    </cfRule>
    <cfRule type="expression" dxfId="39" priority="41" stopIfTrue="1">
      <formula>AND(task_end&gt;=BO$5,task_start&lt;BP$5)</formula>
    </cfRule>
  </conditionalFormatting>
  <conditionalFormatting sqref="BL34">
    <cfRule type="expression" dxfId="38" priority="39">
      <formula>AND(TODAY()&gt;=BL$5,TODAY()&lt;BM$5)</formula>
    </cfRule>
  </conditionalFormatting>
  <conditionalFormatting sqref="BL34">
    <cfRule type="expression" dxfId="37" priority="37">
      <formula>AND(task_start&lt;=BL$5,ROUNDDOWN((task_end-task_start+1)*task_progress,0)+task_start-1&gt;=BL$5)</formula>
    </cfRule>
    <cfRule type="expression" dxfId="36" priority="38" stopIfTrue="1">
      <formula>AND(task_end&gt;=BL$5,task_start&lt;BM$5)</formula>
    </cfRule>
  </conditionalFormatting>
  <conditionalFormatting sqref="BM34">
    <cfRule type="expression" dxfId="35" priority="36">
      <formula>AND(TODAY()&gt;=BM$5,TODAY()&lt;BN$5)</formula>
    </cfRule>
  </conditionalFormatting>
  <conditionalFormatting sqref="BM34">
    <cfRule type="expression" dxfId="34" priority="34">
      <formula>AND(task_start&lt;=BM$5,ROUNDDOWN((task_end-task_start+1)*task_progress,0)+task_start-1&gt;=BM$5)</formula>
    </cfRule>
    <cfRule type="expression" dxfId="33" priority="35" stopIfTrue="1">
      <formula>AND(task_end&gt;=BM$5,task_start&lt;BN$5)</formula>
    </cfRule>
  </conditionalFormatting>
  <conditionalFormatting sqref="BO34">
    <cfRule type="expression" dxfId="32" priority="33">
      <formula>AND(TODAY()&gt;=BO$5,TODAY()&lt;BP$5)</formula>
    </cfRule>
  </conditionalFormatting>
  <conditionalFormatting sqref="BO34">
    <cfRule type="expression" dxfId="31" priority="31">
      <formula>AND(task_start&lt;=BO$5,ROUNDDOWN((task_end-task_start+1)*task_progress,0)+task_start-1&gt;=BO$5)</formula>
    </cfRule>
    <cfRule type="expression" dxfId="30" priority="32" stopIfTrue="1">
      <formula>AND(task_end&gt;=BO$5,task_start&lt;BP$5)</formula>
    </cfRule>
  </conditionalFormatting>
  <conditionalFormatting sqref="BN34">
    <cfRule type="expression" dxfId="29" priority="30">
      <formula>AND(TODAY()&gt;=BN$5,TODAY()&lt;BO$5)</formula>
    </cfRule>
  </conditionalFormatting>
  <conditionalFormatting sqref="BN34">
    <cfRule type="expression" dxfId="28" priority="28">
      <formula>AND(task_start&lt;=BN$5,ROUNDDOWN((task_end-task_start+1)*task_progress,0)+task_start-1&gt;=BN$5)</formula>
    </cfRule>
    <cfRule type="expression" dxfId="27" priority="29" stopIfTrue="1">
      <formula>AND(task_end&gt;=BN$5,task_start&lt;BO$5)</formula>
    </cfRule>
  </conditionalFormatting>
  <conditionalFormatting sqref="BO35">
    <cfRule type="expression" dxfId="26" priority="27">
      <formula>AND(TODAY()&gt;=BO$5,TODAY()&lt;BP$5)</formula>
    </cfRule>
  </conditionalFormatting>
  <conditionalFormatting sqref="BO35">
    <cfRule type="expression" dxfId="25" priority="25">
      <formula>AND(task_start&lt;=BO$5,ROUNDDOWN((task_end-task_start+1)*task_progress,0)+task_start-1&gt;=BO$5)</formula>
    </cfRule>
    <cfRule type="expression" dxfId="24" priority="26" stopIfTrue="1">
      <formula>AND(task_end&gt;=BO$5,task_start&lt;BP$5)</formula>
    </cfRule>
  </conditionalFormatting>
  <conditionalFormatting sqref="BN35">
    <cfRule type="expression" dxfId="23" priority="24">
      <formula>AND(TODAY()&gt;=BN$5,TODAY()&lt;BO$5)</formula>
    </cfRule>
  </conditionalFormatting>
  <conditionalFormatting sqref="BN35">
    <cfRule type="expression" dxfId="22" priority="22">
      <formula>AND(task_start&lt;=BN$5,ROUNDDOWN((task_end-task_start+1)*task_progress,0)+task_start-1&gt;=BN$5)</formula>
    </cfRule>
    <cfRule type="expression" dxfId="21" priority="23" stopIfTrue="1">
      <formula>AND(task_end&gt;=BN$5,task_start&lt;BO$5)</formula>
    </cfRule>
  </conditionalFormatting>
  <conditionalFormatting sqref="BM35">
    <cfRule type="expression" dxfId="20" priority="21">
      <formula>AND(TODAY()&gt;=BM$5,TODAY()&lt;BN$5)</formula>
    </cfRule>
  </conditionalFormatting>
  <conditionalFormatting sqref="BM35">
    <cfRule type="expression" dxfId="19" priority="19">
      <formula>AND(task_start&lt;=BM$5,ROUNDDOWN((task_end-task_start+1)*task_progress,0)+task_start-1&gt;=BM$5)</formula>
    </cfRule>
    <cfRule type="expression" dxfId="18" priority="20" stopIfTrue="1">
      <formula>AND(task_end&gt;=BM$5,task_start&lt;BN$5)</formula>
    </cfRule>
  </conditionalFormatting>
  <conditionalFormatting sqref="BL35">
    <cfRule type="expression" dxfId="17" priority="18">
      <formula>AND(TODAY()&gt;=BL$5,TODAY()&lt;BM$5)</formula>
    </cfRule>
  </conditionalFormatting>
  <conditionalFormatting sqref="BL35">
    <cfRule type="expression" dxfId="16" priority="16">
      <formula>AND(task_start&lt;=BL$5,ROUNDDOWN((task_end-task_start+1)*task_progress,0)+task_start-1&gt;=BL$5)</formula>
    </cfRule>
    <cfRule type="expression" dxfId="15" priority="17" stopIfTrue="1">
      <formula>AND(task_end&gt;=BL$5,task_start&lt;BM$5)</formula>
    </cfRule>
  </conditionalFormatting>
  <conditionalFormatting sqref="BM36">
    <cfRule type="expression" dxfId="14" priority="15">
      <formula>AND(TODAY()&gt;=BM$5,TODAY()&lt;BN$5)</formula>
    </cfRule>
  </conditionalFormatting>
  <conditionalFormatting sqref="BM36">
    <cfRule type="expression" dxfId="13" priority="13">
      <formula>AND(task_start&lt;=BM$5,ROUNDDOWN((task_end-task_start+1)*task_progress,0)+task_start-1&gt;=BM$5)</formula>
    </cfRule>
    <cfRule type="expression" dxfId="12" priority="14" stopIfTrue="1">
      <formula>AND(task_end&gt;=BM$5,task_start&lt;BN$5)</formula>
    </cfRule>
  </conditionalFormatting>
  <conditionalFormatting sqref="BL36">
    <cfRule type="expression" dxfId="11" priority="12">
      <formula>AND(TODAY()&gt;=BL$5,TODAY()&lt;BM$5)</formula>
    </cfRule>
  </conditionalFormatting>
  <conditionalFormatting sqref="BL36">
    <cfRule type="expression" dxfId="10" priority="10">
      <formula>AND(task_start&lt;=BL$5,ROUNDDOWN((task_end-task_start+1)*task_progress,0)+task_start-1&gt;=BL$5)</formula>
    </cfRule>
    <cfRule type="expression" dxfId="9" priority="11" stopIfTrue="1">
      <formula>AND(task_end&gt;=BL$5,task_start&lt;BM$5)</formula>
    </cfRule>
  </conditionalFormatting>
  <conditionalFormatting sqref="BO36">
    <cfRule type="expression" dxfId="8" priority="9">
      <formula>AND(TODAY()&gt;=BO$5,TODAY()&lt;BP$5)</formula>
    </cfRule>
  </conditionalFormatting>
  <conditionalFormatting sqref="BO36">
    <cfRule type="expression" dxfId="7" priority="7">
      <formula>AND(task_start&lt;=BO$5,ROUNDDOWN((task_end-task_start+1)*task_progress,0)+task_start-1&gt;=BO$5)</formula>
    </cfRule>
    <cfRule type="expression" dxfId="6" priority="8" stopIfTrue="1">
      <formula>AND(task_end&gt;=BO$5,task_start&lt;BP$5)</formula>
    </cfRule>
  </conditionalFormatting>
  <conditionalFormatting sqref="BN36">
    <cfRule type="expression" dxfId="5" priority="6">
      <formula>AND(TODAY()&gt;=BN$5,TODAY()&lt;BO$5)</formula>
    </cfRule>
  </conditionalFormatting>
  <conditionalFormatting sqref="BN36">
    <cfRule type="expression" dxfId="4" priority="4">
      <formula>AND(task_start&lt;=BN$5,ROUNDDOWN((task_end-task_start+1)*task_progress,0)+task_start-1&gt;=BN$5)</formula>
    </cfRule>
    <cfRule type="expression" dxfId="3" priority="5" stopIfTrue="1">
      <formula>AND(task_end&gt;=BN$5,task_start&lt;BO$5)</formula>
    </cfRule>
  </conditionalFormatting>
  <conditionalFormatting sqref="BM33">
    <cfRule type="expression" dxfId="2" priority="3">
      <formula>AND(TODAY()&gt;=BM$5,TODAY()&lt;BN$5)</formula>
    </cfRule>
  </conditionalFormatting>
  <conditionalFormatting sqref="BM33">
    <cfRule type="expression" dxfId="1" priority="1">
      <formula>AND(task_start&lt;=BM$5,ROUNDDOWN((task_end-task_start+1)*task_progress,0)+task_start-1&gt;=BM$5)</formula>
    </cfRule>
    <cfRule type="expression" dxfId="0" priority="2" stopIfTrue="1">
      <formula>AND(task_end&gt;=BM$5,task_start&lt;BN$5)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baseColWidth="10" defaultColWidth="9.140625" defaultRowHeight="12.75" x14ac:dyDescent="0.2"/>
  <cols>
    <col min="1" max="1" width="87.140625" style="29" customWidth="1"/>
    <col min="2" max="16384" width="9.140625" style="2"/>
  </cols>
  <sheetData>
    <row r="1" spans="1:2" ht="46.5" customHeight="1" x14ac:dyDescent="0.2"/>
    <row r="2" spans="1:2" s="31" customFormat="1" ht="15.75" x14ac:dyDescent="0.25">
      <c r="A2" s="30" t="s">
        <v>1</v>
      </c>
      <c r="B2" s="30"/>
    </row>
    <row r="3" spans="1:2" s="35" customFormat="1" ht="27" customHeight="1" x14ac:dyDescent="0.25">
      <c r="A3" s="60" t="s">
        <v>3</v>
      </c>
      <c r="B3" s="36"/>
    </row>
    <row r="4" spans="1:2" s="32" customFormat="1" ht="26.25" x14ac:dyDescent="0.4">
      <c r="A4" s="33" t="s">
        <v>23</v>
      </c>
    </row>
    <row r="5" spans="1:2" ht="74.099999999999994" customHeight="1" x14ac:dyDescent="0.2">
      <c r="A5" s="34" t="s">
        <v>24</v>
      </c>
    </row>
    <row r="6" spans="1:2" ht="26.25" customHeight="1" x14ac:dyDescent="0.2">
      <c r="A6" s="33" t="s">
        <v>25</v>
      </c>
    </row>
    <row r="7" spans="1:2" s="29" customFormat="1" ht="204.95" customHeight="1" x14ac:dyDescent="0.25">
      <c r="A7" s="38" t="s">
        <v>26</v>
      </c>
    </row>
    <row r="8" spans="1:2" s="32" customFormat="1" ht="26.25" x14ac:dyDescent="0.4">
      <c r="A8" s="33" t="s">
        <v>27</v>
      </c>
    </row>
    <row r="9" spans="1:2" ht="75" x14ac:dyDescent="0.2">
      <c r="A9" s="34" t="s">
        <v>28</v>
      </c>
    </row>
    <row r="10" spans="1:2" s="29" customFormat="1" ht="27.95" customHeight="1" x14ac:dyDescent="0.25">
      <c r="A10" s="37" t="s">
        <v>29</v>
      </c>
    </row>
    <row r="11" spans="1:2" s="32" customFormat="1" ht="26.25" x14ac:dyDescent="0.4">
      <c r="A11" s="33" t="s">
        <v>30</v>
      </c>
    </row>
    <row r="12" spans="1:2" ht="45" x14ac:dyDescent="0.2">
      <c r="A12" s="34" t="s">
        <v>31</v>
      </c>
    </row>
    <row r="13" spans="1:2" s="29" customFormat="1" ht="27.95" customHeight="1" x14ac:dyDescent="0.25">
      <c r="A13" s="37" t="s">
        <v>32</v>
      </c>
    </row>
    <row r="14" spans="1:2" s="32" customFormat="1" ht="26.25" x14ac:dyDescent="0.4">
      <c r="A14" s="33" t="s">
        <v>33</v>
      </c>
    </row>
    <row r="15" spans="1:2" ht="75" customHeight="1" x14ac:dyDescent="0.2">
      <c r="A15" s="34" t="s">
        <v>34</v>
      </c>
    </row>
    <row r="16" spans="1:2" ht="90" x14ac:dyDescent="0.2">
      <c r="A16" s="34"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2024-12-09T14:01:04Z</dcterms:created>
  <dcterms:modified xsi:type="dcterms:W3CDTF">2024-12-09T14:46:19Z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