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0" documentId="13_ncr:1_{554949E3-24AC-4576-B243-F1A0E3FD5B9F}" xr6:coauthVersionLast="47" xr6:coauthVersionMax="47" xr10:uidLastSave="{00000000-0000-0000-0000-000000000000}"/>
  <bookViews>
    <workbookView xWindow="-120" yWindow="-120" windowWidth="38640" windowHeight="21120" xr2:uid="{00000000-000D-0000-FFFF-FFFF00000000}"/>
  </bookViews>
  <sheets>
    <sheet name="Projektplan" sheetId="11" r:id="rId1"/>
    <sheet name="Info" sheetId="12"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1" l="1"/>
  <c r="E11" i="11"/>
  <c r="E10" i="11"/>
  <c r="E9" i="11"/>
  <c r="H33" i="11"/>
  <c r="H29" i="11"/>
  <c r="H7" i="11"/>
  <c r="H21" i="11" l="1"/>
  <c r="I5" i="11"/>
  <c r="I6" i="11" s="1"/>
  <c r="H28" i="11"/>
  <c r="H27" i="11"/>
  <c r="H25" i="11"/>
  <c r="H19" i="11"/>
  <c r="H13" i="11"/>
  <c r="H8" i="11"/>
  <c r="H20" i="11" l="1"/>
  <c r="H30" i="11"/>
  <c r="H9" i="11" l="1"/>
  <c r="H24" i="11"/>
  <c r="H26" i="11"/>
  <c r="H10" i="11"/>
  <c r="H22" i="11"/>
  <c r="J5" i="11"/>
  <c r="I4" i="11"/>
  <c r="H14" i="11" l="1"/>
  <c r="K5" i="11"/>
  <c r="J6" i="11"/>
  <c r="H23" i="11"/>
  <c r="H15" i="11"/>
  <c r="H11" i="11"/>
  <c r="H12" i="11"/>
  <c r="L5" i="11" l="1"/>
  <c r="K6" i="11"/>
  <c r="H18" i="11"/>
  <c r="H17" i="11"/>
  <c r="H16" i="11"/>
  <c r="M5" i="11" l="1"/>
  <c r="L6" i="11"/>
  <c r="N5" i="11" l="1"/>
  <c r="M6" i="11"/>
  <c r="O5" i="11" l="1"/>
  <c r="N6" i="11"/>
  <c r="P5" i="11" l="1"/>
  <c r="O6" i="11"/>
  <c r="P6" i="11" l="1"/>
  <c r="P4" i="11"/>
  <c r="Q5" i="11"/>
  <c r="R5" i="11" l="1"/>
  <c r="Q6" i="11"/>
  <c r="S5" i="11" l="1"/>
  <c r="R6" i="11"/>
  <c r="T5" i="11" l="1"/>
  <c r="S6" i="11"/>
  <c r="U5" i="11" l="1"/>
  <c r="T6" i="11"/>
  <c r="V5" i="11" l="1"/>
  <c r="U6" i="11"/>
  <c r="W5" i="11" l="1"/>
  <c r="W4" i="11" s="1"/>
  <c r="V6" i="11"/>
  <c r="W6" i="11" l="1"/>
  <c r="X5" i="11"/>
  <c r="Y5" i="11" l="1"/>
  <c r="X6" i="11"/>
  <c r="Z5" i="11" l="1"/>
  <c r="Y6" i="11"/>
  <c r="AA5" i="11" l="1"/>
  <c r="Z6" i="11"/>
  <c r="AB5" i="11" l="1"/>
  <c r="AA6" i="11"/>
  <c r="AC5" i="11" l="1"/>
  <c r="AB6" i="11"/>
  <c r="AD5" i="11" l="1"/>
  <c r="AD4" i="11" s="1"/>
  <c r="AC6" i="11"/>
  <c r="AD6" i="11" l="1"/>
  <c r="AE5" i="11"/>
  <c r="AF5" i="11" l="1"/>
  <c r="AE6" i="11"/>
  <c r="AG5" i="11" l="1"/>
  <c r="AF6" i="11"/>
  <c r="AH5" i="11" l="1"/>
  <c r="AG6" i="11"/>
  <c r="AI5" i="11" l="1"/>
  <c r="AH6" i="11"/>
  <c r="AJ5" i="11" l="1"/>
  <c r="AI6" i="11"/>
  <c r="AJ6" i="11" l="1"/>
  <c r="AK5" i="11"/>
  <c r="AK4" i="11" s="1"/>
  <c r="AL5" i="11" l="1"/>
  <c r="AK6" i="11"/>
  <c r="AM5" i="11" l="1"/>
  <c r="AL6" i="11"/>
  <c r="AN5" i="11" l="1"/>
  <c r="AM6" i="11"/>
  <c r="AO5" i="11" l="1"/>
  <c r="AN6" i="11"/>
  <c r="AP5" i="11" l="1"/>
  <c r="AO6" i="11"/>
  <c r="AQ5" i="11" l="1"/>
  <c r="AP6" i="11"/>
  <c r="AQ6" i="11" l="1"/>
  <c r="AR5" i="11"/>
  <c r="AR4" i="11" s="1"/>
  <c r="AS5" i="11" l="1"/>
  <c r="AR6" i="11"/>
  <c r="AS6" i="11" l="1"/>
  <c r="AT5" i="11"/>
  <c r="AT6" i="11" l="1"/>
  <c r="AU5" i="11"/>
  <c r="AU6" i="11" l="1"/>
  <c r="AV5" i="11"/>
  <c r="AV6" i="11" l="1"/>
  <c r="AW5" i="11"/>
  <c r="AW6" i="11" l="1"/>
  <c r="AX5" i="11"/>
  <c r="AY5" i="11" l="1"/>
  <c r="AY4" i="11" s="1"/>
  <c r="AX6" i="11"/>
  <c r="AY6" i="11" l="1"/>
  <c r="AZ5" i="11"/>
  <c r="AZ6" i="11" l="1"/>
  <c r="BA5" i="11"/>
  <c r="BA6" i="11" l="1"/>
  <c r="BB5" i="11"/>
  <c r="BB6" i="11" l="1"/>
  <c r="BC5" i="11"/>
  <c r="BC6" i="11" l="1"/>
  <c r="BD5" i="11"/>
  <c r="BD6" i="11" l="1"/>
  <c r="BE5" i="11"/>
  <c r="BE6" i="11" l="1"/>
  <c r="BF5" i="11"/>
  <c r="BF4" i="11" l="1"/>
  <c r="BF6" i="11"/>
  <c r="BG5" i="11"/>
  <c r="BG6" i="11" l="1"/>
  <c r="BH5" i="11"/>
  <c r="BH6" i="11" l="1"/>
  <c r="BI5" i="11"/>
  <c r="BI6" i="11" l="1"/>
  <c r="BJ5" i="11"/>
  <c r="BJ6" i="11" l="1"/>
  <c r="BK5" i="11"/>
  <c r="BK6" i="11" l="1"/>
  <c r="BL5" i="11"/>
  <c r="BM5" i="11" s="1"/>
  <c r="BM4" i="11" l="1"/>
  <c r="BN5" i="11"/>
  <c r="BM6" i="11"/>
  <c r="BL6" i="11"/>
  <c r="BN6" i="11" l="1"/>
  <c r="BO5" i="11"/>
  <c r="BO6" i="11" l="1"/>
  <c r="BP5" i="11"/>
  <c r="BP6" i="11" l="1"/>
  <c r="BQ5" i="11"/>
  <c r="BQ6" i="11" l="1"/>
  <c r="BR5" i="11"/>
  <c r="BR6" i="11" l="1"/>
  <c r="BS5" i="11"/>
  <c r="BS6" i="11" s="1"/>
</calcChain>
</file>

<file path=xl/sharedStrings.xml><?xml version="1.0" encoding="utf-8"?>
<sst xmlns="http://schemas.openxmlformats.org/spreadsheetml/2006/main" count="94" uniqueCount="68">
  <si>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</si>
  <si>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EINFACHES GANTT-DIAGRAMM von Vertex42.com</t>
  </si>
  <si>
    <t>Geben Sie den Firmennamen in Zelle B2 ein.</t>
  </si>
  <si>
    <t>https://www.vertex42.com/ExcelTemplates/simple-gantt-chart.html</t>
  </si>
  <si>
    <t>Geben Sie den Namen des Projektleiters in Zelle B3 ein. Geben Sie das Startdatum für das Projekt in Zelle E3 ein. Start des Projekts: Die Bezeichnung steht in Zelle C3.</t>
  </si>
  <si>
    <t>Projektanfang:</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</si>
  <si>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</si>
  <si>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Anzeigewoche:</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</si>
  <si>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</si>
  <si>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</si>
  <si>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</si>
  <si>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ZUGEWIESEN
AN</t>
  </si>
  <si>
    <t>FORTSCHRITT</t>
  </si>
  <si>
    <t>START</t>
  </si>
  <si>
    <t>ENDE</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</si>
  <si>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</si>
  <si>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</si>
  <si>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</si>
  <si>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</si>
  <si>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Name</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</si>
  <si>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</si>
  <si>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</si>
  <si>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</si>
  <si>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</si>
  <si>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</si>
  <si>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</si>
  <si>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</si>
  <si>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</si>
  <si>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</si>
  <si>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</si>
  <si>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</si>
  <si>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</si>
  <si>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</si>
  <si>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</si>
  <si>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</si>
  <si>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</si>
  <si>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1. Anforderungsanalyse</t>
  </si>
  <si>
    <t>2. Systemdesign</t>
  </si>
  <si>
    <t>3. Implementierung</t>
  </si>
  <si>
    <t>4. Dokumentation</t>
  </si>
  <si>
    <t>5. Testphase</t>
  </si>
  <si>
    <t>6. Ausarbeitung</t>
  </si>
  <si>
    <t>Identifikation der Sicherheitsanforderungen für die Anwendung</t>
  </si>
  <si>
    <t>Analyse der Benutzerbedürfnisse hinsichtlich Funktionalität und Benutzerfreundlichkeit</t>
  </si>
  <si>
    <t>Untersuchung potenzieller Risiken und Schwachstellen in der Anwendung</t>
  </si>
  <si>
    <t>Erstellung eines Anforderungsdokuments, dass alle gesammelten Informationen zusammenfasst</t>
  </si>
  <si>
    <t>Entwurf der Architektur der Anwendung, einschließlich Backend- und Frontend-Komponenten</t>
  </si>
  <si>
    <t>Definition der JWT-Strategie für die Authentifizierung, einschließlich Token-Generierung und -Verwaltung</t>
  </si>
  <si>
    <t>Planung des dynamischen Zugriffskontrollsystems</t>
  </si>
  <si>
    <t>Planung der Multi-Faktor-Authentifizierung (MFA) mit Auswahl geeigneter Methoden (SMS-OTP, biometrische Authentifizierung).</t>
  </si>
  <si>
    <t>Erstellung eines UML-Diagramms, um die Systemarchitektur zu visualisieren</t>
  </si>
  <si>
    <t>Programmierung der Backend-Logik zur Verwaltung von Benutzerdaten und Authentifizierung.</t>
  </si>
  <si>
    <t>Implementierung der JWT-Generierung und -Validierung im Backend</t>
  </si>
  <si>
    <t>Entwicklung des Frontends, dass eine benutzerfreundliche Oberfläche für die Interaktion mit der Anwendung bietet</t>
  </si>
  <si>
    <t>Integration des dynamischen Zugriffkontrollsystems und der MFA-Methoden in den Anmeldeprozess</t>
  </si>
  <si>
    <t>Sicherstellung, dass alle sicherheitsrelevanten Daten verschlüsselt gespeichert werden.</t>
  </si>
  <si>
    <t>Erstellung einer technischen Dokumentation, die alle Aspekte des Systems beschreibt, einschließlich Architektur, API-Spezifikationen und Datenbankdesign</t>
  </si>
  <si>
    <t>Entwicklung eines Benutzerhandbuchs, das erklärt, wie die App verwendet wird, einschließlich Anweisungen zur Anmeldung und Nutzung der MFA.</t>
  </si>
  <si>
    <t>Dokumentation von Code und Implementierungsdetails zur Unterstützung zukünftiger Wartung und Weiterentwicklung</t>
  </si>
  <si>
    <t>Durchführung von Funktionstests zur Überprüfung aller App-Funktionen auf korrekte Arbeitsweise</t>
  </si>
  <si>
    <t>Durchführung von Sicherheitstests, um sicherzustellen, dass die JWT-Implementierung und MFA effektiv sind.</t>
  </si>
  <si>
    <t>Dokumentation aller Testergebnisse sowie identifizierter Fehler und deren Behebung.</t>
  </si>
  <si>
    <t>Erstellung einer Projektpräsentation, die den gesamten Entwicklungsprozess zusammenfasst.</t>
  </si>
  <si>
    <t>Verfassen eines Abschlussberichts, der die Ergebnisse des Projekts dokumentiert, einschließlich Herausforderungen und Lösungen während des Entwicklungsprozesses.</t>
  </si>
  <si>
    <t>Zusammenfassung von Erkenntnissen über die Implementierung von MFA in JWT-basierten Systemen</t>
  </si>
  <si>
    <t>Cyber-Sicherheit</t>
  </si>
  <si>
    <t>Projektleiter: Marc Grundwald, 
                          Christopher Unkart</t>
  </si>
  <si>
    <t>Sichere Finanzverwaltung: JWT gestützte Authentifizierung mit dynamischem Zugriffskontrollsystem und Multi-Faktor-Authentifizierung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</si>
</sst>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 mmm\ yyyy"/>
    <numFmt numFmtId="169" formatCode="d"/>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7"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4" fillId="0" borderId="0" applyNumberFormat="0" applyFill="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7" fillId="15" borderId="0" applyNumberFormat="0" applyBorder="0" applyAlignment="0" applyProtection="0"/>
    <xf numFmtId="0" fontId="28" fillId="16" borderId="11" applyNumberFormat="0" applyAlignment="0" applyProtection="0"/>
    <xf numFmtId="0" fontId="29" fillId="17" borderId="12" applyNumberFormat="0" applyAlignment="0" applyProtection="0"/>
    <xf numFmtId="0" fontId="30" fillId="17" borderId="11" applyNumberFormat="0" applyAlignment="0" applyProtection="0"/>
    <xf numFmtId="0" fontId="31" fillId="0" borderId="13" applyNumberFormat="0" applyFill="0" applyAlignment="0" applyProtection="0"/>
    <xf numFmtId="0" fontId="32" fillId="18" borderId="14" applyNumberFormat="0" applyAlignment="0" applyProtection="0"/>
    <xf numFmtId="0" fontId="33" fillId="0" borderId="0" applyNumberFormat="0" applyFill="0" applyBorder="0" applyAlignment="0" applyProtection="0"/>
    <xf numFmtId="0" fontId="7" fillId="19" borderId="15" applyNumberFormat="0" applyFont="0" applyAlignment="0" applyProtection="0"/>
    <xf numFmtId="0" fontId="34" fillId="0" borderId="0" applyNumberFormat="0" applyFill="0" applyBorder="0" applyAlignment="0" applyProtection="0"/>
    <xf numFmtId="0" fontId="5" fillId="0" borderId="16"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66" fontId="0" fillId="7" borderId="2" xfId="0" applyNumberFormat="1" applyFill="1" applyBorder="1" applyAlignment="1">
      <alignment horizontal="center" vertical="center"/>
    </xf>
    <xf numFmtId="166" fontId="4" fillId="7" borderId="2" xfId="0" applyNumberFormat="1" applyFont="1" applyFill="1" applyBorder="1" applyAlignment="1">
      <alignment horizontal="center" vertical="center"/>
    </xf>
    <xf numFmtId="166" fontId="7" fillId="2" borderId="2" xfId="10" applyFill="1">
      <alignment horizontal="center" vertical="center"/>
    </xf>
    <xf numFmtId="166" fontId="0" fillId="8" borderId="2" xfId="0" applyNumberFormat="1" applyFill="1" applyBorder="1" applyAlignment="1">
      <alignment horizontal="center" vertical="center"/>
    </xf>
    <xf numFmtId="166" fontId="4" fillId="8" borderId="2" xfId="0" applyNumberFormat="1" applyFont="1" applyFill="1" applyBorder="1" applyAlignment="1">
      <alignment horizontal="center" vertical="center"/>
    </xf>
    <xf numFmtId="166" fontId="7" fillId="3" borderId="2" xfId="10" applyFill="1">
      <alignment horizontal="center" vertical="center"/>
    </xf>
    <xf numFmtId="166" fontId="0" fillId="5" borderId="2" xfId="0" applyNumberFormat="1" applyFill="1" applyBorder="1" applyAlignment="1">
      <alignment horizontal="center" vertical="center"/>
    </xf>
    <xf numFmtId="166" fontId="4" fillId="5" borderId="2" xfId="0" applyNumberFormat="1" applyFont="1" applyFill="1" applyBorder="1" applyAlignment="1">
      <alignment horizontal="center" vertical="center"/>
    </xf>
    <xf numFmtId="166" fontId="7" fillId="10" borderId="2" xfId="10" applyFill="1">
      <alignment horizontal="center" vertical="center"/>
    </xf>
    <xf numFmtId="166" fontId="0" fillId="4" borderId="2" xfId="0" applyNumberFormat="1" applyFill="1" applyBorder="1" applyAlignment="1">
      <alignment horizontal="center" vertical="center"/>
    </xf>
    <xf numFmtId="166" fontId="4" fillId="4" borderId="2" xfId="0" applyNumberFormat="1" applyFont="1" applyFill="1" applyBorder="1" applyAlignment="1">
      <alignment horizontal="center" vertical="center"/>
    </xf>
    <xf numFmtId="166" fontId="7" fillId="9" borderId="2" xfId="10" applyFill="1">
      <alignment horizontal="center" vertical="center"/>
    </xf>
    <xf numFmtId="169" fontId="9" fillId="6" borderId="6" xfId="0" applyNumberFormat="1" applyFont="1" applyFill="1" applyBorder="1" applyAlignment="1">
      <alignment horizontal="center" vertical="center"/>
    </xf>
    <xf numFmtId="169" fontId="9" fillId="6" borderId="0" xfId="0" applyNumberFormat="1" applyFont="1" applyFill="1" applyAlignment="1">
      <alignment horizontal="center" vertical="center"/>
    </xf>
    <xf numFmtId="169" fontId="9" fillId="6" borderId="7" xfId="0" applyNumberFormat="1" applyFont="1" applyFill="1" applyBorder="1" applyAlignment="1">
      <alignment horizontal="center" vertical="center"/>
    </xf>
    <xf numFmtId="0" fontId="8" fillId="0" borderId="0" xfId="7" applyAlignment="1">
      <alignment vertical="top" wrapText="1"/>
    </xf>
    <xf numFmtId="9" fontId="4" fillId="3" borderId="0" xfId="2" applyFont="1" applyFill="1" applyBorder="1" applyAlignment="1">
      <alignment horizontal="center" vertical="center"/>
    </xf>
    <xf numFmtId="0" fontId="7" fillId="0" borderId="0" xfId="8">
      <alignment horizontal="right" indent="1"/>
    </xf>
    <xf numFmtId="0" fontId="7" fillId="0" borderId="7" xfId="8" applyBorder="1">
      <alignment horizontal="right" indent="1"/>
    </xf>
    <xf numFmtId="168" fontId="0" fillId="6" borderId="4" xfId="0" applyNumberFormat="1" applyFill="1" applyBorder="1" applyAlignment="1">
      <alignment horizontal="left" vertical="center" wrapText="1" indent="1"/>
    </xf>
    <xf numFmtId="168" fontId="0" fillId="6" borderId="1" xfId="0" applyNumberFormat="1" applyFill="1" applyBorder="1" applyAlignment="1">
      <alignment horizontal="left" vertical="center" wrapText="1" indent="1"/>
    </xf>
    <xf numFmtId="168" fontId="0" fillId="6" borderId="5" xfId="0" applyNumberFormat="1" applyFill="1" applyBorder="1" applyAlignment="1">
      <alignment horizontal="left" vertical="center" wrapText="1" indent="1"/>
    </xf>
    <xf numFmtId="167" fontId="7" fillId="0" borderId="3" xfId="9">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37">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0" tint="-0.34998626667073579"/>
        </patternFill>
      </fill>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36"/>
      <tableStyleElement type="headerRow" dxfId="35"/>
      <tableStyleElement type="totalRow" dxfId="34"/>
      <tableStyleElement type="firstColumn" dxfId="33"/>
      <tableStyleElement type="lastColumn" dxfId="32"/>
      <tableStyleElement type="firstRowStripe" dxfId="31"/>
      <tableStyleElement type="secondRowStripe" dxfId="30"/>
      <tableStyleElement type="firstColumnStripe" dxfId="29"/>
      <tableStyleElement type="secondColumnStripe" dxfId="2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38"/>
  <sheetViews>
    <sheetView showGridLines="0" tabSelected="1" showRuler="0" zoomScaleNormal="100" zoomScalePageLayoutView="70" workbookViewId="0">
      <pane ySplit="6" topLeftCell="A8" activePane="bottomLeft" state="frozen"/>
      <selection pane="bottomLeft" activeCell="G12" sqref="G12"/>
    </sheetView>
  </sheetViews>
  <sheetFormatPr baseColWidth="10" defaultColWidth="9.140625" defaultRowHeight="30" customHeight="1" x14ac:dyDescent="0.25"/>
  <cols>
    <col min="1" max="1" width="2.7109375" style="38" customWidth="1"/>
    <col min="2" max="2" width="45.285156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71" width="2.5703125" customWidth="1"/>
  </cols>
  <sheetData>
    <row r="1" spans="1:71" ht="30" customHeight="1" x14ac:dyDescent="0.45">
      <c r="A1" s="39" t="s">
        <v>0</v>
      </c>
      <c r="B1" s="42" t="s">
        <v>67</v>
      </c>
      <c r="C1" s="1"/>
      <c r="D1" s="2"/>
      <c r="E1" s="4"/>
      <c r="F1" s="27"/>
      <c r="H1" s="2"/>
      <c r="I1" s="57"/>
    </row>
    <row r="2" spans="1:71" ht="30" customHeight="1" x14ac:dyDescent="0.3">
      <c r="A2" s="38" t="s">
        <v>2</v>
      </c>
      <c r="B2" s="43" t="s">
        <v>65</v>
      </c>
      <c r="I2" s="58"/>
    </row>
    <row r="3" spans="1:71" ht="37.5" customHeight="1" x14ac:dyDescent="0.25">
      <c r="A3" s="38" t="s">
        <v>4</v>
      </c>
      <c r="B3" s="75" t="s">
        <v>66</v>
      </c>
      <c r="C3" s="77" t="s">
        <v>5</v>
      </c>
      <c r="D3" s="78"/>
      <c r="E3" s="82">
        <v>45639</v>
      </c>
      <c r="F3" s="82"/>
    </row>
    <row r="4" spans="1:71" ht="30" customHeight="1" x14ac:dyDescent="0.25">
      <c r="A4" s="39" t="s">
        <v>6</v>
      </c>
      <c r="C4" s="77" t="s">
        <v>7</v>
      </c>
      <c r="D4" s="78"/>
      <c r="E4" s="6">
        <v>1</v>
      </c>
      <c r="I4" s="79">
        <f>I5</f>
        <v>45635</v>
      </c>
      <c r="J4" s="80"/>
      <c r="K4" s="80"/>
      <c r="L4" s="80"/>
      <c r="M4" s="80"/>
      <c r="N4" s="80"/>
      <c r="O4" s="81"/>
      <c r="P4" s="79">
        <f>P5</f>
        <v>45642</v>
      </c>
      <c r="Q4" s="80"/>
      <c r="R4" s="80"/>
      <c r="S4" s="80"/>
      <c r="T4" s="80"/>
      <c r="U4" s="80"/>
      <c r="V4" s="81"/>
      <c r="W4" s="79">
        <f>W5</f>
        <v>45649</v>
      </c>
      <c r="X4" s="80"/>
      <c r="Y4" s="80"/>
      <c r="Z4" s="80"/>
      <c r="AA4" s="80"/>
      <c r="AB4" s="80"/>
      <c r="AC4" s="81"/>
      <c r="AD4" s="79">
        <f>AD5</f>
        <v>45656</v>
      </c>
      <c r="AE4" s="80"/>
      <c r="AF4" s="80"/>
      <c r="AG4" s="80"/>
      <c r="AH4" s="80"/>
      <c r="AI4" s="80"/>
      <c r="AJ4" s="81"/>
      <c r="AK4" s="79">
        <f>AK5</f>
        <v>45663</v>
      </c>
      <c r="AL4" s="80"/>
      <c r="AM4" s="80"/>
      <c r="AN4" s="80"/>
      <c r="AO4" s="80"/>
      <c r="AP4" s="80"/>
      <c r="AQ4" s="81"/>
      <c r="AR4" s="79">
        <f>AR5</f>
        <v>45670</v>
      </c>
      <c r="AS4" s="80"/>
      <c r="AT4" s="80"/>
      <c r="AU4" s="80"/>
      <c r="AV4" s="80"/>
      <c r="AW4" s="80"/>
      <c r="AX4" s="81"/>
      <c r="AY4" s="79">
        <f>AY5</f>
        <v>45677</v>
      </c>
      <c r="AZ4" s="80"/>
      <c r="BA4" s="80"/>
      <c r="BB4" s="80"/>
      <c r="BC4" s="80"/>
      <c r="BD4" s="80"/>
      <c r="BE4" s="81"/>
      <c r="BF4" s="79">
        <f>BF5</f>
        <v>45684</v>
      </c>
      <c r="BG4" s="80"/>
      <c r="BH4" s="80"/>
      <c r="BI4" s="80"/>
      <c r="BJ4" s="80"/>
      <c r="BK4" s="80"/>
      <c r="BL4" s="81"/>
      <c r="BM4" s="79">
        <f>BM5</f>
        <v>45691</v>
      </c>
      <c r="BN4" s="80"/>
      <c r="BO4" s="80"/>
      <c r="BP4" s="80"/>
      <c r="BQ4" s="80"/>
      <c r="BR4" s="80"/>
      <c r="BS4" s="81"/>
    </row>
    <row r="5" spans="1:71" ht="15" customHeight="1" x14ac:dyDescent="0.25">
      <c r="A5" s="39" t="s">
        <v>8</v>
      </c>
      <c r="B5" s="56"/>
      <c r="C5" s="56"/>
      <c r="D5" s="56"/>
      <c r="E5" s="56"/>
      <c r="F5" s="56"/>
      <c r="G5" s="56"/>
      <c r="I5" s="72">
        <f>Projektanfang-WEEKDAY(Projektanfang,1)+2+7*(Anzeigewoche-1)</f>
        <v>45635</v>
      </c>
      <c r="J5" s="73">
        <f>I5+1</f>
        <v>45636</v>
      </c>
      <c r="K5" s="73">
        <f t="shared" ref="K5:AX5" si="0">J5+1</f>
        <v>45637</v>
      </c>
      <c r="L5" s="73">
        <f t="shared" si="0"/>
        <v>45638</v>
      </c>
      <c r="M5" s="73">
        <f t="shared" si="0"/>
        <v>45639</v>
      </c>
      <c r="N5" s="73">
        <f t="shared" si="0"/>
        <v>45640</v>
      </c>
      <c r="O5" s="74">
        <f t="shared" si="0"/>
        <v>45641</v>
      </c>
      <c r="P5" s="72">
        <f>O5+1</f>
        <v>45642</v>
      </c>
      <c r="Q5" s="73">
        <f>P5+1</f>
        <v>45643</v>
      </c>
      <c r="R5" s="73">
        <f t="shared" si="0"/>
        <v>45644</v>
      </c>
      <c r="S5" s="73">
        <f t="shared" si="0"/>
        <v>45645</v>
      </c>
      <c r="T5" s="73">
        <f t="shared" si="0"/>
        <v>45646</v>
      </c>
      <c r="U5" s="73">
        <f t="shared" si="0"/>
        <v>45647</v>
      </c>
      <c r="V5" s="74">
        <f t="shared" si="0"/>
        <v>45648</v>
      </c>
      <c r="W5" s="72">
        <f>V5+1</f>
        <v>45649</v>
      </c>
      <c r="X5" s="73">
        <f>W5+1</f>
        <v>45650</v>
      </c>
      <c r="Y5" s="73">
        <f t="shared" si="0"/>
        <v>45651</v>
      </c>
      <c r="Z5" s="73">
        <f t="shared" si="0"/>
        <v>45652</v>
      </c>
      <c r="AA5" s="73">
        <f t="shared" si="0"/>
        <v>45653</v>
      </c>
      <c r="AB5" s="73">
        <f t="shared" si="0"/>
        <v>45654</v>
      </c>
      <c r="AC5" s="74">
        <f t="shared" si="0"/>
        <v>45655</v>
      </c>
      <c r="AD5" s="72">
        <f>AC5+1</f>
        <v>45656</v>
      </c>
      <c r="AE5" s="73">
        <f>AD5+1</f>
        <v>45657</v>
      </c>
      <c r="AF5" s="73">
        <f t="shared" si="0"/>
        <v>45658</v>
      </c>
      <c r="AG5" s="73">
        <f t="shared" si="0"/>
        <v>45659</v>
      </c>
      <c r="AH5" s="73">
        <f t="shared" si="0"/>
        <v>45660</v>
      </c>
      <c r="AI5" s="73">
        <f t="shared" si="0"/>
        <v>45661</v>
      </c>
      <c r="AJ5" s="74">
        <f t="shared" si="0"/>
        <v>45662</v>
      </c>
      <c r="AK5" s="72">
        <f>AJ5+1</f>
        <v>45663</v>
      </c>
      <c r="AL5" s="73">
        <f>AK5+1</f>
        <v>45664</v>
      </c>
      <c r="AM5" s="73">
        <f t="shared" si="0"/>
        <v>45665</v>
      </c>
      <c r="AN5" s="73">
        <f t="shared" si="0"/>
        <v>45666</v>
      </c>
      <c r="AO5" s="73">
        <f t="shared" si="0"/>
        <v>45667</v>
      </c>
      <c r="AP5" s="73">
        <f t="shared" si="0"/>
        <v>45668</v>
      </c>
      <c r="AQ5" s="74">
        <f t="shared" si="0"/>
        <v>45669</v>
      </c>
      <c r="AR5" s="72">
        <f>AQ5+1</f>
        <v>45670</v>
      </c>
      <c r="AS5" s="73">
        <f>AR5+1</f>
        <v>45671</v>
      </c>
      <c r="AT5" s="73">
        <f t="shared" si="0"/>
        <v>45672</v>
      </c>
      <c r="AU5" s="73">
        <f t="shared" si="0"/>
        <v>45673</v>
      </c>
      <c r="AV5" s="73">
        <f t="shared" si="0"/>
        <v>45674</v>
      </c>
      <c r="AW5" s="73">
        <f t="shared" si="0"/>
        <v>45675</v>
      </c>
      <c r="AX5" s="74">
        <f t="shared" si="0"/>
        <v>45676</v>
      </c>
      <c r="AY5" s="72">
        <f>AX5+1</f>
        <v>45677</v>
      </c>
      <c r="AZ5" s="73">
        <f>AY5+1</f>
        <v>45678</v>
      </c>
      <c r="BA5" s="73">
        <f t="shared" ref="BA5:BE5" si="1">AZ5+1</f>
        <v>45679</v>
      </c>
      <c r="BB5" s="73">
        <f t="shared" si="1"/>
        <v>45680</v>
      </c>
      <c r="BC5" s="73">
        <f t="shared" si="1"/>
        <v>45681</v>
      </c>
      <c r="BD5" s="73">
        <f t="shared" si="1"/>
        <v>45682</v>
      </c>
      <c r="BE5" s="74">
        <f t="shared" si="1"/>
        <v>45683</v>
      </c>
      <c r="BF5" s="72">
        <f>BE5+1</f>
        <v>45684</v>
      </c>
      <c r="BG5" s="73">
        <f>BF5+1</f>
        <v>45685</v>
      </c>
      <c r="BH5" s="73">
        <f t="shared" ref="BH5:BL5" si="2">BG5+1</f>
        <v>45686</v>
      </c>
      <c r="BI5" s="73">
        <f t="shared" si="2"/>
        <v>45687</v>
      </c>
      <c r="BJ5" s="73">
        <f t="shared" si="2"/>
        <v>45688</v>
      </c>
      <c r="BK5" s="73">
        <f t="shared" si="2"/>
        <v>45689</v>
      </c>
      <c r="BL5" s="74">
        <f t="shared" si="2"/>
        <v>45690</v>
      </c>
      <c r="BM5" s="72">
        <f>BL5+1</f>
        <v>45691</v>
      </c>
      <c r="BN5" s="73">
        <f>BM5+1</f>
        <v>45692</v>
      </c>
      <c r="BO5" s="73">
        <f t="shared" ref="BO5" si="3">BN5+1</f>
        <v>45693</v>
      </c>
      <c r="BP5" s="73">
        <f t="shared" ref="BP5" si="4">BO5+1</f>
        <v>45694</v>
      </c>
      <c r="BQ5" s="73">
        <f t="shared" ref="BQ5" si="5">BP5+1</f>
        <v>45695</v>
      </c>
      <c r="BR5" s="73">
        <f t="shared" ref="BR5" si="6">BQ5+1</f>
        <v>45696</v>
      </c>
      <c r="BS5" s="74">
        <f t="shared" ref="BS5" si="7">BR5+1</f>
        <v>45697</v>
      </c>
    </row>
    <row r="6" spans="1:71" ht="30" customHeight="1" thickBot="1" x14ac:dyDescent="0.3">
      <c r="A6" s="39" t="s">
        <v>9</v>
      </c>
      <c r="B6" s="7" t="s">
        <v>10</v>
      </c>
      <c r="C6" s="8" t="s">
        <v>11</v>
      </c>
      <c r="D6" s="8" t="s">
        <v>12</v>
      </c>
      <c r="E6" s="8" t="s">
        <v>13</v>
      </c>
      <c r="F6" s="8" t="s">
        <v>14</v>
      </c>
      <c r="G6" s="8"/>
      <c r="H6" s="8" t="s">
        <v>15</v>
      </c>
      <c r="I6" s="9" t="str">
        <f t="shared" ref="I6:AN6" si="8">LEFT(TEXT(I5,"TTTT"),1)</f>
        <v>M</v>
      </c>
      <c r="J6" s="9" t="str">
        <f t="shared" si="8"/>
        <v>D</v>
      </c>
      <c r="K6" s="9" t="str">
        <f t="shared" si="8"/>
        <v>M</v>
      </c>
      <c r="L6" s="9" t="str">
        <f t="shared" si="8"/>
        <v>D</v>
      </c>
      <c r="M6" s="9" t="str">
        <f t="shared" si="8"/>
        <v>F</v>
      </c>
      <c r="N6" s="9" t="str">
        <f t="shared" si="8"/>
        <v>S</v>
      </c>
      <c r="O6" s="9" t="str">
        <f t="shared" si="8"/>
        <v>S</v>
      </c>
      <c r="P6" s="9" t="str">
        <f t="shared" si="8"/>
        <v>M</v>
      </c>
      <c r="Q6" s="9" t="str">
        <f t="shared" si="8"/>
        <v>D</v>
      </c>
      <c r="R6" s="9" t="str">
        <f t="shared" si="8"/>
        <v>M</v>
      </c>
      <c r="S6" s="9" t="str">
        <f t="shared" si="8"/>
        <v>D</v>
      </c>
      <c r="T6" s="9" t="str">
        <f t="shared" si="8"/>
        <v>F</v>
      </c>
      <c r="U6" s="9" t="str">
        <f t="shared" si="8"/>
        <v>S</v>
      </c>
      <c r="V6" s="9" t="str">
        <f t="shared" si="8"/>
        <v>S</v>
      </c>
      <c r="W6" s="9" t="str">
        <f t="shared" si="8"/>
        <v>M</v>
      </c>
      <c r="X6" s="9" t="str">
        <f t="shared" si="8"/>
        <v>D</v>
      </c>
      <c r="Y6" s="9" t="str">
        <f t="shared" si="8"/>
        <v>M</v>
      </c>
      <c r="Z6" s="9" t="str">
        <f t="shared" si="8"/>
        <v>D</v>
      </c>
      <c r="AA6" s="9" t="str">
        <f t="shared" si="8"/>
        <v>F</v>
      </c>
      <c r="AB6" s="9" t="str">
        <f t="shared" si="8"/>
        <v>S</v>
      </c>
      <c r="AC6" s="9" t="str">
        <f t="shared" si="8"/>
        <v>S</v>
      </c>
      <c r="AD6" s="9" t="str">
        <f t="shared" si="8"/>
        <v>M</v>
      </c>
      <c r="AE6" s="9" t="str">
        <f t="shared" si="8"/>
        <v>D</v>
      </c>
      <c r="AF6" s="9" t="str">
        <f t="shared" si="8"/>
        <v>M</v>
      </c>
      <c r="AG6" s="9" t="str">
        <f t="shared" si="8"/>
        <v>D</v>
      </c>
      <c r="AH6" s="9" t="str">
        <f t="shared" si="8"/>
        <v>F</v>
      </c>
      <c r="AI6" s="9" t="str">
        <f t="shared" si="8"/>
        <v>S</v>
      </c>
      <c r="AJ6" s="9" t="str">
        <f t="shared" si="8"/>
        <v>S</v>
      </c>
      <c r="AK6" s="9" t="str">
        <f t="shared" si="8"/>
        <v>M</v>
      </c>
      <c r="AL6" s="9" t="str">
        <f t="shared" si="8"/>
        <v>D</v>
      </c>
      <c r="AM6" s="9" t="str">
        <f t="shared" si="8"/>
        <v>M</v>
      </c>
      <c r="AN6" s="9" t="str">
        <f t="shared" si="8"/>
        <v>D</v>
      </c>
      <c r="AO6" s="9" t="str">
        <f t="shared" ref="AO6:BL6" si="9">LEFT(TEXT(AO5,"TTTT"),1)</f>
        <v>F</v>
      </c>
      <c r="AP6" s="9" t="str">
        <f t="shared" si="9"/>
        <v>S</v>
      </c>
      <c r="AQ6" s="9" t="str">
        <f t="shared" si="9"/>
        <v>S</v>
      </c>
      <c r="AR6" s="9" t="str">
        <f t="shared" si="9"/>
        <v>M</v>
      </c>
      <c r="AS6" s="9" t="str">
        <f t="shared" si="9"/>
        <v>D</v>
      </c>
      <c r="AT6" s="9" t="str">
        <f t="shared" si="9"/>
        <v>M</v>
      </c>
      <c r="AU6" s="9" t="str">
        <f t="shared" si="9"/>
        <v>D</v>
      </c>
      <c r="AV6" s="9" t="str">
        <f t="shared" si="9"/>
        <v>F</v>
      </c>
      <c r="AW6" s="9" t="str">
        <f t="shared" si="9"/>
        <v>S</v>
      </c>
      <c r="AX6" s="9" t="str">
        <f t="shared" si="9"/>
        <v>S</v>
      </c>
      <c r="AY6" s="9" t="str">
        <f t="shared" si="9"/>
        <v>M</v>
      </c>
      <c r="AZ6" s="9" t="str">
        <f t="shared" si="9"/>
        <v>D</v>
      </c>
      <c r="BA6" s="9" t="str">
        <f t="shared" si="9"/>
        <v>M</v>
      </c>
      <c r="BB6" s="9" t="str">
        <f t="shared" si="9"/>
        <v>D</v>
      </c>
      <c r="BC6" s="9" t="str">
        <f t="shared" si="9"/>
        <v>F</v>
      </c>
      <c r="BD6" s="9" t="str">
        <f t="shared" si="9"/>
        <v>S</v>
      </c>
      <c r="BE6" s="9" t="str">
        <f t="shared" si="9"/>
        <v>S</v>
      </c>
      <c r="BF6" s="9" t="str">
        <f>LEFT(TEXT(BF5,"TTTT"),1)</f>
        <v>M</v>
      </c>
      <c r="BG6" s="9" t="str">
        <f t="shared" si="9"/>
        <v>D</v>
      </c>
      <c r="BH6" s="9" t="str">
        <f t="shared" si="9"/>
        <v>M</v>
      </c>
      <c r="BI6" s="9" t="str">
        <f t="shared" si="9"/>
        <v>D</v>
      </c>
      <c r="BJ6" s="9" t="str">
        <f t="shared" si="9"/>
        <v>F</v>
      </c>
      <c r="BK6" s="9" t="str">
        <f t="shared" si="9"/>
        <v>S</v>
      </c>
      <c r="BL6" s="9" t="str">
        <f t="shared" si="9"/>
        <v>S</v>
      </c>
      <c r="BM6" s="9" t="str">
        <f t="shared" ref="BM6" si="10">LEFT(TEXT(BM5,"TTTT"),1)</f>
        <v>M</v>
      </c>
      <c r="BN6" s="9" t="str">
        <f t="shared" ref="BN6" si="11">LEFT(TEXT(BN5,"TTTT"),1)</f>
        <v>D</v>
      </c>
      <c r="BO6" s="9" t="str">
        <f t="shared" ref="BO6" si="12">LEFT(TEXT(BO5,"TTTT"),1)</f>
        <v>M</v>
      </c>
      <c r="BP6" s="9" t="str">
        <f t="shared" ref="BP6" si="13">LEFT(TEXT(BP5,"TTTT"),1)</f>
        <v>D</v>
      </c>
      <c r="BQ6" s="9" t="str">
        <f t="shared" ref="BQ6" si="14">LEFT(TEXT(BQ5,"TTTT"),1)</f>
        <v>F</v>
      </c>
      <c r="BR6" s="9" t="str">
        <f t="shared" ref="BR6" si="15">LEFT(TEXT(BR5,"TTTT"),1)</f>
        <v>S</v>
      </c>
      <c r="BS6" s="9" t="str">
        <f t="shared" ref="BS6" si="16">LEFT(TEXT(BS5,"TTTT"),1)</f>
        <v>S</v>
      </c>
    </row>
    <row r="7" spans="1:71" ht="30" hidden="1" customHeight="1" thickBot="1" x14ac:dyDescent="0.3">
      <c r="A7" s="38" t="s">
        <v>16</v>
      </c>
      <c r="C7" s="41"/>
      <c r="E7"/>
      <c r="H7" t="str">
        <f>IF(OR(ISBLANK(task_start),ISBLANK(task_end)),"",task_end-task_start+1)</f>
        <v/>
      </c>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row>
    <row r="8" spans="1:71" s="3" customFormat="1" ht="30" customHeight="1" thickBot="1" x14ac:dyDescent="0.3">
      <c r="A8" s="39" t="s">
        <v>17</v>
      </c>
      <c r="B8" s="13" t="s">
        <v>36</v>
      </c>
      <c r="C8" s="44"/>
      <c r="D8" s="14"/>
      <c r="E8" s="14"/>
      <c r="F8" s="14"/>
      <c r="G8" s="12"/>
      <c r="H8" s="12" t="str">
        <f t="shared" ref="H8:H33" si="17">IF(OR(ISBLANK(task_start),ISBLANK(task_end)),"",task_end-task_start+1)</f>
        <v/>
      </c>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row>
    <row r="9" spans="1:71" s="3" customFormat="1" ht="30" customHeight="1" thickBot="1" x14ac:dyDescent="0.3">
      <c r="A9" s="39" t="s">
        <v>18</v>
      </c>
      <c r="B9" s="52" t="s">
        <v>42</v>
      </c>
      <c r="C9" s="45" t="s">
        <v>19</v>
      </c>
      <c r="D9" s="15">
        <v>0</v>
      </c>
      <c r="E9" s="62">
        <f>Projektanfang</f>
        <v>45639</v>
      </c>
      <c r="F9" s="62">
        <v>45646</v>
      </c>
      <c r="G9" s="12"/>
      <c r="H9" s="12">
        <f t="shared" si="17"/>
        <v>8</v>
      </c>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row>
    <row r="10" spans="1:71" s="3" customFormat="1" ht="30" customHeight="1" thickBot="1" x14ac:dyDescent="0.3">
      <c r="A10" s="39" t="s">
        <v>20</v>
      </c>
      <c r="B10" s="52" t="s">
        <v>43</v>
      </c>
      <c r="C10" s="45" t="s">
        <v>19</v>
      </c>
      <c r="D10" s="15">
        <v>0</v>
      </c>
      <c r="E10" s="62">
        <f>Projektanfang</f>
        <v>45639</v>
      </c>
      <c r="F10" s="62">
        <v>45646</v>
      </c>
      <c r="G10" s="12"/>
      <c r="H10" s="12">
        <f t="shared" si="17"/>
        <v>8</v>
      </c>
      <c r="I10" s="25"/>
      <c r="J10" s="25"/>
      <c r="K10" s="25"/>
      <c r="L10" s="25"/>
      <c r="M10" s="25"/>
      <c r="N10" s="25"/>
      <c r="O10" s="25"/>
      <c r="P10" s="25"/>
      <c r="Q10" s="25"/>
      <c r="R10" s="25"/>
      <c r="S10" s="25"/>
      <c r="T10" s="25"/>
      <c r="U10" s="26"/>
      <c r="V10" s="26"/>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row>
    <row r="11" spans="1:71" s="3" customFormat="1" ht="30" customHeight="1" thickBot="1" x14ac:dyDescent="0.3">
      <c r="A11" s="38"/>
      <c r="B11" s="52" t="s">
        <v>44</v>
      </c>
      <c r="C11" s="45" t="s">
        <v>19</v>
      </c>
      <c r="D11" s="15">
        <v>0</v>
      </c>
      <c r="E11" s="62">
        <f>Projektanfang</f>
        <v>45639</v>
      </c>
      <c r="F11" s="62">
        <v>45646</v>
      </c>
      <c r="G11" s="12"/>
      <c r="H11" s="12">
        <f t="shared" si="17"/>
        <v>8</v>
      </c>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row>
    <row r="12" spans="1:71" s="3" customFormat="1" ht="30" customHeight="1" thickBot="1" x14ac:dyDescent="0.3">
      <c r="A12" s="38"/>
      <c r="B12" s="52" t="s">
        <v>45</v>
      </c>
      <c r="C12" s="45" t="s">
        <v>19</v>
      </c>
      <c r="D12" s="15">
        <v>0</v>
      </c>
      <c r="E12" s="62">
        <f>Projektanfang</f>
        <v>45639</v>
      </c>
      <c r="F12" s="62">
        <v>45646</v>
      </c>
      <c r="G12" s="12"/>
      <c r="H12" s="12">
        <f t="shared" si="17"/>
        <v>8</v>
      </c>
      <c r="I12" s="25"/>
      <c r="J12" s="25"/>
      <c r="K12" s="25"/>
      <c r="L12" s="25"/>
      <c r="M12" s="25"/>
      <c r="N12" s="25"/>
      <c r="O12" s="25"/>
      <c r="P12" s="25"/>
      <c r="Q12" s="25"/>
      <c r="R12" s="25"/>
      <c r="S12" s="25"/>
      <c r="T12" s="25"/>
      <c r="U12" s="25"/>
      <c r="V12" s="25"/>
      <c r="W12" s="25"/>
      <c r="X12" s="25"/>
      <c r="Y12" s="26"/>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row>
    <row r="13" spans="1:71" s="3" customFormat="1" ht="30" customHeight="1" thickBot="1" x14ac:dyDescent="0.3">
      <c r="A13" s="39" t="s">
        <v>21</v>
      </c>
      <c r="B13" s="16" t="s">
        <v>37</v>
      </c>
      <c r="C13" s="46"/>
      <c r="D13" s="17"/>
      <c r="E13" s="63"/>
      <c r="F13" s="64"/>
      <c r="G13" s="12"/>
      <c r="H13" s="12" t="str">
        <f t="shared" si="17"/>
        <v/>
      </c>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row>
    <row r="14" spans="1:71" s="3" customFormat="1" ht="30" customHeight="1" thickBot="1" x14ac:dyDescent="0.3">
      <c r="A14" s="39"/>
      <c r="B14" s="53" t="s">
        <v>46</v>
      </c>
      <c r="C14" s="47" t="s">
        <v>19</v>
      </c>
      <c r="D14" s="18">
        <v>0</v>
      </c>
      <c r="E14" s="65">
        <v>45639</v>
      </c>
      <c r="F14" s="65">
        <v>45667</v>
      </c>
      <c r="G14" s="12"/>
      <c r="H14" s="12">
        <f t="shared" si="17"/>
        <v>29</v>
      </c>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row>
    <row r="15" spans="1:71" s="3" customFormat="1" ht="30" customHeight="1" thickBot="1" x14ac:dyDescent="0.3">
      <c r="A15" s="38"/>
      <c r="B15" s="53" t="s">
        <v>47</v>
      </c>
      <c r="C15" s="47" t="s">
        <v>19</v>
      </c>
      <c r="D15" s="18">
        <v>0</v>
      </c>
      <c r="E15" s="65">
        <v>45639</v>
      </c>
      <c r="F15" s="65">
        <v>45667</v>
      </c>
      <c r="G15" s="12"/>
      <c r="H15" s="12">
        <f t="shared" si="17"/>
        <v>29</v>
      </c>
      <c r="I15" s="25"/>
      <c r="J15" s="25"/>
      <c r="K15" s="25"/>
      <c r="L15" s="25"/>
      <c r="M15" s="25"/>
      <c r="N15" s="25"/>
      <c r="O15" s="25"/>
      <c r="P15" s="25"/>
      <c r="Q15" s="25"/>
      <c r="R15" s="25"/>
      <c r="S15" s="25"/>
      <c r="T15" s="25"/>
      <c r="U15" s="26"/>
      <c r="V15" s="26"/>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row>
    <row r="16" spans="1:71" s="3" customFormat="1" ht="30" customHeight="1" thickBot="1" x14ac:dyDescent="0.3">
      <c r="A16" s="38"/>
      <c r="B16" s="53" t="s">
        <v>48</v>
      </c>
      <c r="C16" s="47" t="s">
        <v>19</v>
      </c>
      <c r="D16" s="18">
        <v>0</v>
      </c>
      <c r="E16" s="65">
        <v>45639</v>
      </c>
      <c r="F16" s="65">
        <v>45667</v>
      </c>
      <c r="G16" s="12"/>
      <c r="H16" s="12">
        <f t="shared" si="17"/>
        <v>29</v>
      </c>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row>
    <row r="17" spans="1:71" s="3" customFormat="1" ht="30" customHeight="1" thickBot="1" x14ac:dyDescent="0.3">
      <c r="A17" s="38"/>
      <c r="B17" s="53" t="s">
        <v>49</v>
      </c>
      <c r="C17" s="47" t="s">
        <v>19</v>
      </c>
      <c r="D17" s="18">
        <v>0</v>
      </c>
      <c r="E17" s="65">
        <v>45639</v>
      </c>
      <c r="F17" s="65">
        <v>45667</v>
      </c>
      <c r="G17" s="12"/>
      <c r="H17" s="12">
        <f t="shared" si="17"/>
        <v>29</v>
      </c>
      <c r="I17" s="25"/>
      <c r="J17" s="25"/>
      <c r="K17" s="25"/>
      <c r="L17" s="25"/>
      <c r="M17" s="25"/>
      <c r="N17" s="25"/>
      <c r="O17" s="25"/>
      <c r="P17" s="25"/>
      <c r="Q17" s="25"/>
      <c r="R17" s="25"/>
      <c r="S17" s="25"/>
      <c r="T17" s="25"/>
      <c r="U17" s="25"/>
      <c r="V17" s="25"/>
      <c r="W17" s="25"/>
      <c r="X17" s="25"/>
      <c r="Y17" s="26"/>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row>
    <row r="18" spans="1:71" s="3" customFormat="1" ht="30" customHeight="1" thickBot="1" x14ac:dyDescent="0.3">
      <c r="A18" s="38"/>
      <c r="B18" s="53" t="s">
        <v>50</v>
      </c>
      <c r="C18" s="47" t="s">
        <v>19</v>
      </c>
      <c r="D18" s="18">
        <v>0</v>
      </c>
      <c r="E18" s="65">
        <v>45639</v>
      </c>
      <c r="F18" s="65">
        <v>45667</v>
      </c>
      <c r="G18" s="12"/>
      <c r="H18" s="12">
        <f t="shared" si="17"/>
        <v>29</v>
      </c>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row>
    <row r="19" spans="1:71" s="3" customFormat="1" ht="30" customHeight="1" thickBot="1" x14ac:dyDescent="0.3">
      <c r="A19" s="38" t="s">
        <v>22</v>
      </c>
      <c r="B19" s="19" t="s">
        <v>38</v>
      </c>
      <c r="C19" s="48"/>
      <c r="D19" s="20"/>
      <c r="E19" s="66"/>
      <c r="F19" s="67"/>
      <c r="G19" s="12"/>
      <c r="H19" s="12" t="str">
        <f t="shared" si="17"/>
        <v/>
      </c>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row>
    <row r="20" spans="1:71" s="3" customFormat="1" ht="30" customHeight="1" thickBot="1" x14ac:dyDescent="0.3">
      <c r="A20" s="38"/>
      <c r="B20" s="54" t="s">
        <v>51</v>
      </c>
      <c r="C20" s="49" t="s">
        <v>19</v>
      </c>
      <c r="D20" s="21">
        <v>0</v>
      </c>
      <c r="E20" s="68">
        <v>45646</v>
      </c>
      <c r="F20" s="68">
        <v>45681</v>
      </c>
      <c r="G20" s="12"/>
      <c r="H20" s="12">
        <f t="shared" si="17"/>
        <v>36</v>
      </c>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row>
    <row r="21" spans="1:71" s="3" customFormat="1" ht="30" customHeight="1" thickBot="1" x14ac:dyDescent="0.3">
      <c r="A21" s="38"/>
      <c r="B21" s="54" t="s">
        <v>52</v>
      </c>
      <c r="C21" s="49" t="s">
        <v>19</v>
      </c>
      <c r="D21" s="21">
        <v>0</v>
      </c>
      <c r="E21" s="68">
        <v>45646</v>
      </c>
      <c r="F21" s="68">
        <v>45681</v>
      </c>
      <c r="G21" s="12"/>
      <c r="H21" s="12">
        <f t="shared" si="17"/>
        <v>36</v>
      </c>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row>
    <row r="22" spans="1:71" s="3" customFormat="1" ht="30" customHeight="1" thickBot="1" x14ac:dyDescent="0.3">
      <c r="A22" s="38"/>
      <c r="B22" s="54" t="s">
        <v>53</v>
      </c>
      <c r="C22" s="49" t="s">
        <v>19</v>
      </c>
      <c r="D22" s="21">
        <v>0</v>
      </c>
      <c r="E22" s="68">
        <v>45646</v>
      </c>
      <c r="F22" s="68">
        <v>45681</v>
      </c>
      <c r="G22" s="12"/>
      <c r="H22" s="12">
        <f t="shared" si="17"/>
        <v>36</v>
      </c>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row>
    <row r="23" spans="1:71" s="3" customFormat="1" ht="30" customHeight="1" thickBot="1" x14ac:dyDescent="0.3">
      <c r="A23" s="38"/>
      <c r="B23" s="54" t="s">
        <v>54</v>
      </c>
      <c r="C23" s="49" t="s">
        <v>19</v>
      </c>
      <c r="D23" s="21">
        <v>0</v>
      </c>
      <c r="E23" s="68">
        <v>45646</v>
      </c>
      <c r="F23" s="68">
        <v>45681</v>
      </c>
      <c r="G23" s="12"/>
      <c r="H23" s="12">
        <f t="shared" si="17"/>
        <v>36</v>
      </c>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row>
    <row r="24" spans="1:71" s="3" customFormat="1" ht="30" customHeight="1" thickBot="1" x14ac:dyDescent="0.3">
      <c r="A24" s="38"/>
      <c r="B24" s="54" t="s">
        <v>55</v>
      </c>
      <c r="C24" s="49" t="s">
        <v>19</v>
      </c>
      <c r="D24" s="21">
        <v>0</v>
      </c>
      <c r="E24" s="68">
        <v>45646</v>
      </c>
      <c r="F24" s="68">
        <v>45681</v>
      </c>
      <c r="G24" s="12"/>
      <c r="H24" s="12">
        <f t="shared" si="17"/>
        <v>36</v>
      </c>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row>
    <row r="25" spans="1:71" s="3" customFormat="1" ht="30" customHeight="1" thickBot="1" x14ac:dyDescent="0.3">
      <c r="A25" s="38" t="s">
        <v>22</v>
      </c>
      <c r="B25" s="22" t="s">
        <v>39</v>
      </c>
      <c r="C25" s="50"/>
      <c r="D25" s="23"/>
      <c r="E25" s="69"/>
      <c r="F25" s="70"/>
      <c r="G25" s="12"/>
      <c r="H25" s="12" t="str">
        <f t="shared" si="17"/>
        <v/>
      </c>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row>
    <row r="26" spans="1:71" s="3" customFormat="1" ht="30" customHeight="1" thickBot="1" x14ac:dyDescent="0.3">
      <c r="A26" s="38"/>
      <c r="B26" s="55" t="s">
        <v>56</v>
      </c>
      <c r="C26" s="51" t="s">
        <v>19</v>
      </c>
      <c r="D26" s="24">
        <v>0</v>
      </c>
      <c r="E26" s="71">
        <v>45681</v>
      </c>
      <c r="F26" s="71">
        <v>45693</v>
      </c>
      <c r="G26" s="12"/>
      <c r="H26" s="12">
        <f t="shared" si="17"/>
        <v>13</v>
      </c>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row>
    <row r="27" spans="1:71" s="3" customFormat="1" ht="30" customHeight="1" thickBot="1" x14ac:dyDescent="0.3">
      <c r="A27" s="38"/>
      <c r="B27" s="55" t="s">
        <v>57</v>
      </c>
      <c r="C27" s="51" t="s">
        <v>19</v>
      </c>
      <c r="D27" s="24">
        <v>0</v>
      </c>
      <c r="E27" s="71">
        <v>45681</v>
      </c>
      <c r="F27" s="71">
        <v>45693</v>
      </c>
      <c r="G27" s="12"/>
      <c r="H27" s="12">
        <f t="shared" si="17"/>
        <v>13</v>
      </c>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row>
    <row r="28" spans="1:71" s="3" customFormat="1" ht="30" customHeight="1" thickBot="1" x14ac:dyDescent="0.3">
      <c r="A28" s="38"/>
      <c r="B28" s="55" t="s">
        <v>58</v>
      </c>
      <c r="C28" s="51" t="s">
        <v>19</v>
      </c>
      <c r="D28" s="24">
        <v>0</v>
      </c>
      <c r="E28" s="71">
        <v>45681</v>
      </c>
      <c r="F28" s="71">
        <v>45693</v>
      </c>
      <c r="G28" s="12"/>
      <c r="H28" s="12">
        <f t="shared" si="17"/>
        <v>13</v>
      </c>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row>
    <row r="29" spans="1:71" s="3" customFormat="1" ht="30" customHeight="1" thickBot="1" x14ac:dyDescent="0.3">
      <c r="A29" s="39" t="s">
        <v>17</v>
      </c>
      <c r="B29" s="13" t="s">
        <v>40</v>
      </c>
      <c r="C29" s="44"/>
      <c r="D29" s="14"/>
      <c r="E29" s="60"/>
      <c r="F29" s="61"/>
      <c r="G29" s="12"/>
      <c r="H29" s="12" t="str">
        <f t="shared" si="17"/>
        <v/>
      </c>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row>
    <row r="30" spans="1:71" s="3" customFormat="1" ht="30" customHeight="1" thickBot="1" x14ac:dyDescent="0.3">
      <c r="A30" s="39" t="s">
        <v>18</v>
      </c>
      <c r="B30" s="52" t="s">
        <v>59</v>
      </c>
      <c r="C30" s="45" t="s">
        <v>19</v>
      </c>
      <c r="D30" s="15">
        <v>0</v>
      </c>
      <c r="E30" s="62">
        <v>45681</v>
      </c>
      <c r="F30" s="62">
        <v>45688</v>
      </c>
      <c r="G30" s="12"/>
      <c r="H30" s="12">
        <f t="shared" si="17"/>
        <v>8</v>
      </c>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row>
    <row r="31" spans="1:71" s="3" customFormat="1" ht="30" customHeight="1" thickBot="1" x14ac:dyDescent="0.3">
      <c r="A31" s="39"/>
      <c r="B31" s="52" t="s">
        <v>60</v>
      </c>
      <c r="C31" s="45" t="s">
        <v>19</v>
      </c>
      <c r="D31" s="15">
        <v>0</v>
      </c>
      <c r="E31" s="62">
        <v>45681</v>
      </c>
      <c r="F31" s="62">
        <v>45688</v>
      </c>
      <c r="G31" s="12"/>
      <c r="H31" s="12"/>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5"/>
      <c r="BN31" s="25"/>
      <c r="BO31" s="25"/>
      <c r="BP31" s="25"/>
      <c r="BQ31" s="25"/>
      <c r="BR31" s="25"/>
      <c r="BS31" s="25"/>
    </row>
    <row r="32" spans="1:71" s="3" customFormat="1" ht="30" customHeight="1" thickBot="1" x14ac:dyDescent="0.3">
      <c r="A32" s="39"/>
      <c r="B32" s="52" t="s">
        <v>61</v>
      </c>
      <c r="C32" s="45" t="s">
        <v>19</v>
      </c>
      <c r="D32" s="15">
        <v>0</v>
      </c>
      <c r="E32" s="62">
        <v>45681</v>
      </c>
      <c r="F32" s="62">
        <v>45688</v>
      </c>
      <c r="G32" s="12"/>
      <c r="H32" s="12"/>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row>
    <row r="33" spans="1:71" s="3" customFormat="1" ht="30" customHeight="1" thickBot="1" x14ac:dyDescent="0.3">
      <c r="A33" s="39" t="s">
        <v>21</v>
      </c>
      <c r="B33" s="16" t="s">
        <v>41</v>
      </c>
      <c r="C33" s="46"/>
      <c r="D33" s="17"/>
      <c r="E33" s="63"/>
      <c r="F33" s="64"/>
      <c r="G33" s="12"/>
      <c r="H33" s="12" t="str">
        <f t="shared" si="17"/>
        <v/>
      </c>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5"/>
      <c r="BN33" s="25"/>
      <c r="BO33" s="25"/>
      <c r="BP33" s="25"/>
      <c r="BQ33" s="25"/>
      <c r="BR33" s="25"/>
      <c r="BS33" s="25"/>
    </row>
    <row r="34" spans="1:71" s="3" customFormat="1" ht="30" customHeight="1" thickBot="1" x14ac:dyDescent="0.3">
      <c r="A34" s="38"/>
      <c r="B34" s="53" t="s">
        <v>62</v>
      </c>
      <c r="C34" s="47" t="s">
        <v>19</v>
      </c>
      <c r="D34" s="18">
        <v>0</v>
      </c>
      <c r="E34" s="65">
        <v>45688</v>
      </c>
      <c r="F34" s="65">
        <v>45693</v>
      </c>
      <c r="G34" s="12"/>
      <c r="H34" s="12"/>
      <c r="I34" s="25"/>
      <c r="J34" s="25"/>
      <c r="K34" s="25"/>
      <c r="L34" s="25"/>
      <c r="M34" s="25"/>
      <c r="N34" s="25"/>
      <c r="O34" s="25"/>
      <c r="P34" s="25"/>
      <c r="Q34" s="25"/>
      <c r="R34" s="25"/>
      <c r="S34" s="25"/>
      <c r="T34" s="25"/>
      <c r="U34" s="25"/>
      <c r="V34" s="25"/>
      <c r="W34" s="25"/>
      <c r="X34" s="25"/>
      <c r="Y34" s="26"/>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c r="BO34" s="25"/>
      <c r="BP34" s="25"/>
      <c r="BQ34" s="25"/>
      <c r="BR34" s="25"/>
      <c r="BS34" s="25"/>
    </row>
    <row r="35" spans="1:71" s="3" customFormat="1" ht="30" customHeight="1" thickBot="1" x14ac:dyDescent="0.3">
      <c r="A35" s="38"/>
      <c r="B35" s="53" t="s">
        <v>63</v>
      </c>
      <c r="C35" s="47" t="s">
        <v>19</v>
      </c>
      <c r="D35" s="76">
        <v>0</v>
      </c>
      <c r="E35" s="65">
        <v>45688</v>
      </c>
      <c r="F35" s="65">
        <v>45693</v>
      </c>
      <c r="G35" s="12"/>
      <c r="H35" s="12"/>
      <c r="I35" s="25"/>
      <c r="J35" s="25"/>
      <c r="K35" s="25"/>
      <c r="L35" s="25"/>
      <c r="M35" s="25"/>
      <c r="N35" s="25"/>
      <c r="O35" s="25"/>
      <c r="P35" s="25"/>
      <c r="Q35" s="25"/>
      <c r="R35" s="25"/>
      <c r="S35" s="25"/>
      <c r="T35" s="25"/>
      <c r="U35" s="25"/>
      <c r="V35" s="25"/>
      <c r="W35" s="25"/>
      <c r="X35" s="25"/>
      <c r="Y35" s="26"/>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row>
    <row r="36" spans="1:71" s="3" customFormat="1" ht="30" customHeight="1" thickBot="1" x14ac:dyDescent="0.3">
      <c r="A36" s="38"/>
      <c r="B36" s="53" t="s">
        <v>64</v>
      </c>
      <c r="C36" s="47" t="s">
        <v>19</v>
      </c>
      <c r="D36" s="76">
        <v>0</v>
      </c>
      <c r="E36" s="65">
        <v>45688</v>
      </c>
      <c r="F36" s="65">
        <v>45693</v>
      </c>
      <c r="G36" s="12"/>
      <c r="H36" s="12"/>
      <c r="I36" s="25"/>
      <c r="J36" s="25"/>
      <c r="K36" s="25"/>
      <c r="L36" s="25"/>
      <c r="M36" s="25"/>
      <c r="N36" s="25"/>
      <c r="O36" s="25"/>
      <c r="P36" s="25"/>
      <c r="Q36" s="25"/>
      <c r="R36" s="25"/>
      <c r="S36" s="25"/>
      <c r="T36" s="25"/>
      <c r="U36" s="25"/>
      <c r="V36" s="25"/>
      <c r="W36" s="25"/>
      <c r="X36" s="25"/>
      <c r="Y36" s="26"/>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c r="BO36" s="25"/>
      <c r="BP36" s="25"/>
      <c r="BQ36" s="25"/>
      <c r="BR36" s="25"/>
      <c r="BS36" s="25"/>
    </row>
    <row r="37" spans="1:71" ht="30" customHeight="1" thickBot="1" x14ac:dyDescent="0.3">
      <c r="C37" s="10"/>
      <c r="F37" s="40"/>
    </row>
    <row r="38" spans="1:71" ht="30" customHeight="1" thickBot="1" x14ac:dyDescent="0.3">
      <c r="C38" s="11"/>
      <c r="AG38" s="25"/>
    </row>
  </sheetData>
  <mergeCells count="12">
    <mergeCell ref="BM4:BS4"/>
    <mergeCell ref="BF4:BL4"/>
    <mergeCell ref="E3:F3"/>
    <mergeCell ref="I4:O4"/>
    <mergeCell ref="P4:V4"/>
    <mergeCell ref="W4:AC4"/>
    <mergeCell ref="AD4:AJ4"/>
    <mergeCell ref="C3:D3"/>
    <mergeCell ref="C4:D4"/>
    <mergeCell ref="AK4:AQ4"/>
    <mergeCell ref="AR4:AX4"/>
    <mergeCell ref="AY4:BE4"/>
  </mergeCells>
  <conditionalFormatting sqref="D7:D36">
    <cfRule type="dataBar" priority="14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E8:F8">
    <cfRule type="dataBar" priority="1">
      <dataBar>
        <cfvo type="num" val="0"/>
        <cfvo type="num" val="1"/>
        <color theme="0" tint="-0.249977111117893"/>
      </dataBar>
      <extLst>
        <ext xmlns:x14="http://schemas.microsoft.com/office/spreadsheetml/2009/9/main" uri="{B025F937-C7B1-47D3-B67F-A62EFF666E3E}">
          <x14:id>{B46AF1CE-A935-4A6F-8920-2651299FB4D9}</x14:id>
        </ext>
      </extLst>
    </cfRule>
  </conditionalFormatting>
  <conditionalFormatting sqref="I5:BK34 BL34:BO34 I35:BO36">
    <cfRule type="expression" dxfId="27" priority="162">
      <formula>AND(TODAY()&gt;=I$5,TODAY()&lt;J$5)</formula>
    </cfRule>
  </conditionalFormatting>
  <conditionalFormatting sqref="I7:BK34 BL34:BO34 I35:BO36">
    <cfRule type="expression" dxfId="26" priority="157" stopIfTrue="1">
      <formula>AND(task_end&gt;=I$5,task_start&lt;J$5)</formula>
    </cfRule>
  </conditionalFormatting>
  <conditionalFormatting sqref="I7:BL17">
    <cfRule type="expression" dxfId="25" priority="156">
      <formula>AND(task_start&lt;=I$5,ROUNDDOWN((task_end-task_start+1)*task_progress,0)+task_start-1&gt;=I$5)</formula>
    </cfRule>
  </conditionalFormatting>
  <conditionalFormatting sqref="I18:BS36">
    <cfRule type="expression" dxfId="24" priority="17">
      <formula>AND(task_start&lt;=I$5,ROUNDDOWN((task_end-task_start+1)*task_progress,0)+task_start-1&gt;=I$5)</formula>
    </cfRule>
  </conditionalFormatting>
  <conditionalFormatting sqref="AG38">
    <cfRule type="expression" dxfId="23" priority="2">
      <formula>AND(task_start&lt;=AG$5,ROUNDDOWN((task_end-task_start+1)*task_progress,0)+task_start-1&gt;=AG$5)</formula>
    </cfRule>
    <cfRule type="expression" dxfId="22" priority="3" stopIfTrue="1">
      <formula>AND(task_end&gt;=AG$5,task_start&lt;AH$5)</formula>
    </cfRule>
    <cfRule type="expression" dxfId="21" priority="4">
      <formula>AND(TODAY()&gt;=AG$5,TODAY()&lt;AH$5)</formula>
    </cfRule>
  </conditionalFormatting>
  <conditionalFormatting sqref="BL5:BL17 BM8:BS17 BL18:BP25 BQ18:BS34 BL29:BL33 BP35:BS36">
    <cfRule type="expression" dxfId="20" priority="164">
      <formula>AND(TODAY()&gt;=BL$5,TODAY()&lt;#REF!)</formula>
    </cfRule>
  </conditionalFormatting>
  <conditionalFormatting sqref="BL27:BO27">
    <cfRule type="expression" dxfId="19" priority="72" stopIfTrue="1">
      <formula>AND(task_end&gt;=BL$5,task_start&lt;BM$5)</formula>
    </cfRule>
    <cfRule type="expression" dxfId="18" priority="73">
      <formula>AND(TODAY()&gt;=BL$5,TODAY()&lt;BM$5)</formula>
    </cfRule>
  </conditionalFormatting>
  <conditionalFormatting sqref="BL26:BP26">
    <cfRule type="expression" dxfId="17" priority="90" stopIfTrue="1">
      <formula>AND(task_end&gt;=BL$5,task_start&lt;BM$5)</formula>
    </cfRule>
    <cfRule type="expression" dxfId="16" priority="91">
      <formula>AND(TODAY()&gt;=BL$5,TODAY()&lt;BM$5)</formula>
    </cfRule>
  </conditionalFormatting>
  <conditionalFormatting sqref="BL28:BP28">
    <cfRule type="expression" dxfId="15" priority="57" stopIfTrue="1">
      <formula>AND(task_end&gt;=BL$5,task_start&lt;BM$5)</formula>
    </cfRule>
    <cfRule type="expression" dxfId="14" priority="58">
      <formula>AND(TODAY()&gt;=BL$5,TODAY()&lt;BM$5)</formula>
    </cfRule>
  </conditionalFormatting>
  <conditionalFormatting sqref="BM29:BM32">
    <cfRule type="expression" dxfId="13" priority="116">
      <formula>AND(TODAY()&gt;=BM$5,TODAY()&lt;#REF!)</formula>
    </cfRule>
    <cfRule type="expression" dxfId="12" priority="118" stopIfTrue="1">
      <formula>AND(task_end&gt;=BM$5,task_start&lt;#REF!)</formula>
    </cfRule>
  </conditionalFormatting>
  <conditionalFormatting sqref="BM33">
    <cfRule type="expression" dxfId="11" priority="18" stopIfTrue="1">
      <formula>AND(task_end&gt;=BM$5,task_start&lt;BN$5)</formula>
    </cfRule>
    <cfRule type="expression" dxfId="10" priority="19">
      <formula>AND(TODAY()&gt;=BM$5,TODAY()&lt;BN$5)</formula>
    </cfRule>
  </conditionalFormatting>
  <conditionalFormatting sqref="BM5:BR6">
    <cfRule type="expression" dxfId="9" priority="122">
      <formula>AND(TODAY()&gt;=BM$5,TODAY()&lt;BN$5)</formula>
    </cfRule>
  </conditionalFormatting>
  <conditionalFormatting sqref="BM8:BS17 BL7:BL17 BL18:BP25 BQ18:BS34 BL29:BL33 BP35:BS36">
    <cfRule type="expression" dxfId="8" priority="168" stopIfTrue="1">
      <formula>AND(task_end&gt;=BL$5,task_start&lt;#REF!)</formula>
    </cfRule>
  </conditionalFormatting>
  <conditionalFormatting sqref="BM8:BS17">
    <cfRule type="expression" dxfId="7" priority="167">
      <formula>AND(task_start&lt;=BM$5,ROUNDDOWN((task_end-task_start+1)*task_progress,0)+task_start-1&gt;=BM$5)</formula>
    </cfRule>
  </conditionalFormatting>
  <conditionalFormatting sqref="BN29:BN33">
    <cfRule type="expression" dxfId="6" priority="119">
      <formula>AND(TODAY()&gt;=BN$5,TODAY()&lt;#REF!)</formula>
    </cfRule>
    <cfRule type="expression" dxfId="5" priority="121" stopIfTrue="1">
      <formula>AND(task_end&gt;=BN$5,task_start&lt;#REF!)</formula>
    </cfRule>
  </conditionalFormatting>
  <conditionalFormatting sqref="BO29:BO33">
    <cfRule type="expression" dxfId="4" priority="113">
      <formula>AND(TODAY()&gt;=BO$5,TODAY()&lt;#REF!)</formula>
    </cfRule>
    <cfRule type="expression" dxfId="3" priority="115" stopIfTrue="1">
      <formula>AND(task_end&gt;=BO$5,task_start&lt;#REF!)</formula>
    </cfRule>
  </conditionalFormatting>
  <conditionalFormatting sqref="BP27 BP29:BP34">
    <cfRule type="expression" dxfId="2" priority="110">
      <formula>AND(TODAY()&gt;=BP$5,TODAY()&lt;#REF!)</formula>
    </cfRule>
    <cfRule type="expression" dxfId="1" priority="112" stopIfTrue="1">
      <formula>AND(task_end&gt;=BP$5,task_start&lt;#REF!)</formula>
    </cfRule>
  </conditionalFormatting>
  <conditionalFormatting sqref="BS5:BS6">
    <cfRule type="expression" dxfId="0" priority="125">
      <formula>AND(TODAY()&gt;=BS$5,TODAY()&lt;#REF!)</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 xmlns:xm="http://schemas.microsoft.com/office/excel/2006/main">
          <x14:cfRule type="dataBar" id="{B46AF1CE-A935-4A6F-8920-2651299FB4D9}">
            <x14:dataBar minLength="0" maxLength="100" gradient="0">
              <x14:cfvo type="num">
                <xm:f>0</xm:f>
              </x14:cfvo>
              <x14:cfvo type="num">
                <xm:f>1</xm:f>
              </x14:cfvo>
              <x14:negativeFillColor rgb="FFFF0000"/>
              <x14:axisColor rgb="FF000000"/>
            </x14:dataBar>
          </x14:cfRule>
          <xm:sqref>E8:F8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baseColWidth="10" defaultColWidth="9.140625" defaultRowHeight="12.75" x14ac:dyDescent="0.2"/>
  <cols>
    <col min="1" max="1" width="87.140625" style="28" customWidth="1"/>
    <col min="2" max="16384" width="9.140625" style="2"/>
  </cols>
  <sheetData>
    <row r="1" spans="1:2" ht="46.5" customHeight="1" x14ac:dyDescent="0.2"/>
    <row r="2" spans="1:2" s="30" customFormat="1" ht="15.75" x14ac:dyDescent="0.25">
      <c r="A2" s="29" t="s">
        <v>1</v>
      </c>
      <c r="B2" s="29"/>
    </row>
    <row r="3" spans="1:2" s="34" customFormat="1" ht="27" customHeight="1" x14ac:dyDescent="0.25">
      <c r="A3" s="59" t="s">
        <v>3</v>
      </c>
      <c r="B3" s="35"/>
    </row>
    <row r="4" spans="1:2" s="31" customFormat="1" ht="26.25" x14ac:dyDescent="0.4">
      <c r="A4" s="32" t="s">
        <v>23</v>
      </c>
    </row>
    <row r="5" spans="1:2" ht="74.099999999999994" customHeight="1" x14ac:dyDescent="0.2">
      <c r="A5" s="33" t="s">
        <v>24</v>
      </c>
    </row>
    <row r="6" spans="1:2" ht="26.25" customHeight="1" x14ac:dyDescent="0.2">
      <c r="A6" s="32" t="s">
        <v>25</v>
      </c>
    </row>
    <row r="7" spans="1:2" s="28" customFormat="1" ht="204.95" customHeight="1" x14ac:dyDescent="0.25">
      <c r="A7" s="37" t="s">
        <v>26</v>
      </c>
    </row>
    <row r="8" spans="1:2" s="31" customFormat="1" ht="26.25" x14ac:dyDescent="0.4">
      <c r="A8" s="32" t="s">
        <v>27</v>
      </c>
    </row>
    <row r="9" spans="1:2" ht="75" x14ac:dyDescent="0.2">
      <c r="A9" s="33" t="s">
        <v>28</v>
      </c>
    </row>
    <row r="10" spans="1:2" s="28" customFormat="1" ht="27.95" customHeight="1" x14ac:dyDescent="0.25">
      <c r="A10" s="36" t="s">
        <v>29</v>
      </c>
    </row>
    <row r="11" spans="1:2" s="31" customFormat="1" ht="26.25" x14ac:dyDescent="0.4">
      <c r="A11" s="32" t="s">
        <v>30</v>
      </c>
    </row>
    <row r="12" spans="1:2" ht="45" x14ac:dyDescent="0.2">
      <c r="A12" s="33" t="s">
        <v>31</v>
      </c>
    </row>
    <row r="13" spans="1:2" s="28" customFormat="1" ht="27.95" customHeight="1" x14ac:dyDescent="0.25">
      <c r="A13" s="36" t="s">
        <v>32</v>
      </c>
    </row>
    <row r="14" spans="1:2" s="31" customFormat="1" ht="26.25" x14ac:dyDescent="0.4">
      <c r="A14" s="32" t="s">
        <v>33</v>
      </c>
    </row>
    <row r="15" spans="1:2" ht="75" customHeight="1" x14ac:dyDescent="0.2">
      <c r="A15" s="33" t="s">
        <v>34</v>
      </c>
    </row>
    <row r="16" spans="1:2" ht="90" x14ac:dyDescent="0.2">
      <c r="A16" s="33"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2024-12-09T14:01:04Z</dcterms:created>
  <dcterms:modified xsi:type="dcterms:W3CDTF">2024-12-09T14:54:16Z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