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2"/>
  </bookViews>
  <sheets>
    <sheet name="lines" sheetId="1" r:id="rId1"/>
    <sheet name="bettingfillout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I58" i="3" l="1"/>
  <c r="I57" i="3"/>
  <c r="I56" i="3"/>
  <c r="I55" i="3"/>
  <c r="L55" i="3" s="1"/>
  <c r="I54" i="3"/>
  <c r="I53" i="3"/>
  <c r="I52" i="3"/>
  <c r="I51" i="3"/>
  <c r="L51" i="3" s="1"/>
  <c r="I50" i="3"/>
  <c r="I49" i="3"/>
  <c r="I48" i="3"/>
  <c r="I47" i="3"/>
  <c r="L47" i="3" s="1"/>
  <c r="I46" i="3"/>
  <c r="I45" i="3"/>
  <c r="I44" i="3"/>
  <c r="I43" i="3"/>
  <c r="L43" i="3" s="1"/>
  <c r="I42" i="3"/>
  <c r="I41" i="3"/>
  <c r="I40" i="3"/>
  <c r="I39" i="3"/>
  <c r="L39" i="3" s="1"/>
  <c r="I38" i="3"/>
  <c r="I37" i="3"/>
  <c r="I36" i="3"/>
  <c r="I35" i="3"/>
  <c r="L35" i="3" s="1"/>
  <c r="I34" i="3"/>
  <c r="I33" i="3"/>
  <c r="I32" i="3"/>
  <c r="I31" i="3"/>
  <c r="L31" i="3" s="1"/>
  <c r="I30" i="3"/>
  <c r="I29" i="3"/>
  <c r="I28" i="3"/>
  <c r="I27" i="3"/>
  <c r="L27" i="3" s="1"/>
  <c r="I26" i="3"/>
  <c r="I25" i="3"/>
  <c r="I24" i="3"/>
  <c r="I23" i="3"/>
  <c r="L23" i="3" s="1"/>
  <c r="I22" i="3"/>
  <c r="I21" i="3"/>
  <c r="I20" i="3"/>
  <c r="I19" i="3"/>
  <c r="L19" i="3" s="1"/>
  <c r="I18" i="3"/>
  <c r="I17" i="3"/>
  <c r="I16" i="3"/>
  <c r="I15" i="3"/>
  <c r="L15" i="3" s="1"/>
  <c r="I14" i="3"/>
  <c r="I13" i="3"/>
  <c r="I12" i="3"/>
  <c r="I11" i="3"/>
  <c r="L11" i="3" s="1"/>
  <c r="I10" i="3"/>
  <c r="I9" i="3"/>
  <c r="I8" i="3"/>
  <c r="I7" i="3"/>
  <c r="L7" i="3" s="1"/>
  <c r="I6" i="3"/>
  <c r="I5" i="3"/>
  <c r="I4" i="3"/>
  <c r="I3" i="3"/>
  <c r="L3" i="3" s="1"/>
  <c r="I2" i="3"/>
  <c r="L2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L58" i="3"/>
  <c r="L57" i="3"/>
  <c r="L56" i="3"/>
  <c r="L54" i="3"/>
  <c r="L53" i="3"/>
  <c r="L52" i="3"/>
  <c r="L50" i="3"/>
  <c r="L49" i="3"/>
  <c r="L48" i="3"/>
  <c r="L46" i="3"/>
  <c r="L45" i="3"/>
  <c r="L44" i="3"/>
  <c r="L42" i="3"/>
  <c r="L41" i="3"/>
  <c r="L40" i="3"/>
  <c r="L38" i="3"/>
  <c r="L37" i="3"/>
  <c r="L36" i="3"/>
  <c r="L34" i="3"/>
  <c r="L33" i="3"/>
  <c r="L32" i="3"/>
  <c r="L30" i="3"/>
  <c r="L29" i="3"/>
  <c r="L28" i="3"/>
  <c r="L26" i="3"/>
  <c r="L25" i="3"/>
  <c r="L24" i="3"/>
  <c r="L22" i="3"/>
  <c r="L21" i="3"/>
  <c r="L20" i="3"/>
  <c r="L18" i="3"/>
  <c r="L17" i="3"/>
  <c r="L16" i="3"/>
  <c r="L14" i="3"/>
  <c r="L13" i="3"/>
  <c r="L12" i="3"/>
  <c r="L10" i="3"/>
  <c r="L9" i="3"/>
  <c r="L8" i="3"/>
  <c r="L6" i="3"/>
  <c r="L5" i="3"/>
  <c r="L4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P58" i="3"/>
  <c r="N58" i="3"/>
  <c r="M58" i="3"/>
  <c r="K58" i="3"/>
  <c r="P57" i="3"/>
  <c r="N57" i="3"/>
  <c r="M57" i="3"/>
  <c r="K57" i="3"/>
  <c r="P56" i="3"/>
  <c r="N56" i="3"/>
  <c r="M56" i="3"/>
  <c r="K56" i="3"/>
  <c r="P55" i="3"/>
  <c r="N55" i="3"/>
  <c r="M55" i="3"/>
  <c r="K55" i="3"/>
  <c r="P54" i="3"/>
  <c r="N54" i="3"/>
  <c r="M54" i="3"/>
  <c r="K54" i="3"/>
  <c r="P53" i="3"/>
  <c r="N53" i="3"/>
  <c r="M53" i="3"/>
  <c r="K53" i="3"/>
  <c r="P52" i="3"/>
  <c r="N52" i="3"/>
  <c r="M52" i="3"/>
  <c r="K52" i="3"/>
  <c r="P51" i="3"/>
  <c r="N51" i="3"/>
  <c r="M51" i="3"/>
  <c r="K51" i="3"/>
  <c r="P50" i="3"/>
  <c r="N50" i="3"/>
  <c r="M50" i="3"/>
  <c r="K50" i="3"/>
  <c r="P49" i="3"/>
  <c r="N49" i="3"/>
  <c r="M49" i="3"/>
  <c r="K49" i="3"/>
  <c r="P48" i="3"/>
  <c r="N48" i="3"/>
  <c r="M48" i="3"/>
  <c r="K48" i="3"/>
  <c r="P47" i="3"/>
  <c r="N47" i="3"/>
  <c r="M47" i="3"/>
  <c r="K47" i="3"/>
  <c r="P46" i="3"/>
  <c r="N46" i="3"/>
  <c r="M46" i="3"/>
  <c r="K46" i="3"/>
  <c r="P45" i="3"/>
  <c r="N45" i="3"/>
  <c r="M45" i="3"/>
  <c r="K45" i="3"/>
  <c r="P44" i="3"/>
  <c r="N44" i="3"/>
  <c r="M44" i="3"/>
  <c r="K44" i="3"/>
  <c r="P43" i="3"/>
  <c r="N43" i="3"/>
  <c r="M43" i="3"/>
  <c r="K43" i="3"/>
  <c r="P42" i="3"/>
  <c r="N42" i="3"/>
  <c r="M42" i="3"/>
  <c r="K42" i="3"/>
  <c r="P41" i="3"/>
  <c r="N41" i="3"/>
  <c r="M41" i="3"/>
  <c r="K41" i="3"/>
  <c r="P40" i="3"/>
  <c r="N40" i="3"/>
  <c r="M40" i="3"/>
  <c r="K40" i="3"/>
  <c r="P39" i="3"/>
  <c r="N39" i="3"/>
  <c r="M39" i="3"/>
  <c r="K39" i="3"/>
  <c r="P38" i="3"/>
  <c r="N38" i="3"/>
  <c r="M38" i="3"/>
  <c r="K38" i="3"/>
  <c r="P37" i="3"/>
  <c r="N37" i="3"/>
  <c r="M37" i="3"/>
  <c r="K37" i="3"/>
  <c r="P36" i="3"/>
  <c r="N36" i="3"/>
  <c r="M36" i="3"/>
  <c r="K36" i="3"/>
  <c r="P35" i="3"/>
  <c r="N35" i="3"/>
  <c r="M35" i="3"/>
  <c r="K35" i="3"/>
  <c r="P34" i="3"/>
  <c r="N34" i="3"/>
  <c r="M34" i="3"/>
  <c r="K34" i="3"/>
  <c r="P33" i="3"/>
  <c r="N33" i="3"/>
  <c r="M33" i="3"/>
  <c r="K33" i="3"/>
  <c r="P32" i="3"/>
  <c r="N32" i="3"/>
  <c r="M32" i="3"/>
  <c r="K32" i="3"/>
  <c r="P31" i="3"/>
  <c r="N31" i="3"/>
  <c r="M31" i="3"/>
  <c r="K31" i="3"/>
  <c r="P30" i="3"/>
  <c r="N30" i="3"/>
  <c r="M30" i="3"/>
  <c r="K30" i="3"/>
  <c r="P29" i="3"/>
  <c r="N29" i="3"/>
  <c r="M29" i="3"/>
  <c r="K29" i="3"/>
  <c r="P28" i="3"/>
  <c r="N28" i="3"/>
  <c r="M28" i="3"/>
  <c r="K28" i="3"/>
  <c r="P27" i="3"/>
  <c r="N27" i="3"/>
  <c r="M27" i="3"/>
  <c r="K27" i="3"/>
  <c r="P26" i="3"/>
  <c r="N26" i="3"/>
  <c r="M26" i="3"/>
  <c r="K26" i="3"/>
  <c r="P25" i="3"/>
  <c r="N25" i="3"/>
  <c r="M25" i="3"/>
  <c r="K25" i="3"/>
  <c r="P24" i="3"/>
  <c r="N24" i="3"/>
  <c r="M24" i="3"/>
  <c r="K24" i="3"/>
  <c r="P23" i="3"/>
  <c r="N23" i="3"/>
  <c r="M23" i="3"/>
  <c r="K23" i="3"/>
  <c r="P22" i="3"/>
  <c r="N22" i="3"/>
  <c r="M22" i="3"/>
  <c r="K22" i="3"/>
  <c r="P21" i="3"/>
  <c r="N21" i="3"/>
  <c r="M21" i="3"/>
  <c r="K21" i="3"/>
  <c r="P20" i="3"/>
  <c r="N20" i="3"/>
  <c r="M20" i="3"/>
  <c r="K20" i="3"/>
  <c r="P19" i="3"/>
  <c r="N19" i="3"/>
  <c r="M19" i="3"/>
  <c r="K19" i="3"/>
  <c r="P18" i="3"/>
  <c r="N18" i="3"/>
  <c r="M18" i="3"/>
  <c r="K18" i="3"/>
  <c r="P17" i="3"/>
  <c r="N17" i="3"/>
  <c r="M17" i="3"/>
  <c r="K17" i="3"/>
  <c r="P16" i="3"/>
  <c r="N16" i="3"/>
  <c r="M16" i="3"/>
  <c r="K16" i="3"/>
  <c r="P15" i="3"/>
  <c r="N15" i="3"/>
  <c r="M15" i="3"/>
  <c r="K15" i="3"/>
  <c r="P14" i="3"/>
  <c r="N14" i="3"/>
  <c r="M14" i="3"/>
  <c r="K14" i="3"/>
  <c r="P13" i="3"/>
  <c r="N13" i="3"/>
  <c r="M13" i="3"/>
  <c r="K13" i="3"/>
  <c r="P12" i="3"/>
  <c r="N12" i="3"/>
  <c r="M12" i="3"/>
  <c r="K12" i="3"/>
  <c r="P11" i="3"/>
  <c r="N11" i="3"/>
  <c r="M11" i="3"/>
  <c r="K11" i="3"/>
  <c r="P10" i="3"/>
  <c r="N10" i="3"/>
  <c r="M10" i="3"/>
  <c r="K10" i="3"/>
  <c r="P9" i="3"/>
  <c r="N9" i="3"/>
  <c r="M9" i="3"/>
  <c r="K9" i="3"/>
  <c r="P8" i="3"/>
  <c r="N8" i="3"/>
  <c r="M8" i="3"/>
  <c r="K8" i="3"/>
  <c r="P7" i="3"/>
  <c r="N7" i="3"/>
  <c r="M7" i="3"/>
  <c r="K7" i="3"/>
  <c r="P6" i="3"/>
  <c r="N6" i="3"/>
  <c r="M6" i="3"/>
  <c r="K6" i="3"/>
  <c r="P5" i="3"/>
  <c r="N5" i="3"/>
  <c r="M5" i="3"/>
  <c r="K5" i="3"/>
  <c r="P4" i="3"/>
  <c r="N4" i="3"/>
  <c r="M4" i="3"/>
  <c r="K4" i="3"/>
  <c r="P3" i="3"/>
  <c r="N3" i="3"/>
  <c r="M3" i="3"/>
  <c r="K3" i="3"/>
  <c r="P2" i="3"/>
  <c r="N2" i="3"/>
  <c r="M2" i="3"/>
  <c r="K2" i="3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<sst xmlns="http://schemas.openxmlformats.org/spreadsheetml/2006/main" count="606" uniqueCount="249">
  <si>
    <t>TeamA</t>
  </si>
  <si>
    <t>TeamB</t>
  </si>
  <si>
    <t>TeamA.Spread</t>
  </si>
  <si>
    <t>OverUnder</t>
  </si>
  <si>
    <t>A.Win.Percent</t>
  </si>
  <si>
    <t>B.Win.Percent</t>
  </si>
  <si>
    <t>A.Covers.Percent</t>
  </si>
  <si>
    <t>B.Covers.Percent</t>
  </si>
  <si>
    <t>Over.Percent</t>
  </si>
  <si>
    <t>Under.Percent</t>
  </si>
  <si>
    <t>A.Score</t>
  </si>
  <si>
    <t>B.Score</t>
  </si>
  <si>
    <t>Bowling Green</t>
  </si>
  <si>
    <t>Kent State</t>
  </si>
  <si>
    <t>Central Michigan</t>
  </si>
  <si>
    <t>Ohio</t>
  </si>
  <si>
    <t>Eastern Michigan</t>
  </si>
  <si>
    <t>Northern Illinois</t>
  </si>
  <si>
    <t>Toledo</t>
  </si>
  <si>
    <t>Ball State</t>
  </si>
  <si>
    <t>Troy</t>
  </si>
  <si>
    <t>Arkansas State</t>
  </si>
  <si>
    <t>Houston</t>
  </si>
  <si>
    <t>Louisville</t>
  </si>
  <si>
    <t>Cincinnati</t>
  </si>
  <si>
    <t>Memphis</t>
  </si>
  <si>
    <t>Boise State</t>
  </si>
  <si>
    <t>UNLV</t>
  </si>
  <si>
    <t>Boston College</t>
  </si>
  <si>
    <t>Connecticut</t>
  </si>
  <si>
    <t>Appalachian State</t>
  </si>
  <si>
    <t>Louisiana-Monroe</t>
  </si>
  <si>
    <t>Rice</t>
  </si>
  <si>
    <t>UTEP</t>
  </si>
  <si>
    <t>North Carolina State</t>
  </si>
  <si>
    <t>Miami (FL)</t>
  </si>
  <si>
    <t>Iowa State</t>
  </si>
  <si>
    <t>Texas Tech</t>
  </si>
  <si>
    <t>Illinois</t>
  </si>
  <si>
    <t>Iowa</t>
  </si>
  <si>
    <t>Minnesota</t>
  </si>
  <si>
    <t>Northwestern</t>
  </si>
  <si>
    <t>Purdue</t>
  </si>
  <si>
    <t>Wisconsin</t>
  </si>
  <si>
    <t>Pittsburgh</t>
  </si>
  <si>
    <t>Duke</t>
  </si>
  <si>
    <t>Texas A&amp;M</t>
  </si>
  <si>
    <t>UTSA</t>
  </si>
  <si>
    <t>West Virginia</t>
  </si>
  <si>
    <t>Oklahoma</t>
  </si>
  <si>
    <t>Charlotte</t>
  </si>
  <si>
    <t>Middle Tennessee</t>
  </si>
  <si>
    <t>BYU</t>
  </si>
  <si>
    <t>Massachusetts</t>
  </si>
  <si>
    <t>Georgia</t>
  </si>
  <si>
    <t>Louisiana-Lafayette</t>
  </si>
  <si>
    <t>Wyoming</t>
  </si>
  <si>
    <t>San Diego State</t>
  </si>
  <si>
    <t>Colorado State</t>
  </si>
  <si>
    <t>New Mexico</t>
  </si>
  <si>
    <t>Michigan</t>
  </si>
  <si>
    <t>Indiana</t>
  </si>
  <si>
    <t>Notre Dame</t>
  </si>
  <si>
    <t>Virginia Tech</t>
  </si>
  <si>
    <t>Baylor</t>
  </si>
  <si>
    <t>Kansas State</t>
  </si>
  <si>
    <t>Georgia Tech</t>
  </si>
  <si>
    <t>Virginia</t>
  </si>
  <si>
    <t>Syracuse</t>
  </si>
  <si>
    <t>Florida State</t>
  </si>
  <si>
    <t>Vanderbilt</t>
  </si>
  <si>
    <t>Ole Miss</t>
  </si>
  <si>
    <t>New Mexico State</t>
  </si>
  <si>
    <t>Texas State</t>
  </si>
  <si>
    <t>Oregon State</t>
  </si>
  <si>
    <t>Arizona</t>
  </si>
  <si>
    <t>Washington</t>
  </si>
  <si>
    <t>Arizona State</t>
  </si>
  <si>
    <t>Colorado</t>
  </si>
  <si>
    <t>Washington State</t>
  </si>
  <si>
    <t>California</t>
  </si>
  <si>
    <t>Stanford</t>
  </si>
  <si>
    <t>Florida Atlantic</t>
  </si>
  <si>
    <t>Old Dominion</t>
  </si>
  <si>
    <t>Western Michigan</t>
  </si>
  <si>
    <t>Buffalo</t>
  </si>
  <si>
    <t>Florida International</t>
  </si>
  <si>
    <t>Marshall</t>
  </si>
  <si>
    <t>Mississippi State</t>
  </si>
  <si>
    <t>Arkansas</t>
  </si>
  <si>
    <t>Fresno State</t>
  </si>
  <si>
    <t>Hawaii</t>
  </si>
  <si>
    <t>SMU</t>
  </si>
  <si>
    <t>South Florida</t>
  </si>
  <si>
    <t>UCF</t>
  </si>
  <si>
    <t>Tulsa</t>
  </si>
  <si>
    <t>Tulane</t>
  </si>
  <si>
    <t>Temple</t>
  </si>
  <si>
    <t>Michigan State</t>
  </si>
  <si>
    <t>Ohio State</t>
  </si>
  <si>
    <t>Kansas</t>
  </si>
  <si>
    <t>Texas</t>
  </si>
  <si>
    <t>Wake Forest</t>
  </si>
  <si>
    <t>Clemson</t>
  </si>
  <si>
    <t>Tennessee</t>
  </si>
  <si>
    <t>Missouri</t>
  </si>
  <si>
    <t>UCLA</t>
  </si>
  <si>
    <t>USC</t>
  </si>
  <si>
    <t>TCU</t>
  </si>
  <si>
    <t>Oklahoma State</t>
  </si>
  <si>
    <t>Rutgers</t>
  </si>
  <si>
    <t>Penn State</t>
  </si>
  <si>
    <t>Utah</t>
  </si>
  <si>
    <t>Oregon</t>
  </si>
  <si>
    <t>San Jose State</t>
  </si>
  <si>
    <t>Air Force</t>
  </si>
  <si>
    <t>Nevada</t>
  </si>
  <si>
    <t>Utah State</t>
  </si>
  <si>
    <t>East Carolina</t>
  </si>
  <si>
    <t>Navy</t>
  </si>
  <si>
    <t>LSU</t>
  </si>
  <si>
    <t>Florida</t>
  </si>
  <si>
    <t>Nebraska</t>
  </si>
  <si>
    <t>Maryland</t>
  </si>
  <si>
    <t>Georgia State</t>
  </si>
  <si>
    <t>Georgia Southern</t>
  </si>
  <si>
    <t>Visitor Team</t>
  </si>
  <si>
    <t>Visitor Score</t>
  </si>
  <si>
    <t>Visitor Win %</t>
  </si>
  <si>
    <t>Home Team</t>
  </si>
  <si>
    <t>Home Score</t>
  </si>
  <si>
    <t>Home %</t>
  </si>
  <si>
    <t>kentstate</t>
  </si>
  <si>
    <t>ohio</t>
  </si>
  <si>
    <t>northernillinois</t>
  </si>
  <si>
    <t>ballstate</t>
  </si>
  <si>
    <t>arkansasstate</t>
  </si>
  <si>
    <t>louisville</t>
  </si>
  <si>
    <t>memphis</t>
  </si>
  <si>
    <t>unlv</t>
  </si>
  <si>
    <t>connecticut</t>
  </si>
  <si>
    <t>ulm</t>
  </si>
  <si>
    <t>utep</t>
  </si>
  <si>
    <t>miami</t>
  </si>
  <si>
    <t>texastech</t>
  </si>
  <si>
    <t>iowa</t>
  </si>
  <si>
    <t>northwestern</t>
  </si>
  <si>
    <t>wisconsin</t>
  </si>
  <si>
    <t>duke</t>
  </si>
  <si>
    <t>utsa</t>
  </si>
  <si>
    <t>oklahoma</t>
  </si>
  <si>
    <t>middletennessee</t>
  </si>
  <si>
    <t>umass</t>
  </si>
  <si>
    <t>louisiana</t>
  </si>
  <si>
    <t>sandiegostate</t>
  </si>
  <si>
    <t>newmexico</t>
  </si>
  <si>
    <t>indiana</t>
  </si>
  <si>
    <t>virginiatech</t>
  </si>
  <si>
    <t>kansasstate</t>
  </si>
  <si>
    <t>virginia</t>
  </si>
  <si>
    <t>floridastate</t>
  </si>
  <si>
    <t>olemiss</t>
  </si>
  <si>
    <t>texasstate</t>
  </si>
  <si>
    <t>arizona</t>
  </si>
  <si>
    <t>arizonastate</t>
  </si>
  <si>
    <t>washingtonstate</t>
  </si>
  <si>
    <t>stanford</t>
  </si>
  <si>
    <t>olddominion</t>
  </si>
  <si>
    <t>buffalo</t>
  </si>
  <si>
    <t>marshall</t>
  </si>
  <si>
    <t>arkansas</t>
  </si>
  <si>
    <t>hawaii</t>
  </si>
  <si>
    <t>usf</t>
  </si>
  <si>
    <t>tulsa</t>
  </si>
  <si>
    <t>temple</t>
  </si>
  <si>
    <t>ohiostate</t>
  </si>
  <si>
    <t>texas</t>
  </si>
  <si>
    <t>clemson</t>
  </si>
  <si>
    <t>missouri</t>
  </si>
  <si>
    <t>usc</t>
  </si>
  <si>
    <t>oklahomastate</t>
  </si>
  <si>
    <t>pennstate</t>
  </si>
  <si>
    <t>oregon</t>
  </si>
  <si>
    <t>airforce</t>
  </si>
  <si>
    <t>utahstate</t>
  </si>
  <si>
    <t>navy</t>
  </si>
  <si>
    <t>florida</t>
  </si>
  <si>
    <t>maryland</t>
  </si>
  <si>
    <t>georgiasouthern</t>
  </si>
  <si>
    <t>georgiastate</t>
  </si>
  <si>
    <t>nebraska</t>
  </si>
  <si>
    <t>lsu</t>
  </si>
  <si>
    <t>eastcarolina</t>
  </si>
  <si>
    <t>nevada</t>
  </si>
  <si>
    <t>sanjosestate</t>
  </si>
  <si>
    <t>utah</t>
  </si>
  <si>
    <t>rutgers</t>
  </si>
  <si>
    <t>tcu</t>
  </si>
  <si>
    <t>ucla</t>
  </si>
  <si>
    <t>tennessee</t>
  </si>
  <si>
    <t>wakeforest</t>
  </si>
  <si>
    <t>kansas</t>
  </si>
  <si>
    <t>michiganstate</t>
  </si>
  <si>
    <t>tulane</t>
  </si>
  <si>
    <t>ucf</t>
  </si>
  <si>
    <t>smu</t>
  </si>
  <si>
    <t>fresnostate</t>
  </si>
  <si>
    <t>mississippistate</t>
  </si>
  <si>
    <t>fiu</t>
  </si>
  <si>
    <t>westernmichigan</t>
  </si>
  <si>
    <t>fau</t>
  </si>
  <si>
    <t>california</t>
  </si>
  <si>
    <t>colorado</t>
  </si>
  <si>
    <t>washington</t>
  </si>
  <si>
    <t>bowlinggreen</t>
  </si>
  <si>
    <t>centralmichigan</t>
  </si>
  <si>
    <t>easternmichigan</t>
  </si>
  <si>
    <t>toledo</t>
  </si>
  <si>
    <t>troy</t>
  </si>
  <si>
    <t>houston</t>
  </si>
  <si>
    <t>cincinnati</t>
  </si>
  <si>
    <t>boisestate</t>
  </si>
  <si>
    <t>bostoncollege</t>
  </si>
  <si>
    <t>appalachianstate</t>
  </si>
  <si>
    <t>rice</t>
  </si>
  <si>
    <t>ncstate</t>
  </si>
  <si>
    <t>iowastate</t>
  </si>
  <si>
    <t>illinois</t>
  </si>
  <si>
    <t>minnesota</t>
  </si>
  <si>
    <t>purdue</t>
  </si>
  <si>
    <t>pittsburgh</t>
  </si>
  <si>
    <t>texasam</t>
  </si>
  <si>
    <t>westvirginia</t>
  </si>
  <si>
    <t>charlotte</t>
  </si>
  <si>
    <t>byu</t>
  </si>
  <si>
    <t>georgia</t>
  </si>
  <si>
    <t>wyoming</t>
  </si>
  <si>
    <t>coloradostate</t>
  </si>
  <si>
    <t>michigan</t>
  </si>
  <si>
    <t>notredame</t>
  </si>
  <si>
    <t>baylor</t>
  </si>
  <si>
    <t>georgiatech</t>
  </si>
  <si>
    <t>syracuse</t>
  </si>
  <si>
    <t>vanderbilt</t>
  </si>
  <si>
    <t>newmexicostate</t>
  </si>
  <si>
    <t>oregonstate</t>
  </si>
  <si>
    <t>Home Spread</t>
  </si>
  <si>
    <t>Home Cover %</t>
  </si>
  <si>
    <t>Visitor Cover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</si>
</sst>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H2" sqref="H2:H5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2.5</v>
      </c>
      <c r="D2">
        <v>54</v>
      </c>
      <c r="E2">
        <v>42.2</v>
      </c>
      <c r="F2">
        <v>57.8</v>
      </c>
      <c r="G2">
        <v>47.420999999999999</v>
      </c>
      <c r="H2">
        <v>52.579000000000001</v>
      </c>
      <c r="I2">
        <v>36.176000000000002</v>
      </c>
      <c r="J2">
        <v>63.823999999999998</v>
      </c>
      <c r="K2">
        <v>22.3799259492922</v>
      </c>
      <c r="L2">
        <v>27.038917638414599</v>
      </c>
    </row>
    <row r="3" spans="1:12" x14ac:dyDescent="0.25">
      <c r="A3" t="s">
        <v>14</v>
      </c>
      <c r="B3" t="s">
        <v>15</v>
      </c>
      <c r="C3">
        <v>-1.5</v>
      </c>
      <c r="D3">
        <v>51</v>
      </c>
      <c r="E3">
        <v>43.527000000000001</v>
      </c>
      <c r="F3">
        <v>56.472999999999999</v>
      </c>
      <c r="G3">
        <v>40.511000000000003</v>
      </c>
      <c r="H3">
        <v>59.488999999999997</v>
      </c>
      <c r="I3">
        <v>53.475000000000001</v>
      </c>
      <c r="J3">
        <v>46.524999999999999</v>
      </c>
      <c r="K3">
        <v>25.865182732098798</v>
      </c>
      <c r="L3">
        <v>28.669683795276502</v>
      </c>
    </row>
    <row r="4" spans="1:12" x14ac:dyDescent="0.25">
      <c r="A4" t="s">
        <v>16</v>
      </c>
      <c r="B4" t="s">
        <v>17</v>
      </c>
      <c r="C4">
        <v>1</v>
      </c>
      <c r="D4">
        <v>63</v>
      </c>
      <c r="E4">
        <v>38.753999999999998</v>
      </c>
      <c r="F4">
        <v>61.246000000000002</v>
      </c>
      <c r="G4">
        <v>40.679000000000002</v>
      </c>
      <c r="H4">
        <v>59.320999999999998</v>
      </c>
      <c r="I4">
        <v>42.557000000000002</v>
      </c>
      <c r="J4">
        <v>57.442999999999998</v>
      </c>
      <c r="K4">
        <v>27.564823299182699</v>
      </c>
      <c r="L4">
        <v>33.807586261200299</v>
      </c>
    </row>
    <row r="5" spans="1:12" x14ac:dyDescent="0.25">
      <c r="A5" t="s">
        <v>18</v>
      </c>
      <c r="B5" t="s">
        <v>19</v>
      </c>
      <c r="C5">
        <v>-20.5</v>
      </c>
      <c r="D5">
        <v>68</v>
      </c>
      <c r="E5">
        <v>92.667000000000002</v>
      </c>
      <c r="F5">
        <v>7.3330000000000002</v>
      </c>
      <c r="G5">
        <v>64.484999999999999</v>
      </c>
      <c r="H5">
        <v>35.515000000000001</v>
      </c>
      <c r="I5">
        <v>51.960999999999999</v>
      </c>
      <c r="J5">
        <v>48.039000000000001</v>
      </c>
      <c r="K5">
        <v>48.980308856689597</v>
      </c>
      <c r="L5">
        <v>21.0817065892752</v>
      </c>
    </row>
    <row r="6" spans="1:12" x14ac:dyDescent="0.25">
      <c r="A6" t="s">
        <v>20</v>
      </c>
      <c r="B6" t="s">
        <v>21</v>
      </c>
      <c r="C6">
        <v>-8</v>
      </c>
      <c r="D6">
        <v>55.5</v>
      </c>
      <c r="E6">
        <v>84.570999999999998</v>
      </c>
      <c r="F6">
        <v>15.429</v>
      </c>
      <c r="G6">
        <v>71.69</v>
      </c>
      <c r="H6">
        <v>28.31</v>
      </c>
      <c r="I6">
        <v>37.012999999999998</v>
      </c>
      <c r="J6">
        <v>62.987000000000002</v>
      </c>
      <c r="K6">
        <v>34.786532802774197</v>
      </c>
      <c r="L6">
        <v>16.708109923062</v>
      </c>
    </row>
    <row r="7" spans="1:12" x14ac:dyDescent="0.25">
      <c r="A7" t="s">
        <v>22</v>
      </c>
      <c r="B7" t="s">
        <v>23</v>
      </c>
      <c r="C7">
        <v>14.5</v>
      </c>
      <c r="D7">
        <v>68.5</v>
      </c>
      <c r="E7">
        <v>20.856999999999999</v>
      </c>
      <c r="F7">
        <v>79.143000000000001</v>
      </c>
      <c r="G7">
        <v>41.972999999999999</v>
      </c>
      <c r="H7">
        <v>58.027000000000001</v>
      </c>
      <c r="I7">
        <v>57.360999999999997</v>
      </c>
      <c r="J7">
        <v>42.639000000000003</v>
      </c>
      <c r="K7">
        <v>27.026793104995399</v>
      </c>
      <c r="L7">
        <v>48.084096768971797</v>
      </c>
    </row>
    <row r="8" spans="1:12" x14ac:dyDescent="0.25">
      <c r="A8" t="s">
        <v>24</v>
      </c>
      <c r="B8" t="s">
        <v>25</v>
      </c>
      <c r="C8">
        <v>7</v>
      </c>
      <c r="D8">
        <v>56.5</v>
      </c>
      <c r="E8">
        <v>11.845000000000001</v>
      </c>
      <c r="F8">
        <v>88.155000000000001</v>
      </c>
      <c r="G8">
        <v>20.989000000000001</v>
      </c>
      <c r="H8">
        <v>79.010999999999996</v>
      </c>
      <c r="I8">
        <v>26.452999999999999</v>
      </c>
      <c r="J8">
        <v>73.546999999999997</v>
      </c>
      <c r="K8">
        <v>13.1106151287175</v>
      </c>
      <c r="L8">
        <v>34.646374840394202</v>
      </c>
    </row>
    <row r="9" spans="1:12" x14ac:dyDescent="0.25">
      <c r="A9" t="s">
        <v>26</v>
      </c>
      <c r="B9" t="s">
        <v>27</v>
      </c>
      <c r="C9">
        <v>-28</v>
      </c>
      <c r="D9">
        <v>66.5</v>
      </c>
      <c r="E9">
        <v>97.385000000000005</v>
      </c>
      <c r="F9">
        <v>2.6150000000000002</v>
      </c>
      <c r="G9">
        <v>74.805999999999997</v>
      </c>
      <c r="H9">
        <v>25.193999999999999</v>
      </c>
      <c r="I9">
        <v>56.097000000000001</v>
      </c>
      <c r="J9">
        <v>43.902999999999999</v>
      </c>
      <c r="K9">
        <v>57.759090933546901</v>
      </c>
      <c r="L9">
        <v>13.8024800154696</v>
      </c>
    </row>
    <row r="10" spans="1:12" x14ac:dyDescent="0.25">
      <c r="A10" t="s">
        <v>28</v>
      </c>
      <c r="B10" t="s">
        <v>29</v>
      </c>
      <c r="C10">
        <v>-7</v>
      </c>
      <c r="D10">
        <v>38</v>
      </c>
      <c r="E10">
        <v>46.072000000000003</v>
      </c>
      <c r="F10">
        <v>53.927999999999997</v>
      </c>
      <c r="G10">
        <v>27.684000000000001</v>
      </c>
      <c r="H10">
        <v>72.316000000000003</v>
      </c>
      <c r="I10">
        <v>25.792999999999999</v>
      </c>
      <c r="J10">
        <v>74.206999999999994</v>
      </c>
      <c r="K10">
        <v>14.3657809857887</v>
      </c>
      <c r="L10">
        <v>16.265730044907599</v>
      </c>
    </row>
    <row r="11" spans="1:12" x14ac:dyDescent="0.25">
      <c r="A11" t="s">
        <v>30</v>
      </c>
      <c r="B11" t="s">
        <v>31</v>
      </c>
      <c r="C11">
        <v>-25.5</v>
      </c>
      <c r="D11">
        <v>53.5</v>
      </c>
      <c r="E11">
        <v>96.977000000000004</v>
      </c>
      <c r="F11">
        <v>3.0230000000000001</v>
      </c>
      <c r="G11">
        <v>73.715000000000003</v>
      </c>
      <c r="H11">
        <v>26.285</v>
      </c>
      <c r="I11">
        <v>57.402000000000001</v>
      </c>
      <c r="J11">
        <v>42.597999999999999</v>
      </c>
      <c r="K11">
        <v>48.353183781084901</v>
      </c>
      <c r="L11">
        <v>10.171246909223299</v>
      </c>
    </row>
    <row r="12" spans="1:12" x14ac:dyDescent="0.25">
      <c r="A12" t="s">
        <v>32</v>
      </c>
      <c r="B12" t="s">
        <v>33</v>
      </c>
      <c r="C12">
        <v>-1.5</v>
      </c>
      <c r="D12">
        <v>58.5</v>
      </c>
      <c r="E12">
        <v>51.512999999999998</v>
      </c>
      <c r="F12">
        <v>48.487000000000002</v>
      </c>
      <c r="G12">
        <v>48.662999999999997</v>
      </c>
      <c r="H12">
        <v>51.337000000000003</v>
      </c>
      <c r="I12">
        <v>34.768999999999998</v>
      </c>
      <c r="J12">
        <v>65.230999999999995</v>
      </c>
      <c r="K12">
        <v>26.0740842484796</v>
      </c>
      <c r="L12">
        <v>27.1142176506544</v>
      </c>
    </row>
    <row r="13" spans="1:12" x14ac:dyDescent="0.25">
      <c r="A13" t="s">
        <v>34</v>
      </c>
      <c r="B13" t="s">
        <v>35</v>
      </c>
      <c r="C13">
        <v>3</v>
      </c>
      <c r="D13">
        <v>50</v>
      </c>
      <c r="E13">
        <v>30.18</v>
      </c>
      <c r="F13">
        <v>69.819999999999993</v>
      </c>
      <c r="G13">
        <v>36.295000000000002</v>
      </c>
      <c r="H13">
        <v>63.704999999999998</v>
      </c>
      <c r="I13">
        <v>35.796999999999997</v>
      </c>
      <c r="J13">
        <v>64.203000000000003</v>
      </c>
      <c r="K13">
        <v>17.4536818295458</v>
      </c>
      <c r="L13">
        <v>28.0716059907319</v>
      </c>
    </row>
    <row r="14" spans="1:12" x14ac:dyDescent="0.25">
      <c r="A14" t="s">
        <v>36</v>
      </c>
      <c r="B14" t="s">
        <v>37</v>
      </c>
      <c r="C14">
        <v>3</v>
      </c>
      <c r="D14">
        <v>76</v>
      </c>
      <c r="E14">
        <v>40.015000000000001</v>
      </c>
      <c r="F14">
        <v>59.984999999999999</v>
      </c>
      <c r="G14">
        <v>44.593000000000004</v>
      </c>
      <c r="H14">
        <v>55.406999999999996</v>
      </c>
      <c r="I14">
        <v>52.212000000000003</v>
      </c>
      <c r="J14">
        <v>47.787999999999997</v>
      </c>
      <c r="K14">
        <v>36.408425925946901</v>
      </c>
      <c r="L14">
        <v>43.025288151544899</v>
      </c>
    </row>
    <row r="15" spans="1:12" x14ac:dyDescent="0.25">
      <c r="A15" t="s">
        <v>38</v>
      </c>
      <c r="B15" t="s">
        <v>39</v>
      </c>
      <c r="C15">
        <v>9.5</v>
      </c>
      <c r="D15">
        <v>45.5</v>
      </c>
      <c r="E15">
        <v>17.768000000000001</v>
      </c>
      <c r="F15">
        <v>82.231999999999999</v>
      </c>
      <c r="G15">
        <v>32.555</v>
      </c>
      <c r="H15">
        <v>67.444999999999993</v>
      </c>
      <c r="I15">
        <v>45.960999999999999</v>
      </c>
      <c r="J15">
        <v>54.039000000000001</v>
      </c>
      <c r="K15">
        <v>13.0687621083212</v>
      </c>
      <c r="L15">
        <v>32.9334870417727</v>
      </c>
    </row>
    <row r="16" spans="1:12" x14ac:dyDescent="0.25">
      <c r="A16" t="s">
        <v>40</v>
      </c>
      <c r="B16" t="s">
        <v>41</v>
      </c>
      <c r="C16">
        <v>1.5</v>
      </c>
      <c r="D16">
        <v>46</v>
      </c>
      <c r="E16">
        <v>32.326000000000001</v>
      </c>
      <c r="F16">
        <v>67.674000000000007</v>
      </c>
      <c r="G16">
        <v>35.372999999999998</v>
      </c>
      <c r="H16">
        <v>64.626999999999995</v>
      </c>
      <c r="I16">
        <v>50.530999999999999</v>
      </c>
      <c r="J16">
        <v>49.469000000000001</v>
      </c>
      <c r="K16">
        <v>19.227010168408398</v>
      </c>
      <c r="L16">
        <v>29.415812698891099</v>
      </c>
    </row>
    <row r="17" spans="1:12" x14ac:dyDescent="0.25">
      <c r="A17" t="s">
        <v>42</v>
      </c>
      <c r="B17" t="s">
        <v>43</v>
      </c>
      <c r="C17">
        <v>27.5</v>
      </c>
      <c r="D17">
        <v>48.5</v>
      </c>
      <c r="E17">
        <v>2.0129999999999999</v>
      </c>
      <c r="F17">
        <v>97.986999999999995</v>
      </c>
      <c r="G17">
        <v>26.943999999999999</v>
      </c>
      <c r="H17">
        <v>73.055999999999997</v>
      </c>
      <c r="I17">
        <v>66.796000000000006</v>
      </c>
      <c r="J17">
        <v>33.204000000000001</v>
      </c>
      <c r="K17">
        <v>8.3298629939809494</v>
      </c>
      <c r="L17">
        <v>51.060103486554297</v>
      </c>
    </row>
    <row r="18" spans="1:12" x14ac:dyDescent="0.25">
      <c r="A18" t="s">
        <v>44</v>
      </c>
      <c r="B18" t="s">
        <v>45</v>
      </c>
      <c r="C18">
        <v>-7.5</v>
      </c>
      <c r="D18">
        <v>64</v>
      </c>
      <c r="E18">
        <v>79.346999999999994</v>
      </c>
      <c r="F18">
        <v>20.652999999999999</v>
      </c>
      <c r="G18">
        <v>68.221000000000004</v>
      </c>
      <c r="H18">
        <v>31.779</v>
      </c>
      <c r="I18">
        <v>57.417999999999999</v>
      </c>
      <c r="J18">
        <v>42.582000000000001</v>
      </c>
      <c r="K18">
        <v>43.7064108574599</v>
      </c>
      <c r="L18">
        <v>25.419427643707301</v>
      </c>
    </row>
    <row r="19" spans="1:12" x14ac:dyDescent="0.25">
      <c r="A19" t="s">
        <v>46</v>
      </c>
      <c r="B19" t="s">
        <v>47</v>
      </c>
      <c r="C19">
        <v>-27</v>
      </c>
      <c r="D19">
        <v>57.5</v>
      </c>
      <c r="E19">
        <v>93.322000000000003</v>
      </c>
      <c r="F19">
        <v>6.6779999999999999</v>
      </c>
      <c r="G19">
        <v>62.094000000000001</v>
      </c>
      <c r="H19">
        <v>37.905999999999999</v>
      </c>
      <c r="I19">
        <v>58.697000000000003</v>
      </c>
      <c r="J19">
        <v>41.302999999999997</v>
      </c>
      <c r="K19">
        <v>50.955834455363799</v>
      </c>
      <c r="L19">
        <v>14.259601581867701</v>
      </c>
    </row>
    <row r="20" spans="1:12" x14ac:dyDescent="0.25">
      <c r="A20" t="s">
        <v>48</v>
      </c>
      <c r="B20" t="s">
        <v>49</v>
      </c>
      <c r="C20">
        <v>3</v>
      </c>
      <c r="D20">
        <v>67</v>
      </c>
      <c r="E20">
        <v>45.478000000000002</v>
      </c>
      <c r="F20">
        <v>54.521999999999998</v>
      </c>
      <c r="G20">
        <v>51.222999999999999</v>
      </c>
      <c r="H20">
        <v>48.777000000000001</v>
      </c>
      <c r="I20">
        <v>32.042000000000002</v>
      </c>
      <c r="J20">
        <v>67.957999999999998</v>
      </c>
      <c r="K20">
        <v>28.363276012097199</v>
      </c>
      <c r="L20">
        <v>31.193558158117899</v>
      </c>
    </row>
    <row r="21" spans="1:12" x14ac:dyDescent="0.25">
      <c r="A21" t="s">
        <v>50</v>
      </c>
      <c r="B21" t="s">
        <v>51</v>
      </c>
      <c r="C21">
        <v>4</v>
      </c>
      <c r="D21">
        <v>61</v>
      </c>
      <c r="E21">
        <v>21.216999999999999</v>
      </c>
      <c r="F21">
        <v>78.783000000000001</v>
      </c>
      <c r="G21">
        <v>27.016999999999999</v>
      </c>
      <c r="H21">
        <v>72.983000000000004</v>
      </c>
      <c r="I21">
        <v>59.006</v>
      </c>
      <c r="J21">
        <v>40.994</v>
      </c>
      <c r="K21">
        <v>24.6359303667031</v>
      </c>
      <c r="L21">
        <v>43.052127745685198</v>
      </c>
    </row>
    <row r="22" spans="1:12" x14ac:dyDescent="0.25">
      <c r="A22" t="s">
        <v>52</v>
      </c>
      <c r="B22" t="s">
        <v>53</v>
      </c>
      <c r="C22">
        <v>-30</v>
      </c>
      <c r="D22">
        <v>58</v>
      </c>
      <c r="E22">
        <v>92.793000000000006</v>
      </c>
      <c r="F22">
        <v>7.2069999999999999</v>
      </c>
      <c r="G22">
        <v>47.341000000000001</v>
      </c>
      <c r="H22">
        <v>52.658999999999999</v>
      </c>
      <c r="I22">
        <v>39.558</v>
      </c>
      <c r="J22">
        <v>60.442</v>
      </c>
      <c r="K22">
        <v>42.5133284501037</v>
      </c>
      <c r="L22">
        <v>12.4849085693532</v>
      </c>
    </row>
    <row r="23" spans="1:12" x14ac:dyDescent="0.25">
      <c r="A23" t="s">
        <v>54</v>
      </c>
      <c r="B23" t="s">
        <v>55</v>
      </c>
      <c r="C23">
        <v>-23</v>
      </c>
      <c r="D23">
        <v>44.5</v>
      </c>
      <c r="E23">
        <v>83.858000000000004</v>
      </c>
      <c r="F23">
        <v>16.141999999999999</v>
      </c>
      <c r="G23">
        <v>38.677</v>
      </c>
      <c r="H23">
        <v>61.323</v>
      </c>
      <c r="I23">
        <v>54.98</v>
      </c>
      <c r="J23">
        <v>45.02</v>
      </c>
      <c r="K23">
        <v>33.2604840702692</v>
      </c>
      <c r="L23">
        <v>14.9616952283576</v>
      </c>
    </row>
    <row r="24" spans="1:12" x14ac:dyDescent="0.25">
      <c r="A24" t="s">
        <v>56</v>
      </c>
      <c r="B24" t="s">
        <v>57</v>
      </c>
      <c r="C24">
        <v>10</v>
      </c>
      <c r="D24">
        <v>60</v>
      </c>
      <c r="E24">
        <v>36.069000000000003</v>
      </c>
      <c r="F24">
        <v>63.930999999999997</v>
      </c>
      <c r="G24">
        <v>50.529000000000003</v>
      </c>
      <c r="H24">
        <v>49.470999999999997</v>
      </c>
      <c r="I24">
        <v>56.747</v>
      </c>
      <c r="J24">
        <v>43.253</v>
      </c>
      <c r="K24">
        <v>29.525405785613199</v>
      </c>
      <c r="L24">
        <v>37.617854160960803</v>
      </c>
    </row>
    <row r="25" spans="1:12" x14ac:dyDescent="0.25">
      <c r="A25" t="s">
        <v>58</v>
      </c>
      <c r="B25" t="s">
        <v>59</v>
      </c>
      <c r="C25">
        <v>-4.5</v>
      </c>
      <c r="D25">
        <v>61.5</v>
      </c>
      <c r="E25">
        <v>81.222999999999999</v>
      </c>
      <c r="F25">
        <v>18.777000000000001</v>
      </c>
      <c r="G25">
        <v>76.052999999999997</v>
      </c>
      <c r="H25">
        <v>23.946999999999999</v>
      </c>
      <c r="I25">
        <v>63.924999999999997</v>
      </c>
      <c r="J25">
        <v>36.075000000000003</v>
      </c>
      <c r="K25">
        <v>49.100224366193203</v>
      </c>
      <c r="L25">
        <v>24.0240725343773</v>
      </c>
    </row>
    <row r="26" spans="1:12" x14ac:dyDescent="0.25">
      <c r="A26" t="s">
        <v>60</v>
      </c>
      <c r="B26" t="s">
        <v>61</v>
      </c>
      <c r="C26">
        <v>-23.5</v>
      </c>
      <c r="D26">
        <v>52</v>
      </c>
      <c r="E26">
        <v>97.971999999999994</v>
      </c>
      <c r="F26">
        <v>2.028</v>
      </c>
      <c r="G26">
        <v>80.17</v>
      </c>
      <c r="H26">
        <v>19.829999999999998</v>
      </c>
      <c r="I26">
        <v>62.04</v>
      </c>
      <c r="J26">
        <v>37.96</v>
      </c>
      <c r="K26">
        <v>52.345573426464298</v>
      </c>
      <c r="L26">
        <v>8.5812528550138598</v>
      </c>
    </row>
    <row r="27" spans="1:12" x14ac:dyDescent="0.25">
      <c r="A27" t="s">
        <v>62</v>
      </c>
      <c r="B27" t="s">
        <v>63</v>
      </c>
      <c r="C27">
        <v>-1</v>
      </c>
      <c r="D27">
        <v>55</v>
      </c>
      <c r="E27">
        <v>42.902999999999999</v>
      </c>
      <c r="F27">
        <v>57.097000000000001</v>
      </c>
      <c r="G27">
        <v>41.12</v>
      </c>
      <c r="H27">
        <v>58.88</v>
      </c>
      <c r="I27">
        <v>46.917999999999999</v>
      </c>
      <c r="J27">
        <v>53.082000000000001</v>
      </c>
      <c r="K27">
        <v>25.8824688768728</v>
      </c>
      <c r="L27">
        <v>29.850758960835599</v>
      </c>
    </row>
    <row r="28" spans="1:12" x14ac:dyDescent="0.25">
      <c r="A28" t="s">
        <v>64</v>
      </c>
      <c r="B28" t="s">
        <v>65</v>
      </c>
      <c r="C28">
        <v>2</v>
      </c>
      <c r="D28">
        <v>58.5</v>
      </c>
      <c r="E28">
        <v>63.468000000000004</v>
      </c>
      <c r="F28">
        <v>36.531999999999996</v>
      </c>
      <c r="G28">
        <v>66.661000000000001</v>
      </c>
      <c r="H28">
        <v>33.338999999999999</v>
      </c>
      <c r="I28">
        <v>48.051000000000002</v>
      </c>
      <c r="J28">
        <v>51.948999999999998</v>
      </c>
      <c r="K28">
        <v>33.339658013994999</v>
      </c>
      <c r="L28">
        <v>26.3342115207743</v>
      </c>
    </row>
    <row r="29" spans="1:12" x14ac:dyDescent="0.25">
      <c r="A29" t="s">
        <v>66</v>
      </c>
      <c r="B29" t="s">
        <v>67</v>
      </c>
      <c r="C29">
        <v>-11</v>
      </c>
      <c r="D29">
        <v>55.5</v>
      </c>
      <c r="E29">
        <v>65.891999999999996</v>
      </c>
      <c r="F29">
        <v>34.107999999999997</v>
      </c>
      <c r="G29">
        <v>44.293999999999997</v>
      </c>
      <c r="H29">
        <v>55.706000000000003</v>
      </c>
      <c r="I29">
        <v>49.790999999999997</v>
      </c>
      <c r="J29">
        <v>50.209000000000003</v>
      </c>
      <c r="K29">
        <v>32.3395513483283</v>
      </c>
      <c r="L29">
        <v>24.703759361194798</v>
      </c>
    </row>
    <row r="30" spans="1:12" x14ac:dyDescent="0.25">
      <c r="A30" t="s">
        <v>68</v>
      </c>
      <c r="B30" t="s">
        <v>69</v>
      </c>
      <c r="C30">
        <v>21</v>
      </c>
      <c r="D30">
        <v>62</v>
      </c>
      <c r="E30">
        <v>14.478</v>
      </c>
      <c r="F30">
        <v>85.522000000000006</v>
      </c>
      <c r="G30">
        <v>43.939</v>
      </c>
      <c r="H30">
        <v>56.061</v>
      </c>
      <c r="I30">
        <v>55.369</v>
      </c>
      <c r="J30">
        <v>44.631</v>
      </c>
      <c r="K30">
        <v>21.147420737086001</v>
      </c>
      <c r="L30">
        <v>45.8292353902497</v>
      </c>
    </row>
    <row r="31" spans="1:12" x14ac:dyDescent="0.25">
      <c r="A31" t="s">
        <v>70</v>
      </c>
      <c r="B31" t="s">
        <v>71</v>
      </c>
      <c r="C31">
        <v>10</v>
      </c>
      <c r="D31">
        <v>50.5</v>
      </c>
      <c r="E31">
        <v>20.966000000000001</v>
      </c>
      <c r="F31">
        <v>79.034000000000006</v>
      </c>
      <c r="G31">
        <v>38.787999999999997</v>
      </c>
      <c r="H31">
        <v>61.212000000000003</v>
      </c>
      <c r="I31">
        <v>55.106999999999999</v>
      </c>
      <c r="J31">
        <v>44.893000000000001</v>
      </c>
      <c r="K31">
        <v>18.800141605824098</v>
      </c>
      <c r="L31">
        <v>36.474151618194703</v>
      </c>
    </row>
    <row r="32" spans="1:12" x14ac:dyDescent="0.25">
      <c r="A32" t="s">
        <v>72</v>
      </c>
      <c r="B32" t="s">
        <v>73</v>
      </c>
      <c r="C32">
        <v>-9.5</v>
      </c>
      <c r="D32">
        <v>66.5</v>
      </c>
      <c r="E32">
        <v>86.236000000000004</v>
      </c>
      <c r="F32">
        <v>13.763999999999999</v>
      </c>
      <c r="G32">
        <v>75.331000000000003</v>
      </c>
      <c r="H32">
        <v>24.669</v>
      </c>
      <c r="I32">
        <v>35.933</v>
      </c>
      <c r="J32">
        <v>64.066999999999993</v>
      </c>
      <c r="K32">
        <v>42.426027306797501</v>
      </c>
      <c r="L32">
        <v>18.379810266926601</v>
      </c>
    </row>
    <row r="33" spans="1:12" x14ac:dyDescent="0.25">
      <c r="A33" t="s">
        <v>74</v>
      </c>
      <c r="B33" t="s">
        <v>75</v>
      </c>
      <c r="C33">
        <v>-6.5</v>
      </c>
      <c r="D33">
        <v>62.5</v>
      </c>
      <c r="E33">
        <v>67.537999999999997</v>
      </c>
      <c r="F33">
        <v>32.462000000000003</v>
      </c>
      <c r="G33">
        <v>53.514000000000003</v>
      </c>
      <c r="H33">
        <v>46.485999999999997</v>
      </c>
      <c r="I33">
        <v>27.114999999999998</v>
      </c>
      <c r="J33">
        <v>72.885000000000005</v>
      </c>
      <c r="K33">
        <v>31.338212052561602</v>
      </c>
      <c r="L33">
        <v>22.830796749716001</v>
      </c>
    </row>
    <row r="34" spans="1:12" x14ac:dyDescent="0.25">
      <c r="A34" t="s">
        <v>76</v>
      </c>
      <c r="B34" t="s">
        <v>77</v>
      </c>
      <c r="C34">
        <v>-26.5</v>
      </c>
      <c r="D34">
        <v>65</v>
      </c>
      <c r="E34">
        <v>96.573999999999998</v>
      </c>
      <c r="F34">
        <v>3.4260000000000002</v>
      </c>
      <c r="G34">
        <v>69.599000000000004</v>
      </c>
      <c r="H34">
        <v>30.401</v>
      </c>
      <c r="I34">
        <v>64.197000000000003</v>
      </c>
      <c r="J34">
        <v>35.802999999999997</v>
      </c>
      <c r="K34">
        <v>56.614892793233402</v>
      </c>
      <c r="L34">
        <v>17.4758688143</v>
      </c>
    </row>
    <row r="35" spans="1:12" x14ac:dyDescent="0.25">
      <c r="A35" t="s">
        <v>78</v>
      </c>
      <c r="B35" t="s">
        <v>79</v>
      </c>
      <c r="C35">
        <v>-4</v>
      </c>
      <c r="D35">
        <v>60.5</v>
      </c>
      <c r="E35">
        <v>57.226999999999997</v>
      </c>
      <c r="F35">
        <v>42.773000000000003</v>
      </c>
      <c r="G35">
        <v>49.581000000000003</v>
      </c>
      <c r="H35">
        <v>50.418999999999997</v>
      </c>
      <c r="I35">
        <v>34.216999999999999</v>
      </c>
      <c r="J35">
        <v>65.783000000000001</v>
      </c>
      <c r="K35">
        <v>29.164138104824399</v>
      </c>
      <c r="L35">
        <v>25.119696764938102</v>
      </c>
    </row>
    <row r="36" spans="1:12" x14ac:dyDescent="0.25">
      <c r="A36" t="s">
        <v>80</v>
      </c>
      <c r="B36" t="s">
        <v>81</v>
      </c>
      <c r="C36">
        <v>11</v>
      </c>
      <c r="D36">
        <v>65</v>
      </c>
      <c r="E36">
        <v>48.36</v>
      </c>
      <c r="F36">
        <v>51.64</v>
      </c>
      <c r="G36">
        <v>69.385000000000005</v>
      </c>
      <c r="H36">
        <v>30.614999999999998</v>
      </c>
      <c r="I36">
        <v>31.728000000000002</v>
      </c>
      <c r="J36">
        <v>68.272000000000006</v>
      </c>
      <c r="K36">
        <v>28.3940341072589</v>
      </c>
      <c r="L36">
        <v>29.078256509477399</v>
      </c>
    </row>
    <row r="37" spans="1:12" x14ac:dyDescent="0.25">
      <c r="A37" t="s">
        <v>82</v>
      </c>
      <c r="B37" t="s">
        <v>83</v>
      </c>
      <c r="C37">
        <v>8</v>
      </c>
      <c r="D37">
        <v>62.5</v>
      </c>
      <c r="E37">
        <v>15.858000000000001</v>
      </c>
      <c r="F37">
        <v>84.141999999999996</v>
      </c>
      <c r="G37">
        <v>26.324000000000002</v>
      </c>
      <c r="H37">
        <v>73.676000000000002</v>
      </c>
      <c r="I37">
        <v>46.375</v>
      </c>
      <c r="J37">
        <v>53.625</v>
      </c>
      <c r="K37">
        <v>19.9145077854512</v>
      </c>
      <c r="L37">
        <v>42.5560714329619</v>
      </c>
    </row>
    <row r="38" spans="1:12" x14ac:dyDescent="0.25">
      <c r="A38" t="s">
        <v>84</v>
      </c>
      <c r="B38" t="s">
        <v>85</v>
      </c>
      <c r="C38">
        <v>-35</v>
      </c>
      <c r="D38">
        <v>59</v>
      </c>
      <c r="E38">
        <v>99.236000000000004</v>
      </c>
      <c r="F38">
        <v>0.76400000000000001</v>
      </c>
      <c r="G38">
        <v>80.269000000000005</v>
      </c>
      <c r="H38">
        <v>19.731000000000002</v>
      </c>
      <c r="I38">
        <v>67.795000000000002</v>
      </c>
      <c r="J38">
        <v>32.204999999999998</v>
      </c>
      <c r="K38">
        <v>63.447970042315497</v>
      </c>
      <c r="L38">
        <v>7.82558966638085</v>
      </c>
    </row>
    <row r="39" spans="1:12" x14ac:dyDescent="0.25">
      <c r="A39" t="s">
        <v>86</v>
      </c>
      <c r="B39" t="s">
        <v>87</v>
      </c>
      <c r="C39">
        <v>2.5</v>
      </c>
      <c r="D39">
        <v>56.5</v>
      </c>
      <c r="E39">
        <v>43.856000000000002</v>
      </c>
      <c r="F39">
        <v>56.143999999999998</v>
      </c>
      <c r="G39">
        <v>49.28</v>
      </c>
      <c r="H39">
        <v>50.72</v>
      </c>
      <c r="I39">
        <v>52.290999999999997</v>
      </c>
      <c r="J39">
        <v>47.709000000000003</v>
      </c>
      <c r="K39">
        <v>28.003520059277701</v>
      </c>
      <c r="L39">
        <v>30.941160534006801</v>
      </c>
    </row>
    <row r="40" spans="1:12" x14ac:dyDescent="0.25">
      <c r="A40" t="s">
        <v>88</v>
      </c>
      <c r="B40" t="s">
        <v>89</v>
      </c>
      <c r="C40">
        <v>-2</v>
      </c>
      <c r="D40">
        <v>60</v>
      </c>
      <c r="E40">
        <v>55.427</v>
      </c>
      <c r="F40">
        <v>44.573</v>
      </c>
      <c r="G40">
        <v>52.259</v>
      </c>
      <c r="H40">
        <v>47.741</v>
      </c>
      <c r="I40">
        <v>56.363</v>
      </c>
      <c r="J40">
        <v>43.637</v>
      </c>
      <c r="K40">
        <v>34.974818142055597</v>
      </c>
      <c r="L40">
        <v>31.092623896193999</v>
      </c>
    </row>
    <row r="41" spans="1:12" x14ac:dyDescent="0.25">
      <c r="A41" t="s">
        <v>90</v>
      </c>
      <c r="B41" t="s">
        <v>91</v>
      </c>
      <c r="C41">
        <v>2.5</v>
      </c>
      <c r="D41">
        <v>57</v>
      </c>
      <c r="E41">
        <v>32.548000000000002</v>
      </c>
      <c r="F41">
        <v>67.451999999999998</v>
      </c>
      <c r="G41">
        <v>37.146000000000001</v>
      </c>
      <c r="H41">
        <v>62.853999999999999</v>
      </c>
      <c r="I41">
        <v>33.478999999999999</v>
      </c>
      <c r="J41">
        <v>66.521000000000001</v>
      </c>
      <c r="K41">
        <v>20.602139102732</v>
      </c>
      <c r="L41">
        <v>30.008868291765801</v>
      </c>
    </row>
    <row r="42" spans="1:12" x14ac:dyDescent="0.25">
      <c r="A42" t="s">
        <v>92</v>
      </c>
      <c r="B42" t="s">
        <v>93</v>
      </c>
      <c r="C42">
        <v>13.5</v>
      </c>
      <c r="D42">
        <v>74.5</v>
      </c>
      <c r="E42">
        <v>30.859000000000002</v>
      </c>
      <c r="F42">
        <v>69.141000000000005</v>
      </c>
      <c r="G42">
        <v>51.161999999999999</v>
      </c>
      <c r="H42">
        <v>48.838000000000001</v>
      </c>
      <c r="I42">
        <v>48.707999999999998</v>
      </c>
      <c r="J42">
        <v>51.292000000000002</v>
      </c>
      <c r="K42">
        <v>31.5433539567127</v>
      </c>
      <c r="L42">
        <v>44.1523248996413</v>
      </c>
    </row>
    <row r="43" spans="1:12" x14ac:dyDescent="0.25">
      <c r="A43" t="s">
        <v>94</v>
      </c>
      <c r="B43" t="s">
        <v>95</v>
      </c>
      <c r="C43">
        <v>1.5</v>
      </c>
      <c r="D43">
        <v>65</v>
      </c>
      <c r="E43">
        <v>59.731000000000002</v>
      </c>
      <c r="F43">
        <v>40.268999999999998</v>
      </c>
      <c r="G43">
        <v>62.253</v>
      </c>
      <c r="H43">
        <v>37.747</v>
      </c>
      <c r="I43">
        <v>41.51</v>
      </c>
      <c r="J43">
        <v>58.49</v>
      </c>
      <c r="K43">
        <v>33.9374149132206</v>
      </c>
      <c r="L43">
        <v>28.682763754181501</v>
      </c>
    </row>
    <row r="44" spans="1:12" x14ac:dyDescent="0.25">
      <c r="A44" t="s">
        <v>96</v>
      </c>
      <c r="B44" t="s">
        <v>97</v>
      </c>
      <c r="C44">
        <v>15</v>
      </c>
      <c r="D44">
        <v>46</v>
      </c>
      <c r="E44">
        <v>30.513000000000002</v>
      </c>
      <c r="F44">
        <v>69.486999999999995</v>
      </c>
      <c r="G44">
        <v>57.848999999999997</v>
      </c>
      <c r="H44">
        <v>42.151000000000003</v>
      </c>
      <c r="I44">
        <v>62.935000000000002</v>
      </c>
      <c r="J44">
        <v>37.064999999999998</v>
      </c>
      <c r="K44">
        <v>21.151981121645701</v>
      </c>
      <c r="L44">
        <v>32.342505070457001</v>
      </c>
    </row>
    <row r="45" spans="1:12" x14ac:dyDescent="0.25">
      <c r="A45" t="s">
        <v>98</v>
      </c>
      <c r="B45" t="s">
        <v>99</v>
      </c>
      <c r="C45">
        <v>22</v>
      </c>
      <c r="D45">
        <v>53</v>
      </c>
      <c r="E45">
        <v>2.375</v>
      </c>
      <c r="F45">
        <v>97.625</v>
      </c>
      <c r="G45">
        <v>17.27</v>
      </c>
      <c r="H45">
        <v>82.73</v>
      </c>
      <c r="I45">
        <v>67.234999999999999</v>
      </c>
      <c r="J45">
        <v>32.765000000000001</v>
      </c>
      <c r="K45">
        <v>10.239497216423</v>
      </c>
      <c r="L45">
        <v>55.0131192299148</v>
      </c>
    </row>
    <row r="46" spans="1:12" x14ac:dyDescent="0.25">
      <c r="A46" t="s">
        <v>100</v>
      </c>
      <c r="B46" t="s">
        <v>101</v>
      </c>
      <c r="C46">
        <v>24</v>
      </c>
      <c r="D46">
        <v>63</v>
      </c>
      <c r="E46">
        <v>2.3279999999999998</v>
      </c>
      <c r="F46">
        <v>97.671999999999997</v>
      </c>
      <c r="G46">
        <v>20.928999999999998</v>
      </c>
      <c r="H46">
        <v>79.070999999999998</v>
      </c>
      <c r="I46">
        <v>46.837000000000003</v>
      </c>
      <c r="J46">
        <v>53.162999999999997</v>
      </c>
      <c r="K46">
        <v>11.844912289768599</v>
      </c>
      <c r="L46">
        <v>51.331645691369701</v>
      </c>
    </row>
    <row r="47" spans="1:12" x14ac:dyDescent="0.25">
      <c r="A47" t="s">
        <v>102</v>
      </c>
      <c r="B47" t="s">
        <v>103</v>
      </c>
      <c r="C47">
        <v>22.5</v>
      </c>
      <c r="D47">
        <v>47</v>
      </c>
      <c r="E47">
        <v>11.923999999999999</v>
      </c>
      <c r="F47">
        <v>88.075999999999993</v>
      </c>
      <c r="G47">
        <v>51.274000000000001</v>
      </c>
      <c r="H47">
        <v>48.725999999999999</v>
      </c>
      <c r="I47">
        <v>36.271999999999998</v>
      </c>
      <c r="J47">
        <v>63.728000000000002</v>
      </c>
      <c r="K47">
        <v>9.7694125815161303</v>
      </c>
      <c r="L47">
        <v>33.033954269249897</v>
      </c>
    </row>
    <row r="48" spans="1:12" x14ac:dyDescent="0.25">
      <c r="A48" t="s">
        <v>104</v>
      </c>
      <c r="B48" t="s">
        <v>105</v>
      </c>
      <c r="C48">
        <v>-15.5</v>
      </c>
      <c r="D48">
        <v>66.5</v>
      </c>
      <c r="E48">
        <v>74.278999999999996</v>
      </c>
      <c r="F48">
        <v>25.721</v>
      </c>
      <c r="G48">
        <v>46.598999999999997</v>
      </c>
      <c r="H48">
        <v>53.401000000000003</v>
      </c>
      <c r="I48">
        <v>41.484000000000002</v>
      </c>
      <c r="J48">
        <v>58.515999999999998</v>
      </c>
      <c r="K48">
        <v>39.1102887732673</v>
      </c>
      <c r="L48">
        <v>24.891027294477102</v>
      </c>
    </row>
    <row r="49" spans="1:12" x14ac:dyDescent="0.25">
      <c r="A49" t="s">
        <v>106</v>
      </c>
      <c r="B49" t="s">
        <v>107</v>
      </c>
      <c r="C49">
        <v>13</v>
      </c>
      <c r="D49">
        <v>52</v>
      </c>
      <c r="E49">
        <v>39.485999999999997</v>
      </c>
      <c r="F49">
        <v>60.514000000000003</v>
      </c>
      <c r="G49">
        <v>70.382000000000005</v>
      </c>
      <c r="H49">
        <v>29.617999999999999</v>
      </c>
      <c r="I49">
        <v>28.984999999999999</v>
      </c>
      <c r="J49">
        <v>71.015000000000001</v>
      </c>
      <c r="K49">
        <v>20.288924126892599</v>
      </c>
      <c r="L49">
        <v>24.6040213564889</v>
      </c>
    </row>
    <row r="50" spans="1:12" x14ac:dyDescent="0.25">
      <c r="A50" t="s">
        <v>108</v>
      </c>
      <c r="B50" t="s">
        <v>109</v>
      </c>
      <c r="C50">
        <v>-4.5</v>
      </c>
      <c r="D50">
        <v>70.5</v>
      </c>
      <c r="E50">
        <v>52.325000000000003</v>
      </c>
      <c r="F50">
        <v>47.674999999999997</v>
      </c>
      <c r="G50">
        <v>44.948999999999998</v>
      </c>
      <c r="H50">
        <v>55.051000000000002</v>
      </c>
      <c r="I50">
        <v>41.274000000000001</v>
      </c>
      <c r="J50">
        <v>58.725999999999999</v>
      </c>
      <c r="K50">
        <v>34.0673533875161</v>
      </c>
      <c r="L50">
        <v>33.889773405655298</v>
      </c>
    </row>
    <row r="51" spans="1:12" x14ac:dyDescent="0.25">
      <c r="A51" t="s">
        <v>110</v>
      </c>
      <c r="B51" t="s">
        <v>111</v>
      </c>
      <c r="C51">
        <v>28</v>
      </c>
      <c r="D51">
        <v>58</v>
      </c>
      <c r="E51">
        <v>2.7210000000000001</v>
      </c>
      <c r="F51">
        <v>97.278999999999996</v>
      </c>
      <c r="G51">
        <v>27.423999999999999</v>
      </c>
      <c r="H51">
        <v>72.575999999999993</v>
      </c>
      <c r="I51">
        <v>53.923999999999999</v>
      </c>
      <c r="J51">
        <v>46.076000000000001</v>
      </c>
      <c r="K51">
        <v>9.2761982068125395</v>
      </c>
      <c r="L51">
        <v>53.961563572613201</v>
      </c>
    </row>
    <row r="52" spans="1:12" x14ac:dyDescent="0.25">
      <c r="A52" t="s">
        <v>112</v>
      </c>
      <c r="B52" t="s">
        <v>113</v>
      </c>
      <c r="C52">
        <v>-14</v>
      </c>
      <c r="D52">
        <v>71</v>
      </c>
      <c r="E52">
        <v>60.703000000000003</v>
      </c>
      <c r="F52">
        <v>39.296999999999997</v>
      </c>
      <c r="G52">
        <v>38.487000000000002</v>
      </c>
      <c r="H52">
        <v>61.512999999999998</v>
      </c>
      <c r="I52">
        <v>58.225000000000001</v>
      </c>
      <c r="J52">
        <v>41.774999999999999</v>
      </c>
      <c r="K52">
        <v>42.615468508528302</v>
      </c>
      <c r="L52">
        <v>34.8921746252947</v>
      </c>
    </row>
    <row r="53" spans="1:12" x14ac:dyDescent="0.25">
      <c r="A53" t="s">
        <v>114</v>
      </c>
      <c r="B53" t="s">
        <v>115</v>
      </c>
      <c r="C53">
        <v>10</v>
      </c>
      <c r="D53">
        <v>58</v>
      </c>
      <c r="E53">
        <v>23.234999999999999</v>
      </c>
      <c r="F53">
        <v>76.765000000000001</v>
      </c>
      <c r="G53">
        <v>37.031999999999996</v>
      </c>
      <c r="H53">
        <v>62.968000000000004</v>
      </c>
      <c r="I53">
        <v>54.874000000000002</v>
      </c>
      <c r="J53">
        <v>45.125999999999998</v>
      </c>
      <c r="K53">
        <v>22.346475776328401</v>
      </c>
      <c r="L53">
        <v>40.2544964205578</v>
      </c>
    </row>
    <row r="54" spans="1:12" x14ac:dyDescent="0.25">
      <c r="A54" t="s">
        <v>116</v>
      </c>
      <c r="B54" t="s">
        <v>117</v>
      </c>
      <c r="C54">
        <v>6.5</v>
      </c>
      <c r="D54">
        <v>54.5</v>
      </c>
      <c r="E54">
        <v>24.065999999999999</v>
      </c>
      <c r="F54">
        <v>75.933999999999997</v>
      </c>
      <c r="G54">
        <v>38.372999999999998</v>
      </c>
      <c r="H54">
        <v>61.627000000000002</v>
      </c>
      <c r="I54">
        <v>24.917999999999999</v>
      </c>
      <c r="J54">
        <v>75.081999999999994</v>
      </c>
      <c r="K54">
        <v>17.148492930879399</v>
      </c>
      <c r="L54">
        <v>28.6172673521673</v>
      </c>
    </row>
    <row r="55" spans="1:12" x14ac:dyDescent="0.25">
      <c r="A55" t="s">
        <v>118</v>
      </c>
      <c r="B55" t="s">
        <v>119</v>
      </c>
      <c r="C55">
        <v>7</v>
      </c>
      <c r="D55">
        <v>66</v>
      </c>
      <c r="E55">
        <v>29.536999999999999</v>
      </c>
      <c r="F55">
        <v>70.462999999999994</v>
      </c>
      <c r="G55">
        <v>39.993000000000002</v>
      </c>
      <c r="H55">
        <v>60.006999999999998</v>
      </c>
      <c r="I55">
        <v>63.996000000000002</v>
      </c>
      <c r="J55">
        <v>36.003999999999998</v>
      </c>
      <c r="K55">
        <v>30.6600706754569</v>
      </c>
      <c r="L55">
        <v>45.017421184858001</v>
      </c>
    </row>
    <row r="56" spans="1:12" x14ac:dyDescent="0.25">
      <c r="A56" t="s">
        <v>120</v>
      </c>
      <c r="B56" t="s">
        <v>121</v>
      </c>
      <c r="C56">
        <v>-14</v>
      </c>
      <c r="D56">
        <v>38.5</v>
      </c>
      <c r="E56">
        <v>72.305999999999997</v>
      </c>
      <c r="F56">
        <v>27.693999999999999</v>
      </c>
      <c r="G56">
        <v>33.786000000000001</v>
      </c>
      <c r="H56">
        <v>66.213999999999999</v>
      </c>
      <c r="I56">
        <v>18.347000000000001</v>
      </c>
      <c r="J56">
        <v>81.653000000000006</v>
      </c>
      <c r="K56">
        <v>18.682741124828301</v>
      </c>
      <c r="L56">
        <v>9.5752040749885499</v>
      </c>
    </row>
    <row r="57" spans="1:12" x14ac:dyDescent="0.25">
      <c r="A57" t="s">
        <v>122</v>
      </c>
      <c r="B57" t="s">
        <v>123</v>
      </c>
      <c r="C57">
        <v>-13.5</v>
      </c>
      <c r="D57">
        <v>0</v>
      </c>
      <c r="E57">
        <v>81.581000000000003</v>
      </c>
      <c r="F57">
        <v>18.419</v>
      </c>
      <c r="G57">
        <v>57.536000000000001</v>
      </c>
      <c r="H57">
        <v>42.463999999999999</v>
      </c>
      <c r="I57">
        <v>100</v>
      </c>
      <c r="J57">
        <v>0</v>
      </c>
      <c r="K57">
        <v>33.283731651756</v>
      </c>
      <c r="L57">
        <v>15.5401451600095</v>
      </c>
    </row>
    <row r="58" spans="1:12" x14ac:dyDescent="0.25">
      <c r="A58" t="s">
        <v>124</v>
      </c>
      <c r="B58" t="s">
        <v>125</v>
      </c>
      <c r="C58">
        <v>2.5</v>
      </c>
      <c r="D58">
        <v>47.5</v>
      </c>
      <c r="E58">
        <v>66.48</v>
      </c>
      <c r="F58">
        <v>33.520000000000003</v>
      </c>
      <c r="G58">
        <v>71.369</v>
      </c>
      <c r="H58">
        <v>28.631</v>
      </c>
      <c r="I58">
        <v>35.213999999999999</v>
      </c>
      <c r="J58">
        <v>64.786000000000001</v>
      </c>
      <c r="K58">
        <v>25.960752942877001</v>
      </c>
      <c r="L58">
        <v>17.7383883594993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18" workbookViewId="0">
      <selection activeCell="J2" sqref="J2:O58"/>
    </sheetView>
  </sheetViews>
  <sheetFormatPr defaultRowHeight="15" x14ac:dyDescent="0.25"/>
  <cols>
    <col min="2" max="2" width="14.85546875" customWidth="1"/>
    <col min="6" max="6" width="22" customWidth="1"/>
    <col min="10" max="10" width="18.28515625" customWidth="1"/>
    <col min="11" max="11" width="12.28515625" customWidth="1"/>
  </cols>
  <sheetData>
    <row r="1" spans="1:15" x14ac:dyDescent="0.25">
      <c r="B1" t="s">
        <v>126</v>
      </c>
      <c r="C1" t="s">
        <v>127</v>
      </c>
      <c r="D1" t="s">
        <v>128</v>
      </c>
      <c r="F1" t="s">
        <v>129</v>
      </c>
      <c r="G1" t="s">
        <v>130</v>
      </c>
      <c r="H1" t="s">
        <v>131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</row>
    <row r="2" spans="1:15" x14ac:dyDescent="0.25">
      <c r="A2" t="s">
        <v>132</v>
      </c>
      <c r="B2" t="s">
        <v>13</v>
      </c>
      <c r="C2">
        <v>27.038917638414599</v>
      </c>
      <c r="D2">
        <v>57.8</v>
      </c>
      <c r="E2" t="s">
        <v>214</v>
      </c>
      <c r="F2" t="s">
        <v>12</v>
      </c>
      <c r="G2">
        <v>22.3799259492922</v>
      </c>
      <c r="H2">
        <v>42.2</v>
      </c>
      <c r="J2" t="str">
        <f>CONCATENATE("[](#f/",A2,") ", IF($D2 &gt; 50, CONCATENATE("**",B2,"**"),B2))</f>
        <v>[](#f/kentstate) **Kent State**</v>
      </c>
      <c r="K2" t="str">
        <f xml:space="preserve"> IF($D2 &gt; 50, CONCATENATE("**",C2,"**"),C2)</f>
        <v>**27.0389176384146**</v>
      </c>
      <c r="L2" t="str">
        <f xml:space="preserve"> IF($D2 &gt; 50, CONCATENATE("**",D2,"**"),D2)</f>
        <v>**57.8**</v>
      </c>
      <c r="M2" t="str">
        <f>CONCATENATE("[](#f/",E2,") ", IF($D2 &lt; 50, CONCATENATE("**",F2,"**"),F2))</f>
        <v>[](#f/bowlinggreen) Bowling Green</v>
      </c>
      <c r="N2">
        <f xml:space="preserve"> IF($D2 &lt; 50, CONCATENATE("**",G2,"**"),G2)</f>
        <v>22.3799259492922</v>
      </c>
      <c r="O2">
        <f xml:space="preserve"> IF($D2 &lt; 50, CONCATENATE("**",H2,"**"),H2)</f>
        <v>42.2</v>
      </c>
    </row>
    <row r="3" spans="1:15" x14ac:dyDescent="0.25">
      <c r="A3" t="s">
        <v>133</v>
      </c>
      <c r="B3" t="s">
        <v>15</v>
      </c>
      <c r="C3">
        <v>28.669683795276502</v>
      </c>
      <c r="D3">
        <v>56.472999999999999</v>
      </c>
      <c r="E3" t="s">
        <v>215</v>
      </c>
      <c r="F3" t="s">
        <v>14</v>
      </c>
      <c r="G3">
        <v>25.865182732098798</v>
      </c>
      <c r="H3">
        <v>43.527000000000001</v>
      </c>
      <c r="J3" t="str">
        <f t="shared" ref="J3:J58" si="0">CONCATENATE("[](#f/",A3,") ", IF($D3 &gt; 50, CONCATENATE("**",B3,"**"),B3))</f>
        <v>[](#f/ohio) **Ohio**</v>
      </c>
      <c r="K3" t="str">
        <f t="shared" ref="K3:L58" si="1" xml:space="preserve"> IF($D3 &gt; 50, CONCATENATE("**",C3,"**"),C3)</f>
        <v>**28.6696837952765**</v>
      </c>
      <c r="L3" t="str">
        <f t="shared" si="1"/>
        <v>**56.473**</v>
      </c>
      <c r="M3" t="str">
        <f t="shared" ref="M3:M58" si="2">CONCATENATE("[](#f/",E3,") ", IF($D3 &lt; 50, CONCATENATE("**",F3,"**"),F3))</f>
        <v>[](#f/centralmichigan) Central Michigan</v>
      </c>
      <c r="N3">
        <f t="shared" ref="N3:N58" si="3" xml:space="preserve"> IF($D3 &lt; 50, CONCATENATE("**",G3,"**"),G3)</f>
        <v>25.865182732098798</v>
      </c>
      <c r="O3">
        <f t="shared" ref="O3:O58" si="4" xml:space="preserve"> IF($D3 &lt; 50, CONCATENATE("**",H3,"**"),H3)</f>
        <v>43.527000000000001</v>
      </c>
    </row>
    <row r="4" spans="1:15" x14ac:dyDescent="0.25">
      <c r="A4" t="s">
        <v>134</v>
      </c>
      <c r="B4" t="s">
        <v>17</v>
      </c>
      <c r="C4">
        <v>33.807586261200299</v>
      </c>
      <c r="D4">
        <v>61.246000000000002</v>
      </c>
      <c r="E4" t="s">
        <v>216</v>
      </c>
      <c r="F4" t="s">
        <v>16</v>
      </c>
      <c r="G4">
        <v>27.564823299182699</v>
      </c>
      <c r="H4">
        <v>38.753999999999998</v>
      </c>
      <c r="J4" t="str">
        <f t="shared" si="0"/>
        <v>[](#f/northernillinois) **Northern Illinois**</v>
      </c>
      <c r="K4" t="str">
        <f t="shared" si="1"/>
        <v>**33.8075862612003**</v>
      </c>
      <c r="L4" t="str">
        <f t="shared" si="1"/>
        <v>**61.246**</v>
      </c>
      <c r="M4" t="str">
        <f t="shared" si="2"/>
        <v>[](#f/easternmichigan) Eastern Michigan</v>
      </c>
      <c r="N4">
        <f t="shared" si="3"/>
        <v>27.564823299182699</v>
      </c>
      <c r="O4">
        <f t="shared" si="4"/>
        <v>38.753999999999998</v>
      </c>
    </row>
    <row r="5" spans="1:15" x14ac:dyDescent="0.25">
      <c r="A5" t="s">
        <v>135</v>
      </c>
      <c r="B5" t="s">
        <v>19</v>
      </c>
      <c r="C5">
        <v>21.0817065892752</v>
      </c>
      <c r="D5">
        <v>7.3330000000000002</v>
      </c>
      <c r="E5" t="s">
        <v>217</v>
      </c>
      <c r="F5" t="s">
        <v>18</v>
      </c>
      <c r="G5">
        <v>48.980308856689597</v>
      </c>
      <c r="H5">
        <v>92.667000000000002</v>
      </c>
      <c r="J5" t="str">
        <f t="shared" si="0"/>
        <v>[](#f/ballstate) Ball State</v>
      </c>
      <c r="K5">
        <f t="shared" si="1"/>
        <v>21.0817065892752</v>
      </c>
      <c r="L5">
        <f t="shared" si="1"/>
        <v>7.3330000000000002</v>
      </c>
      <c r="M5" t="str">
        <f t="shared" si="2"/>
        <v>[](#f/toledo) **Toledo**</v>
      </c>
      <c r="N5" t="str">
        <f t="shared" si="3"/>
        <v>**48.9803088566896**</v>
      </c>
      <c r="O5" t="str">
        <f t="shared" si="4"/>
        <v>**92.667**</v>
      </c>
    </row>
    <row r="6" spans="1:15" x14ac:dyDescent="0.25">
      <c r="A6" t="s">
        <v>136</v>
      </c>
      <c r="B6" t="s">
        <v>21</v>
      </c>
      <c r="C6">
        <v>16.708109923062</v>
      </c>
      <c r="D6">
        <v>15.429</v>
      </c>
      <c r="E6" t="s">
        <v>218</v>
      </c>
      <c r="F6" t="s">
        <v>20</v>
      </c>
      <c r="G6">
        <v>34.786532802774197</v>
      </c>
      <c r="H6">
        <v>84.570999999999998</v>
      </c>
      <c r="J6" t="str">
        <f t="shared" si="0"/>
        <v>[](#f/arkansasstate) Arkansas State</v>
      </c>
      <c r="K6">
        <f t="shared" si="1"/>
        <v>16.708109923062</v>
      </c>
      <c r="L6">
        <f t="shared" si="1"/>
        <v>15.429</v>
      </c>
      <c r="M6" t="str">
        <f t="shared" si="2"/>
        <v>[](#f/troy) **Troy**</v>
      </c>
      <c r="N6" t="str">
        <f t="shared" si="3"/>
        <v>**34.7865328027742**</v>
      </c>
      <c r="O6" t="str">
        <f t="shared" si="4"/>
        <v>**84.571**</v>
      </c>
    </row>
    <row r="7" spans="1:15" x14ac:dyDescent="0.25">
      <c r="A7" t="s">
        <v>137</v>
      </c>
      <c r="B7" t="s">
        <v>23</v>
      </c>
      <c r="C7">
        <v>48.084096768971797</v>
      </c>
      <c r="D7">
        <v>79.143000000000001</v>
      </c>
      <c r="E7" t="s">
        <v>219</v>
      </c>
      <c r="F7" t="s">
        <v>22</v>
      </c>
      <c r="G7">
        <v>27.026793104995399</v>
      </c>
      <c r="H7">
        <v>20.856999999999999</v>
      </c>
      <c r="J7" t="str">
        <f t="shared" si="0"/>
        <v>[](#f/louisville) **Louisville**</v>
      </c>
      <c r="K7" t="str">
        <f t="shared" si="1"/>
        <v>**48.0840967689718**</v>
      </c>
      <c r="L7" t="str">
        <f t="shared" si="1"/>
        <v>**79.143**</v>
      </c>
      <c r="M7" t="str">
        <f t="shared" si="2"/>
        <v>[](#f/houston) Houston</v>
      </c>
      <c r="N7">
        <f t="shared" si="3"/>
        <v>27.026793104995399</v>
      </c>
      <c r="O7">
        <f t="shared" si="4"/>
        <v>20.856999999999999</v>
      </c>
    </row>
    <row r="8" spans="1:15" x14ac:dyDescent="0.25">
      <c r="A8" t="s">
        <v>138</v>
      </c>
      <c r="B8" t="s">
        <v>25</v>
      </c>
      <c r="C8">
        <v>34.646374840394202</v>
      </c>
      <c r="D8">
        <v>88.155000000000001</v>
      </c>
      <c r="E8" t="s">
        <v>220</v>
      </c>
      <c r="F8" t="s">
        <v>24</v>
      </c>
      <c r="G8">
        <v>13.1106151287175</v>
      </c>
      <c r="H8">
        <v>11.845000000000001</v>
      </c>
      <c r="J8" t="str">
        <f t="shared" si="0"/>
        <v>[](#f/memphis) **Memphis**</v>
      </c>
      <c r="K8" t="str">
        <f t="shared" si="1"/>
        <v>**34.6463748403942**</v>
      </c>
      <c r="L8" t="str">
        <f t="shared" si="1"/>
        <v>**88.155**</v>
      </c>
      <c r="M8" t="str">
        <f t="shared" si="2"/>
        <v>[](#f/cincinnati) Cincinnati</v>
      </c>
      <c r="N8">
        <f t="shared" si="3"/>
        <v>13.1106151287175</v>
      </c>
      <c r="O8">
        <f t="shared" si="4"/>
        <v>11.845000000000001</v>
      </c>
    </row>
    <row r="9" spans="1:15" x14ac:dyDescent="0.25">
      <c r="A9" t="s">
        <v>139</v>
      </c>
      <c r="B9" t="s">
        <v>27</v>
      </c>
      <c r="C9">
        <v>13.8024800154696</v>
      </c>
      <c r="D9">
        <v>2.6150000000000002</v>
      </c>
      <c r="E9" t="s">
        <v>221</v>
      </c>
      <c r="F9" t="s">
        <v>26</v>
      </c>
      <c r="G9">
        <v>57.759090933546901</v>
      </c>
      <c r="H9">
        <v>97.385000000000005</v>
      </c>
      <c r="J9" t="str">
        <f t="shared" si="0"/>
        <v>[](#f/unlv) UNLV</v>
      </c>
      <c r="K9">
        <f t="shared" si="1"/>
        <v>13.8024800154696</v>
      </c>
      <c r="L9">
        <f t="shared" si="1"/>
        <v>2.6150000000000002</v>
      </c>
      <c r="M9" t="str">
        <f t="shared" si="2"/>
        <v>[](#f/boisestate) **Boise State**</v>
      </c>
      <c r="N9" t="str">
        <f t="shared" si="3"/>
        <v>**57.7590909335469**</v>
      </c>
      <c r="O9" t="str">
        <f t="shared" si="4"/>
        <v>**97.385**</v>
      </c>
    </row>
    <row r="10" spans="1:15" x14ac:dyDescent="0.25">
      <c r="A10" t="s">
        <v>140</v>
      </c>
      <c r="B10" t="s">
        <v>29</v>
      </c>
      <c r="C10">
        <v>16.265730044907599</v>
      </c>
      <c r="D10">
        <v>53.927999999999997</v>
      </c>
      <c r="E10" t="s">
        <v>222</v>
      </c>
      <c r="F10" t="s">
        <v>28</v>
      </c>
      <c r="G10">
        <v>14.3657809857887</v>
      </c>
      <c r="H10">
        <v>46.072000000000003</v>
      </c>
      <c r="J10" t="str">
        <f t="shared" si="0"/>
        <v>[](#f/connecticut) **Connecticut**</v>
      </c>
      <c r="K10" t="str">
        <f t="shared" si="1"/>
        <v>**16.2657300449076**</v>
      </c>
      <c r="L10" t="str">
        <f t="shared" si="1"/>
        <v>**53.928**</v>
      </c>
      <c r="M10" t="str">
        <f t="shared" si="2"/>
        <v>[](#f/bostoncollege) Boston College</v>
      </c>
      <c r="N10">
        <f t="shared" si="3"/>
        <v>14.3657809857887</v>
      </c>
      <c r="O10">
        <f t="shared" si="4"/>
        <v>46.072000000000003</v>
      </c>
    </row>
    <row r="11" spans="1:15" x14ac:dyDescent="0.25">
      <c r="A11" t="s">
        <v>141</v>
      </c>
      <c r="B11" t="s">
        <v>31</v>
      </c>
      <c r="C11">
        <v>10.171246909223299</v>
      </c>
      <c r="D11">
        <v>3.0230000000000001</v>
      </c>
      <c r="E11" t="s">
        <v>223</v>
      </c>
      <c r="F11" t="s">
        <v>30</v>
      </c>
      <c r="G11">
        <v>48.353183781084901</v>
      </c>
      <c r="H11">
        <v>96.977000000000004</v>
      </c>
      <c r="J11" t="str">
        <f t="shared" si="0"/>
        <v>[](#f/ulm) Louisiana-Monroe</v>
      </c>
      <c r="K11">
        <f t="shared" si="1"/>
        <v>10.171246909223299</v>
      </c>
      <c r="L11">
        <f t="shared" si="1"/>
        <v>3.0230000000000001</v>
      </c>
      <c r="M11" t="str">
        <f t="shared" si="2"/>
        <v>[](#f/appalachianstate) **Appalachian State**</v>
      </c>
      <c r="N11" t="str">
        <f t="shared" si="3"/>
        <v>**48.3531837810849**</v>
      </c>
      <c r="O11" t="str">
        <f t="shared" si="4"/>
        <v>**96.977**</v>
      </c>
    </row>
    <row r="12" spans="1:15" x14ac:dyDescent="0.25">
      <c r="A12" t="s">
        <v>142</v>
      </c>
      <c r="B12" t="s">
        <v>33</v>
      </c>
      <c r="C12">
        <v>27.1142176506544</v>
      </c>
      <c r="D12">
        <v>48.487000000000002</v>
      </c>
      <c r="E12" t="s">
        <v>224</v>
      </c>
      <c r="F12" t="s">
        <v>32</v>
      </c>
      <c r="G12">
        <v>26.0740842484796</v>
      </c>
      <c r="H12">
        <v>51.512999999999998</v>
      </c>
      <c r="J12" t="str">
        <f t="shared" si="0"/>
        <v>[](#f/utep) UTEP</v>
      </c>
      <c r="K12">
        <f t="shared" si="1"/>
        <v>27.1142176506544</v>
      </c>
      <c r="L12">
        <f t="shared" si="1"/>
        <v>48.487000000000002</v>
      </c>
      <c r="M12" t="str">
        <f t="shared" si="2"/>
        <v>[](#f/rice) **Rice**</v>
      </c>
      <c r="N12" t="str">
        <f t="shared" si="3"/>
        <v>**26.0740842484796**</v>
      </c>
      <c r="O12" t="str">
        <f t="shared" si="4"/>
        <v>**51.513**</v>
      </c>
    </row>
    <row r="13" spans="1:15" x14ac:dyDescent="0.25">
      <c r="A13" t="s">
        <v>143</v>
      </c>
      <c r="B13" t="s">
        <v>35</v>
      </c>
      <c r="C13">
        <v>28.0716059907319</v>
      </c>
      <c r="D13">
        <v>69.819999999999993</v>
      </c>
      <c r="E13" t="s">
        <v>225</v>
      </c>
      <c r="F13" t="s">
        <v>34</v>
      </c>
      <c r="G13">
        <v>17.4536818295458</v>
      </c>
      <c r="H13">
        <v>30.18</v>
      </c>
      <c r="J13" t="str">
        <f t="shared" si="0"/>
        <v>[](#f/miami) **Miami (FL)**</v>
      </c>
      <c r="K13" t="str">
        <f t="shared" si="1"/>
        <v>**28.0716059907319**</v>
      </c>
      <c r="L13" t="str">
        <f t="shared" si="1"/>
        <v>**69.82**</v>
      </c>
      <c r="M13" t="str">
        <f t="shared" si="2"/>
        <v>[](#f/ncstate) North Carolina State</v>
      </c>
      <c r="N13">
        <f t="shared" si="3"/>
        <v>17.4536818295458</v>
      </c>
      <c r="O13">
        <f t="shared" si="4"/>
        <v>30.18</v>
      </c>
    </row>
    <row r="14" spans="1:15" x14ac:dyDescent="0.25">
      <c r="A14" t="s">
        <v>144</v>
      </c>
      <c r="B14" t="s">
        <v>37</v>
      </c>
      <c r="C14">
        <v>43.025288151544899</v>
      </c>
      <c r="D14">
        <v>59.984999999999999</v>
      </c>
      <c r="E14" t="s">
        <v>226</v>
      </c>
      <c r="F14" t="s">
        <v>36</v>
      </c>
      <c r="G14">
        <v>36.408425925946901</v>
      </c>
      <c r="H14">
        <v>40.015000000000001</v>
      </c>
      <c r="J14" t="str">
        <f t="shared" si="0"/>
        <v>[](#f/texastech) **Texas Tech**</v>
      </c>
      <c r="K14" t="str">
        <f t="shared" si="1"/>
        <v>**43.0252881515449**</v>
      </c>
      <c r="L14" t="str">
        <f t="shared" si="1"/>
        <v>**59.985**</v>
      </c>
      <c r="M14" t="str">
        <f t="shared" si="2"/>
        <v>[](#f/iowastate) Iowa State</v>
      </c>
      <c r="N14">
        <f t="shared" si="3"/>
        <v>36.408425925946901</v>
      </c>
      <c r="O14">
        <f t="shared" si="4"/>
        <v>40.015000000000001</v>
      </c>
    </row>
    <row r="15" spans="1:15" x14ac:dyDescent="0.25">
      <c r="A15" t="s">
        <v>145</v>
      </c>
      <c r="B15" t="s">
        <v>39</v>
      </c>
      <c r="C15">
        <v>32.9334870417727</v>
      </c>
      <c r="D15">
        <v>82.231999999999999</v>
      </c>
      <c r="E15" t="s">
        <v>227</v>
      </c>
      <c r="F15" t="s">
        <v>38</v>
      </c>
      <c r="G15">
        <v>13.0687621083212</v>
      </c>
      <c r="H15">
        <v>17.768000000000001</v>
      </c>
      <c r="J15" t="str">
        <f t="shared" si="0"/>
        <v>[](#f/iowa) **Iowa**</v>
      </c>
      <c r="K15" t="str">
        <f t="shared" si="1"/>
        <v>**32.9334870417727**</v>
      </c>
      <c r="L15" t="str">
        <f t="shared" si="1"/>
        <v>**82.232**</v>
      </c>
      <c r="M15" t="str">
        <f t="shared" si="2"/>
        <v>[](#f/illinois) Illinois</v>
      </c>
      <c r="N15">
        <f t="shared" si="3"/>
        <v>13.0687621083212</v>
      </c>
      <c r="O15">
        <f t="shared" si="4"/>
        <v>17.768000000000001</v>
      </c>
    </row>
    <row r="16" spans="1:15" x14ac:dyDescent="0.25">
      <c r="A16" t="s">
        <v>146</v>
      </c>
      <c r="B16" t="s">
        <v>41</v>
      </c>
      <c r="C16">
        <v>29.415812698891099</v>
      </c>
      <c r="D16">
        <v>67.674000000000007</v>
      </c>
      <c r="E16" t="s">
        <v>228</v>
      </c>
      <c r="F16" t="s">
        <v>40</v>
      </c>
      <c r="G16">
        <v>19.227010168408398</v>
      </c>
      <c r="H16">
        <v>32.326000000000001</v>
      </c>
      <c r="J16" t="str">
        <f t="shared" si="0"/>
        <v>[](#f/northwestern) **Northwestern**</v>
      </c>
      <c r="K16" t="str">
        <f t="shared" si="1"/>
        <v>**29.4158126988911**</v>
      </c>
      <c r="L16" t="str">
        <f t="shared" si="1"/>
        <v>**67.674**</v>
      </c>
      <c r="M16" t="str">
        <f t="shared" si="2"/>
        <v>[](#f/minnesota) Minnesota</v>
      </c>
      <c r="N16">
        <f t="shared" si="3"/>
        <v>19.227010168408398</v>
      </c>
      <c r="O16">
        <f t="shared" si="4"/>
        <v>32.326000000000001</v>
      </c>
    </row>
    <row r="17" spans="1:15" x14ac:dyDescent="0.25">
      <c r="A17" t="s">
        <v>147</v>
      </c>
      <c r="B17" t="s">
        <v>43</v>
      </c>
      <c r="C17">
        <v>51.060103486554297</v>
      </c>
      <c r="D17">
        <v>97.986999999999995</v>
      </c>
      <c r="E17" t="s">
        <v>229</v>
      </c>
      <c r="F17" t="s">
        <v>42</v>
      </c>
      <c r="G17">
        <v>8.3298629939809494</v>
      </c>
      <c r="H17">
        <v>2.0129999999999999</v>
      </c>
      <c r="J17" t="str">
        <f t="shared" si="0"/>
        <v>[](#f/wisconsin) **Wisconsin**</v>
      </c>
      <c r="K17" t="str">
        <f t="shared" si="1"/>
        <v>**51.0601034865543**</v>
      </c>
      <c r="L17" t="str">
        <f t="shared" si="1"/>
        <v>**97.987**</v>
      </c>
      <c r="M17" t="str">
        <f t="shared" si="2"/>
        <v>[](#f/purdue) Purdue</v>
      </c>
      <c r="N17">
        <f t="shared" si="3"/>
        <v>8.3298629939809494</v>
      </c>
      <c r="O17">
        <f t="shared" si="4"/>
        <v>2.0129999999999999</v>
      </c>
    </row>
    <row r="18" spans="1:15" x14ac:dyDescent="0.25">
      <c r="A18" t="s">
        <v>148</v>
      </c>
      <c r="B18" t="s">
        <v>45</v>
      </c>
      <c r="C18">
        <v>25.419427643707301</v>
      </c>
      <c r="D18">
        <v>20.652999999999999</v>
      </c>
      <c r="E18" t="s">
        <v>230</v>
      </c>
      <c r="F18" t="s">
        <v>44</v>
      </c>
      <c r="G18">
        <v>43.7064108574599</v>
      </c>
      <c r="H18">
        <v>79.346999999999994</v>
      </c>
      <c r="J18" t="str">
        <f t="shared" si="0"/>
        <v>[](#f/duke) Duke</v>
      </c>
      <c r="K18">
        <f t="shared" si="1"/>
        <v>25.419427643707301</v>
      </c>
      <c r="L18">
        <f t="shared" si="1"/>
        <v>20.652999999999999</v>
      </c>
      <c r="M18" t="str">
        <f t="shared" si="2"/>
        <v>[](#f/pittsburgh) **Pittsburgh**</v>
      </c>
      <c r="N18" t="str">
        <f t="shared" si="3"/>
        <v>**43.7064108574599**</v>
      </c>
      <c r="O18" t="str">
        <f t="shared" si="4"/>
        <v>**79.347**</v>
      </c>
    </row>
    <row r="19" spans="1:15" x14ac:dyDescent="0.25">
      <c r="A19" t="s">
        <v>149</v>
      </c>
      <c r="B19" t="s">
        <v>47</v>
      </c>
      <c r="C19">
        <v>14.259601581867701</v>
      </c>
      <c r="D19">
        <v>6.6779999999999999</v>
      </c>
      <c r="E19" t="s">
        <v>231</v>
      </c>
      <c r="F19" t="s">
        <v>46</v>
      </c>
      <c r="G19">
        <v>50.955834455363799</v>
      </c>
      <c r="H19">
        <v>93.322000000000003</v>
      </c>
      <c r="J19" t="str">
        <f t="shared" si="0"/>
        <v>[](#f/utsa) UTSA</v>
      </c>
      <c r="K19">
        <f t="shared" si="1"/>
        <v>14.259601581867701</v>
      </c>
      <c r="L19">
        <f t="shared" si="1"/>
        <v>6.6779999999999999</v>
      </c>
      <c r="M19" t="str">
        <f t="shared" si="2"/>
        <v>[](#f/texasam) **Texas A&amp;M**</v>
      </c>
      <c r="N19" t="str">
        <f t="shared" si="3"/>
        <v>**50.9558344553638**</v>
      </c>
      <c r="O19" t="str">
        <f t="shared" si="4"/>
        <v>**93.322**</v>
      </c>
    </row>
    <row r="20" spans="1:15" x14ac:dyDescent="0.25">
      <c r="A20" t="s">
        <v>150</v>
      </c>
      <c r="B20" t="s">
        <v>49</v>
      </c>
      <c r="C20">
        <v>31.193558158117899</v>
      </c>
      <c r="D20">
        <v>54.521999999999998</v>
      </c>
      <c r="E20" t="s">
        <v>232</v>
      </c>
      <c r="F20" t="s">
        <v>48</v>
      </c>
      <c r="G20">
        <v>28.363276012097199</v>
      </c>
      <c r="H20">
        <v>45.478000000000002</v>
      </c>
      <c r="J20" t="str">
        <f t="shared" si="0"/>
        <v>[](#f/oklahoma) **Oklahoma**</v>
      </c>
      <c r="K20" t="str">
        <f t="shared" si="1"/>
        <v>**31.1935581581179**</v>
      </c>
      <c r="L20" t="str">
        <f t="shared" si="1"/>
        <v>**54.522**</v>
      </c>
      <c r="M20" t="str">
        <f t="shared" si="2"/>
        <v>[](#f/westvirginia) West Virginia</v>
      </c>
      <c r="N20">
        <f t="shared" si="3"/>
        <v>28.363276012097199</v>
      </c>
      <c r="O20">
        <f t="shared" si="4"/>
        <v>45.478000000000002</v>
      </c>
    </row>
    <row r="21" spans="1:15" x14ac:dyDescent="0.25">
      <c r="A21" t="s">
        <v>151</v>
      </c>
      <c r="B21" t="s">
        <v>51</v>
      </c>
      <c r="C21">
        <v>43.052127745685198</v>
      </c>
      <c r="D21">
        <v>78.783000000000001</v>
      </c>
      <c r="E21" t="s">
        <v>233</v>
      </c>
      <c r="F21" t="s">
        <v>50</v>
      </c>
      <c r="G21">
        <v>24.6359303667031</v>
      </c>
      <c r="H21">
        <v>21.216999999999999</v>
      </c>
      <c r="J21" t="str">
        <f t="shared" si="0"/>
        <v>[](#f/middletennessee) **Middle Tennessee**</v>
      </c>
      <c r="K21" t="str">
        <f t="shared" si="1"/>
        <v>**43.0521277456852**</v>
      </c>
      <c r="L21" t="str">
        <f t="shared" si="1"/>
        <v>**78.783**</v>
      </c>
      <c r="M21" t="str">
        <f t="shared" si="2"/>
        <v>[](#f/charlotte) Charlotte</v>
      </c>
      <c r="N21">
        <f t="shared" si="3"/>
        <v>24.6359303667031</v>
      </c>
      <c r="O21">
        <f t="shared" si="4"/>
        <v>21.216999999999999</v>
      </c>
    </row>
    <row r="22" spans="1:15" x14ac:dyDescent="0.25">
      <c r="A22" t="s">
        <v>152</v>
      </c>
      <c r="B22" t="s">
        <v>53</v>
      </c>
      <c r="C22">
        <v>12.4849085693532</v>
      </c>
      <c r="D22">
        <v>7.2069999999999999</v>
      </c>
      <c r="E22" t="s">
        <v>234</v>
      </c>
      <c r="F22" t="s">
        <v>52</v>
      </c>
      <c r="G22">
        <v>42.5133284501037</v>
      </c>
      <c r="H22">
        <v>92.793000000000006</v>
      </c>
      <c r="J22" t="str">
        <f t="shared" si="0"/>
        <v>[](#f/umass) Massachusetts</v>
      </c>
      <c r="K22">
        <f t="shared" si="1"/>
        <v>12.4849085693532</v>
      </c>
      <c r="L22">
        <f t="shared" si="1"/>
        <v>7.2069999999999999</v>
      </c>
      <c r="M22" t="str">
        <f t="shared" si="2"/>
        <v>[](#f/byu) **BYU**</v>
      </c>
      <c r="N22" t="str">
        <f t="shared" si="3"/>
        <v>**42.5133284501037**</v>
      </c>
      <c r="O22" t="str">
        <f t="shared" si="4"/>
        <v>**92.793**</v>
      </c>
    </row>
    <row r="23" spans="1:15" x14ac:dyDescent="0.25">
      <c r="A23" t="s">
        <v>153</v>
      </c>
      <c r="B23" t="s">
        <v>55</v>
      </c>
      <c r="C23">
        <v>14.9616952283576</v>
      </c>
      <c r="D23">
        <v>16.141999999999999</v>
      </c>
      <c r="E23" t="s">
        <v>235</v>
      </c>
      <c r="F23" t="s">
        <v>54</v>
      </c>
      <c r="G23">
        <v>33.2604840702692</v>
      </c>
      <c r="H23">
        <v>83.858000000000004</v>
      </c>
      <c r="J23" t="str">
        <f t="shared" si="0"/>
        <v>[](#f/louisiana) Louisiana-Lafayette</v>
      </c>
      <c r="K23">
        <f t="shared" si="1"/>
        <v>14.9616952283576</v>
      </c>
      <c r="L23">
        <f t="shared" si="1"/>
        <v>16.141999999999999</v>
      </c>
      <c r="M23" t="str">
        <f t="shared" si="2"/>
        <v>[](#f/georgia) **Georgia**</v>
      </c>
      <c r="N23" t="str">
        <f t="shared" si="3"/>
        <v>**33.2604840702692**</v>
      </c>
      <c r="O23" t="str">
        <f t="shared" si="4"/>
        <v>**83.858**</v>
      </c>
    </row>
    <row r="24" spans="1:15" x14ac:dyDescent="0.25">
      <c r="A24" t="s">
        <v>154</v>
      </c>
      <c r="B24" t="s">
        <v>57</v>
      </c>
      <c r="C24">
        <v>37.617854160960803</v>
      </c>
      <c r="D24">
        <v>63.930999999999997</v>
      </c>
      <c r="E24" t="s">
        <v>236</v>
      </c>
      <c r="F24" t="s">
        <v>56</v>
      </c>
      <c r="G24">
        <v>29.525405785613199</v>
      </c>
      <c r="H24">
        <v>36.069000000000003</v>
      </c>
      <c r="J24" t="str">
        <f t="shared" si="0"/>
        <v>[](#f/sandiegostate) **San Diego State**</v>
      </c>
      <c r="K24" t="str">
        <f t="shared" si="1"/>
        <v>**37.6178541609608**</v>
      </c>
      <c r="L24" t="str">
        <f t="shared" si="1"/>
        <v>**63.931**</v>
      </c>
      <c r="M24" t="str">
        <f t="shared" si="2"/>
        <v>[](#f/wyoming) Wyoming</v>
      </c>
      <c r="N24">
        <f t="shared" si="3"/>
        <v>29.525405785613199</v>
      </c>
      <c r="O24">
        <f t="shared" si="4"/>
        <v>36.069000000000003</v>
      </c>
    </row>
    <row r="25" spans="1:15" x14ac:dyDescent="0.25">
      <c r="A25" t="s">
        <v>155</v>
      </c>
      <c r="B25" t="s">
        <v>59</v>
      </c>
      <c r="C25">
        <v>24.0240725343773</v>
      </c>
      <c r="D25">
        <v>18.777000000000001</v>
      </c>
      <c r="E25" t="s">
        <v>237</v>
      </c>
      <c r="F25" t="s">
        <v>58</v>
      </c>
      <c r="G25">
        <v>49.100224366193203</v>
      </c>
      <c r="H25">
        <v>81.222999999999999</v>
      </c>
      <c r="J25" t="str">
        <f t="shared" si="0"/>
        <v>[](#f/newmexico) New Mexico</v>
      </c>
      <c r="K25">
        <f t="shared" si="1"/>
        <v>24.0240725343773</v>
      </c>
      <c r="L25">
        <f t="shared" si="1"/>
        <v>18.777000000000001</v>
      </c>
      <c r="M25" t="str">
        <f t="shared" si="2"/>
        <v>[](#f/coloradostate) **Colorado State**</v>
      </c>
      <c r="N25" t="str">
        <f t="shared" si="3"/>
        <v>**49.1002243661932**</v>
      </c>
      <c r="O25" t="str">
        <f t="shared" si="4"/>
        <v>**81.223**</v>
      </c>
    </row>
    <row r="26" spans="1:15" x14ac:dyDescent="0.25">
      <c r="A26" t="s">
        <v>156</v>
      </c>
      <c r="B26" t="s">
        <v>61</v>
      </c>
      <c r="C26">
        <v>8.5812528550138598</v>
      </c>
      <c r="D26">
        <v>2.028</v>
      </c>
      <c r="E26" t="s">
        <v>238</v>
      </c>
      <c r="F26" t="s">
        <v>60</v>
      </c>
      <c r="G26">
        <v>52.345573426464298</v>
      </c>
      <c r="H26">
        <v>97.971999999999994</v>
      </c>
      <c r="J26" t="str">
        <f t="shared" si="0"/>
        <v>[](#f/indiana) Indiana</v>
      </c>
      <c r="K26">
        <f t="shared" si="1"/>
        <v>8.5812528550138598</v>
      </c>
      <c r="L26">
        <f t="shared" si="1"/>
        <v>2.028</v>
      </c>
      <c r="M26" t="str">
        <f t="shared" si="2"/>
        <v>[](#f/michigan) **Michigan**</v>
      </c>
      <c r="N26" t="str">
        <f t="shared" si="3"/>
        <v>**52.3455734264643**</v>
      </c>
      <c r="O26" t="str">
        <f t="shared" si="4"/>
        <v>**97.972**</v>
      </c>
    </row>
    <row r="27" spans="1:15" x14ac:dyDescent="0.25">
      <c r="A27" t="s">
        <v>157</v>
      </c>
      <c r="B27" t="s">
        <v>63</v>
      </c>
      <c r="C27">
        <v>29.850758960835599</v>
      </c>
      <c r="D27">
        <v>57.097000000000001</v>
      </c>
      <c r="E27" t="s">
        <v>239</v>
      </c>
      <c r="F27" t="s">
        <v>62</v>
      </c>
      <c r="G27">
        <v>25.8824688768728</v>
      </c>
      <c r="H27">
        <v>42.902999999999999</v>
      </c>
      <c r="J27" t="str">
        <f t="shared" si="0"/>
        <v>[](#f/virginiatech) **Virginia Tech**</v>
      </c>
      <c r="K27" t="str">
        <f t="shared" si="1"/>
        <v>**29.8507589608356**</v>
      </c>
      <c r="L27" t="str">
        <f t="shared" si="1"/>
        <v>**57.097**</v>
      </c>
      <c r="M27" t="str">
        <f t="shared" si="2"/>
        <v>[](#f/notredame) Notre Dame</v>
      </c>
      <c r="N27">
        <f t="shared" si="3"/>
        <v>25.8824688768728</v>
      </c>
      <c r="O27">
        <f t="shared" si="4"/>
        <v>42.902999999999999</v>
      </c>
    </row>
    <row r="28" spans="1:15" x14ac:dyDescent="0.25">
      <c r="A28" t="s">
        <v>158</v>
      </c>
      <c r="B28" t="s">
        <v>65</v>
      </c>
      <c r="C28">
        <v>26.3342115207743</v>
      </c>
      <c r="D28">
        <v>36.531999999999996</v>
      </c>
      <c r="E28" t="s">
        <v>240</v>
      </c>
      <c r="F28" t="s">
        <v>64</v>
      </c>
      <c r="G28">
        <v>33.339658013994999</v>
      </c>
      <c r="H28">
        <v>63.468000000000004</v>
      </c>
      <c r="J28" t="str">
        <f t="shared" si="0"/>
        <v>[](#f/kansasstate) Kansas State</v>
      </c>
      <c r="K28">
        <f t="shared" si="1"/>
        <v>26.3342115207743</v>
      </c>
      <c r="L28">
        <f t="shared" si="1"/>
        <v>36.531999999999996</v>
      </c>
      <c r="M28" t="str">
        <f t="shared" si="2"/>
        <v>[](#f/baylor) **Baylor**</v>
      </c>
      <c r="N28" t="str">
        <f t="shared" si="3"/>
        <v>**33.339658013995**</v>
      </c>
      <c r="O28" t="str">
        <f t="shared" si="4"/>
        <v>**63.468**</v>
      </c>
    </row>
    <row r="29" spans="1:15" x14ac:dyDescent="0.25">
      <c r="A29" t="s">
        <v>159</v>
      </c>
      <c r="B29" t="s">
        <v>67</v>
      </c>
      <c r="C29">
        <v>24.703759361194798</v>
      </c>
      <c r="D29">
        <v>34.107999999999997</v>
      </c>
      <c r="E29" t="s">
        <v>241</v>
      </c>
      <c r="F29" t="s">
        <v>66</v>
      </c>
      <c r="G29">
        <v>32.3395513483283</v>
      </c>
      <c r="H29">
        <v>65.891999999999996</v>
      </c>
      <c r="J29" t="str">
        <f t="shared" si="0"/>
        <v>[](#f/virginia) Virginia</v>
      </c>
      <c r="K29">
        <f t="shared" si="1"/>
        <v>24.703759361194798</v>
      </c>
      <c r="L29">
        <f t="shared" si="1"/>
        <v>34.107999999999997</v>
      </c>
      <c r="M29" t="str">
        <f t="shared" si="2"/>
        <v>[](#f/georgiatech) **Georgia Tech**</v>
      </c>
      <c r="N29" t="str">
        <f t="shared" si="3"/>
        <v>**32.3395513483283**</v>
      </c>
      <c r="O29" t="str">
        <f t="shared" si="4"/>
        <v>**65.892**</v>
      </c>
    </row>
    <row r="30" spans="1:15" x14ac:dyDescent="0.25">
      <c r="A30" t="s">
        <v>160</v>
      </c>
      <c r="B30" t="s">
        <v>69</v>
      </c>
      <c r="C30">
        <v>45.8292353902497</v>
      </c>
      <c r="D30">
        <v>85.522000000000006</v>
      </c>
      <c r="E30" t="s">
        <v>242</v>
      </c>
      <c r="F30" t="s">
        <v>68</v>
      </c>
      <c r="G30">
        <v>21.147420737086001</v>
      </c>
      <c r="H30">
        <v>14.478</v>
      </c>
      <c r="J30" t="str">
        <f t="shared" si="0"/>
        <v>[](#f/floridastate) **Florida State**</v>
      </c>
      <c r="K30" t="str">
        <f t="shared" si="1"/>
        <v>**45.8292353902497**</v>
      </c>
      <c r="L30" t="str">
        <f t="shared" si="1"/>
        <v>**85.522**</v>
      </c>
      <c r="M30" t="str">
        <f t="shared" si="2"/>
        <v>[](#f/syracuse) Syracuse</v>
      </c>
      <c r="N30">
        <f t="shared" si="3"/>
        <v>21.147420737086001</v>
      </c>
      <c r="O30">
        <f t="shared" si="4"/>
        <v>14.478</v>
      </c>
    </row>
    <row r="31" spans="1:15" x14ac:dyDescent="0.25">
      <c r="A31" t="s">
        <v>161</v>
      </c>
      <c r="B31" t="s">
        <v>71</v>
      </c>
      <c r="C31">
        <v>36.474151618194703</v>
      </c>
      <c r="D31">
        <v>79.034000000000006</v>
      </c>
      <c r="E31" t="s">
        <v>243</v>
      </c>
      <c r="F31" t="s">
        <v>70</v>
      </c>
      <c r="G31">
        <v>18.800141605824098</v>
      </c>
      <c r="H31">
        <v>20.966000000000001</v>
      </c>
      <c r="J31" t="str">
        <f t="shared" si="0"/>
        <v>[](#f/olemiss) **Ole Miss**</v>
      </c>
      <c r="K31" t="str">
        <f t="shared" si="1"/>
        <v>**36.4741516181947**</v>
      </c>
      <c r="L31" t="str">
        <f t="shared" si="1"/>
        <v>**79.034**</v>
      </c>
      <c r="M31" t="str">
        <f t="shared" si="2"/>
        <v>[](#f/vanderbilt) Vanderbilt</v>
      </c>
      <c r="N31">
        <f t="shared" si="3"/>
        <v>18.800141605824098</v>
      </c>
      <c r="O31">
        <f t="shared" si="4"/>
        <v>20.966000000000001</v>
      </c>
    </row>
    <row r="32" spans="1:15" x14ac:dyDescent="0.25">
      <c r="A32" t="s">
        <v>162</v>
      </c>
      <c r="B32" t="s">
        <v>73</v>
      </c>
      <c r="C32">
        <v>18.379810266926601</v>
      </c>
      <c r="D32">
        <v>13.763999999999999</v>
      </c>
      <c r="E32" t="s">
        <v>244</v>
      </c>
      <c r="F32" t="s">
        <v>72</v>
      </c>
      <c r="G32">
        <v>42.426027306797501</v>
      </c>
      <c r="H32">
        <v>86.236000000000004</v>
      </c>
      <c r="J32" t="str">
        <f t="shared" si="0"/>
        <v>[](#f/texasstate) Texas State</v>
      </c>
      <c r="K32">
        <f t="shared" si="1"/>
        <v>18.379810266926601</v>
      </c>
      <c r="L32">
        <f t="shared" si="1"/>
        <v>13.763999999999999</v>
      </c>
      <c r="M32" t="str">
        <f t="shared" si="2"/>
        <v>[](#f/newmexicostate) **New Mexico State**</v>
      </c>
      <c r="N32" t="str">
        <f t="shared" si="3"/>
        <v>**42.4260273067975**</v>
      </c>
      <c r="O32" t="str">
        <f t="shared" si="4"/>
        <v>**86.236**</v>
      </c>
    </row>
    <row r="33" spans="1:15" x14ac:dyDescent="0.25">
      <c r="A33" t="s">
        <v>163</v>
      </c>
      <c r="B33" t="s">
        <v>75</v>
      </c>
      <c r="C33">
        <v>22.830796749716001</v>
      </c>
      <c r="D33">
        <v>32.462000000000003</v>
      </c>
      <c r="E33" t="s">
        <v>245</v>
      </c>
      <c r="F33" t="s">
        <v>74</v>
      </c>
      <c r="G33">
        <v>31.338212052561602</v>
      </c>
      <c r="H33">
        <v>67.537999999999997</v>
      </c>
      <c r="J33" t="str">
        <f t="shared" si="0"/>
        <v>[](#f/arizona) Arizona</v>
      </c>
      <c r="K33">
        <f t="shared" si="1"/>
        <v>22.830796749716001</v>
      </c>
      <c r="L33">
        <f t="shared" si="1"/>
        <v>32.462000000000003</v>
      </c>
      <c r="M33" t="str">
        <f t="shared" si="2"/>
        <v>[](#f/oregonstate) **Oregon State**</v>
      </c>
      <c r="N33" t="str">
        <f t="shared" si="3"/>
        <v>**31.3382120525616**</v>
      </c>
      <c r="O33" t="str">
        <f t="shared" si="4"/>
        <v>**67.538**</v>
      </c>
    </row>
    <row r="34" spans="1:15" x14ac:dyDescent="0.25">
      <c r="A34" t="s">
        <v>164</v>
      </c>
      <c r="B34" t="s">
        <v>77</v>
      </c>
      <c r="C34">
        <v>17.4758688143</v>
      </c>
      <c r="D34">
        <v>3.4260000000000002</v>
      </c>
      <c r="E34" t="s">
        <v>213</v>
      </c>
      <c r="F34" t="s">
        <v>76</v>
      </c>
      <c r="G34">
        <v>56.614892793233402</v>
      </c>
      <c r="H34">
        <v>96.573999999999998</v>
      </c>
      <c r="J34" t="str">
        <f t="shared" si="0"/>
        <v>[](#f/arizonastate) Arizona State</v>
      </c>
      <c r="K34">
        <f t="shared" si="1"/>
        <v>17.4758688143</v>
      </c>
      <c r="L34">
        <f t="shared" si="1"/>
        <v>3.4260000000000002</v>
      </c>
      <c r="M34" t="str">
        <f t="shared" si="2"/>
        <v>[](#f/washington) **Washington**</v>
      </c>
      <c r="N34" t="str">
        <f t="shared" si="3"/>
        <v>**56.6148927932334**</v>
      </c>
      <c r="O34" t="str">
        <f t="shared" si="4"/>
        <v>**96.574**</v>
      </c>
    </row>
    <row r="35" spans="1:15" x14ac:dyDescent="0.25">
      <c r="A35" t="s">
        <v>165</v>
      </c>
      <c r="B35" t="s">
        <v>79</v>
      </c>
      <c r="C35">
        <v>25.119696764938102</v>
      </c>
      <c r="D35">
        <v>42.773000000000003</v>
      </c>
      <c r="E35" t="s">
        <v>212</v>
      </c>
      <c r="F35" t="s">
        <v>78</v>
      </c>
      <c r="G35">
        <v>29.164138104824399</v>
      </c>
      <c r="H35">
        <v>57.226999999999997</v>
      </c>
      <c r="J35" t="str">
        <f t="shared" si="0"/>
        <v>[](#f/washingtonstate) Washington State</v>
      </c>
      <c r="K35">
        <f t="shared" si="1"/>
        <v>25.119696764938102</v>
      </c>
      <c r="L35">
        <f t="shared" si="1"/>
        <v>42.773000000000003</v>
      </c>
      <c r="M35" t="str">
        <f t="shared" si="2"/>
        <v>[](#f/colorado) **Colorado**</v>
      </c>
      <c r="N35" t="str">
        <f t="shared" si="3"/>
        <v>**29.1641381048244**</v>
      </c>
      <c r="O35" t="str">
        <f t="shared" si="4"/>
        <v>**57.227**</v>
      </c>
    </row>
    <row r="36" spans="1:15" x14ac:dyDescent="0.25">
      <c r="A36" t="s">
        <v>166</v>
      </c>
      <c r="B36" t="s">
        <v>81</v>
      </c>
      <c r="C36">
        <v>29.078256509477399</v>
      </c>
      <c r="D36">
        <v>51.64</v>
      </c>
      <c r="E36" t="s">
        <v>211</v>
      </c>
      <c r="F36" t="s">
        <v>80</v>
      </c>
      <c r="G36">
        <v>28.3940341072589</v>
      </c>
      <c r="H36">
        <v>48.36</v>
      </c>
      <c r="J36" t="str">
        <f t="shared" si="0"/>
        <v>[](#f/stanford) **Stanford**</v>
      </c>
      <c r="K36" t="str">
        <f t="shared" si="1"/>
        <v>**29.0782565094774**</v>
      </c>
      <c r="L36" t="str">
        <f t="shared" si="1"/>
        <v>**51.64**</v>
      </c>
      <c r="M36" t="str">
        <f t="shared" si="2"/>
        <v>[](#f/california) California</v>
      </c>
      <c r="N36">
        <f t="shared" si="3"/>
        <v>28.3940341072589</v>
      </c>
      <c r="O36">
        <f t="shared" si="4"/>
        <v>48.36</v>
      </c>
    </row>
    <row r="37" spans="1:15" x14ac:dyDescent="0.25">
      <c r="A37" t="s">
        <v>167</v>
      </c>
      <c r="B37" t="s">
        <v>83</v>
      </c>
      <c r="C37">
        <v>42.5560714329619</v>
      </c>
      <c r="D37">
        <v>84.141999999999996</v>
      </c>
      <c r="E37" t="s">
        <v>210</v>
      </c>
      <c r="F37" t="s">
        <v>82</v>
      </c>
      <c r="G37">
        <v>19.9145077854512</v>
      </c>
      <c r="H37">
        <v>15.858000000000001</v>
      </c>
      <c r="J37" t="str">
        <f t="shared" si="0"/>
        <v>[](#f/olddominion) **Old Dominion**</v>
      </c>
      <c r="K37" t="str">
        <f t="shared" si="1"/>
        <v>**42.5560714329619**</v>
      </c>
      <c r="L37" t="str">
        <f t="shared" si="1"/>
        <v>**84.142**</v>
      </c>
      <c r="M37" t="str">
        <f t="shared" si="2"/>
        <v>[](#f/fau) Florida Atlantic</v>
      </c>
      <c r="N37">
        <f t="shared" si="3"/>
        <v>19.9145077854512</v>
      </c>
      <c r="O37">
        <f t="shared" si="4"/>
        <v>15.858000000000001</v>
      </c>
    </row>
    <row r="38" spans="1:15" x14ac:dyDescent="0.25">
      <c r="A38" t="s">
        <v>168</v>
      </c>
      <c r="B38" t="s">
        <v>85</v>
      </c>
      <c r="C38">
        <v>7.82558966638085</v>
      </c>
      <c r="D38">
        <v>0.76400000000000001</v>
      </c>
      <c r="E38" t="s">
        <v>209</v>
      </c>
      <c r="F38" t="s">
        <v>84</v>
      </c>
      <c r="G38">
        <v>63.447970042315497</v>
      </c>
      <c r="H38">
        <v>99.236000000000004</v>
      </c>
      <c r="J38" t="str">
        <f t="shared" si="0"/>
        <v>[](#f/buffalo) Buffalo</v>
      </c>
      <c r="K38">
        <f t="shared" si="1"/>
        <v>7.82558966638085</v>
      </c>
      <c r="L38">
        <f t="shared" si="1"/>
        <v>0.76400000000000001</v>
      </c>
      <c r="M38" t="str">
        <f t="shared" si="2"/>
        <v>[](#f/westernmichigan) **Western Michigan**</v>
      </c>
      <c r="N38" t="str">
        <f t="shared" si="3"/>
        <v>**63.4479700423155**</v>
      </c>
      <c r="O38" t="str">
        <f t="shared" si="4"/>
        <v>**99.236**</v>
      </c>
    </row>
    <row r="39" spans="1:15" x14ac:dyDescent="0.25">
      <c r="A39" t="s">
        <v>169</v>
      </c>
      <c r="B39" t="s">
        <v>87</v>
      </c>
      <c r="C39">
        <v>30.941160534006801</v>
      </c>
      <c r="D39">
        <v>56.143999999999998</v>
      </c>
      <c r="E39" t="s">
        <v>208</v>
      </c>
      <c r="F39" t="s">
        <v>86</v>
      </c>
      <c r="G39">
        <v>28.003520059277701</v>
      </c>
      <c r="H39">
        <v>43.856000000000002</v>
      </c>
      <c r="J39" t="str">
        <f t="shared" si="0"/>
        <v>[](#f/marshall) **Marshall**</v>
      </c>
      <c r="K39" t="str">
        <f t="shared" si="1"/>
        <v>**30.9411605340068**</v>
      </c>
      <c r="L39" t="str">
        <f t="shared" si="1"/>
        <v>**56.144**</v>
      </c>
      <c r="M39" t="str">
        <f t="shared" si="2"/>
        <v>[](#f/fiu) Florida International</v>
      </c>
      <c r="N39">
        <f t="shared" si="3"/>
        <v>28.003520059277701</v>
      </c>
      <c r="O39">
        <f t="shared" si="4"/>
        <v>43.856000000000002</v>
      </c>
    </row>
    <row r="40" spans="1:15" x14ac:dyDescent="0.25">
      <c r="A40" t="s">
        <v>170</v>
      </c>
      <c r="B40" t="s">
        <v>89</v>
      </c>
      <c r="C40">
        <v>31.092623896193999</v>
      </c>
      <c r="D40">
        <v>44.573</v>
      </c>
      <c r="E40" t="s">
        <v>207</v>
      </c>
      <c r="F40" t="s">
        <v>88</v>
      </c>
      <c r="G40">
        <v>34.974818142055597</v>
      </c>
      <c r="H40">
        <v>55.427</v>
      </c>
      <c r="J40" t="str">
        <f t="shared" si="0"/>
        <v>[](#f/arkansas) Arkansas</v>
      </c>
      <c r="K40">
        <f t="shared" si="1"/>
        <v>31.092623896193999</v>
      </c>
      <c r="L40">
        <f t="shared" si="1"/>
        <v>44.573</v>
      </c>
      <c r="M40" t="str">
        <f t="shared" si="2"/>
        <v>[](#f/mississippistate) **Mississippi State**</v>
      </c>
      <c r="N40" t="str">
        <f t="shared" si="3"/>
        <v>**34.9748181420556**</v>
      </c>
      <c r="O40" t="str">
        <f t="shared" si="4"/>
        <v>**55.427**</v>
      </c>
    </row>
    <row r="41" spans="1:15" x14ac:dyDescent="0.25">
      <c r="A41" t="s">
        <v>171</v>
      </c>
      <c r="B41" t="s">
        <v>91</v>
      </c>
      <c r="C41">
        <v>30.008868291765801</v>
      </c>
      <c r="D41">
        <v>67.451999999999998</v>
      </c>
      <c r="E41" t="s">
        <v>206</v>
      </c>
      <c r="F41" t="s">
        <v>90</v>
      </c>
      <c r="G41">
        <v>20.602139102732</v>
      </c>
      <c r="H41">
        <v>32.548000000000002</v>
      </c>
      <c r="J41" t="str">
        <f t="shared" si="0"/>
        <v>[](#f/hawaii) **Hawaii**</v>
      </c>
      <c r="K41" t="str">
        <f t="shared" si="1"/>
        <v>**30.0088682917658**</v>
      </c>
      <c r="L41" t="str">
        <f t="shared" si="1"/>
        <v>**67.452**</v>
      </c>
      <c r="M41" t="str">
        <f t="shared" si="2"/>
        <v>[](#f/fresnostate) Fresno State</v>
      </c>
      <c r="N41">
        <f t="shared" si="3"/>
        <v>20.602139102732</v>
      </c>
      <c r="O41">
        <f t="shared" si="4"/>
        <v>32.548000000000002</v>
      </c>
    </row>
    <row r="42" spans="1:15" x14ac:dyDescent="0.25">
      <c r="A42" t="s">
        <v>172</v>
      </c>
      <c r="B42" t="s">
        <v>93</v>
      </c>
      <c r="C42">
        <v>44.1523248996413</v>
      </c>
      <c r="D42">
        <v>69.141000000000005</v>
      </c>
      <c r="E42" t="s">
        <v>205</v>
      </c>
      <c r="F42" t="s">
        <v>92</v>
      </c>
      <c r="G42">
        <v>31.5433539567127</v>
      </c>
      <c r="H42">
        <v>30.859000000000002</v>
      </c>
      <c r="J42" t="str">
        <f t="shared" si="0"/>
        <v>[](#f/usf) **South Florida**</v>
      </c>
      <c r="K42" t="str">
        <f t="shared" si="1"/>
        <v>**44.1523248996413**</v>
      </c>
      <c r="L42" t="str">
        <f t="shared" si="1"/>
        <v>**69.141**</v>
      </c>
      <c r="M42" t="str">
        <f t="shared" si="2"/>
        <v>[](#f/smu) SMU</v>
      </c>
      <c r="N42">
        <f t="shared" si="3"/>
        <v>31.5433539567127</v>
      </c>
      <c r="O42">
        <f t="shared" si="4"/>
        <v>30.859000000000002</v>
      </c>
    </row>
    <row r="43" spans="1:15" x14ac:dyDescent="0.25">
      <c r="A43" t="s">
        <v>173</v>
      </c>
      <c r="B43" t="s">
        <v>95</v>
      </c>
      <c r="C43">
        <v>28.682763754181501</v>
      </c>
      <c r="D43">
        <v>40.268999999999998</v>
      </c>
      <c r="E43" t="s">
        <v>204</v>
      </c>
      <c r="F43" t="s">
        <v>94</v>
      </c>
      <c r="G43">
        <v>33.9374149132206</v>
      </c>
      <c r="H43">
        <v>59.731000000000002</v>
      </c>
      <c r="J43" t="str">
        <f t="shared" si="0"/>
        <v>[](#f/tulsa) Tulsa</v>
      </c>
      <c r="K43">
        <f t="shared" si="1"/>
        <v>28.682763754181501</v>
      </c>
      <c r="L43">
        <f t="shared" si="1"/>
        <v>40.268999999999998</v>
      </c>
      <c r="M43" t="str">
        <f t="shared" si="2"/>
        <v>[](#f/ucf) **UCF**</v>
      </c>
      <c r="N43" t="str">
        <f t="shared" si="3"/>
        <v>**33.9374149132206**</v>
      </c>
      <c r="O43" t="str">
        <f t="shared" si="4"/>
        <v>**59.731**</v>
      </c>
    </row>
    <row r="44" spans="1:15" x14ac:dyDescent="0.25">
      <c r="A44" t="s">
        <v>174</v>
      </c>
      <c r="B44" t="s">
        <v>97</v>
      </c>
      <c r="C44">
        <v>32.342505070457001</v>
      </c>
      <c r="D44">
        <v>69.486999999999995</v>
      </c>
      <c r="E44" t="s">
        <v>203</v>
      </c>
      <c r="F44" t="s">
        <v>96</v>
      </c>
      <c r="G44">
        <v>21.151981121645701</v>
      </c>
      <c r="H44">
        <v>30.513000000000002</v>
      </c>
      <c r="J44" t="str">
        <f t="shared" si="0"/>
        <v>[](#f/temple) **Temple**</v>
      </c>
      <c r="K44" t="str">
        <f t="shared" si="1"/>
        <v>**32.342505070457**</v>
      </c>
      <c r="L44" t="str">
        <f t="shared" si="1"/>
        <v>**69.487**</v>
      </c>
      <c r="M44" t="str">
        <f t="shared" si="2"/>
        <v>[](#f/tulane) Tulane</v>
      </c>
      <c r="N44">
        <f t="shared" si="3"/>
        <v>21.151981121645701</v>
      </c>
      <c r="O44">
        <f t="shared" si="4"/>
        <v>30.513000000000002</v>
      </c>
    </row>
    <row r="45" spans="1:15" x14ac:dyDescent="0.25">
      <c r="A45" t="s">
        <v>175</v>
      </c>
      <c r="B45" t="s">
        <v>99</v>
      </c>
      <c r="C45">
        <v>55.0131192299148</v>
      </c>
      <c r="D45">
        <v>97.625</v>
      </c>
      <c r="E45" t="s">
        <v>202</v>
      </c>
      <c r="F45" t="s">
        <v>98</v>
      </c>
      <c r="G45">
        <v>10.239497216423</v>
      </c>
      <c r="H45">
        <v>2.375</v>
      </c>
      <c r="J45" t="str">
        <f t="shared" si="0"/>
        <v>[](#f/ohiostate) **Ohio State**</v>
      </c>
      <c r="K45" t="str">
        <f t="shared" si="1"/>
        <v>**55.0131192299148**</v>
      </c>
      <c r="L45" t="str">
        <f t="shared" si="1"/>
        <v>**97.625**</v>
      </c>
      <c r="M45" t="str">
        <f t="shared" si="2"/>
        <v>[](#f/michiganstate) Michigan State</v>
      </c>
      <c r="N45">
        <f t="shared" si="3"/>
        <v>10.239497216423</v>
      </c>
      <c r="O45">
        <f t="shared" si="4"/>
        <v>2.375</v>
      </c>
    </row>
    <row r="46" spans="1:15" x14ac:dyDescent="0.25">
      <c r="A46" t="s">
        <v>176</v>
      </c>
      <c r="B46" t="s">
        <v>101</v>
      </c>
      <c r="C46">
        <v>51.331645691369701</v>
      </c>
      <c r="D46">
        <v>97.671999999999997</v>
      </c>
      <c r="E46" t="s">
        <v>201</v>
      </c>
      <c r="F46" t="s">
        <v>100</v>
      </c>
      <c r="G46">
        <v>11.844912289768599</v>
      </c>
      <c r="H46">
        <v>2.3279999999999998</v>
      </c>
      <c r="J46" t="str">
        <f t="shared" si="0"/>
        <v>[](#f/texas) **Texas**</v>
      </c>
      <c r="K46" t="str">
        <f t="shared" si="1"/>
        <v>**51.3316456913697**</v>
      </c>
      <c r="L46" t="str">
        <f t="shared" si="1"/>
        <v>**97.672**</v>
      </c>
      <c r="M46" t="str">
        <f t="shared" si="2"/>
        <v>[](#f/kansas) Kansas</v>
      </c>
      <c r="N46">
        <f t="shared" si="3"/>
        <v>11.844912289768599</v>
      </c>
      <c r="O46">
        <f t="shared" si="4"/>
        <v>2.3279999999999998</v>
      </c>
    </row>
    <row r="47" spans="1:15" x14ac:dyDescent="0.25">
      <c r="A47" t="s">
        <v>177</v>
      </c>
      <c r="B47" t="s">
        <v>103</v>
      </c>
      <c r="C47">
        <v>33.033954269249897</v>
      </c>
      <c r="D47">
        <v>88.075999999999993</v>
      </c>
      <c r="E47" t="s">
        <v>200</v>
      </c>
      <c r="F47" t="s">
        <v>102</v>
      </c>
      <c r="G47">
        <v>9.7694125815161303</v>
      </c>
      <c r="H47">
        <v>11.923999999999999</v>
      </c>
      <c r="J47" t="str">
        <f t="shared" si="0"/>
        <v>[](#f/clemson) **Clemson**</v>
      </c>
      <c r="K47" t="str">
        <f t="shared" si="1"/>
        <v>**33.0339542692499**</v>
      </c>
      <c r="L47" t="str">
        <f t="shared" si="1"/>
        <v>**88.076**</v>
      </c>
      <c r="M47" t="str">
        <f t="shared" si="2"/>
        <v>[](#f/wakeforest) Wake Forest</v>
      </c>
      <c r="N47">
        <f t="shared" si="3"/>
        <v>9.7694125815161303</v>
      </c>
      <c r="O47">
        <f t="shared" si="4"/>
        <v>11.923999999999999</v>
      </c>
    </row>
    <row r="48" spans="1:15" x14ac:dyDescent="0.25">
      <c r="A48" t="s">
        <v>178</v>
      </c>
      <c r="B48" t="s">
        <v>105</v>
      </c>
      <c r="C48">
        <v>24.891027294477102</v>
      </c>
      <c r="D48">
        <v>25.721</v>
      </c>
      <c r="E48" t="s">
        <v>199</v>
      </c>
      <c r="F48" t="s">
        <v>104</v>
      </c>
      <c r="G48">
        <v>39.1102887732673</v>
      </c>
      <c r="H48">
        <v>74.278999999999996</v>
      </c>
      <c r="J48" t="str">
        <f t="shared" si="0"/>
        <v>[](#f/missouri) Missouri</v>
      </c>
      <c r="K48">
        <f t="shared" si="1"/>
        <v>24.891027294477102</v>
      </c>
      <c r="L48">
        <f t="shared" si="1"/>
        <v>25.721</v>
      </c>
      <c r="M48" t="str">
        <f t="shared" si="2"/>
        <v>[](#f/tennessee) **Tennessee**</v>
      </c>
      <c r="N48" t="str">
        <f t="shared" si="3"/>
        <v>**39.1102887732673**</v>
      </c>
      <c r="O48" t="str">
        <f t="shared" si="4"/>
        <v>**74.279**</v>
      </c>
    </row>
    <row r="49" spans="1:15" x14ac:dyDescent="0.25">
      <c r="A49" t="s">
        <v>179</v>
      </c>
      <c r="B49" t="s">
        <v>107</v>
      </c>
      <c r="C49">
        <v>24.6040213564889</v>
      </c>
      <c r="D49">
        <v>60.514000000000003</v>
      </c>
      <c r="E49" t="s">
        <v>198</v>
      </c>
      <c r="F49" t="s">
        <v>106</v>
      </c>
      <c r="G49">
        <v>20.288924126892599</v>
      </c>
      <c r="H49">
        <v>39.485999999999997</v>
      </c>
      <c r="J49" t="str">
        <f t="shared" si="0"/>
        <v>[](#f/usc) **USC**</v>
      </c>
      <c r="K49" t="str">
        <f t="shared" si="1"/>
        <v>**24.6040213564889**</v>
      </c>
      <c r="L49" t="str">
        <f t="shared" si="1"/>
        <v>**60.514**</v>
      </c>
      <c r="M49" t="str">
        <f t="shared" si="2"/>
        <v>[](#f/ucla) UCLA</v>
      </c>
      <c r="N49">
        <f t="shared" si="3"/>
        <v>20.288924126892599</v>
      </c>
      <c r="O49">
        <f t="shared" si="4"/>
        <v>39.485999999999997</v>
      </c>
    </row>
    <row r="50" spans="1:15" x14ac:dyDescent="0.25">
      <c r="A50" t="s">
        <v>180</v>
      </c>
      <c r="B50" t="s">
        <v>109</v>
      </c>
      <c r="C50">
        <v>33.889773405655298</v>
      </c>
      <c r="D50">
        <v>47.674999999999997</v>
      </c>
      <c r="E50" t="s">
        <v>197</v>
      </c>
      <c r="F50" t="s">
        <v>108</v>
      </c>
      <c r="G50">
        <v>34.0673533875161</v>
      </c>
      <c r="H50">
        <v>52.325000000000003</v>
      </c>
      <c r="J50" t="str">
        <f t="shared" si="0"/>
        <v>[](#f/oklahomastate) Oklahoma State</v>
      </c>
      <c r="K50">
        <f t="shared" si="1"/>
        <v>33.889773405655298</v>
      </c>
      <c r="L50">
        <f t="shared" si="1"/>
        <v>47.674999999999997</v>
      </c>
      <c r="M50" t="str">
        <f t="shared" si="2"/>
        <v>[](#f/tcu) **TCU**</v>
      </c>
      <c r="N50" t="str">
        <f t="shared" si="3"/>
        <v>**34.0673533875161**</v>
      </c>
      <c r="O50" t="str">
        <f t="shared" si="4"/>
        <v>**52.325**</v>
      </c>
    </row>
    <row r="51" spans="1:15" x14ac:dyDescent="0.25">
      <c r="A51" t="s">
        <v>181</v>
      </c>
      <c r="B51" t="s">
        <v>111</v>
      </c>
      <c r="C51">
        <v>53.961563572613201</v>
      </c>
      <c r="D51">
        <v>97.278999999999996</v>
      </c>
      <c r="E51" t="s">
        <v>196</v>
      </c>
      <c r="F51" t="s">
        <v>110</v>
      </c>
      <c r="G51">
        <v>9.2761982068125395</v>
      </c>
      <c r="H51">
        <v>2.7210000000000001</v>
      </c>
      <c r="J51" t="str">
        <f t="shared" si="0"/>
        <v>[](#f/pennstate) **Penn State**</v>
      </c>
      <c r="K51" t="str">
        <f t="shared" si="1"/>
        <v>**53.9615635726132**</v>
      </c>
      <c r="L51" t="str">
        <f t="shared" si="1"/>
        <v>**97.279**</v>
      </c>
      <c r="M51" t="str">
        <f t="shared" si="2"/>
        <v>[](#f/rutgers) Rutgers</v>
      </c>
      <c r="N51">
        <f t="shared" si="3"/>
        <v>9.2761982068125395</v>
      </c>
      <c r="O51">
        <f t="shared" si="4"/>
        <v>2.7210000000000001</v>
      </c>
    </row>
    <row r="52" spans="1:15" x14ac:dyDescent="0.25">
      <c r="A52" t="s">
        <v>182</v>
      </c>
      <c r="B52" t="s">
        <v>113</v>
      </c>
      <c r="C52">
        <v>34.8921746252947</v>
      </c>
      <c r="D52">
        <v>39.296999999999997</v>
      </c>
      <c r="E52" t="s">
        <v>195</v>
      </c>
      <c r="F52" t="s">
        <v>112</v>
      </c>
      <c r="G52">
        <v>42.615468508528302</v>
      </c>
      <c r="H52">
        <v>60.703000000000003</v>
      </c>
      <c r="J52" t="str">
        <f t="shared" si="0"/>
        <v>[](#f/oregon) Oregon</v>
      </c>
      <c r="K52">
        <f t="shared" si="1"/>
        <v>34.8921746252947</v>
      </c>
      <c r="L52">
        <f t="shared" si="1"/>
        <v>39.296999999999997</v>
      </c>
      <c r="M52" t="str">
        <f t="shared" si="2"/>
        <v>[](#f/utah) **Utah**</v>
      </c>
      <c r="N52" t="str">
        <f t="shared" si="3"/>
        <v>**42.6154685085283**</v>
      </c>
      <c r="O52" t="str">
        <f t="shared" si="4"/>
        <v>**60.703**</v>
      </c>
    </row>
    <row r="53" spans="1:15" x14ac:dyDescent="0.25">
      <c r="A53" t="s">
        <v>183</v>
      </c>
      <c r="B53" t="s">
        <v>115</v>
      </c>
      <c r="C53">
        <v>40.2544964205578</v>
      </c>
      <c r="D53">
        <v>76.765000000000001</v>
      </c>
      <c r="E53" t="s">
        <v>194</v>
      </c>
      <c r="F53" t="s">
        <v>114</v>
      </c>
      <c r="G53">
        <v>22.346475776328401</v>
      </c>
      <c r="H53">
        <v>23.234999999999999</v>
      </c>
      <c r="J53" t="str">
        <f t="shared" si="0"/>
        <v>[](#f/airforce) **Air Force**</v>
      </c>
      <c r="K53" t="str">
        <f t="shared" si="1"/>
        <v>**40.2544964205578**</v>
      </c>
      <c r="L53" t="str">
        <f t="shared" si="1"/>
        <v>**76.765**</v>
      </c>
      <c r="M53" t="str">
        <f t="shared" si="2"/>
        <v>[](#f/sanjosestate) San Jose State</v>
      </c>
      <c r="N53">
        <f t="shared" si="3"/>
        <v>22.346475776328401</v>
      </c>
      <c r="O53">
        <f t="shared" si="4"/>
        <v>23.234999999999999</v>
      </c>
    </row>
    <row r="54" spans="1:15" x14ac:dyDescent="0.25">
      <c r="A54" t="s">
        <v>184</v>
      </c>
      <c r="B54" t="s">
        <v>117</v>
      </c>
      <c r="C54">
        <v>28.6172673521673</v>
      </c>
      <c r="D54">
        <v>75.933999999999997</v>
      </c>
      <c r="E54" t="s">
        <v>193</v>
      </c>
      <c r="F54" t="s">
        <v>116</v>
      </c>
      <c r="G54">
        <v>17.148492930879399</v>
      </c>
      <c r="H54">
        <v>24.065999999999999</v>
      </c>
      <c r="J54" t="str">
        <f t="shared" si="0"/>
        <v>[](#f/utahstate) **Utah State**</v>
      </c>
      <c r="K54" t="str">
        <f t="shared" si="1"/>
        <v>**28.6172673521673**</v>
      </c>
      <c r="L54" t="str">
        <f t="shared" si="1"/>
        <v>**75.934**</v>
      </c>
      <c r="M54" t="str">
        <f t="shared" si="2"/>
        <v>[](#f/nevada) Nevada</v>
      </c>
      <c r="N54">
        <f t="shared" si="3"/>
        <v>17.148492930879399</v>
      </c>
      <c r="O54">
        <f t="shared" si="4"/>
        <v>24.065999999999999</v>
      </c>
    </row>
    <row r="55" spans="1:15" x14ac:dyDescent="0.25">
      <c r="A55" t="s">
        <v>185</v>
      </c>
      <c r="B55" t="s">
        <v>119</v>
      </c>
      <c r="C55">
        <v>45.017421184858001</v>
      </c>
      <c r="D55">
        <v>70.462999999999994</v>
      </c>
      <c r="E55" t="s">
        <v>192</v>
      </c>
      <c r="F55" t="s">
        <v>118</v>
      </c>
      <c r="G55">
        <v>30.6600706754569</v>
      </c>
      <c r="H55">
        <v>29.536999999999999</v>
      </c>
      <c r="J55" t="str">
        <f t="shared" si="0"/>
        <v>[](#f/navy) **Navy**</v>
      </c>
      <c r="K55" t="str">
        <f t="shared" si="1"/>
        <v>**45.017421184858**</v>
      </c>
      <c r="L55" t="str">
        <f t="shared" si="1"/>
        <v>**70.463**</v>
      </c>
      <c r="M55" t="str">
        <f t="shared" si="2"/>
        <v>[](#f/eastcarolina) East Carolina</v>
      </c>
      <c r="N55">
        <f t="shared" si="3"/>
        <v>30.6600706754569</v>
      </c>
      <c r="O55">
        <f t="shared" si="4"/>
        <v>29.536999999999999</v>
      </c>
    </row>
    <row r="56" spans="1:15" x14ac:dyDescent="0.25">
      <c r="A56" t="s">
        <v>186</v>
      </c>
      <c r="B56" t="s">
        <v>121</v>
      </c>
      <c r="C56">
        <v>9.5752040749885499</v>
      </c>
      <c r="D56">
        <v>27.693999999999999</v>
      </c>
      <c r="E56" t="s">
        <v>191</v>
      </c>
      <c r="F56" t="s">
        <v>120</v>
      </c>
      <c r="G56">
        <v>18.682741124828301</v>
      </c>
      <c r="H56">
        <v>72.305999999999997</v>
      </c>
      <c r="J56" t="str">
        <f t="shared" si="0"/>
        <v>[](#f/florida) Florida</v>
      </c>
      <c r="K56">
        <f t="shared" si="1"/>
        <v>9.5752040749885499</v>
      </c>
      <c r="L56">
        <f t="shared" si="1"/>
        <v>27.693999999999999</v>
      </c>
      <c r="M56" t="str">
        <f t="shared" si="2"/>
        <v>[](#f/lsu) **LSU**</v>
      </c>
      <c r="N56" t="str">
        <f t="shared" si="3"/>
        <v>**18.6827411248283**</v>
      </c>
      <c r="O56" t="str">
        <f t="shared" si="4"/>
        <v>**72.306**</v>
      </c>
    </row>
    <row r="57" spans="1:15" x14ac:dyDescent="0.25">
      <c r="A57" t="s">
        <v>187</v>
      </c>
      <c r="B57" t="s">
        <v>123</v>
      </c>
      <c r="C57">
        <v>15.5401451600095</v>
      </c>
      <c r="D57">
        <v>18.419</v>
      </c>
      <c r="E57" t="s">
        <v>190</v>
      </c>
      <c r="F57" t="s">
        <v>122</v>
      </c>
      <c r="G57">
        <v>33.283731651756</v>
      </c>
      <c r="H57">
        <v>81.581000000000003</v>
      </c>
      <c r="J57" t="str">
        <f t="shared" si="0"/>
        <v>[](#f/maryland) Maryland</v>
      </c>
      <c r="K57">
        <f t="shared" si="1"/>
        <v>15.5401451600095</v>
      </c>
      <c r="L57">
        <f t="shared" si="1"/>
        <v>18.419</v>
      </c>
      <c r="M57" t="str">
        <f t="shared" si="2"/>
        <v>[](#f/nebraska) **Nebraska**</v>
      </c>
      <c r="N57" t="str">
        <f t="shared" si="3"/>
        <v>**33.283731651756**</v>
      </c>
      <c r="O57" t="str">
        <f t="shared" si="4"/>
        <v>**81.581**</v>
      </c>
    </row>
    <row r="58" spans="1:15" x14ac:dyDescent="0.25">
      <c r="A58" t="s">
        <v>188</v>
      </c>
      <c r="B58" t="s">
        <v>125</v>
      </c>
      <c r="C58">
        <v>17.7383883594993</v>
      </c>
      <c r="D58">
        <v>33.520000000000003</v>
      </c>
      <c r="E58" t="s">
        <v>189</v>
      </c>
      <c r="F58" t="s">
        <v>124</v>
      </c>
      <c r="G58">
        <v>25.960752942877001</v>
      </c>
      <c r="H58">
        <v>66.48</v>
      </c>
      <c r="J58" t="str">
        <f t="shared" si="0"/>
        <v>[](#f/georgiasouthern) Georgia Southern</v>
      </c>
      <c r="K58">
        <f t="shared" si="1"/>
        <v>17.7383883594993</v>
      </c>
      <c r="L58">
        <f t="shared" si="1"/>
        <v>33.520000000000003</v>
      </c>
      <c r="M58" t="str">
        <f t="shared" si="2"/>
        <v>[](#f/georgiastate) **Georgia State**</v>
      </c>
      <c r="N58" t="str">
        <f t="shared" si="3"/>
        <v>**25.960752942877**</v>
      </c>
      <c r="O58" t="str">
        <f t="shared" si="4"/>
        <v>**66.48**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I2" sqref="I2"/>
    </sheetView>
  </sheetViews>
  <sheetFormatPr defaultRowHeight="15" x14ac:dyDescent="0.25"/>
  <sheetData>
    <row r="1" spans="1:16" x14ac:dyDescent="0.25">
      <c r="B1" t="s">
        <v>126</v>
      </c>
      <c r="C1" t="s">
        <v>127</v>
      </c>
      <c r="D1" t="s">
        <v>248</v>
      </c>
      <c r="F1" t="s">
        <v>129</v>
      </c>
      <c r="G1" t="s">
        <v>246</v>
      </c>
      <c r="H1" t="s">
        <v>247</v>
      </c>
      <c r="K1" t="s">
        <v>126</v>
      </c>
      <c r="L1" t="s">
        <v>127</v>
      </c>
      <c r="M1" t="s">
        <v>248</v>
      </c>
      <c r="N1" t="s">
        <v>129</v>
      </c>
      <c r="O1" t="s">
        <v>246</v>
      </c>
      <c r="P1" t="s">
        <v>247</v>
      </c>
    </row>
    <row r="2" spans="1:16" x14ac:dyDescent="0.25">
      <c r="A2" t="s">
        <v>132</v>
      </c>
      <c r="B2" t="s">
        <v>13</v>
      </c>
      <c r="C2">
        <f>-1*G2</f>
        <v>-2.5</v>
      </c>
      <c r="D2">
        <v>52.579000000000001</v>
      </c>
      <c r="E2" t="s">
        <v>214</v>
      </c>
      <c r="F2" t="s">
        <v>12</v>
      </c>
      <c r="G2">
        <v>2.5</v>
      </c>
      <c r="H2">
        <v>47.420999999999999</v>
      </c>
      <c r="I2">
        <f>IF(C2&gt;0,CONCATENATE("+",C2),C2)</f>
        <v>-2.5</v>
      </c>
      <c r="J2" t="str">
        <f>IF(G2 &gt; 0, CONCATENATE("+",G2), G2)</f>
        <v>+2.5</v>
      </c>
      <c r="K2" t="str">
        <f>CONCATENATE("[](#f/",A2,") ", IF($D2 &gt; 50, CONCATENATE("**",B2,"**"),B2))</f>
        <v>[](#f/kentstate) **Kent State**</v>
      </c>
      <c r="L2" t="str">
        <f xml:space="preserve"> IF($D2 &gt; 50, CONCATENATE("**",I2,"**"),I2)</f>
        <v>**-2.5**</v>
      </c>
      <c r="M2" t="str">
        <f xml:space="preserve"> IF($D2 &gt; 50, CONCATENATE("**",D2,"**"),D2)</f>
        <v>**52.579**</v>
      </c>
      <c r="N2" t="str">
        <f>CONCATENATE("[](#f/",E2,") ", IF($D2 &lt; 50, CONCATENATE("**",F2,"**"),F2))</f>
        <v>[](#f/bowlinggreen) Bowling Green</v>
      </c>
      <c r="O2" t="str">
        <f xml:space="preserve"> IF($D2 &lt; 50, CONCATENATE("**",J2,"**"),J2)</f>
        <v>+2.5</v>
      </c>
      <c r="P2">
        <f xml:space="preserve"> IF($D2 &lt; 50, CONCATENATE("**",H2,"**"),H2)</f>
        <v>47.420999999999999</v>
      </c>
    </row>
    <row r="3" spans="1:16" x14ac:dyDescent="0.25">
      <c r="A3" t="s">
        <v>133</v>
      </c>
      <c r="B3" t="s">
        <v>15</v>
      </c>
      <c r="C3">
        <f t="shared" ref="C3:C58" si="0">-1*G3</f>
        <v>1.5</v>
      </c>
      <c r="D3">
        <v>59.488999999999997</v>
      </c>
      <c r="E3" t="s">
        <v>215</v>
      </c>
      <c r="F3" t="s">
        <v>14</v>
      </c>
      <c r="G3">
        <v>-1.5</v>
      </c>
      <c r="H3">
        <v>40.511000000000003</v>
      </c>
      <c r="I3" t="str">
        <f t="shared" ref="I3:I58" si="1">IF(C3&gt;0,CONCATENATE("+",C3),C3)</f>
        <v>+1.5</v>
      </c>
      <c r="J3">
        <f t="shared" ref="J3:J58" si="2">IF(G3 &gt; 0, CONCATENATE("+",G3), G3)</f>
        <v>-1.5</v>
      </c>
      <c r="K3" t="str">
        <f>CONCATENATE("[](#f/",A3,") ", IF($D3 &gt; 50, CONCATENATE("**",B3,"**"),B3))</f>
        <v>[](#f/ohio) **Ohio**</v>
      </c>
      <c r="L3" t="str">
        <f t="shared" ref="L3:L58" si="3" xml:space="preserve"> IF($D3 &gt; 50, CONCATENATE("**",I3,"**"),I3)</f>
        <v>**+1.5**</v>
      </c>
      <c r="M3" t="str">
        <f xml:space="preserve"> IF($D3 &gt; 50, CONCATENATE("**",D3,"**"),D3)</f>
        <v>**59.489**</v>
      </c>
      <c r="N3" t="str">
        <f>CONCATENATE("[](#f/",E3,") ", IF($D3 &lt; 50, CONCATENATE("**",F3,"**"),F3))</f>
        <v>[](#f/centralmichigan) Central Michigan</v>
      </c>
      <c r="O3">
        <f t="shared" ref="O3:O58" si="4" xml:space="preserve"> IF($D3 &lt; 50, CONCATENATE("**",J3,"**"),J3)</f>
        <v>-1.5</v>
      </c>
      <c r="P3">
        <f xml:space="preserve"> IF($D3 &lt; 50, CONCATENATE("**",H3,"**"),H3)</f>
        <v>40.511000000000003</v>
      </c>
    </row>
    <row r="4" spans="1:16" x14ac:dyDescent="0.25">
      <c r="A4" t="s">
        <v>134</v>
      </c>
      <c r="B4" t="s">
        <v>17</v>
      </c>
      <c r="C4">
        <f t="shared" si="0"/>
        <v>-1</v>
      </c>
      <c r="D4">
        <v>59.320999999999998</v>
      </c>
      <c r="E4" t="s">
        <v>216</v>
      </c>
      <c r="F4" t="s">
        <v>16</v>
      </c>
      <c r="G4">
        <v>1</v>
      </c>
      <c r="H4">
        <v>40.679000000000002</v>
      </c>
      <c r="I4">
        <f t="shared" si="1"/>
        <v>-1</v>
      </c>
      <c r="J4" t="str">
        <f t="shared" si="2"/>
        <v>+1</v>
      </c>
      <c r="K4" t="str">
        <f>CONCATENATE("[](#f/",A4,") ", IF($D4 &gt; 50, CONCATENATE("**",B4,"**"),B4))</f>
        <v>[](#f/northernillinois) **Northern Illinois**</v>
      </c>
      <c r="L4" t="str">
        <f t="shared" si="3"/>
        <v>**-1**</v>
      </c>
      <c r="M4" t="str">
        <f xml:space="preserve"> IF($D4 &gt; 50, CONCATENATE("**",D4,"**"),D4)</f>
        <v>**59.321**</v>
      </c>
      <c r="N4" t="str">
        <f>CONCATENATE("[](#f/",E4,") ", IF($D4 &lt; 50, CONCATENATE("**",F4,"**"),F4))</f>
        <v>[](#f/easternmichigan) Eastern Michigan</v>
      </c>
      <c r="O4" t="str">
        <f t="shared" si="4"/>
        <v>+1</v>
      </c>
      <c r="P4">
        <f xml:space="preserve"> IF($D4 &lt; 50, CONCATENATE("**",H4,"**"),H4)</f>
        <v>40.679000000000002</v>
      </c>
    </row>
    <row r="5" spans="1:16" x14ac:dyDescent="0.25">
      <c r="A5" t="s">
        <v>135</v>
      </c>
      <c r="B5" t="s">
        <v>19</v>
      </c>
      <c r="C5">
        <f t="shared" si="0"/>
        <v>20.5</v>
      </c>
      <c r="D5">
        <v>35.515000000000001</v>
      </c>
      <c r="E5" t="s">
        <v>217</v>
      </c>
      <c r="F5" t="s">
        <v>18</v>
      </c>
      <c r="G5">
        <v>-20.5</v>
      </c>
      <c r="H5">
        <v>64.484999999999999</v>
      </c>
      <c r="I5" t="str">
        <f t="shared" si="1"/>
        <v>+20.5</v>
      </c>
      <c r="J5">
        <f t="shared" si="2"/>
        <v>-20.5</v>
      </c>
      <c r="K5" t="str">
        <f>CONCATENATE("[](#f/",A5,") ", IF($D5 &gt; 50, CONCATENATE("**",B5,"**"),B5))</f>
        <v>[](#f/ballstate) Ball State</v>
      </c>
      <c r="L5" t="str">
        <f t="shared" si="3"/>
        <v>+20.5</v>
      </c>
      <c r="M5">
        <f xml:space="preserve"> IF($D5 &gt; 50, CONCATENATE("**",D5,"**"),D5)</f>
        <v>35.515000000000001</v>
      </c>
      <c r="N5" t="str">
        <f>CONCATENATE("[](#f/",E5,") ", IF($D5 &lt; 50, CONCATENATE("**",F5,"**"),F5))</f>
        <v>[](#f/toledo) **Toledo**</v>
      </c>
      <c r="O5" t="str">
        <f t="shared" si="4"/>
        <v>**-20.5**</v>
      </c>
      <c r="P5" t="str">
        <f xml:space="preserve"> IF($D5 &lt; 50, CONCATENATE("**",H5,"**"),H5)</f>
        <v>**64.485**</v>
      </c>
    </row>
    <row r="6" spans="1:16" x14ac:dyDescent="0.25">
      <c r="A6" t="s">
        <v>136</v>
      </c>
      <c r="B6" t="s">
        <v>21</v>
      </c>
      <c r="C6">
        <f t="shared" si="0"/>
        <v>8</v>
      </c>
      <c r="D6">
        <v>28.31</v>
      </c>
      <c r="E6" t="s">
        <v>218</v>
      </c>
      <c r="F6" t="s">
        <v>20</v>
      </c>
      <c r="G6">
        <v>-8</v>
      </c>
      <c r="H6">
        <v>71.69</v>
      </c>
      <c r="I6" t="str">
        <f t="shared" si="1"/>
        <v>+8</v>
      </c>
      <c r="J6">
        <f t="shared" si="2"/>
        <v>-8</v>
      </c>
      <c r="K6" t="str">
        <f>CONCATENATE("[](#f/",A6,") ", IF($D6 &gt; 50, CONCATENATE("**",B6,"**"),B6))</f>
        <v>[](#f/arkansasstate) Arkansas State</v>
      </c>
      <c r="L6" t="str">
        <f t="shared" si="3"/>
        <v>+8</v>
      </c>
      <c r="M6">
        <f xml:space="preserve"> IF($D6 &gt; 50, CONCATENATE("**",D6,"**"),D6)</f>
        <v>28.31</v>
      </c>
      <c r="N6" t="str">
        <f>CONCATENATE("[](#f/",E6,") ", IF($D6 &lt; 50, CONCATENATE("**",F6,"**"),F6))</f>
        <v>[](#f/troy) **Troy**</v>
      </c>
      <c r="O6" t="str">
        <f t="shared" si="4"/>
        <v>**-8**</v>
      </c>
      <c r="P6" t="str">
        <f xml:space="preserve"> IF($D6 &lt; 50, CONCATENATE("**",H6,"**"),H6)</f>
        <v>**71.69**</v>
      </c>
    </row>
    <row r="7" spans="1:16" x14ac:dyDescent="0.25">
      <c r="A7" t="s">
        <v>137</v>
      </c>
      <c r="B7" t="s">
        <v>23</v>
      </c>
      <c r="C7">
        <f t="shared" si="0"/>
        <v>-14.5</v>
      </c>
      <c r="D7">
        <v>58.027000000000001</v>
      </c>
      <c r="E7" t="s">
        <v>219</v>
      </c>
      <c r="F7" t="s">
        <v>22</v>
      </c>
      <c r="G7">
        <v>14.5</v>
      </c>
      <c r="H7">
        <v>41.972999999999999</v>
      </c>
      <c r="I7">
        <f t="shared" si="1"/>
        <v>-14.5</v>
      </c>
      <c r="J7" t="str">
        <f t="shared" si="2"/>
        <v>+14.5</v>
      </c>
      <c r="K7" t="str">
        <f>CONCATENATE("[](#f/",A7,") ", IF($D7 &gt; 50, CONCATENATE("**",B7,"**"),B7))</f>
        <v>[](#f/louisville) **Louisville**</v>
      </c>
      <c r="L7" t="str">
        <f t="shared" si="3"/>
        <v>**-14.5**</v>
      </c>
      <c r="M7" t="str">
        <f xml:space="preserve"> IF($D7 &gt; 50, CONCATENATE("**",D7,"**"),D7)</f>
        <v>**58.027**</v>
      </c>
      <c r="N7" t="str">
        <f>CONCATENATE("[](#f/",E7,") ", IF($D7 &lt; 50, CONCATENATE("**",F7,"**"),F7))</f>
        <v>[](#f/houston) Houston</v>
      </c>
      <c r="O7" t="str">
        <f t="shared" si="4"/>
        <v>+14.5</v>
      </c>
      <c r="P7">
        <f xml:space="preserve"> IF($D7 &lt; 50, CONCATENATE("**",H7,"**"),H7)</f>
        <v>41.972999999999999</v>
      </c>
    </row>
    <row r="8" spans="1:16" x14ac:dyDescent="0.25">
      <c r="A8" t="s">
        <v>138</v>
      </c>
      <c r="B8" t="s">
        <v>25</v>
      </c>
      <c r="C8">
        <f t="shared" si="0"/>
        <v>-7</v>
      </c>
      <c r="D8">
        <v>79.010999999999996</v>
      </c>
      <c r="E8" t="s">
        <v>220</v>
      </c>
      <c r="F8" t="s">
        <v>24</v>
      </c>
      <c r="G8">
        <v>7</v>
      </c>
      <c r="H8">
        <v>20.989000000000001</v>
      </c>
      <c r="I8">
        <f t="shared" si="1"/>
        <v>-7</v>
      </c>
      <c r="J8" t="str">
        <f t="shared" si="2"/>
        <v>+7</v>
      </c>
      <c r="K8" t="str">
        <f>CONCATENATE("[](#f/",A8,") ", IF($D8 &gt; 50, CONCATENATE("**",B8,"**"),B8))</f>
        <v>[](#f/memphis) **Memphis**</v>
      </c>
      <c r="L8" t="str">
        <f t="shared" si="3"/>
        <v>**-7**</v>
      </c>
      <c r="M8" t="str">
        <f xml:space="preserve"> IF($D8 &gt; 50, CONCATENATE("**",D8,"**"),D8)</f>
        <v>**79.011**</v>
      </c>
      <c r="N8" t="str">
        <f>CONCATENATE("[](#f/",E8,") ", IF($D8 &lt; 50, CONCATENATE("**",F8,"**"),F8))</f>
        <v>[](#f/cincinnati) Cincinnati</v>
      </c>
      <c r="O8" t="str">
        <f t="shared" si="4"/>
        <v>+7</v>
      </c>
      <c r="P8">
        <f xml:space="preserve"> IF($D8 &lt; 50, CONCATENATE("**",H8,"**"),H8)</f>
        <v>20.989000000000001</v>
      </c>
    </row>
    <row r="9" spans="1:16" x14ac:dyDescent="0.25">
      <c r="A9" t="s">
        <v>139</v>
      </c>
      <c r="B9" t="s">
        <v>27</v>
      </c>
      <c r="C9">
        <f t="shared" si="0"/>
        <v>28</v>
      </c>
      <c r="D9">
        <v>25.193999999999999</v>
      </c>
      <c r="E9" t="s">
        <v>221</v>
      </c>
      <c r="F9" t="s">
        <v>26</v>
      </c>
      <c r="G9">
        <v>-28</v>
      </c>
      <c r="H9">
        <v>74.805999999999997</v>
      </c>
      <c r="I9" t="str">
        <f t="shared" si="1"/>
        <v>+28</v>
      </c>
      <c r="J9">
        <f t="shared" si="2"/>
        <v>-28</v>
      </c>
      <c r="K9" t="str">
        <f>CONCATENATE("[](#f/",A9,") ", IF($D9 &gt; 50, CONCATENATE("**",B9,"**"),B9))</f>
        <v>[](#f/unlv) UNLV</v>
      </c>
      <c r="L9" t="str">
        <f t="shared" si="3"/>
        <v>+28</v>
      </c>
      <c r="M9">
        <f xml:space="preserve"> IF($D9 &gt; 50, CONCATENATE("**",D9,"**"),D9)</f>
        <v>25.193999999999999</v>
      </c>
      <c r="N9" t="str">
        <f>CONCATENATE("[](#f/",E9,") ", IF($D9 &lt; 50, CONCATENATE("**",F9,"**"),F9))</f>
        <v>[](#f/boisestate) **Boise State**</v>
      </c>
      <c r="O9" t="str">
        <f t="shared" si="4"/>
        <v>**-28**</v>
      </c>
      <c r="P9" t="str">
        <f xml:space="preserve"> IF($D9 &lt; 50, CONCATENATE("**",H9,"**"),H9)</f>
        <v>**74.806**</v>
      </c>
    </row>
    <row r="10" spans="1:16" x14ac:dyDescent="0.25">
      <c r="A10" t="s">
        <v>140</v>
      </c>
      <c r="B10" t="s">
        <v>29</v>
      </c>
      <c r="C10">
        <f t="shared" si="0"/>
        <v>7</v>
      </c>
      <c r="D10">
        <v>72.316000000000003</v>
      </c>
      <c r="E10" t="s">
        <v>222</v>
      </c>
      <c r="F10" t="s">
        <v>28</v>
      </c>
      <c r="G10">
        <v>-7</v>
      </c>
      <c r="H10">
        <v>27.684000000000001</v>
      </c>
      <c r="I10" t="str">
        <f t="shared" si="1"/>
        <v>+7</v>
      </c>
      <c r="J10">
        <f t="shared" si="2"/>
        <v>-7</v>
      </c>
      <c r="K10" t="str">
        <f>CONCATENATE("[](#f/",A10,") ", IF($D10 &gt; 50, CONCATENATE("**",B10,"**"),B10))</f>
        <v>[](#f/connecticut) **Connecticut**</v>
      </c>
      <c r="L10" t="str">
        <f t="shared" si="3"/>
        <v>**+7**</v>
      </c>
      <c r="M10" t="str">
        <f xml:space="preserve"> IF($D10 &gt; 50, CONCATENATE("**",D10,"**"),D10)</f>
        <v>**72.316**</v>
      </c>
      <c r="N10" t="str">
        <f>CONCATENATE("[](#f/",E10,") ", IF($D10 &lt; 50, CONCATENATE("**",F10,"**"),F10))</f>
        <v>[](#f/bostoncollege) Boston College</v>
      </c>
      <c r="O10">
        <f t="shared" si="4"/>
        <v>-7</v>
      </c>
      <c r="P10">
        <f xml:space="preserve"> IF($D10 &lt; 50, CONCATENATE("**",H10,"**"),H10)</f>
        <v>27.684000000000001</v>
      </c>
    </row>
    <row r="11" spans="1:16" x14ac:dyDescent="0.25">
      <c r="A11" t="s">
        <v>141</v>
      </c>
      <c r="B11" t="s">
        <v>31</v>
      </c>
      <c r="C11">
        <f t="shared" si="0"/>
        <v>25.5</v>
      </c>
      <c r="D11">
        <v>26.285</v>
      </c>
      <c r="E11" t="s">
        <v>223</v>
      </c>
      <c r="F11" t="s">
        <v>30</v>
      </c>
      <c r="G11">
        <v>-25.5</v>
      </c>
      <c r="H11">
        <v>73.715000000000003</v>
      </c>
      <c r="I11" t="str">
        <f t="shared" si="1"/>
        <v>+25.5</v>
      </c>
      <c r="J11">
        <f t="shared" si="2"/>
        <v>-25.5</v>
      </c>
      <c r="K11" t="str">
        <f>CONCATENATE("[](#f/",A11,") ", IF($D11 &gt; 50, CONCATENATE("**",B11,"**"),B11))</f>
        <v>[](#f/ulm) Louisiana-Monroe</v>
      </c>
      <c r="L11" t="str">
        <f t="shared" si="3"/>
        <v>+25.5</v>
      </c>
      <c r="M11">
        <f xml:space="preserve"> IF($D11 &gt; 50, CONCATENATE("**",D11,"**"),D11)</f>
        <v>26.285</v>
      </c>
      <c r="N11" t="str">
        <f>CONCATENATE("[](#f/",E11,") ", IF($D11 &lt; 50, CONCATENATE("**",F11,"**"),F11))</f>
        <v>[](#f/appalachianstate) **Appalachian State**</v>
      </c>
      <c r="O11" t="str">
        <f t="shared" si="4"/>
        <v>**-25.5**</v>
      </c>
      <c r="P11" t="str">
        <f xml:space="preserve"> IF($D11 &lt; 50, CONCATENATE("**",H11,"**"),H11)</f>
        <v>**73.715**</v>
      </c>
    </row>
    <row r="12" spans="1:16" x14ac:dyDescent="0.25">
      <c r="A12" t="s">
        <v>142</v>
      </c>
      <c r="B12" t="s">
        <v>33</v>
      </c>
      <c r="C12">
        <f t="shared" si="0"/>
        <v>1.5</v>
      </c>
      <c r="D12">
        <v>51.337000000000003</v>
      </c>
      <c r="E12" t="s">
        <v>224</v>
      </c>
      <c r="F12" t="s">
        <v>32</v>
      </c>
      <c r="G12">
        <v>-1.5</v>
      </c>
      <c r="H12">
        <v>48.662999999999997</v>
      </c>
      <c r="I12" t="str">
        <f t="shared" si="1"/>
        <v>+1.5</v>
      </c>
      <c r="J12">
        <f t="shared" si="2"/>
        <v>-1.5</v>
      </c>
      <c r="K12" t="str">
        <f>CONCATENATE("[](#f/",A12,") ", IF($D12 &gt; 50, CONCATENATE("**",B12,"**"),B12))</f>
        <v>[](#f/utep) **UTEP**</v>
      </c>
      <c r="L12" t="str">
        <f t="shared" si="3"/>
        <v>**+1.5**</v>
      </c>
      <c r="M12" t="str">
        <f xml:space="preserve"> IF($D12 &gt; 50, CONCATENATE("**",D12,"**"),D12)</f>
        <v>**51.337**</v>
      </c>
      <c r="N12" t="str">
        <f>CONCATENATE("[](#f/",E12,") ", IF($D12 &lt; 50, CONCATENATE("**",F12,"**"),F12))</f>
        <v>[](#f/rice) Rice</v>
      </c>
      <c r="O12">
        <f t="shared" si="4"/>
        <v>-1.5</v>
      </c>
      <c r="P12">
        <f xml:space="preserve"> IF($D12 &lt; 50, CONCATENATE("**",H12,"**"),H12)</f>
        <v>48.662999999999997</v>
      </c>
    </row>
    <row r="13" spans="1:16" x14ac:dyDescent="0.25">
      <c r="A13" t="s">
        <v>143</v>
      </c>
      <c r="B13" t="s">
        <v>35</v>
      </c>
      <c r="C13">
        <f t="shared" si="0"/>
        <v>-3</v>
      </c>
      <c r="D13">
        <v>63.704999999999998</v>
      </c>
      <c r="E13" t="s">
        <v>225</v>
      </c>
      <c r="F13" t="s">
        <v>34</v>
      </c>
      <c r="G13">
        <v>3</v>
      </c>
      <c r="H13">
        <v>36.295000000000002</v>
      </c>
      <c r="I13">
        <f t="shared" si="1"/>
        <v>-3</v>
      </c>
      <c r="J13" t="str">
        <f t="shared" si="2"/>
        <v>+3</v>
      </c>
      <c r="K13" t="str">
        <f>CONCATENATE("[](#f/",A13,") ", IF($D13 &gt; 50, CONCATENATE("**",B13,"**"),B13))</f>
        <v>[](#f/miami) **Miami (FL)**</v>
      </c>
      <c r="L13" t="str">
        <f t="shared" si="3"/>
        <v>**-3**</v>
      </c>
      <c r="M13" t="str">
        <f xml:space="preserve"> IF($D13 &gt; 50, CONCATENATE("**",D13,"**"),D13)</f>
        <v>**63.705**</v>
      </c>
      <c r="N13" t="str">
        <f>CONCATENATE("[](#f/",E13,") ", IF($D13 &lt; 50, CONCATENATE("**",F13,"**"),F13))</f>
        <v>[](#f/ncstate) North Carolina State</v>
      </c>
      <c r="O13" t="str">
        <f t="shared" si="4"/>
        <v>+3</v>
      </c>
      <c r="P13">
        <f xml:space="preserve"> IF($D13 &lt; 50, CONCATENATE("**",H13,"**"),H13)</f>
        <v>36.295000000000002</v>
      </c>
    </row>
    <row r="14" spans="1:16" x14ac:dyDescent="0.25">
      <c r="A14" t="s">
        <v>144</v>
      </c>
      <c r="B14" t="s">
        <v>37</v>
      </c>
      <c r="C14">
        <f t="shared" si="0"/>
        <v>-3</v>
      </c>
      <c r="D14">
        <v>55.406999999999996</v>
      </c>
      <c r="E14" t="s">
        <v>226</v>
      </c>
      <c r="F14" t="s">
        <v>36</v>
      </c>
      <c r="G14">
        <v>3</v>
      </c>
      <c r="H14">
        <v>44.593000000000004</v>
      </c>
      <c r="I14">
        <f t="shared" si="1"/>
        <v>-3</v>
      </c>
      <c r="J14" t="str">
        <f t="shared" si="2"/>
        <v>+3</v>
      </c>
      <c r="K14" t="str">
        <f>CONCATENATE("[](#f/",A14,") ", IF($D14 &gt; 50, CONCATENATE("**",B14,"**"),B14))</f>
        <v>[](#f/texastech) **Texas Tech**</v>
      </c>
      <c r="L14" t="str">
        <f t="shared" si="3"/>
        <v>**-3**</v>
      </c>
      <c r="M14" t="str">
        <f xml:space="preserve"> IF($D14 &gt; 50, CONCATENATE("**",D14,"**"),D14)</f>
        <v>**55.407**</v>
      </c>
      <c r="N14" t="str">
        <f>CONCATENATE("[](#f/",E14,") ", IF($D14 &lt; 50, CONCATENATE("**",F14,"**"),F14))</f>
        <v>[](#f/iowastate) Iowa State</v>
      </c>
      <c r="O14" t="str">
        <f t="shared" si="4"/>
        <v>+3</v>
      </c>
      <c r="P14">
        <f xml:space="preserve"> IF($D14 &lt; 50, CONCATENATE("**",H14,"**"),H14)</f>
        <v>44.593000000000004</v>
      </c>
    </row>
    <row r="15" spans="1:16" x14ac:dyDescent="0.25">
      <c r="A15" t="s">
        <v>145</v>
      </c>
      <c r="B15" t="s">
        <v>39</v>
      </c>
      <c r="C15">
        <f t="shared" si="0"/>
        <v>-9.5</v>
      </c>
      <c r="D15">
        <v>67.444999999999993</v>
      </c>
      <c r="E15" t="s">
        <v>227</v>
      </c>
      <c r="F15" t="s">
        <v>38</v>
      </c>
      <c r="G15">
        <v>9.5</v>
      </c>
      <c r="H15">
        <v>32.555</v>
      </c>
      <c r="I15">
        <f t="shared" si="1"/>
        <v>-9.5</v>
      </c>
      <c r="J15" t="str">
        <f t="shared" si="2"/>
        <v>+9.5</v>
      </c>
      <c r="K15" t="str">
        <f>CONCATENATE("[](#f/",A15,") ", IF($D15 &gt; 50, CONCATENATE("**",B15,"**"),B15))</f>
        <v>[](#f/iowa) **Iowa**</v>
      </c>
      <c r="L15" t="str">
        <f t="shared" si="3"/>
        <v>**-9.5**</v>
      </c>
      <c r="M15" t="str">
        <f xml:space="preserve"> IF($D15 &gt; 50, CONCATENATE("**",D15,"**"),D15)</f>
        <v>**67.445**</v>
      </c>
      <c r="N15" t="str">
        <f>CONCATENATE("[](#f/",E15,") ", IF($D15 &lt; 50, CONCATENATE("**",F15,"**"),F15))</f>
        <v>[](#f/illinois) Illinois</v>
      </c>
      <c r="O15" t="str">
        <f t="shared" si="4"/>
        <v>+9.5</v>
      </c>
      <c r="P15">
        <f xml:space="preserve"> IF($D15 &lt; 50, CONCATENATE("**",H15,"**"),H15)</f>
        <v>32.555</v>
      </c>
    </row>
    <row r="16" spans="1:16" x14ac:dyDescent="0.25">
      <c r="A16" t="s">
        <v>146</v>
      </c>
      <c r="B16" t="s">
        <v>41</v>
      </c>
      <c r="C16">
        <f t="shared" si="0"/>
        <v>-1.5</v>
      </c>
      <c r="D16">
        <v>64.626999999999995</v>
      </c>
      <c r="E16" t="s">
        <v>228</v>
      </c>
      <c r="F16" t="s">
        <v>40</v>
      </c>
      <c r="G16">
        <v>1.5</v>
      </c>
      <c r="H16">
        <v>35.372999999999998</v>
      </c>
      <c r="I16">
        <f t="shared" si="1"/>
        <v>-1.5</v>
      </c>
      <c r="J16" t="str">
        <f t="shared" si="2"/>
        <v>+1.5</v>
      </c>
      <c r="K16" t="str">
        <f>CONCATENATE("[](#f/",A16,") ", IF($D16 &gt; 50, CONCATENATE("**",B16,"**"),B16))</f>
        <v>[](#f/northwestern) **Northwestern**</v>
      </c>
      <c r="L16" t="str">
        <f t="shared" si="3"/>
        <v>**-1.5**</v>
      </c>
      <c r="M16" t="str">
        <f xml:space="preserve"> IF($D16 &gt; 50, CONCATENATE("**",D16,"**"),D16)</f>
        <v>**64.627**</v>
      </c>
      <c r="N16" t="str">
        <f>CONCATENATE("[](#f/",E16,") ", IF($D16 &lt; 50, CONCATENATE("**",F16,"**"),F16))</f>
        <v>[](#f/minnesota) Minnesota</v>
      </c>
      <c r="O16" t="str">
        <f t="shared" si="4"/>
        <v>+1.5</v>
      </c>
      <c r="P16">
        <f xml:space="preserve"> IF($D16 &lt; 50, CONCATENATE("**",H16,"**"),H16)</f>
        <v>35.372999999999998</v>
      </c>
    </row>
    <row r="17" spans="1:16" x14ac:dyDescent="0.25">
      <c r="A17" t="s">
        <v>147</v>
      </c>
      <c r="B17" t="s">
        <v>43</v>
      </c>
      <c r="C17">
        <f t="shared" si="0"/>
        <v>-27.5</v>
      </c>
      <c r="D17">
        <v>73.055999999999997</v>
      </c>
      <c r="E17" t="s">
        <v>229</v>
      </c>
      <c r="F17" t="s">
        <v>42</v>
      </c>
      <c r="G17">
        <v>27.5</v>
      </c>
      <c r="H17">
        <v>26.943999999999999</v>
      </c>
      <c r="I17">
        <f t="shared" si="1"/>
        <v>-27.5</v>
      </c>
      <c r="J17" t="str">
        <f t="shared" si="2"/>
        <v>+27.5</v>
      </c>
      <c r="K17" t="str">
        <f>CONCATENATE("[](#f/",A17,") ", IF($D17 &gt; 50, CONCATENATE("**",B17,"**"),B17))</f>
        <v>[](#f/wisconsin) **Wisconsin**</v>
      </c>
      <c r="L17" t="str">
        <f t="shared" si="3"/>
        <v>**-27.5**</v>
      </c>
      <c r="M17" t="str">
        <f xml:space="preserve"> IF($D17 &gt; 50, CONCATENATE("**",D17,"**"),D17)</f>
        <v>**73.056**</v>
      </c>
      <c r="N17" t="str">
        <f>CONCATENATE("[](#f/",E17,") ", IF($D17 &lt; 50, CONCATENATE("**",F17,"**"),F17))</f>
        <v>[](#f/purdue) Purdue</v>
      </c>
      <c r="O17" t="str">
        <f t="shared" si="4"/>
        <v>+27.5</v>
      </c>
      <c r="P17">
        <f xml:space="preserve"> IF($D17 &lt; 50, CONCATENATE("**",H17,"**"),H17)</f>
        <v>26.943999999999999</v>
      </c>
    </row>
    <row r="18" spans="1:16" x14ac:dyDescent="0.25">
      <c r="A18" t="s">
        <v>148</v>
      </c>
      <c r="B18" t="s">
        <v>45</v>
      </c>
      <c r="C18">
        <f t="shared" si="0"/>
        <v>7.5</v>
      </c>
      <c r="D18">
        <v>31.779</v>
      </c>
      <c r="E18" t="s">
        <v>230</v>
      </c>
      <c r="F18" t="s">
        <v>44</v>
      </c>
      <c r="G18">
        <v>-7.5</v>
      </c>
      <c r="H18">
        <v>68.221000000000004</v>
      </c>
      <c r="I18" t="str">
        <f t="shared" si="1"/>
        <v>+7.5</v>
      </c>
      <c r="J18">
        <f t="shared" si="2"/>
        <v>-7.5</v>
      </c>
      <c r="K18" t="str">
        <f>CONCATENATE("[](#f/",A18,") ", IF($D18 &gt; 50, CONCATENATE("**",B18,"**"),B18))</f>
        <v>[](#f/duke) Duke</v>
      </c>
      <c r="L18" t="str">
        <f t="shared" si="3"/>
        <v>+7.5</v>
      </c>
      <c r="M18">
        <f xml:space="preserve"> IF($D18 &gt; 50, CONCATENATE("**",D18,"**"),D18)</f>
        <v>31.779</v>
      </c>
      <c r="N18" t="str">
        <f>CONCATENATE("[](#f/",E18,") ", IF($D18 &lt; 50, CONCATENATE("**",F18,"**"),F18))</f>
        <v>[](#f/pittsburgh) **Pittsburgh**</v>
      </c>
      <c r="O18" t="str">
        <f t="shared" si="4"/>
        <v>**-7.5**</v>
      </c>
      <c r="P18" t="str">
        <f xml:space="preserve"> IF($D18 &lt; 50, CONCATENATE("**",H18,"**"),H18)</f>
        <v>**68.221**</v>
      </c>
    </row>
    <row r="19" spans="1:16" x14ac:dyDescent="0.25">
      <c r="A19" t="s">
        <v>149</v>
      </c>
      <c r="B19" t="s">
        <v>47</v>
      </c>
      <c r="C19">
        <f t="shared" si="0"/>
        <v>27</v>
      </c>
      <c r="D19">
        <v>37.905999999999999</v>
      </c>
      <c r="E19" t="s">
        <v>231</v>
      </c>
      <c r="F19" t="s">
        <v>46</v>
      </c>
      <c r="G19">
        <v>-27</v>
      </c>
      <c r="H19">
        <v>62.094000000000001</v>
      </c>
      <c r="I19" t="str">
        <f t="shared" si="1"/>
        <v>+27</v>
      </c>
      <c r="J19">
        <f t="shared" si="2"/>
        <v>-27</v>
      </c>
      <c r="K19" t="str">
        <f>CONCATENATE("[](#f/",A19,") ", IF($D19 &gt; 50, CONCATENATE("**",B19,"**"),B19))</f>
        <v>[](#f/utsa) UTSA</v>
      </c>
      <c r="L19" t="str">
        <f t="shared" si="3"/>
        <v>+27</v>
      </c>
      <c r="M19">
        <f xml:space="preserve"> IF($D19 &gt; 50, CONCATENATE("**",D19,"**"),D19)</f>
        <v>37.905999999999999</v>
      </c>
      <c r="N19" t="str">
        <f>CONCATENATE("[](#f/",E19,") ", IF($D19 &lt; 50, CONCATENATE("**",F19,"**"),F19))</f>
        <v>[](#f/texasam) **Texas A&amp;M**</v>
      </c>
      <c r="O19" t="str">
        <f t="shared" si="4"/>
        <v>**-27**</v>
      </c>
      <c r="P19" t="str">
        <f xml:space="preserve"> IF($D19 &lt; 50, CONCATENATE("**",H19,"**"),H19)</f>
        <v>**62.094**</v>
      </c>
    </row>
    <row r="20" spans="1:16" x14ac:dyDescent="0.25">
      <c r="A20" t="s">
        <v>150</v>
      </c>
      <c r="B20" t="s">
        <v>49</v>
      </c>
      <c r="C20">
        <f t="shared" si="0"/>
        <v>-3</v>
      </c>
      <c r="D20">
        <v>48.777000000000001</v>
      </c>
      <c r="E20" t="s">
        <v>232</v>
      </c>
      <c r="F20" t="s">
        <v>48</v>
      </c>
      <c r="G20">
        <v>3</v>
      </c>
      <c r="H20">
        <v>51.222999999999999</v>
      </c>
      <c r="I20">
        <f t="shared" si="1"/>
        <v>-3</v>
      </c>
      <c r="J20" t="str">
        <f t="shared" si="2"/>
        <v>+3</v>
      </c>
      <c r="K20" t="str">
        <f>CONCATENATE("[](#f/",A20,") ", IF($D20 &gt; 50, CONCATENATE("**",B20,"**"),B20))</f>
        <v>[](#f/oklahoma) Oklahoma</v>
      </c>
      <c r="L20">
        <f t="shared" si="3"/>
        <v>-3</v>
      </c>
      <c r="M20">
        <f xml:space="preserve"> IF($D20 &gt; 50, CONCATENATE("**",D20,"**"),D20)</f>
        <v>48.777000000000001</v>
      </c>
      <c r="N20" t="str">
        <f>CONCATENATE("[](#f/",E20,") ", IF($D20 &lt; 50, CONCATENATE("**",F20,"**"),F20))</f>
        <v>[](#f/westvirginia) **West Virginia**</v>
      </c>
      <c r="O20" t="str">
        <f t="shared" si="4"/>
        <v>**+3**</v>
      </c>
      <c r="P20" t="str">
        <f xml:space="preserve"> IF($D20 &lt; 50, CONCATENATE("**",H20,"**"),H20)</f>
        <v>**51.223**</v>
      </c>
    </row>
    <row r="21" spans="1:16" x14ac:dyDescent="0.25">
      <c r="A21" t="s">
        <v>151</v>
      </c>
      <c r="B21" t="s">
        <v>51</v>
      </c>
      <c r="C21">
        <f t="shared" si="0"/>
        <v>-4</v>
      </c>
      <c r="D21">
        <v>72.983000000000004</v>
      </c>
      <c r="E21" t="s">
        <v>233</v>
      </c>
      <c r="F21" t="s">
        <v>50</v>
      </c>
      <c r="G21">
        <v>4</v>
      </c>
      <c r="H21">
        <v>27.016999999999999</v>
      </c>
      <c r="I21">
        <f t="shared" si="1"/>
        <v>-4</v>
      </c>
      <c r="J21" t="str">
        <f t="shared" si="2"/>
        <v>+4</v>
      </c>
      <c r="K21" t="str">
        <f>CONCATENATE("[](#f/",A21,") ", IF($D21 &gt; 50, CONCATENATE("**",B21,"**"),B21))</f>
        <v>[](#f/middletennessee) **Middle Tennessee**</v>
      </c>
      <c r="L21" t="str">
        <f t="shared" si="3"/>
        <v>**-4**</v>
      </c>
      <c r="M21" t="str">
        <f xml:space="preserve"> IF($D21 &gt; 50, CONCATENATE("**",D21,"**"),D21)</f>
        <v>**72.983**</v>
      </c>
      <c r="N21" t="str">
        <f>CONCATENATE("[](#f/",E21,") ", IF($D21 &lt; 50, CONCATENATE("**",F21,"**"),F21))</f>
        <v>[](#f/charlotte) Charlotte</v>
      </c>
      <c r="O21" t="str">
        <f t="shared" si="4"/>
        <v>+4</v>
      </c>
      <c r="P21">
        <f xml:space="preserve"> IF($D21 &lt; 50, CONCATENATE("**",H21,"**"),H21)</f>
        <v>27.016999999999999</v>
      </c>
    </row>
    <row r="22" spans="1:16" x14ac:dyDescent="0.25">
      <c r="A22" t="s">
        <v>152</v>
      </c>
      <c r="B22" t="s">
        <v>53</v>
      </c>
      <c r="C22">
        <f t="shared" si="0"/>
        <v>30</v>
      </c>
      <c r="D22">
        <v>52.658999999999999</v>
      </c>
      <c r="E22" t="s">
        <v>234</v>
      </c>
      <c r="F22" t="s">
        <v>52</v>
      </c>
      <c r="G22">
        <v>-30</v>
      </c>
      <c r="H22">
        <v>47.341000000000001</v>
      </c>
      <c r="I22" t="str">
        <f t="shared" si="1"/>
        <v>+30</v>
      </c>
      <c r="J22">
        <f t="shared" si="2"/>
        <v>-30</v>
      </c>
      <c r="K22" t="str">
        <f>CONCATENATE("[](#f/",A22,") ", IF($D22 &gt; 50, CONCATENATE("**",B22,"**"),B22))</f>
        <v>[](#f/umass) **Massachusetts**</v>
      </c>
      <c r="L22" t="str">
        <f t="shared" si="3"/>
        <v>**+30**</v>
      </c>
      <c r="M22" t="str">
        <f xml:space="preserve"> IF($D22 &gt; 50, CONCATENATE("**",D22,"**"),D22)</f>
        <v>**52.659**</v>
      </c>
      <c r="N22" t="str">
        <f>CONCATENATE("[](#f/",E22,") ", IF($D22 &lt; 50, CONCATENATE("**",F22,"**"),F22))</f>
        <v>[](#f/byu) BYU</v>
      </c>
      <c r="O22">
        <f t="shared" si="4"/>
        <v>-30</v>
      </c>
      <c r="P22">
        <f xml:space="preserve"> IF($D22 &lt; 50, CONCATENATE("**",H22,"**"),H22)</f>
        <v>47.341000000000001</v>
      </c>
    </row>
    <row r="23" spans="1:16" x14ac:dyDescent="0.25">
      <c r="A23" t="s">
        <v>153</v>
      </c>
      <c r="B23" t="s">
        <v>55</v>
      </c>
      <c r="C23">
        <f t="shared" si="0"/>
        <v>23</v>
      </c>
      <c r="D23">
        <v>61.323</v>
      </c>
      <c r="E23" t="s">
        <v>235</v>
      </c>
      <c r="F23" t="s">
        <v>54</v>
      </c>
      <c r="G23">
        <v>-23</v>
      </c>
      <c r="H23">
        <v>38.677</v>
      </c>
      <c r="I23" t="str">
        <f t="shared" si="1"/>
        <v>+23</v>
      </c>
      <c r="J23">
        <f t="shared" si="2"/>
        <v>-23</v>
      </c>
      <c r="K23" t="str">
        <f>CONCATENATE("[](#f/",A23,") ", IF($D23 &gt; 50, CONCATENATE("**",B23,"**"),B23))</f>
        <v>[](#f/louisiana) **Louisiana-Lafayette**</v>
      </c>
      <c r="L23" t="str">
        <f t="shared" si="3"/>
        <v>**+23**</v>
      </c>
      <c r="M23" t="str">
        <f xml:space="preserve"> IF($D23 &gt; 50, CONCATENATE("**",D23,"**"),D23)</f>
        <v>**61.323**</v>
      </c>
      <c r="N23" t="str">
        <f>CONCATENATE("[](#f/",E23,") ", IF($D23 &lt; 50, CONCATENATE("**",F23,"**"),F23))</f>
        <v>[](#f/georgia) Georgia</v>
      </c>
      <c r="O23">
        <f t="shared" si="4"/>
        <v>-23</v>
      </c>
      <c r="P23">
        <f xml:space="preserve"> IF($D23 &lt; 50, CONCATENATE("**",H23,"**"),H23)</f>
        <v>38.677</v>
      </c>
    </row>
    <row r="24" spans="1:16" x14ac:dyDescent="0.25">
      <c r="A24" t="s">
        <v>154</v>
      </c>
      <c r="B24" t="s">
        <v>57</v>
      </c>
      <c r="C24">
        <f t="shared" si="0"/>
        <v>-10</v>
      </c>
      <c r="D24">
        <v>49.470999999999997</v>
      </c>
      <c r="E24" t="s">
        <v>236</v>
      </c>
      <c r="F24" t="s">
        <v>56</v>
      </c>
      <c r="G24">
        <v>10</v>
      </c>
      <c r="H24">
        <v>50.529000000000003</v>
      </c>
      <c r="I24">
        <f t="shared" si="1"/>
        <v>-10</v>
      </c>
      <c r="J24" t="str">
        <f t="shared" si="2"/>
        <v>+10</v>
      </c>
      <c r="K24" t="str">
        <f>CONCATENATE("[](#f/",A24,") ", IF($D24 &gt; 50, CONCATENATE("**",B24,"**"),B24))</f>
        <v>[](#f/sandiegostate) San Diego State</v>
      </c>
      <c r="L24">
        <f t="shared" si="3"/>
        <v>-10</v>
      </c>
      <c r="M24">
        <f xml:space="preserve"> IF($D24 &gt; 50, CONCATENATE("**",D24,"**"),D24)</f>
        <v>49.470999999999997</v>
      </c>
      <c r="N24" t="str">
        <f>CONCATENATE("[](#f/",E24,") ", IF($D24 &lt; 50, CONCATENATE("**",F24,"**"),F24))</f>
        <v>[](#f/wyoming) **Wyoming**</v>
      </c>
      <c r="O24" t="str">
        <f t="shared" si="4"/>
        <v>**+10**</v>
      </c>
      <c r="P24" t="str">
        <f xml:space="preserve"> IF($D24 &lt; 50, CONCATENATE("**",H24,"**"),H24)</f>
        <v>**50.529**</v>
      </c>
    </row>
    <row r="25" spans="1:16" x14ac:dyDescent="0.25">
      <c r="A25" t="s">
        <v>155</v>
      </c>
      <c r="B25" t="s">
        <v>59</v>
      </c>
      <c r="C25">
        <f t="shared" si="0"/>
        <v>4.5</v>
      </c>
      <c r="D25">
        <v>23.946999999999999</v>
      </c>
      <c r="E25" t="s">
        <v>237</v>
      </c>
      <c r="F25" t="s">
        <v>58</v>
      </c>
      <c r="G25">
        <v>-4.5</v>
      </c>
      <c r="H25">
        <v>76.052999999999997</v>
      </c>
      <c r="I25" t="str">
        <f t="shared" si="1"/>
        <v>+4.5</v>
      </c>
      <c r="J25">
        <f t="shared" si="2"/>
        <v>-4.5</v>
      </c>
      <c r="K25" t="str">
        <f>CONCATENATE("[](#f/",A25,") ", IF($D25 &gt; 50, CONCATENATE("**",B25,"**"),B25))</f>
        <v>[](#f/newmexico) New Mexico</v>
      </c>
      <c r="L25" t="str">
        <f t="shared" si="3"/>
        <v>+4.5</v>
      </c>
      <c r="M25">
        <f xml:space="preserve"> IF($D25 &gt; 50, CONCATENATE("**",D25,"**"),D25)</f>
        <v>23.946999999999999</v>
      </c>
      <c r="N25" t="str">
        <f>CONCATENATE("[](#f/",E25,") ", IF($D25 &lt; 50, CONCATENATE("**",F25,"**"),F25))</f>
        <v>[](#f/coloradostate) **Colorado State**</v>
      </c>
      <c r="O25" t="str">
        <f t="shared" si="4"/>
        <v>**-4.5**</v>
      </c>
      <c r="P25" t="str">
        <f xml:space="preserve"> IF($D25 &lt; 50, CONCATENATE("**",H25,"**"),H25)</f>
        <v>**76.053**</v>
      </c>
    </row>
    <row r="26" spans="1:16" x14ac:dyDescent="0.25">
      <c r="A26" t="s">
        <v>156</v>
      </c>
      <c r="B26" t="s">
        <v>61</v>
      </c>
      <c r="C26">
        <f t="shared" si="0"/>
        <v>23.5</v>
      </c>
      <c r="D26">
        <v>19.829999999999998</v>
      </c>
      <c r="E26" t="s">
        <v>238</v>
      </c>
      <c r="F26" t="s">
        <v>60</v>
      </c>
      <c r="G26">
        <v>-23.5</v>
      </c>
      <c r="H26">
        <v>80.17</v>
      </c>
      <c r="I26" t="str">
        <f t="shared" si="1"/>
        <v>+23.5</v>
      </c>
      <c r="J26">
        <f t="shared" si="2"/>
        <v>-23.5</v>
      </c>
      <c r="K26" t="str">
        <f>CONCATENATE("[](#f/",A26,") ", IF($D26 &gt; 50, CONCATENATE("**",B26,"**"),B26))</f>
        <v>[](#f/indiana) Indiana</v>
      </c>
      <c r="L26" t="str">
        <f t="shared" si="3"/>
        <v>+23.5</v>
      </c>
      <c r="M26">
        <f xml:space="preserve"> IF($D26 &gt; 50, CONCATENATE("**",D26,"**"),D26)</f>
        <v>19.829999999999998</v>
      </c>
      <c r="N26" t="str">
        <f>CONCATENATE("[](#f/",E26,") ", IF($D26 &lt; 50, CONCATENATE("**",F26,"**"),F26))</f>
        <v>[](#f/michigan) **Michigan**</v>
      </c>
      <c r="O26" t="str">
        <f t="shared" si="4"/>
        <v>**-23.5**</v>
      </c>
      <c r="P26" t="str">
        <f xml:space="preserve"> IF($D26 &lt; 50, CONCATENATE("**",H26,"**"),H26)</f>
        <v>**80.17**</v>
      </c>
    </row>
    <row r="27" spans="1:16" x14ac:dyDescent="0.25">
      <c r="A27" t="s">
        <v>157</v>
      </c>
      <c r="B27" t="s">
        <v>63</v>
      </c>
      <c r="C27">
        <f t="shared" si="0"/>
        <v>1</v>
      </c>
      <c r="D27">
        <v>58.88</v>
      </c>
      <c r="E27" t="s">
        <v>239</v>
      </c>
      <c r="F27" t="s">
        <v>62</v>
      </c>
      <c r="G27">
        <v>-1</v>
      </c>
      <c r="H27">
        <v>41.12</v>
      </c>
      <c r="I27" t="str">
        <f t="shared" si="1"/>
        <v>+1</v>
      </c>
      <c r="J27">
        <f t="shared" si="2"/>
        <v>-1</v>
      </c>
      <c r="K27" t="str">
        <f>CONCATENATE("[](#f/",A27,") ", IF($D27 &gt; 50, CONCATENATE("**",B27,"**"),B27))</f>
        <v>[](#f/virginiatech) **Virginia Tech**</v>
      </c>
      <c r="L27" t="str">
        <f t="shared" si="3"/>
        <v>**+1**</v>
      </c>
      <c r="M27" t="str">
        <f xml:space="preserve"> IF($D27 &gt; 50, CONCATENATE("**",D27,"**"),D27)</f>
        <v>**58.88**</v>
      </c>
      <c r="N27" t="str">
        <f>CONCATENATE("[](#f/",E27,") ", IF($D27 &lt; 50, CONCATENATE("**",F27,"**"),F27))</f>
        <v>[](#f/notredame) Notre Dame</v>
      </c>
      <c r="O27">
        <f t="shared" si="4"/>
        <v>-1</v>
      </c>
      <c r="P27">
        <f xml:space="preserve"> IF($D27 &lt; 50, CONCATENATE("**",H27,"**"),H27)</f>
        <v>41.12</v>
      </c>
    </row>
    <row r="28" spans="1:16" x14ac:dyDescent="0.25">
      <c r="A28" t="s">
        <v>158</v>
      </c>
      <c r="B28" t="s">
        <v>65</v>
      </c>
      <c r="C28">
        <f t="shared" si="0"/>
        <v>-2</v>
      </c>
      <c r="D28">
        <v>33.338999999999999</v>
      </c>
      <c r="E28" t="s">
        <v>240</v>
      </c>
      <c r="F28" t="s">
        <v>64</v>
      </c>
      <c r="G28">
        <v>2</v>
      </c>
      <c r="H28">
        <v>66.661000000000001</v>
      </c>
      <c r="I28">
        <f t="shared" si="1"/>
        <v>-2</v>
      </c>
      <c r="J28" t="str">
        <f t="shared" si="2"/>
        <v>+2</v>
      </c>
      <c r="K28" t="str">
        <f>CONCATENATE("[](#f/",A28,") ", IF($D28 &gt; 50, CONCATENATE("**",B28,"**"),B28))</f>
        <v>[](#f/kansasstate) Kansas State</v>
      </c>
      <c r="L28">
        <f t="shared" si="3"/>
        <v>-2</v>
      </c>
      <c r="M28">
        <f xml:space="preserve"> IF($D28 &gt; 50, CONCATENATE("**",D28,"**"),D28)</f>
        <v>33.338999999999999</v>
      </c>
      <c r="N28" t="str">
        <f>CONCATENATE("[](#f/",E28,") ", IF($D28 &lt; 50, CONCATENATE("**",F28,"**"),F28))</f>
        <v>[](#f/baylor) **Baylor**</v>
      </c>
      <c r="O28" t="str">
        <f t="shared" si="4"/>
        <v>**+2**</v>
      </c>
      <c r="P28" t="str">
        <f xml:space="preserve"> IF($D28 &lt; 50, CONCATENATE("**",H28,"**"),H28)</f>
        <v>**66.661**</v>
      </c>
    </row>
    <row r="29" spans="1:16" x14ac:dyDescent="0.25">
      <c r="A29" t="s">
        <v>159</v>
      </c>
      <c r="B29" t="s">
        <v>67</v>
      </c>
      <c r="C29">
        <f t="shared" si="0"/>
        <v>11</v>
      </c>
      <c r="D29">
        <v>55.706000000000003</v>
      </c>
      <c r="E29" t="s">
        <v>241</v>
      </c>
      <c r="F29" t="s">
        <v>66</v>
      </c>
      <c r="G29">
        <v>-11</v>
      </c>
      <c r="H29">
        <v>44.293999999999997</v>
      </c>
      <c r="I29" t="str">
        <f t="shared" si="1"/>
        <v>+11</v>
      </c>
      <c r="J29">
        <f t="shared" si="2"/>
        <v>-11</v>
      </c>
      <c r="K29" t="str">
        <f>CONCATENATE("[](#f/",A29,") ", IF($D29 &gt; 50, CONCATENATE("**",B29,"**"),B29))</f>
        <v>[](#f/virginia) **Virginia**</v>
      </c>
      <c r="L29" t="str">
        <f t="shared" si="3"/>
        <v>**+11**</v>
      </c>
      <c r="M29" t="str">
        <f xml:space="preserve"> IF($D29 &gt; 50, CONCATENATE("**",D29,"**"),D29)</f>
        <v>**55.706**</v>
      </c>
      <c r="N29" t="str">
        <f>CONCATENATE("[](#f/",E29,") ", IF($D29 &lt; 50, CONCATENATE("**",F29,"**"),F29))</f>
        <v>[](#f/georgiatech) Georgia Tech</v>
      </c>
      <c r="O29">
        <f t="shared" si="4"/>
        <v>-11</v>
      </c>
      <c r="P29">
        <f xml:space="preserve"> IF($D29 &lt; 50, CONCATENATE("**",H29,"**"),H29)</f>
        <v>44.293999999999997</v>
      </c>
    </row>
    <row r="30" spans="1:16" x14ac:dyDescent="0.25">
      <c r="A30" t="s">
        <v>160</v>
      </c>
      <c r="B30" t="s">
        <v>69</v>
      </c>
      <c r="C30">
        <f t="shared" si="0"/>
        <v>-21</v>
      </c>
      <c r="D30">
        <v>56.061</v>
      </c>
      <c r="E30" t="s">
        <v>242</v>
      </c>
      <c r="F30" t="s">
        <v>68</v>
      </c>
      <c r="G30">
        <v>21</v>
      </c>
      <c r="H30">
        <v>43.939</v>
      </c>
      <c r="I30">
        <f t="shared" si="1"/>
        <v>-21</v>
      </c>
      <c r="J30" t="str">
        <f t="shared" si="2"/>
        <v>+21</v>
      </c>
      <c r="K30" t="str">
        <f>CONCATENATE("[](#f/",A30,") ", IF($D30 &gt; 50, CONCATENATE("**",B30,"**"),B30))</f>
        <v>[](#f/floridastate) **Florida State**</v>
      </c>
      <c r="L30" t="str">
        <f t="shared" si="3"/>
        <v>**-21**</v>
      </c>
      <c r="M30" t="str">
        <f xml:space="preserve"> IF($D30 &gt; 50, CONCATENATE("**",D30,"**"),D30)</f>
        <v>**56.061**</v>
      </c>
      <c r="N30" t="str">
        <f>CONCATENATE("[](#f/",E30,") ", IF($D30 &lt; 50, CONCATENATE("**",F30,"**"),F30))</f>
        <v>[](#f/syracuse) Syracuse</v>
      </c>
      <c r="O30" t="str">
        <f t="shared" si="4"/>
        <v>+21</v>
      </c>
      <c r="P30">
        <f xml:space="preserve"> IF($D30 &lt; 50, CONCATENATE("**",H30,"**"),H30)</f>
        <v>43.939</v>
      </c>
    </row>
    <row r="31" spans="1:16" x14ac:dyDescent="0.25">
      <c r="A31" t="s">
        <v>161</v>
      </c>
      <c r="B31" t="s">
        <v>71</v>
      </c>
      <c r="C31">
        <f t="shared" si="0"/>
        <v>-10</v>
      </c>
      <c r="D31">
        <v>61.212000000000003</v>
      </c>
      <c r="E31" t="s">
        <v>243</v>
      </c>
      <c r="F31" t="s">
        <v>70</v>
      </c>
      <c r="G31">
        <v>10</v>
      </c>
      <c r="H31">
        <v>38.787999999999997</v>
      </c>
      <c r="I31">
        <f t="shared" si="1"/>
        <v>-10</v>
      </c>
      <c r="J31" t="str">
        <f t="shared" si="2"/>
        <v>+10</v>
      </c>
      <c r="K31" t="str">
        <f>CONCATENATE("[](#f/",A31,") ", IF($D31 &gt; 50, CONCATENATE("**",B31,"**"),B31))</f>
        <v>[](#f/olemiss) **Ole Miss**</v>
      </c>
      <c r="L31" t="str">
        <f t="shared" si="3"/>
        <v>**-10**</v>
      </c>
      <c r="M31" t="str">
        <f xml:space="preserve"> IF($D31 &gt; 50, CONCATENATE("**",D31,"**"),D31)</f>
        <v>**61.212**</v>
      </c>
      <c r="N31" t="str">
        <f>CONCATENATE("[](#f/",E31,") ", IF($D31 &lt; 50, CONCATENATE("**",F31,"**"),F31))</f>
        <v>[](#f/vanderbilt) Vanderbilt</v>
      </c>
      <c r="O31" t="str">
        <f t="shared" si="4"/>
        <v>+10</v>
      </c>
      <c r="P31">
        <f xml:space="preserve"> IF($D31 &lt; 50, CONCATENATE("**",H31,"**"),H31)</f>
        <v>38.787999999999997</v>
      </c>
    </row>
    <row r="32" spans="1:16" x14ac:dyDescent="0.25">
      <c r="A32" t="s">
        <v>162</v>
      </c>
      <c r="B32" t="s">
        <v>73</v>
      </c>
      <c r="C32">
        <f t="shared" si="0"/>
        <v>9.5</v>
      </c>
      <c r="D32">
        <v>24.669</v>
      </c>
      <c r="E32" t="s">
        <v>244</v>
      </c>
      <c r="F32" t="s">
        <v>72</v>
      </c>
      <c r="G32">
        <v>-9.5</v>
      </c>
      <c r="H32">
        <v>75.331000000000003</v>
      </c>
      <c r="I32" t="str">
        <f t="shared" si="1"/>
        <v>+9.5</v>
      </c>
      <c r="J32">
        <f t="shared" si="2"/>
        <v>-9.5</v>
      </c>
      <c r="K32" t="str">
        <f>CONCATENATE("[](#f/",A32,") ", IF($D32 &gt; 50, CONCATENATE("**",B32,"**"),B32))</f>
        <v>[](#f/texasstate) Texas State</v>
      </c>
      <c r="L32" t="str">
        <f t="shared" si="3"/>
        <v>+9.5</v>
      </c>
      <c r="M32">
        <f xml:space="preserve"> IF($D32 &gt; 50, CONCATENATE("**",D32,"**"),D32)</f>
        <v>24.669</v>
      </c>
      <c r="N32" t="str">
        <f>CONCATENATE("[](#f/",E32,") ", IF($D32 &lt; 50, CONCATENATE("**",F32,"**"),F32))</f>
        <v>[](#f/newmexicostate) **New Mexico State**</v>
      </c>
      <c r="O32" t="str">
        <f t="shared" si="4"/>
        <v>**-9.5**</v>
      </c>
      <c r="P32" t="str">
        <f xml:space="preserve"> IF($D32 &lt; 50, CONCATENATE("**",H32,"**"),H32)</f>
        <v>**75.331**</v>
      </c>
    </row>
    <row r="33" spans="1:16" x14ac:dyDescent="0.25">
      <c r="A33" t="s">
        <v>163</v>
      </c>
      <c r="B33" t="s">
        <v>75</v>
      </c>
      <c r="C33">
        <f t="shared" si="0"/>
        <v>6.5</v>
      </c>
      <c r="D33">
        <v>46.485999999999997</v>
      </c>
      <c r="E33" t="s">
        <v>245</v>
      </c>
      <c r="F33" t="s">
        <v>74</v>
      </c>
      <c r="G33">
        <v>-6.5</v>
      </c>
      <c r="H33">
        <v>53.514000000000003</v>
      </c>
      <c r="I33" t="str">
        <f t="shared" si="1"/>
        <v>+6.5</v>
      </c>
      <c r="J33">
        <f t="shared" si="2"/>
        <v>-6.5</v>
      </c>
      <c r="K33" t="str">
        <f>CONCATENATE("[](#f/",A33,") ", IF($D33 &gt; 50, CONCATENATE("**",B33,"**"),B33))</f>
        <v>[](#f/arizona) Arizona</v>
      </c>
      <c r="L33" t="str">
        <f t="shared" si="3"/>
        <v>+6.5</v>
      </c>
      <c r="M33">
        <f xml:space="preserve"> IF($D33 &gt; 50, CONCATENATE("**",D33,"**"),D33)</f>
        <v>46.485999999999997</v>
      </c>
      <c r="N33" t="str">
        <f>CONCATENATE("[](#f/",E33,") ", IF($D33 &lt; 50, CONCATENATE("**",F33,"**"),F33))</f>
        <v>[](#f/oregonstate) **Oregon State**</v>
      </c>
      <c r="O33" t="str">
        <f t="shared" si="4"/>
        <v>**-6.5**</v>
      </c>
      <c r="P33" t="str">
        <f xml:space="preserve"> IF($D33 &lt; 50, CONCATENATE("**",H33,"**"),H33)</f>
        <v>**53.514**</v>
      </c>
    </row>
    <row r="34" spans="1:16" x14ac:dyDescent="0.25">
      <c r="A34" t="s">
        <v>164</v>
      </c>
      <c r="B34" t="s">
        <v>77</v>
      </c>
      <c r="C34">
        <f t="shared" si="0"/>
        <v>26.5</v>
      </c>
      <c r="D34">
        <v>30.401</v>
      </c>
      <c r="E34" t="s">
        <v>213</v>
      </c>
      <c r="F34" t="s">
        <v>76</v>
      </c>
      <c r="G34">
        <v>-26.5</v>
      </c>
      <c r="H34">
        <v>69.599000000000004</v>
      </c>
      <c r="I34" t="str">
        <f t="shared" si="1"/>
        <v>+26.5</v>
      </c>
      <c r="J34">
        <f t="shared" si="2"/>
        <v>-26.5</v>
      </c>
      <c r="K34" t="str">
        <f>CONCATENATE("[](#f/",A34,") ", IF($D34 &gt; 50, CONCATENATE("**",B34,"**"),B34))</f>
        <v>[](#f/arizonastate) Arizona State</v>
      </c>
      <c r="L34" t="str">
        <f t="shared" si="3"/>
        <v>+26.5</v>
      </c>
      <c r="M34">
        <f xml:space="preserve"> IF($D34 &gt; 50, CONCATENATE("**",D34,"**"),D34)</f>
        <v>30.401</v>
      </c>
      <c r="N34" t="str">
        <f>CONCATENATE("[](#f/",E34,") ", IF($D34 &lt; 50, CONCATENATE("**",F34,"**"),F34))</f>
        <v>[](#f/washington) **Washington**</v>
      </c>
      <c r="O34" t="str">
        <f t="shared" si="4"/>
        <v>**-26.5**</v>
      </c>
      <c r="P34" t="str">
        <f xml:space="preserve"> IF($D34 &lt; 50, CONCATENATE("**",H34,"**"),H34)</f>
        <v>**69.599**</v>
      </c>
    </row>
    <row r="35" spans="1:16" x14ac:dyDescent="0.25">
      <c r="A35" t="s">
        <v>165</v>
      </c>
      <c r="B35" t="s">
        <v>79</v>
      </c>
      <c r="C35">
        <f t="shared" si="0"/>
        <v>4</v>
      </c>
      <c r="D35">
        <v>50.418999999999997</v>
      </c>
      <c r="E35" t="s">
        <v>212</v>
      </c>
      <c r="F35" t="s">
        <v>78</v>
      </c>
      <c r="G35">
        <v>-4</v>
      </c>
      <c r="H35">
        <v>49.581000000000003</v>
      </c>
      <c r="I35" t="str">
        <f t="shared" si="1"/>
        <v>+4</v>
      </c>
      <c r="J35">
        <f t="shared" si="2"/>
        <v>-4</v>
      </c>
      <c r="K35" t="str">
        <f>CONCATENATE("[](#f/",A35,") ", IF($D35 &gt; 50, CONCATENATE("**",B35,"**"),B35))</f>
        <v>[](#f/washingtonstate) **Washington State**</v>
      </c>
      <c r="L35" t="str">
        <f t="shared" si="3"/>
        <v>**+4**</v>
      </c>
      <c r="M35" t="str">
        <f xml:space="preserve"> IF($D35 &gt; 50, CONCATENATE("**",D35,"**"),D35)</f>
        <v>**50.419**</v>
      </c>
      <c r="N35" t="str">
        <f>CONCATENATE("[](#f/",E35,") ", IF($D35 &lt; 50, CONCATENATE("**",F35,"**"),F35))</f>
        <v>[](#f/colorado) Colorado</v>
      </c>
      <c r="O35">
        <f t="shared" si="4"/>
        <v>-4</v>
      </c>
      <c r="P35">
        <f xml:space="preserve"> IF($D35 &lt; 50, CONCATENATE("**",H35,"**"),H35)</f>
        <v>49.581000000000003</v>
      </c>
    </row>
    <row r="36" spans="1:16" x14ac:dyDescent="0.25">
      <c r="A36" t="s">
        <v>166</v>
      </c>
      <c r="B36" t="s">
        <v>81</v>
      </c>
      <c r="C36">
        <f t="shared" si="0"/>
        <v>-11</v>
      </c>
      <c r="D36">
        <v>30.614999999999998</v>
      </c>
      <c r="E36" t="s">
        <v>211</v>
      </c>
      <c r="F36" t="s">
        <v>80</v>
      </c>
      <c r="G36">
        <v>11</v>
      </c>
      <c r="H36">
        <v>69.385000000000005</v>
      </c>
      <c r="I36">
        <f t="shared" si="1"/>
        <v>-11</v>
      </c>
      <c r="J36" t="str">
        <f t="shared" si="2"/>
        <v>+11</v>
      </c>
      <c r="K36" t="str">
        <f>CONCATENATE("[](#f/",A36,") ", IF($D36 &gt; 50, CONCATENATE("**",B36,"**"),B36))</f>
        <v>[](#f/stanford) Stanford</v>
      </c>
      <c r="L36">
        <f t="shared" si="3"/>
        <v>-11</v>
      </c>
      <c r="M36">
        <f xml:space="preserve"> IF($D36 &gt; 50, CONCATENATE("**",D36,"**"),D36)</f>
        <v>30.614999999999998</v>
      </c>
      <c r="N36" t="str">
        <f>CONCATENATE("[](#f/",E36,") ", IF($D36 &lt; 50, CONCATENATE("**",F36,"**"),F36))</f>
        <v>[](#f/california) **California**</v>
      </c>
      <c r="O36" t="str">
        <f t="shared" si="4"/>
        <v>**+11**</v>
      </c>
      <c r="P36" t="str">
        <f xml:space="preserve"> IF($D36 &lt; 50, CONCATENATE("**",H36,"**"),H36)</f>
        <v>**69.385**</v>
      </c>
    </row>
    <row r="37" spans="1:16" x14ac:dyDescent="0.25">
      <c r="A37" t="s">
        <v>167</v>
      </c>
      <c r="B37" t="s">
        <v>83</v>
      </c>
      <c r="C37">
        <f t="shared" si="0"/>
        <v>-8</v>
      </c>
      <c r="D37">
        <v>73.676000000000002</v>
      </c>
      <c r="E37" t="s">
        <v>210</v>
      </c>
      <c r="F37" t="s">
        <v>82</v>
      </c>
      <c r="G37">
        <v>8</v>
      </c>
      <c r="H37">
        <v>26.324000000000002</v>
      </c>
      <c r="I37">
        <f t="shared" si="1"/>
        <v>-8</v>
      </c>
      <c r="J37" t="str">
        <f t="shared" si="2"/>
        <v>+8</v>
      </c>
      <c r="K37" t="str">
        <f>CONCATENATE("[](#f/",A37,") ", IF($D37 &gt; 50, CONCATENATE("**",B37,"**"),B37))</f>
        <v>[](#f/olddominion) **Old Dominion**</v>
      </c>
      <c r="L37" t="str">
        <f t="shared" si="3"/>
        <v>**-8**</v>
      </c>
      <c r="M37" t="str">
        <f xml:space="preserve"> IF($D37 &gt; 50, CONCATENATE("**",D37,"**"),D37)</f>
        <v>**73.676**</v>
      </c>
      <c r="N37" t="str">
        <f>CONCATENATE("[](#f/",E37,") ", IF($D37 &lt; 50, CONCATENATE("**",F37,"**"),F37))</f>
        <v>[](#f/fau) Florida Atlantic</v>
      </c>
      <c r="O37" t="str">
        <f t="shared" si="4"/>
        <v>+8</v>
      </c>
      <c r="P37">
        <f xml:space="preserve"> IF($D37 &lt; 50, CONCATENATE("**",H37,"**"),H37)</f>
        <v>26.324000000000002</v>
      </c>
    </row>
    <row r="38" spans="1:16" x14ac:dyDescent="0.25">
      <c r="A38" t="s">
        <v>168</v>
      </c>
      <c r="B38" t="s">
        <v>85</v>
      </c>
      <c r="C38">
        <f t="shared" si="0"/>
        <v>35</v>
      </c>
      <c r="D38">
        <v>19.731000000000002</v>
      </c>
      <c r="E38" t="s">
        <v>209</v>
      </c>
      <c r="F38" t="s">
        <v>84</v>
      </c>
      <c r="G38">
        <v>-35</v>
      </c>
      <c r="H38">
        <v>80.269000000000005</v>
      </c>
      <c r="I38" t="str">
        <f t="shared" si="1"/>
        <v>+35</v>
      </c>
      <c r="J38">
        <f t="shared" si="2"/>
        <v>-35</v>
      </c>
      <c r="K38" t="str">
        <f>CONCATENATE("[](#f/",A38,") ", IF($D38 &gt; 50, CONCATENATE("**",B38,"**"),B38))</f>
        <v>[](#f/buffalo) Buffalo</v>
      </c>
      <c r="L38" t="str">
        <f t="shared" si="3"/>
        <v>+35</v>
      </c>
      <c r="M38">
        <f xml:space="preserve"> IF($D38 &gt; 50, CONCATENATE("**",D38,"**"),D38)</f>
        <v>19.731000000000002</v>
      </c>
      <c r="N38" t="str">
        <f>CONCATENATE("[](#f/",E38,") ", IF($D38 &lt; 50, CONCATENATE("**",F38,"**"),F38))</f>
        <v>[](#f/westernmichigan) **Western Michigan**</v>
      </c>
      <c r="O38" t="str">
        <f t="shared" si="4"/>
        <v>**-35**</v>
      </c>
      <c r="P38" t="str">
        <f xml:space="preserve"> IF($D38 &lt; 50, CONCATENATE("**",H38,"**"),H38)</f>
        <v>**80.269**</v>
      </c>
    </row>
    <row r="39" spans="1:16" x14ac:dyDescent="0.25">
      <c r="A39" t="s">
        <v>169</v>
      </c>
      <c r="B39" t="s">
        <v>87</v>
      </c>
      <c r="C39">
        <f t="shared" si="0"/>
        <v>-2.5</v>
      </c>
      <c r="D39">
        <v>50.72</v>
      </c>
      <c r="E39" t="s">
        <v>208</v>
      </c>
      <c r="F39" t="s">
        <v>86</v>
      </c>
      <c r="G39">
        <v>2.5</v>
      </c>
      <c r="H39">
        <v>49.28</v>
      </c>
      <c r="I39">
        <f t="shared" si="1"/>
        <v>-2.5</v>
      </c>
      <c r="J39" t="str">
        <f t="shared" si="2"/>
        <v>+2.5</v>
      </c>
      <c r="K39" t="str">
        <f>CONCATENATE("[](#f/",A39,") ", IF($D39 &gt; 50, CONCATENATE("**",B39,"**"),B39))</f>
        <v>[](#f/marshall) **Marshall**</v>
      </c>
      <c r="L39" t="str">
        <f t="shared" si="3"/>
        <v>**-2.5**</v>
      </c>
      <c r="M39" t="str">
        <f xml:space="preserve"> IF($D39 &gt; 50, CONCATENATE("**",D39,"**"),D39)</f>
        <v>**50.72**</v>
      </c>
      <c r="N39" t="str">
        <f>CONCATENATE("[](#f/",E39,") ", IF($D39 &lt; 50, CONCATENATE("**",F39,"**"),F39))</f>
        <v>[](#f/fiu) Florida International</v>
      </c>
      <c r="O39" t="str">
        <f t="shared" si="4"/>
        <v>+2.5</v>
      </c>
      <c r="P39">
        <f xml:space="preserve"> IF($D39 &lt; 50, CONCATENATE("**",H39,"**"),H39)</f>
        <v>49.28</v>
      </c>
    </row>
    <row r="40" spans="1:16" x14ac:dyDescent="0.25">
      <c r="A40" t="s">
        <v>170</v>
      </c>
      <c r="B40" t="s">
        <v>89</v>
      </c>
      <c r="C40">
        <f t="shared" si="0"/>
        <v>2</v>
      </c>
      <c r="D40">
        <v>47.741</v>
      </c>
      <c r="E40" t="s">
        <v>207</v>
      </c>
      <c r="F40" t="s">
        <v>88</v>
      </c>
      <c r="G40">
        <v>-2</v>
      </c>
      <c r="H40">
        <v>52.259</v>
      </c>
      <c r="I40" t="str">
        <f t="shared" si="1"/>
        <v>+2</v>
      </c>
      <c r="J40">
        <f t="shared" si="2"/>
        <v>-2</v>
      </c>
      <c r="K40" t="str">
        <f>CONCATENATE("[](#f/",A40,") ", IF($D40 &gt; 50, CONCATENATE("**",B40,"**"),B40))</f>
        <v>[](#f/arkansas) Arkansas</v>
      </c>
      <c r="L40" t="str">
        <f t="shared" si="3"/>
        <v>+2</v>
      </c>
      <c r="M40">
        <f xml:space="preserve"> IF($D40 &gt; 50, CONCATENATE("**",D40,"**"),D40)</f>
        <v>47.741</v>
      </c>
      <c r="N40" t="str">
        <f>CONCATENATE("[](#f/",E40,") ", IF($D40 &lt; 50, CONCATENATE("**",F40,"**"),F40))</f>
        <v>[](#f/mississippistate) **Mississippi State**</v>
      </c>
      <c r="O40" t="str">
        <f t="shared" si="4"/>
        <v>**-2**</v>
      </c>
      <c r="P40" t="str">
        <f xml:space="preserve"> IF($D40 &lt; 50, CONCATENATE("**",H40,"**"),H40)</f>
        <v>**52.259**</v>
      </c>
    </row>
    <row r="41" spans="1:16" x14ac:dyDescent="0.25">
      <c r="A41" t="s">
        <v>171</v>
      </c>
      <c r="B41" t="s">
        <v>91</v>
      </c>
      <c r="C41">
        <f t="shared" si="0"/>
        <v>-2.5</v>
      </c>
      <c r="D41">
        <v>62.853999999999999</v>
      </c>
      <c r="E41" t="s">
        <v>206</v>
      </c>
      <c r="F41" t="s">
        <v>90</v>
      </c>
      <c r="G41">
        <v>2.5</v>
      </c>
      <c r="H41">
        <v>37.146000000000001</v>
      </c>
      <c r="I41">
        <f t="shared" si="1"/>
        <v>-2.5</v>
      </c>
      <c r="J41" t="str">
        <f t="shared" si="2"/>
        <v>+2.5</v>
      </c>
      <c r="K41" t="str">
        <f>CONCATENATE("[](#f/",A41,") ", IF($D41 &gt; 50, CONCATENATE("**",B41,"**"),B41))</f>
        <v>[](#f/hawaii) **Hawaii**</v>
      </c>
      <c r="L41" t="str">
        <f t="shared" si="3"/>
        <v>**-2.5**</v>
      </c>
      <c r="M41" t="str">
        <f xml:space="preserve"> IF($D41 &gt; 50, CONCATENATE("**",D41,"**"),D41)</f>
        <v>**62.854**</v>
      </c>
      <c r="N41" t="str">
        <f>CONCATENATE("[](#f/",E41,") ", IF($D41 &lt; 50, CONCATENATE("**",F41,"**"),F41))</f>
        <v>[](#f/fresnostate) Fresno State</v>
      </c>
      <c r="O41" t="str">
        <f t="shared" si="4"/>
        <v>+2.5</v>
      </c>
      <c r="P41">
        <f xml:space="preserve"> IF($D41 &lt; 50, CONCATENATE("**",H41,"**"),H41)</f>
        <v>37.146000000000001</v>
      </c>
    </row>
    <row r="42" spans="1:16" x14ac:dyDescent="0.25">
      <c r="A42" t="s">
        <v>172</v>
      </c>
      <c r="B42" t="s">
        <v>93</v>
      </c>
      <c r="C42">
        <f t="shared" si="0"/>
        <v>-13.5</v>
      </c>
      <c r="D42">
        <v>48.838000000000001</v>
      </c>
      <c r="E42" t="s">
        <v>205</v>
      </c>
      <c r="F42" t="s">
        <v>92</v>
      </c>
      <c r="G42">
        <v>13.5</v>
      </c>
      <c r="H42">
        <v>51.161999999999999</v>
      </c>
      <c r="I42">
        <f t="shared" si="1"/>
        <v>-13.5</v>
      </c>
      <c r="J42" t="str">
        <f t="shared" si="2"/>
        <v>+13.5</v>
      </c>
      <c r="K42" t="str">
        <f>CONCATENATE("[](#f/",A42,") ", IF($D42 &gt; 50, CONCATENATE("**",B42,"**"),B42))</f>
        <v>[](#f/usf) South Florida</v>
      </c>
      <c r="L42">
        <f t="shared" si="3"/>
        <v>-13.5</v>
      </c>
      <c r="M42">
        <f xml:space="preserve"> IF($D42 &gt; 50, CONCATENATE("**",D42,"**"),D42)</f>
        <v>48.838000000000001</v>
      </c>
      <c r="N42" t="str">
        <f>CONCATENATE("[](#f/",E42,") ", IF($D42 &lt; 50, CONCATENATE("**",F42,"**"),F42))</f>
        <v>[](#f/smu) **SMU**</v>
      </c>
      <c r="O42" t="str">
        <f t="shared" si="4"/>
        <v>**+13.5**</v>
      </c>
      <c r="P42" t="str">
        <f xml:space="preserve"> IF($D42 &lt; 50, CONCATENATE("**",H42,"**"),H42)</f>
        <v>**51.162**</v>
      </c>
    </row>
    <row r="43" spans="1:16" x14ac:dyDescent="0.25">
      <c r="A43" t="s">
        <v>173</v>
      </c>
      <c r="B43" t="s">
        <v>95</v>
      </c>
      <c r="C43">
        <f t="shared" si="0"/>
        <v>-1.5</v>
      </c>
      <c r="D43">
        <v>37.747</v>
      </c>
      <c r="E43" t="s">
        <v>204</v>
      </c>
      <c r="F43" t="s">
        <v>94</v>
      </c>
      <c r="G43">
        <v>1.5</v>
      </c>
      <c r="H43">
        <v>62.253</v>
      </c>
      <c r="I43">
        <f t="shared" si="1"/>
        <v>-1.5</v>
      </c>
      <c r="J43" t="str">
        <f t="shared" si="2"/>
        <v>+1.5</v>
      </c>
      <c r="K43" t="str">
        <f>CONCATENATE("[](#f/",A43,") ", IF($D43 &gt; 50, CONCATENATE("**",B43,"**"),B43))</f>
        <v>[](#f/tulsa) Tulsa</v>
      </c>
      <c r="L43">
        <f t="shared" si="3"/>
        <v>-1.5</v>
      </c>
      <c r="M43">
        <f xml:space="preserve"> IF($D43 &gt; 50, CONCATENATE("**",D43,"**"),D43)</f>
        <v>37.747</v>
      </c>
      <c r="N43" t="str">
        <f>CONCATENATE("[](#f/",E43,") ", IF($D43 &lt; 50, CONCATENATE("**",F43,"**"),F43))</f>
        <v>[](#f/ucf) **UCF**</v>
      </c>
      <c r="O43" t="str">
        <f t="shared" si="4"/>
        <v>**+1.5**</v>
      </c>
      <c r="P43" t="str">
        <f xml:space="preserve"> IF($D43 &lt; 50, CONCATENATE("**",H43,"**"),H43)</f>
        <v>**62.253**</v>
      </c>
    </row>
    <row r="44" spans="1:16" x14ac:dyDescent="0.25">
      <c r="A44" t="s">
        <v>174</v>
      </c>
      <c r="B44" t="s">
        <v>97</v>
      </c>
      <c r="C44">
        <f t="shared" si="0"/>
        <v>-15</v>
      </c>
      <c r="D44">
        <v>42.151000000000003</v>
      </c>
      <c r="E44" t="s">
        <v>203</v>
      </c>
      <c r="F44" t="s">
        <v>96</v>
      </c>
      <c r="G44">
        <v>15</v>
      </c>
      <c r="H44">
        <v>57.848999999999997</v>
      </c>
      <c r="I44">
        <f t="shared" si="1"/>
        <v>-15</v>
      </c>
      <c r="J44" t="str">
        <f t="shared" si="2"/>
        <v>+15</v>
      </c>
      <c r="K44" t="str">
        <f>CONCATENATE("[](#f/",A44,") ", IF($D44 &gt; 50, CONCATENATE("**",B44,"**"),B44))</f>
        <v>[](#f/temple) Temple</v>
      </c>
      <c r="L44">
        <f t="shared" si="3"/>
        <v>-15</v>
      </c>
      <c r="M44">
        <f xml:space="preserve"> IF($D44 &gt; 50, CONCATENATE("**",D44,"**"),D44)</f>
        <v>42.151000000000003</v>
      </c>
      <c r="N44" t="str">
        <f>CONCATENATE("[](#f/",E44,") ", IF($D44 &lt; 50, CONCATENATE("**",F44,"**"),F44))</f>
        <v>[](#f/tulane) **Tulane**</v>
      </c>
      <c r="O44" t="str">
        <f t="shared" si="4"/>
        <v>**+15**</v>
      </c>
      <c r="P44" t="str">
        <f xml:space="preserve"> IF($D44 &lt; 50, CONCATENATE("**",H44,"**"),H44)</f>
        <v>**57.849**</v>
      </c>
    </row>
    <row r="45" spans="1:16" x14ac:dyDescent="0.25">
      <c r="A45" t="s">
        <v>175</v>
      </c>
      <c r="B45" t="s">
        <v>99</v>
      </c>
      <c r="C45">
        <f t="shared" si="0"/>
        <v>-22</v>
      </c>
      <c r="D45">
        <v>82.73</v>
      </c>
      <c r="E45" t="s">
        <v>202</v>
      </c>
      <c r="F45" t="s">
        <v>98</v>
      </c>
      <c r="G45">
        <v>22</v>
      </c>
      <c r="H45">
        <v>17.27</v>
      </c>
      <c r="I45">
        <f t="shared" si="1"/>
        <v>-22</v>
      </c>
      <c r="J45" t="str">
        <f t="shared" si="2"/>
        <v>+22</v>
      </c>
      <c r="K45" t="str">
        <f>CONCATENATE("[](#f/",A45,") ", IF($D45 &gt; 50, CONCATENATE("**",B45,"**"),B45))</f>
        <v>[](#f/ohiostate) **Ohio State**</v>
      </c>
      <c r="L45" t="str">
        <f t="shared" si="3"/>
        <v>**-22**</v>
      </c>
      <c r="M45" t="str">
        <f xml:space="preserve"> IF($D45 &gt; 50, CONCATENATE("**",D45,"**"),D45)</f>
        <v>**82.73**</v>
      </c>
      <c r="N45" t="str">
        <f>CONCATENATE("[](#f/",E45,") ", IF($D45 &lt; 50, CONCATENATE("**",F45,"**"),F45))</f>
        <v>[](#f/michiganstate) Michigan State</v>
      </c>
      <c r="O45" t="str">
        <f t="shared" si="4"/>
        <v>+22</v>
      </c>
      <c r="P45">
        <f xml:space="preserve"> IF($D45 &lt; 50, CONCATENATE("**",H45,"**"),H45)</f>
        <v>17.27</v>
      </c>
    </row>
    <row r="46" spans="1:16" x14ac:dyDescent="0.25">
      <c r="A46" t="s">
        <v>176</v>
      </c>
      <c r="B46" t="s">
        <v>101</v>
      </c>
      <c r="C46">
        <f t="shared" si="0"/>
        <v>-24</v>
      </c>
      <c r="D46">
        <v>79.070999999999998</v>
      </c>
      <c r="E46" t="s">
        <v>201</v>
      </c>
      <c r="F46" t="s">
        <v>100</v>
      </c>
      <c r="G46">
        <v>24</v>
      </c>
      <c r="H46">
        <v>20.928999999999998</v>
      </c>
      <c r="I46">
        <f t="shared" si="1"/>
        <v>-24</v>
      </c>
      <c r="J46" t="str">
        <f t="shared" si="2"/>
        <v>+24</v>
      </c>
      <c r="K46" t="str">
        <f>CONCATENATE("[](#f/",A46,") ", IF($D46 &gt; 50, CONCATENATE("**",B46,"**"),B46))</f>
        <v>[](#f/texas) **Texas**</v>
      </c>
      <c r="L46" t="str">
        <f t="shared" si="3"/>
        <v>**-24**</v>
      </c>
      <c r="M46" t="str">
        <f xml:space="preserve"> IF($D46 &gt; 50, CONCATENATE("**",D46,"**"),D46)</f>
        <v>**79.071**</v>
      </c>
      <c r="N46" t="str">
        <f>CONCATENATE("[](#f/",E46,") ", IF($D46 &lt; 50, CONCATENATE("**",F46,"**"),F46))</f>
        <v>[](#f/kansas) Kansas</v>
      </c>
      <c r="O46" t="str">
        <f t="shared" si="4"/>
        <v>+24</v>
      </c>
      <c r="P46">
        <f xml:space="preserve"> IF($D46 &lt; 50, CONCATENATE("**",H46,"**"),H46)</f>
        <v>20.928999999999998</v>
      </c>
    </row>
    <row r="47" spans="1:16" x14ac:dyDescent="0.25">
      <c r="A47" t="s">
        <v>177</v>
      </c>
      <c r="B47" t="s">
        <v>103</v>
      </c>
      <c r="C47">
        <f t="shared" si="0"/>
        <v>-22.5</v>
      </c>
      <c r="D47">
        <v>48.725999999999999</v>
      </c>
      <c r="E47" t="s">
        <v>200</v>
      </c>
      <c r="F47" t="s">
        <v>102</v>
      </c>
      <c r="G47">
        <v>22.5</v>
      </c>
      <c r="H47">
        <v>51.274000000000001</v>
      </c>
      <c r="I47">
        <f t="shared" si="1"/>
        <v>-22.5</v>
      </c>
      <c r="J47" t="str">
        <f t="shared" si="2"/>
        <v>+22.5</v>
      </c>
      <c r="K47" t="str">
        <f>CONCATENATE("[](#f/",A47,") ", IF($D47 &gt; 50, CONCATENATE("**",B47,"**"),B47))</f>
        <v>[](#f/clemson) Clemson</v>
      </c>
      <c r="L47">
        <f t="shared" si="3"/>
        <v>-22.5</v>
      </c>
      <c r="M47">
        <f xml:space="preserve"> IF($D47 &gt; 50, CONCATENATE("**",D47,"**"),D47)</f>
        <v>48.725999999999999</v>
      </c>
      <c r="N47" t="str">
        <f>CONCATENATE("[](#f/",E47,") ", IF($D47 &lt; 50, CONCATENATE("**",F47,"**"),F47))</f>
        <v>[](#f/wakeforest) **Wake Forest**</v>
      </c>
      <c r="O47" t="str">
        <f t="shared" si="4"/>
        <v>**+22.5**</v>
      </c>
      <c r="P47" t="str">
        <f xml:space="preserve"> IF($D47 &lt; 50, CONCATENATE("**",H47,"**"),H47)</f>
        <v>**51.274**</v>
      </c>
    </row>
    <row r="48" spans="1:16" x14ac:dyDescent="0.25">
      <c r="A48" t="s">
        <v>178</v>
      </c>
      <c r="B48" t="s">
        <v>105</v>
      </c>
      <c r="C48">
        <f t="shared" si="0"/>
        <v>15.5</v>
      </c>
      <c r="D48">
        <v>53.401000000000003</v>
      </c>
      <c r="E48" t="s">
        <v>199</v>
      </c>
      <c r="F48" t="s">
        <v>104</v>
      </c>
      <c r="G48">
        <v>-15.5</v>
      </c>
      <c r="H48">
        <v>46.598999999999997</v>
      </c>
      <c r="I48" t="str">
        <f t="shared" si="1"/>
        <v>+15.5</v>
      </c>
      <c r="J48">
        <f t="shared" si="2"/>
        <v>-15.5</v>
      </c>
      <c r="K48" t="str">
        <f>CONCATENATE("[](#f/",A48,") ", IF($D48 &gt; 50, CONCATENATE("**",B48,"**"),B48))</f>
        <v>[](#f/missouri) **Missouri**</v>
      </c>
      <c r="L48" t="str">
        <f t="shared" si="3"/>
        <v>**+15.5**</v>
      </c>
      <c r="M48" t="str">
        <f xml:space="preserve"> IF($D48 &gt; 50, CONCATENATE("**",D48,"**"),D48)</f>
        <v>**53.401**</v>
      </c>
      <c r="N48" t="str">
        <f>CONCATENATE("[](#f/",E48,") ", IF($D48 &lt; 50, CONCATENATE("**",F48,"**"),F48))</f>
        <v>[](#f/tennessee) Tennessee</v>
      </c>
      <c r="O48">
        <f t="shared" si="4"/>
        <v>-15.5</v>
      </c>
      <c r="P48">
        <f xml:space="preserve"> IF($D48 &lt; 50, CONCATENATE("**",H48,"**"),H48)</f>
        <v>46.598999999999997</v>
      </c>
    </row>
    <row r="49" spans="1:16" x14ac:dyDescent="0.25">
      <c r="A49" t="s">
        <v>179</v>
      </c>
      <c r="B49" t="s">
        <v>107</v>
      </c>
      <c r="C49">
        <f t="shared" si="0"/>
        <v>-13</v>
      </c>
      <c r="D49">
        <v>29.617999999999999</v>
      </c>
      <c r="E49" t="s">
        <v>198</v>
      </c>
      <c r="F49" t="s">
        <v>106</v>
      </c>
      <c r="G49">
        <v>13</v>
      </c>
      <c r="H49">
        <v>70.382000000000005</v>
      </c>
      <c r="I49">
        <f t="shared" si="1"/>
        <v>-13</v>
      </c>
      <c r="J49" t="str">
        <f t="shared" si="2"/>
        <v>+13</v>
      </c>
      <c r="K49" t="str">
        <f>CONCATENATE("[](#f/",A49,") ", IF($D49 &gt; 50, CONCATENATE("**",B49,"**"),B49))</f>
        <v>[](#f/usc) USC</v>
      </c>
      <c r="L49">
        <f t="shared" si="3"/>
        <v>-13</v>
      </c>
      <c r="M49">
        <f xml:space="preserve"> IF($D49 &gt; 50, CONCATENATE("**",D49,"**"),D49)</f>
        <v>29.617999999999999</v>
      </c>
      <c r="N49" t="str">
        <f>CONCATENATE("[](#f/",E49,") ", IF($D49 &lt; 50, CONCATENATE("**",F49,"**"),F49))</f>
        <v>[](#f/ucla) **UCLA**</v>
      </c>
      <c r="O49" t="str">
        <f t="shared" si="4"/>
        <v>**+13**</v>
      </c>
      <c r="P49" t="str">
        <f xml:space="preserve"> IF($D49 &lt; 50, CONCATENATE("**",H49,"**"),H49)</f>
        <v>**70.382**</v>
      </c>
    </row>
    <row r="50" spans="1:16" x14ac:dyDescent="0.25">
      <c r="A50" t="s">
        <v>180</v>
      </c>
      <c r="B50" t="s">
        <v>109</v>
      </c>
      <c r="C50">
        <f t="shared" si="0"/>
        <v>4.5</v>
      </c>
      <c r="D50">
        <v>55.051000000000002</v>
      </c>
      <c r="E50" t="s">
        <v>197</v>
      </c>
      <c r="F50" t="s">
        <v>108</v>
      </c>
      <c r="G50">
        <v>-4.5</v>
      </c>
      <c r="H50">
        <v>44.948999999999998</v>
      </c>
      <c r="I50" t="str">
        <f t="shared" si="1"/>
        <v>+4.5</v>
      </c>
      <c r="J50">
        <f t="shared" si="2"/>
        <v>-4.5</v>
      </c>
      <c r="K50" t="str">
        <f>CONCATENATE("[](#f/",A50,") ", IF($D50 &gt; 50, CONCATENATE("**",B50,"**"),B50))</f>
        <v>[](#f/oklahomastate) **Oklahoma State**</v>
      </c>
      <c r="L50" t="str">
        <f t="shared" si="3"/>
        <v>**+4.5**</v>
      </c>
      <c r="M50" t="str">
        <f xml:space="preserve"> IF($D50 &gt; 50, CONCATENATE("**",D50,"**"),D50)</f>
        <v>**55.051**</v>
      </c>
      <c r="N50" t="str">
        <f>CONCATENATE("[](#f/",E50,") ", IF($D50 &lt; 50, CONCATENATE("**",F50,"**"),F50))</f>
        <v>[](#f/tcu) TCU</v>
      </c>
      <c r="O50">
        <f t="shared" si="4"/>
        <v>-4.5</v>
      </c>
      <c r="P50">
        <f xml:space="preserve"> IF($D50 &lt; 50, CONCATENATE("**",H50,"**"),H50)</f>
        <v>44.948999999999998</v>
      </c>
    </row>
    <row r="51" spans="1:16" x14ac:dyDescent="0.25">
      <c r="A51" t="s">
        <v>181</v>
      </c>
      <c r="B51" t="s">
        <v>111</v>
      </c>
      <c r="C51">
        <f t="shared" si="0"/>
        <v>-28</v>
      </c>
      <c r="D51">
        <v>72.575999999999993</v>
      </c>
      <c r="E51" t="s">
        <v>196</v>
      </c>
      <c r="F51" t="s">
        <v>110</v>
      </c>
      <c r="G51">
        <v>28</v>
      </c>
      <c r="H51">
        <v>27.423999999999999</v>
      </c>
      <c r="I51">
        <f t="shared" si="1"/>
        <v>-28</v>
      </c>
      <c r="J51" t="str">
        <f t="shared" si="2"/>
        <v>+28</v>
      </c>
      <c r="K51" t="str">
        <f>CONCATENATE("[](#f/",A51,") ", IF($D51 &gt; 50, CONCATENATE("**",B51,"**"),B51))</f>
        <v>[](#f/pennstate) **Penn State**</v>
      </c>
      <c r="L51" t="str">
        <f t="shared" si="3"/>
        <v>**-28**</v>
      </c>
      <c r="M51" t="str">
        <f xml:space="preserve"> IF($D51 &gt; 50, CONCATENATE("**",D51,"**"),D51)</f>
        <v>**72.576**</v>
      </c>
      <c r="N51" t="str">
        <f>CONCATENATE("[](#f/",E51,") ", IF($D51 &lt; 50, CONCATENATE("**",F51,"**"),F51))</f>
        <v>[](#f/rutgers) Rutgers</v>
      </c>
      <c r="O51" t="str">
        <f t="shared" si="4"/>
        <v>+28</v>
      </c>
      <c r="P51">
        <f xml:space="preserve"> IF($D51 &lt; 50, CONCATENATE("**",H51,"**"),H51)</f>
        <v>27.423999999999999</v>
      </c>
    </row>
    <row r="52" spans="1:16" x14ac:dyDescent="0.25">
      <c r="A52" t="s">
        <v>182</v>
      </c>
      <c r="B52" t="s">
        <v>113</v>
      </c>
      <c r="C52">
        <f t="shared" si="0"/>
        <v>14</v>
      </c>
      <c r="D52">
        <v>61.512999999999998</v>
      </c>
      <c r="E52" t="s">
        <v>195</v>
      </c>
      <c r="F52" t="s">
        <v>112</v>
      </c>
      <c r="G52">
        <v>-14</v>
      </c>
      <c r="H52">
        <v>38.487000000000002</v>
      </c>
      <c r="I52" t="str">
        <f t="shared" si="1"/>
        <v>+14</v>
      </c>
      <c r="J52">
        <f t="shared" si="2"/>
        <v>-14</v>
      </c>
      <c r="K52" t="str">
        <f>CONCATENATE("[](#f/",A52,") ", IF($D52 &gt; 50, CONCATENATE("**",B52,"**"),B52))</f>
        <v>[](#f/oregon) **Oregon**</v>
      </c>
      <c r="L52" t="str">
        <f t="shared" si="3"/>
        <v>**+14**</v>
      </c>
      <c r="M52" t="str">
        <f xml:space="preserve"> IF($D52 &gt; 50, CONCATENATE("**",D52,"**"),D52)</f>
        <v>**61.513**</v>
      </c>
      <c r="N52" t="str">
        <f>CONCATENATE("[](#f/",E52,") ", IF($D52 &lt; 50, CONCATENATE("**",F52,"**"),F52))</f>
        <v>[](#f/utah) Utah</v>
      </c>
      <c r="O52">
        <f t="shared" si="4"/>
        <v>-14</v>
      </c>
      <c r="P52">
        <f xml:space="preserve"> IF($D52 &lt; 50, CONCATENATE("**",H52,"**"),H52)</f>
        <v>38.487000000000002</v>
      </c>
    </row>
    <row r="53" spans="1:16" x14ac:dyDescent="0.25">
      <c r="A53" t="s">
        <v>183</v>
      </c>
      <c r="B53" t="s">
        <v>115</v>
      </c>
      <c r="C53">
        <f t="shared" si="0"/>
        <v>-10</v>
      </c>
      <c r="D53">
        <v>62.968000000000004</v>
      </c>
      <c r="E53" t="s">
        <v>194</v>
      </c>
      <c r="F53" t="s">
        <v>114</v>
      </c>
      <c r="G53">
        <v>10</v>
      </c>
      <c r="H53">
        <v>37.031999999999996</v>
      </c>
      <c r="I53">
        <f t="shared" si="1"/>
        <v>-10</v>
      </c>
      <c r="J53" t="str">
        <f t="shared" si="2"/>
        <v>+10</v>
      </c>
      <c r="K53" t="str">
        <f>CONCATENATE("[](#f/",A53,") ", IF($D53 &gt; 50, CONCATENATE("**",B53,"**"),B53))</f>
        <v>[](#f/airforce) **Air Force**</v>
      </c>
      <c r="L53" t="str">
        <f t="shared" si="3"/>
        <v>**-10**</v>
      </c>
      <c r="M53" t="str">
        <f xml:space="preserve"> IF($D53 &gt; 50, CONCATENATE("**",D53,"**"),D53)</f>
        <v>**62.968**</v>
      </c>
      <c r="N53" t="str">
        <f>CONCATENATE("[](#f/",E53,") ", IF($D53 &lt; 50, CONCATENATE("**",F53,"**"),F53))</f>
        <v>[](#f/sanjosestate) San Jose State</v>
      </c>
      <c r="O53" t="str">
        <f t="shared" si="4"/>
        <v>+10</v>
      </c>
      <c r="P53">
        <f xml:space="preserve"> IF($D53 &lt; 50, CONCATENATE("**",H53,"**"),H53)</f>
        <v>37.031999999999996</v>
      </c>
    </row>
    <row r="54" spans="1:16" x14ac:dyDescent="0.25">
      <c r="A54" t="s">
        <v>184</v>
      </c>
      <c r="B54" t="s">
        <v>117</v>
      </c>
      <c r="C54">
        <f t="shared" si="0"/>
        <v>-6.5</v>
      </c>
      <c r="D54">
        <v>61.627000000000002</v>
      </c>
      <c r="E54" t="s">
        <v>193</v>
      </c>
      <c r="F54" t="s">
        <v>116</v>
      </c>
      <c r="G54">
        <v>6.5</v>
      </c>
      <c r="H54">
        <v>38.372999999999998</v>
      </c>
      <c r="I54">
        <f t="shared" si="1"/>
        <v>-6.5</v>
      </c>
      <c r="J54" t="str">
        <f t="shared" si="2"/>
        <v>+6.5</v>
      </c>
      <c r="K54" t="str">
        <f>CONCATENATE("[](#f/",A54,") ", IF($D54 &gt; 50, CONCATENATE("**",B54,"**"),B54))</f>
        <v>[](#f/utahstate) **Utah State**</v>
      </c>
      <c r="L54" t="str">
        <f t="shared" si="3"/>
        <v>**-6.5**</v>
      </c>
      <c r="M54" t="str">
        <f xml:space="preserve"> IF($D54 &gt; 50, CONCATENATE("**",D54,"**"),D54)</f>
        <v>**61.627**</v>
      </c>
      <c r="N54" t="str">
        <f>CONCATENATE("[](#f/",E54,") ", IF($D54 &lt; 50, CONCATENATE("**",F54,"**"),F54))</f>
        <v>[](#f/nevada) Nevada</v>
      </c>
      <c r="O54" t="str">
        <f t="shared" si="4"/>
        <v>+6.5</v>
      </c>
      <c r="P54">
        <f xml:space="preserve"> IF($D54 &lt; 50, CONCATENATE("**",H54,"**"),H54)</f>
        <v>38.372999999999998</v>
      </c>
    </row>
    <row r="55" spans="1:16" x14ac:dyDescent="0.25">
      <c r="A55" t="s">
        <v>185</v>
      </c>
      <c r="B55" t="s">
        <v>119</v>
      </c>
      <c r="C55">
        <f t="shared" si="0"/>
        <v>-7</v>
      </c>
      <c r="D55">
        <v>60.006999999999998</v>
      </c>
      <c r="E55" t="s">
        <v>192</v>
      </c>
      <c r="F55" t="s">
        <v>118</v>
      </c>
      <c r="G55">
        <v>7</v>
      </c>
      <c r="H55">
        <v>39.993000000000002</v>
      </c>
      <c r="I55">
        <f t="shared" si="1"/>
        <v>-7</v>
      </c>
      <c r="J55" t="str">
        <f t="shared" si="2"/>
        <v>+7</v>
      </c>
      <c r="K55" t="str">
        <f>CONCATENATE("[](#f/",A55,") ", IF($D55 &gt; 50, CONCATENATE("**",B55,"**"),B55))</f>
        <v>[](#f/navy) **Navy**</v>
      </c>
      <c r="L55" t="str">
        <f t="shared" si="3"/>
        <v>**-7**</v>
      </c>
      <c r="M55" t="str">
        <f xml:space="preserve"> IF($D55 &gt; 50, CONCATENATE("**",D55,"**"),D55)</f>
        <v>**60.007**</v>
      </c>
      <c r="N55" t="str">
        <f>CONCATENATE("[](#f/",E55,") ", IF($D55 &lt; 50, CONCATENATE("**",F55,"**"),F55))</f>
        <v>[](#f/eastcarolina) East Carolina</v>
      </c>
      <c r="O55" t="str">
        <f t="shared" si="4"/>
        <v>+7</v>
      </c>
      <c r="P55">
        <f xml:space="preserve"> IF($D55 &lt; 50, CONCATENATE("**",H55,"**"),H55)</f>
        <v>39.993000000000002</v>
      </c>
    </row>
    <row r="56" spans="1:16" x14ac:dyDescent="0.25">
      <c r="A56" t="s">
        <v>186</v>
      </c>
      <c r="B56" t="s">
        <v>121</v>
      </c>
      <c r="C56">
        <f t="shared" si="0"/>
        <v>14</v>
      </c>
      <c r="D56">
        <v>66.213999999999999</v>
      </c>
      <c r="E56" t="s">
        <v>191</v>
      </c>
      <c r="F56" t="s">
        <v>120</v>
      </c>
      <c r="G56">
        <v>-14</v>
      </c>
      <c r="H56">
        <v>33.786000000000001</v>
      </c>
      <c r="I56" t="str">
        <f t="shared" si="1"/>
        <v>+14</v>
      </c>
      <c r="J56">
        <f t="shared" si="2"/>
        <v>-14</v>
      </c>
      <c r="K56" t="str">
        <f>CONCATENATE("[](#f/",A56,") ", IF($D56 &gt; 50, CONCATENATE("**",B56,"**"),B56))</f>
        <v>[](#f/florida) **Florida**</v>
      </c>
      <c r="L56" t="str">
        <f t="shared" si="3"/>
        <v>**+14**</v>
      </c>
      <c r="M56" t="str">
        <f xml:space="preserve"> IF($D56 &gt; 50, CONCATENATE("**",D56,"**"),D56)</f>
        <v>**66.214**</v>
      </c>
      <c r="N56" t="str">
        <f>CONCATENATE("[](#f/",E56,") ", IF($D56 &lt; 50, CONCATENATE("**",F56,"**"),F56))</f>
        <v>[](#f/lsu) LSU</v>
      </c>
      <c r="O56">
        <f t="shared" si="4"/>
        <v>-14</v>
      </c>
      <c r="P56">
        <f xml:space="preserve"> IF($D56 &lt; 50, CONCATENATE("**",H56,"**"),H56)</f>
        <v>33.786000000000001</v>
      </c>
    </row>
    <row r="57" spans="1:16" x14ac:dyDescent="0.25">
      <c r="A57" t="s">
        <v>187</v>
      </c>
      <c r="B57" t="s">
        <v>123</v>
      </c>
      <c r="C57">
        <f t="shared" si="0"/>
        <v>13.5</v>
      </c>
      <c r="D57">
        <v>42.463999999999999</v>
      </c>
      <c r="E57" t="s">
        <v>190</v>
      </c>
      <c r="F57" t="s">
        <v>122</v>
      </c>
      <c r="G57">
        <v>-13.5</v>
      </c>
      <c r="H57">
        <v>57.536000000000001</v>
      </c>
      <c r="I57" t="str">
        <f t="shared" si="1"/>
        <v>+13.5</v>
      </c>
      <c r="J57">
        <f t="shared" si="2"/>
        <v>-13.5</v>
      </c>
      <c r="K57" t="str">
        <f>CONCATENATE("[](#f/",A57,") ", IF($D57 &gt; 50, CONCATENATE("**",B57,"**"),B57))</f>
        <v>[](#f/maryland) Maryland</v>
      </c>
      <c r="L57" t="str">
        <f t="shared" si="3"/>
        <v>+13.5</v>
      </c>
      <c r="M57">
        <f xml:space="preserve"> IF($D57 &gt; 50, CONCATENATE("**",D57,"**"),D57)</f>
        <v>42.463999999999999</v>
      </c>
      <c r="N57" t="str">
        <f>CONCATENATE("[](#f/",E57,") ", IF($D57 &lt; 50, CONCATENATE("**",F57,"**"),F57))</f>
        <v>[](#f/nebraska) **Nebraska**</v>
      </c>
      <c r="O57" t="str">
        <f t="shared" si="4"/>
        <v>**-13.5**</v>
      </c>
      <c r="P57" t="str">
        <f xml:space="preserve"> IF($D57 &lt; 50, CONCATENATE("**",H57,"**"),H57)</f>
        <v>**57.536**</v>
      </c>
    </row>
    <row r="58" spans="1:16" x14ac:dyDescent="0.25">
      <c r="A58" t="s">
        <v>188</v>
      </c>
      <c r="B58" t="s">
        <v>125</v>
      </c>
      <c r="C58">
        <f t="shared" si="0"/>
        <v>-2.5</v>
      </c>
      <c r="D58">
        <v>28.631</v>
      </c>
      <c r="E58" t="s">
        <v>189</v>
      </c>
      <c r="F58" t="s">
        <v>124</v>
      </c>
      <c r="G58">
        <v>2.5</v>
      </c>
      <c r="H58">
        <v>71.369</v>
      </c>
      <c r="I58">
        <f t="shared" si="1"/>
        <v>-2.5</v>
      </c>
      <c r="J58" t="str">
        <f t="shared" si="2"/>
        <v>+2.5</v>
      </c>
      <c r="K58" t="str">
        <f>CONCATENATE("[](#f/",A58,") ", IF($D58 &gt; 50, CONCATENATE("**",B58,"**"),B58))</f>
        <v>[](#f/georgiasouthern) Georgia Southern</v>
      </c>
      <c r="L58">
        <f t="shared" si="3"/>
        <v>-2.5</v>
      </c>
      <c r="M58">
        <f xml:space="preserve"> IF($D58 &gt; 50, CONCATENATE("**",D58,"**"),D58)</f>
        <v>28.631</v>
      </c>
      <c r="N58" t="str">
        <f>CONCATENATE("[](#f/",E58,") ", IF($D58 &lt; 50, CONCATENATE("**",F58,"**"),F58))</f>
        <v>[](#f/georgiastate) **Georgia State**</v>
      </c>
      <c r="O58" t="str">
        <f t="shared" si="4"/>
        <v>**+2.5**</v>
      </c>
      <c r="P58" t="str">
        <f xml:space="preserve"> IF($D58 &lt; 50, CONCATENATE("**",H58,"**"),H58)</f>
        <v>**71.369**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bettingfillout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2016-11-17T19:40:39Z</dcterms:created>
  <dcterms:modified xsi:type="dcterms:W3CDTF">2016-11-17T20:00:01Z</dcterms:modified>
</cp:coreProperties>
</file>