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D:\Data Science\Projects\Excel Project\"/>
    </mc:Choice>
  </mc:AlternateContent>
  <xr:revisionPtr revIDLastSave="0" documentId="13_ncr:1_{1ACBF4DD-7701-4321-9D9A-5BEDEA172D0E}" xr6:coauthVersionLast="47" xr6:coauthVersionMax="47" xr10:uidLastSave="{00000000-0000-0000-0000-000000000000}"/>
  <bookViews>
    <workbookView xWindow="-120" yWindow="-120" windowWidth="24240" windowHeight="13140" xr2:uid="{0A0D8D68-EFC2-4074-BDCA-85DAF874A3F1}"/>
  </bookViews>
  <sheets>
    <sheet name="Dashboard" sheetId="5" r:id="rId1"/>
    <sheet name="Input Data" sheetId="2" r:id="rId2"/>
    <sheet name="Master Data" sheetId="1" r:id="rId3"/>
    <sheet name="Pivot Tables" sheetId="4" r:id="rId4"/>
    <sheet name="Combined Data" sheetId="3" r:id="rId5"/>
  </sheets>
  <definedNames>
    <definedName name="_xlnm._FilterDatabase" localSheetId="4" hidden="1">'Combined Data'!$A$1:$O$528</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4" l="1"/>
  <c r="K9" i="4"/>
  <c r="K10" i="4"/>
  <c r="K11" i="4"/>
  <c r="K12" i="4"/>
  <c r="K13" i="4"/>
  <c r="K14" i="4"/>
  <c r="K15" i="4"/>
  <c r="K16" i="4"/>
  <c r="K17" i="4"/>
  <c r="K18" i="4"/>
  <c r="K19" i="4"/>
  <c r="K7" i="4"/>
  <c r="C4" i="4"/>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2" i="3"/>
  <c r="J3" i="3"/>
  <c r="L3" i="3" s="1"/>
  <c r="J4" i="3"/>
  <c r="L4" i="3" s="1"/>
  <c r="J5" i="3"/>
  <c r="L5" i="3" s="1"/>
  <c r="J6" i="3"/>
  <c r="L6" i="3" s="1"/>
  <c r="J7" i="3"/>
  <c r="L7" i="3" s="1"/>
  <c r="J8" i="3"/>
  <c r="L8" i="3" s="1"/>
  <c r="J9" i="3"/>
  <c r="L9" i="3" s="1"/>
  <c r="J10" i="3"/>
  <c r="L10" i="3" s="1"/>
  <c r="J11" i="3"/>
  <c r="L11" i="3" s="1"/>
  <c r="J12" i="3"/>
  <c r="L12" i="3" s="1"/>
  <c r="J13" i="3"/>
  <c r="L13" i="3" s="1"/>
  <c r="J14" i="3"/>
  <c r="L14" i="3" s="1"/>
  <c r="J15" i="3"/>
  <c r="L15" i="3" s="1"/>
  <c r="J16" i="3"/>
  <c r="L16" i="3" s="1"/>
  <c r="J17" i="3"/>
  <c r="L17" i="3" s="1"/>
  <c r="J18" i="3"/>
  <c r="L18" i="3" s="1"/>
  <c r="J19" i="3"/>
  <c r="L19" i="3" s="1"/>
  <c r="J20" i="3"/>
  <c r="L20" i="3" s="1"/>
  <c r="J21" i="3"/>
  <c r="L21" i="3" s="1"/>
  <c r="J22" i="3"/>
  <c r="L22" i="3" s="1"/>
  <c r="J23" i="3"/>
  <c r="L23" i="3" s="1"/>
  <c r="J24" i="3"/>
  <c r="L24" i="3" s="1"/>
  <c r="J25" i="3"/>
  <c r="L25" i="3" s="1"/>
  <c r="J26" i="3"/>
  <c r="L26" i="3" s="1"/>
  <c r="J27" i="3"/>
  <c r="L27" i="3" s="1"/>
  <c r="J28" i="3"/>
  <c r="L28" i="3" s="1"/>
  <c r="J29" i="3"/>
  <c r="L29" i="3" s="1"/>
  <c r="J30" i="3"/>
  <c r="L30" i="3" s="1"/>
  <c r="J31" i="3"/>
  <c r="L31" i="3" s="1"/>
  <c r="J32" i="3"/>
  <c r="L32" i="3" s="1"/>
  <c r="J33" i="3"/>
  <c r="L33" i="3" s="1"/>
  <c r="J34" i="3"/>
  <c r="L34" i="3" s="1"/>
  <c r="J35" i="3"/>
  <c r="L35" i="3" s="1"/>
  <c r="J36" i="3"/>
  <c r="L36" i="3" s="1"/>
  <c r="J37" i="3"/>
  <c r="L37" i="3" s="1"/>
  <c r="J38" i="3"/>
  <c r="L38" i="3" s="1"/>
  <c r="J39" i="3"/>
  <c r="L39" i="3" s="1"/>
  <c r="J40" i="3"/>
  <c r="L40" i="3" s="1"/>
  <c r="J41" i="3"/>
  <c r="L41" i="3" s="1"/>
  <c r="J42" i="3"/>
  <c r="L42" i="3" s="1"/>
  <c r="J43" i="3"/>
  <c r="L43" i="3" s="1"/>
  <c r="J44" i="3"/>
  <c r="L44" i="3" s="1"/>
  <c r="J45" i="3"/>
  <c r="L45" i="3" s="1"/>
  <c r="J46" i="3"/>
  <c r="L46" i="3" s="1"/>
  <c r="J47" i="3"/>
  <c r="L47" i="3" s="1"/>
  <c r="J48" i="3"/>
  <c r="L48" i="3" s="1"/>
  <c r="J49" i="3"/>
  <c r="L49" i="3" s="1"/>
  <c r="J50" i="3"/>
  <c r="L50" i="3" s="1"/>
  <c r="J51" i="3"/>
  <c r="L51" i="3" s="1"/>
  <c r="J52" i="3"/>
  <c r="L52" i="3" s="1"/>
  <c r="J53" i="3"/>
  <c r="L53" i="3" s="1"/>
  <c r="J54" i="3"/>
  <c r="L54" i="3" s="1"/>
  <c r="J55" i="3"/>
  <c r="L55" i="3" s="1"/>
  <c r="J56" i="3"/>
  <c r="L56" i="3" s="1"/>
  <c r="J57" i="3"/>
  <c r="L57" i="3" s="1"/>
  <c r="J58" i="3"/>
  <c r="L58" i="3" s="1"/>
  <c r="J59" i="3"/>
  <c r="L59" i="3" s="1"/>
  <c r="J60" i="3"/>
  <c r="L60" i="3" s="1"/>
  <c r="J61" i="3"/>
  <c r="L61" i="3" s="1"/>
  <c r="J62" i="3"/>
  <c r="L62" i="3" s="1"/>
  <c r="J63" i="3"/>
  <c r="L63" i="3" s="1"/>
  <c r="J64" i="3"/>
  <c r="L64" i="3" s="1"/>
  <c r="J65" i="3"/>
  <c r="L65" i="3" s="1"/>
  <c r="J66" i="3"/>
  <c r="L66" i="3" s="1"/>
  <c r="J67" i="3"/>
  <c r="L67" i="3" s="1"/>
  <c r="J68" i="3"/>
  <c r="L68" i="3" s="1"/>
  <c r="J69" i="3"/>
  <c r="L69" i="3" s="1"/>
  <c r="J70" i="3"/>
  <c r="L70" i="3" s="1"/>
  <c r="J71" i="3"/>
  <c r="L71" i="3" s="1"/>
  <c r="J72" i="3"/>
  <c r="L72" i="3" s="1"/>
  <c r="J73" i="3"/>
  <c r="L73" i="3" s="1"/>
  <c r="J74" i="3"/>
  <c r="L74" i="3" s="1"/>
  <c r="J75" i="3"/>
  <c r="L75" i="3" s="1"/>
  <c r="J76" i="3"/>
  <c r="L76" i="3" s="1"/>
  <c r="J77" i="3"/>
  <c r="L77" i="3" s="1"/>
  <c r="J78" i="3"/>
  <c r="L78" i="3" s="1"/>
  <c r="J79" i="3"/>
  <c r="L79" i="3" s="1"/>
  <c r="J80" i="3"/>
  <c r="L80" i="3" s="1"/>
  <c r="J81" i="3"/>
  <c r="L81" i="3" s="1"/>
  <c r="J82" i="3"/>
  <c r="L82" i="3" s="1"/>
  <c r="J83" i="3"/>
  <c r="L83" i="3" s="1"/>
  <c r="J84" i="3"/>
  <c r="L84" i="3" s="1"/>
  <c r="J85" i="3"/>
  <c r="L85" i="3" s="1"/>
  <c r="J86" i="3"/>
  <c r="L86" i="3" s="1"/>
  <c r="J87" i="3"/>
  <c r="L87" i="3" s="1"/>
  <c r="J88" i="3"/>
  <c r="L88" i="3" s="1"/>
  <c r="J89" i="3"/>
  <c r="L89" i="3" s="1"/>
  <c r="J90" i="3"/>
  <c r="L90" i="3" s="1"/>
  <c r="J91" i="3"/>
  <c r="L91" i="3" s="1"/>
  <c r="J92" i="3"/>
  <c r="L92" i="3" s="1"/>
  <c r="J93" i="3"/>
  <c r="L93" i="3" s="1"/>
  <c r="J94" i="3"/>
  <c r="L94" i="3" s="1"/>
  <c r="J95" i="3"/>
  <c r="L95" i="3" s="1"/>
  <c r="J96" i="3"/>
  <c r="L96" i="3" s="1"/>
  <c r="J97" i="3"/>
  <c r="L97" i="3" s="1"/>
  <c r="J98" i="3"/>
  <c r="L98" i="3" s="1"/>
  <c r="J99" i="3"/>
  <c r="L99" i="3" s="1"/>
  <c r="J100" i="3"/>
  <c r="L100" i="3" s="1"/>
  <c r="J101" i="3"/>
  <c r="L101" i="3" s="1"/>
  <c r="J102" i="3"/>
  <c r="L102" i="3" s="1"/>
  <c r="J103" i="3"/>
  <c r="L103" i="3" s="1"/>
  <c r="J104" i="3"/>
  <c r="L104" i="3" s="1"/>
  <c r="J105" i="3"/>
  <c r="L105" i="3" s="1"/>
  <c r="J106" i="3"/>
  <c r="L106" i="3" s="1"/>
  <c r="J107" i="3"/>
  <c r="L107" i="3" s="1"/>
  <c r="J108" i="3"/>
  <c r="L108" i="3" s="1"/>
  <c r="J109" i="3"/>
  <c r="L109" i="3" s="1"/>
  <c r="J110" i="3"/>
  <c r="L110" i="3" s="1"/>
  <c r="J111" i="3"/>
  <c r="L111" i="3" s="1"/>
  <c r="J112" i="3"/>
  <c r="L112" i="3" s="1"/>
  <c r="J113" i="3"/>
  <c r="L113" i="3" s="1"/>
  <c r="J114" i="3"/>
  <c r="L114" i="3" s="1"/>
  <c r="J115" i="3"/>
  <c r="L115" i="3" s="1"/>
  <c r="J116" i="3"/>
  <c r="L116" i="3" s="1"/>
  <c r="J117" i="3"/>
  <c r="L117" i="3" s="1"/>
  <c r="J118" i="3"/>
  <c r="L118" i="3" s="1"/>
  <c r="J119" i="3"/>
  <c r="L119" i="3" s="1"/>
  <c r="J120" i="3"/>
  <c r="L120" i="3" s="1"/>
  <c r="J121" i="3"/>
  <c r="L121" i="3" s="1"/>
  <c r="J122" i="3"/>
  <c r="L122" i="3" s="1"/>
  <c r="J123" i="3"/>
  <c r="L123" i="3" s="1"/>
  <c r="J124" i="3"/>
  <c r="L124" i="3" s="1"/>
  <c r="J125" i="3"/>
  <c r="L125" i="3" s="1"/>
  <c r="J126" i="3"/>
  <c r="L126" i="3" s="1"/>
  <c r="J127" i="3"/>
  <c r="L127" i="3" s="1"/>
  <c r="J128" i="3"/>
  <c r="L128" i="3" s="1"/>
  <c r="J129" i="3"/>
  <c r="L129" i="3" s="1"/>
  <c r="J130" i="3"/>
  <c r="L130" i="3" s="1"/>
  <c r="J131" i="3"/>
  <c r="L131" i="3" s="1"/>
  <c r="J132" i="3"/>
  <c r="L132" i="3" s="1"/>
  <c r="J133" i="3"/>
  <c r="L133" i="3" s="1"/>
  <c r="J134" i="3"/>
  <c r="L134" i="3" s="1"/>
  <c r="J135" i="3"/>
  <c r="L135" i="3" s="1"/>
  <c r="J136" i="3"/>
  <c r="L136" i="3" s="1"/>
  <c r="J137" i="3"/>
  <c r="L137" i="3" s="1"/>
  <c r="J138" i="3"/>
  <c r="L138" i="3" s="1"/>
  <c r="J139" i="3"/>
  <c r="L139" i="3" s="1"/>
  <c r="J140" i="3"/>
  <c r="L140" i="3" s="1"/>
  <c r="J141" i="3"/>
  <c r="L141" i="3" s="1"/>
  <c r="J142" i="3"/>
  <c r="L142" i="3" s="1"/>
  <c r="J143" i="3"/>
  <c r="L143" i="3" s="1"/>
  <c r="J144" i="3"/>
  <c r="L144" i="3" s="1"/>
  <c r="J145" i="3"/>
  <c r="L145" i="3" s="1"/>
  <c r="J146" i="3"/>
  <c r="L146" i="3" s="1"/>
  <c r="J147" i="3"/>
  <c r="L147" i="3" s="1"/>
  <c r="J148" i="3"/>
  <c r="L148" i="3" s="1"/>
  <c r="J149" i="3"/>
  <c r="L149" i="3" s="1"/>
  <c r="J150" i="3"/>
  <c r="L150" i="3" s="1"/>
  <c r="J151" i="3"/>
  <c r="L151" i="3" s="1"/>
  <c r="J152" i="3"/>
  <c r="L152" i="3" s="1"/>
  <c r="J153" i="3"/>
  <c r="L153" i="3" s="1"/>
  <c r="J154" i="3"/>
  <c r="L154" i="3" s="1"/>
  <c r="J155" i="3"/>
  <c r="L155" i="3" s="1"/>
  <c r="J156" i="3"/>
  <c r="L156" i="3" s="1"/>
  <c r="J157" i="3"/>
  <c r="L157" i="3" s="1"/>
  <c r="J158" i="3"/>
  <c r="L158" i="3" s="1"/>
  <c r="J159" i="3"/>
  <c r="L159" i="3" s="1"/>
  <c r="J160" i="3"/>
  <c r="L160" i="3" s="1"/>
  <c r="J161" i="3"/>
  <c r="L161" i="3" s="1"/>
  <c r="J162" i="3"/>
  <c r="L162" i="3" s="1"/>
  <c r="J163" i="3"/>
  <c r="L163" i="3" s="1"/>
  <c r="J164" i="3"/>
  <c r="L164" i="3" s="1"/>
  <c r="J165" i="3"/>
  <c r="L165" i="3" s="1"/>
  <c r="J166" i="3"/>
  <c r="L166" i="3" s="1"/>
  <c r="J167" i="3"/>
  <c r="L167" i="3" s="1"/>
  <c r="J168" i="3"/>
  <c r="L168" i="3" s="1"/>
  <c r="J169" i="3"/>
  <c r="L169" i="3" s="1"/>
  <c r="J170" i="3"/>
  <c r="L170" i="3" s="1"/>
  <c r="J171" i="3"/>
  <c r="L171" i="3" s="1"/>
  <c r="J172" i="3"/>
  <c r="L172" i="3" s="1"/>
  <c r="J173" i="3"/>
  <c r="L173" i="3" s="1"/>
  <c r="J174" i="3"/>
  <c r="L174" i="3" s="1"/>
  <c r="J175" i="3"/>
  <c r="L175" i="3" s="1"/>
  <c r="J176" i="3"/>
  <c r="L176" i="3" s="1"/>
  <c r="J177" i="3"/>
  <c r="L177" i="3" s="1"/>
  <c r="J178" i="3"/>
  <c r="L178" i="3" s="1"/>
  <c r="J179" i="3"/>
  <c r="L179" i="3" s="1"/>
  <c r="J180" i="3"/>
  <c r="L180" i="3" s="1"/>
  <c r="J181" i="3"/>
  <c r="L181" i="3" s="1"/>
  <c r="J182" i="3"/>
  <c r="L182" i="3" s="1"/>
  <c r="J183" i="3"/>
  <c r="L183" i="3" s="1"/>
  <c r="J184" i="3"/>
  <c r="L184" i="3" s="1"/>
  <c r="J185" i="3"/>
  <c r="L185" i="3" s="1"/>
  <c r="J186" i="3"/>
  <c r="L186" i="3" s="1"/>
  <c r="J187" i="3"/>
  <c r="L187" i="3" s="1"/>
  <c r="J188" i="3"/>
  <c r="L188" i="3" s="1"/>
  <c r="J189" i="3"/>
  <c r="L189" i="3" s="1"/>
  <c r="J190" i="3"/>
  <c r="L190" i="3" s="1"/>
  <c r="J191" i="3"/>
  <c r="L191" i="3" s="1"/>
  <c r="J192" i="3"/>
  <c r="L192" i="3" s="1"/>
  <c r="J193" i="3"/>
  <c r="L193" i="3" s="1"/>
  <c r="J194" i="3"/>
  <c r="L194" i="3" s="1"/>
  <c r="J195" i="3"/>
  <c r="L195" i="3" s="1"/>
  <c r="J196" i="3"/>
  <c r="L196" i="3" s="1"/>
  <c r="J197" i="3"/>
  <c r="L197" i="3" s="1"/>
  <c r="J198" i="3"/>
  <c r="L198" i="3" s="1"/>
  <c r="J199" i="3"/>
  <c r="L199" i="3" s="1"/>
  <c r="J200" i="3"/>
  <c r="L200" i="3" s="1"/>
  <c r="J201" i="3"/>
  <c r="L201" i="3" s="1"/>
  <c r="J202" i="3"/>
  <c r="L202" i="3" s="1"/>
  <c r="J203" i="3"/>
  <c r="L203" i="3" s="1"/>
  <c r="J204" i="3"/>
  <c r="L204" i="3" s="1"/>
  <c r="J205" i="3"/>
  <c r="L205" i="3" s="1"/>
  <c r="J206" i="3"/>
  <c r="L206" i="3" s="1"/>
  <c r="J207" i="3"/>
  <c r="L207" i="3" s="1"/>
  <c r="J208" i="3"/>
  <c r="L208" i="3" s="1"/>
  <c r="J209" i="3"/>
  <c r="L209" i="3" s="1"/>
  <c r="J210" i="3"/>
  <c r="L210" i="3" s="1"/>
  <c r="J211" i="3"/>
  <c r="L211" i="3" s="1"/>
  <c r="J212" i="3"/>
  <c r="L212" i="3" s="1"/>
  <c r="J213" i="3"/>
  <c r="L213" i="3" s="1"/>
  <c r="J214" i="3"/>
  <c r="L214" i="3" s="1"/>
  <c r="J215" i="3"/>
  <c r="L215" i="3" s="1"/>
  <c r="J216" i="3"/>
  <c r="L216" i="3" s="1"/>
  <c r="J217" i="3"/>
  <c r="L217" i="3" s="1"/>
  <c r="J218" i="3"/>
  <c r="L218" i="3" s="1"/>
  <c r="J219" i="3"/>
  <c r="L219" i="3" s="1"/>
  <c r="J220" i="3"/>
  <c r="L220" i="3" s="1"/>
  <c r="J221" i="3"/>
  <c r="L221" i="3" s="1"/>
  <c r="J222" i="3"/>
  <c r="L222" i="3" s="1"/>
  <c r="J223" i="3"/>
  <c r="L223" i="3" s="1"/>
  <c r="J224" i="3"/>
  <c r="L224" i="3" s="1"/>
  <c r="J225" i="3"/>
  <c r="L225" i="3" s="1"/>
  <c r="J226" i="3"/>
  <c r="L226" i="3" s="1"/>
  <c r="J227" i="3"/>
  <c r="L227" i="3" s="1"/>
  <c r="J228" i="3"/>
  <c r="L228" i="3" s="1"/>
  <c r="J229" i="3"/>
  <c r="L229" i="3" s="1"/>
  <c r="J230" i="3"/>
  <c r="L230" i="3" s="1"/>
  <c r="J231" i="3"/>
  <c r="L231" i="3" s="1"/>
  <c r="J232" i="3"/>
  <c r="L232" i="3" s="1"/>
  <c r="J233" i="3"/>
  <c r="L233" i="3" s="1"/>
  <c r="J234" i="3"/>
  <c r="L234" i="3" s="1"/>
  <c r="J235" i="3"/>
  <c r="L235" i="3" s="1"/>
  <c r="J236" i="3"/>
  <c r="L236" i="3" s="1"/>
  <c r="J237" i="3"/>
  <c r="L237" i="3" s="1"/>
  <c r="J238" i="3"/>
  <c r="L238" i="3" s="1"/>
  <c r="J239" i="3"/>
  <c r="L239" i="3" s="1"/>
  <c r="J240" i="3"/>
  <c r="L240" i="3" s="1"/>
  <c r="J241" i="3"/>
  <c r="L241" i="3" s="1"/>
  <c r="J242" i="3"/>
  <c r="L242" i="3" s="1"/>
  <c r="J243" i="3"/>
  <c r="L243" i="3" s="1"/>
  <c r="J244" i="3"/>
  <c r="L244" i="3" s="1"/>
  <c r="J245" i="3"/>
  <c r="L245" i="3" s="1"/>
  <c r="J246" i="3"/>
  <c r="L246" i="3" s="1"/>
  <c r="J247" i="3"/>
  <c r="L247" i="3" s="1"/>
  <c r="J248" i="3"/>
  <c r="L248" i="3" s="1"/>
  <c r="J249" i="3"/>
  <c r="L249" i="3" s="1"/>
  <c r="J250" i="3"/>
  <c r="L250" i="3" s="1"/>
  <c r="J251" i="3"/>
  <c r="L251" i="3" s="1"/>
  <c r="J252" i="3"/>
  <c r="L252" i="3" s="1"/>
  <c r="J253" i="3"/>
  <c r="L253" i="3" s="1"/>
  <c r="J254" i="3"/>
  <c r="L254" i="3" s="1"/>
  <c r="J255" i="3"/>
  <c r="L255" i="3" s="1"/>
  <c r="J256" i="3"/>
  <c r="L256" i="3" s="1"/>
  <c r="J257" i="3"/>
  <c r="L257" i="3" s="1"/>
  <c r="J258" i="3"/>
  <c r="L258" i="3" s="1"/>
  <c r="J259" i="3"/>
  <c r="L259" i="3" s="1"/>
  <c r="J260" i="3"/>
  <c r="L260" i="3" s="1"/>
  <c r="J261" i="3"/>
  <c r="L261" i="3" s="1"/>
  <c r="J262" i="3"/>
  <c r="L262" i="3" s="1"/>
  <c r="J263" i="3"/>
  <c r="L263" i="3" s="1"/>
  <c r="J264" i="3"/>
  <c r="L264" i="3" s="1"/>
  <c r="J265" i="3"/>
  <c r="L265" i="3" s="1"/>
  <c r="J266" i="3"/>
  <c r="L266" i="3" s="1"/>
  <c r="J267" i="3"/>
  <c r="L267" i="3" s="1"/>
  <c r="J268" i="3"/>
  <c r="L268" i="3" s="1"/>
  <c r="J269" i="3"/>
  <c r="L269" i="3" s="1"/>
  <c r="J270" i="3"/>
  <c r="L270" i="3" s="1"/>
  <c r="J271" i="3"/>
  <c r="L271" i="3" s="1"/>
  <c r="J272" i="3"/>
  <c r="L272" i="3" s="1"/>
  <c r="J273" i="3"/>
  <c r="L273" i="3" s="1"/>
  <c r="J274" i="3"/>
  <c r="L274" i="3" s="1"/>
  <c r="J275" i="3"/>
  <c r="L275" i="3" s="1"/>
  <c r="J276" i="3"/>
  <c r="L276" i="3" s="1"/>
  <c r="J277" i="3"/>
  <c r="L277" i="3" s="1"/>
  <c r="J278" i="3"/>
  <c r="L278" i="3" s="1"/>
  <c r="J279" i="3"/>
  <c r="L279" i="3" s="1"/>
  <c r="J280" i="3"/>
  <c r="L280" i="3" s="1"/>
  <c r="J281" i="3"/>
  <c r="L281" i="3" s="1"/>
  <c r="J282" i="3"/>
  <c r="L282" i="3" s="1"/>
  <c r="J283" i="3"/>
  <c r="L283" i="3" s="1"/>
  <c r="J284" i="3"/>
  <c r="L284" i="3" s="1"/>
  <c r="J285" i="3"/>
  <c r="L285" i="3" s="1"/>
  <c r="J286" i="3"/>
  <c r="L286" i="3" s="1"/>
  <c r="J287" i="3"/>
  <c r="L287" i="3" s="1"/>
  <c r="J288" i="3"/>
  <c r="L288" i="3" s="1"/>
  <c r="J289" i="3"/>
  <c r="L289" i="3" s="1"/>
  <c r="J290" i="3"/>
  <c r="L290" i="3" s="1"/>
  <c r="J291" i="3"/>
  <c r="L291" i="3" s="1"/>
  <c r="J292" i="3"/>
  <c r="L292" i="3" s="1"/>
  <c r="J293" i="3"/>
  <c r="L293" i="3" s="1"/>
  <c r="J294" i="3"/>
  <c r="L294" i="3" s="1"/>
  <c r="J295" i="3"/>
  <c r="L295" i="3" s="1"/>
  <c r="J296" i="3"/>
  <c r="L296" i="3" s="1"/>
  <c r="J297" i="3"/>
  <c r="L297" i="3" s="1"/>
  <c r="J298" i="3"/>
  <c r="L298" i="3" s="1"/>
  <c r="J299" i="3"/>
  <c r="L299" i="3" s="1"/>
  <c r="J300" i="3"/>
  <c r="L300" i="3" s="1"/>
  <c r="J301" i="3"/>
  <c r="L301" i="3" s="1"/>
  <c r="J302" i="3"/>
  <c r="L302" i="3" s="1"/>
  <c r="J303" i="3"/>
  <c r="L303" i="3" s="1"/>
  <c r="J304" i="3"/>
  <c r="L304" i="3" s="1"/>
  <c r="J305" i="3"/>
  <c r="L305" i="3" s="1"/>
  <c r="J306" i="3"/>
  <c r="L306" i="3" s="1"/>
  <c r="J307" i="3"/>
  <c r="L307" i="3" s="1"/>
  <c r="J308" i="3"/>
  <c r="L308" i="3" s="1"/>
  <c r="J309" i="3"/>
  <c r="L309" i="3" s="1"/>
  <c r="J310" i="3"/>
  <c r="L310" i="3" s="1"/>
  <c r="J311" i="3"/>
  <c r="L311" i="3" s="1"/>
  <c r="J312" i="3"/>
  <c r="L312" i="3" s="1"/>
  <c r="J313" i="3"/>
  <c r="L313" i="3" s="1"/>
  <c r="J314" i="3"/>
  <c r="L314" i="3" s="1"/>
  <c r="J315" i="3"/>
  <c r="L315" i="3" s="1"/>
  <c r="J316" i="3"/>
  <c r="L316" i="3" s="1"/>
  <c r="J317" i="3"/>
  <c r="L317" i="3" s="1"/>
  <c r="J318" i="3"/>
  <c r="L318" i="3" s="1"/>
  <c r="J319" i="3"/>
  <c r="L319" i="3" s="1"/>
  <c r="J320" i="3"/>
  <c r="L320" i="3" s="1"/>
  <c r="J321" i="3"/>
  <c r="L321" i="3" s="1"/>
  <c r="J322" i="3"/>
  <c r="L322" i="3" s="1"/>
  <c r="J323" i="3"/>
  <c r="L323" i="3" s="1"/>
  <c r="J324" i="3"/>
  <c r="L324" i="3" s="1"/>
  <c r="J325" i="3"/>
  <c r="L325" i="3" s="1"/>
  <c r="J326" i="3"/>
  <c r="L326" i="3" s="1"/>
  <c r="J327" i="3"/>
  <c r="L327" i="3" s="1"/>
  <c r="J328" i="3"/>
  <c r="L328" i="3" s="1"/>
  <c r="J329" i="3"/>
  <c r="L329" i="3" s="1"/>
  <c r="J330" i="3"/>
  <c r="L330" i="3" s="1"/>
  <c r="J331" i="3"/>
  <c r="L331" i="3" s="1"/>
  <c r="J332" i="3"/>
  <c r="L332" i="3" s="1"/>
  <c r="J333" i="3"/>
  <c r="L333" i="3" s="1"/>
  <c r="J334" i="3"/>
  <c r="L334" i="3" s="1"/>
  <c r="J335" i="3"/>
  <c r="L335" i="3" s="1"/>
  <c r="J336" i="3"/>
  <c r="L336" i="3" s="1"/>
  <c r="J337" i="3"/>
  <c r="L337" i="3" s="1"/>
  <c r="J338" i="3"/>
  <c r="L338" i="3" s="1"/>
  <c r="J339" i="3"/>
  <c r="L339" i="3" s="1"/>
  <c r="J340" i="3"/>
  <c r="L340" i="3" s="1"/>
  <c r="J341" i="3"/>
  <c r="L341" i="3" s="1"/>
  <c r="J342" i="3"/>
  <c r="L342" i="3" s="1"/>
  <c r="J343" i="3"/>
  <c r="L343" i="3" s="1"/>
  <c r="J344" i="3"/>
  <c r="L344" i="3" s="1"/>
  <c r="J345" i="3"/>
  <c r="L345" i="3" s="1"/>
  <c r="J346" i="3"/>
  <c r="L346" i="3" s="1"/>
  <c r="J347" i="3"/>
  <c r="L347" i="3" s="1"/>
  <c r="J348" i="3"/>
  <c r="L348" i="3" s="1"/>
  <c r="J349" i="3"/>
  <c r="L349" i="3" s="1"/>
  <c r="J350" i="3"/>
  <c r="L350" i="3" s="1"/>
  <c r="J351" i="3"/>
  <c r="L351" i="3" s="1"/>
  <c r="J352" i="3"/>
  <c r="L352" i="3" s="1"/>
  <c r="J353" i="3"/>
  <c r="L353" i="3" s="1"/>
  <c r="J354" i="3"/>
  <c r="L354" i="3" s="1"/>
  <c r="J355" i="3"/>
  <c r="L355" i="3" s="1"/>
  <c r="J356" i="3"/>
  <c r="L356" i="3" s="1"/>
  <c r="J357" i="3"/>
  <c r="L357" i="3" s="1"/>
  <c r="J358" i="3"/>
  <c r="L358" i="3" s="1"/>
  <c r="J359" i="3"/>
  <c r="L359" i="3" s="1"/>
  <c r="J360" i="3"/>
  <c r="L360" i="3" s="1"/>
  <c r="J361" i="3"/>
  <c r="L361" i="3" s="1"/>
  <c r="J362" i="3"/>
  <c r="L362" i="3" s="1"/>
  <c r="J363" i="3"/>
  <c r="L363" i="3" s="1"/>
  <c r="J364" i="3"/>
  <c r="L364" i="3" s="1"/>
  <c r="J365" i="3"/>
  <c r="L365" i="3" s="1"/>
  <c r="J366" i="3"/>
  <c r="L366" i="3" s="1"/>
  <c r="J367" i="3"/>
  <c r="L367" i="3" s="1"/>
  <c r="J368" i="3"/>
  <c r="L368" i="3" s="1"/>
  <c r="J369" i="3"/>
  <c r="L369" i="3" s="1"/>
  <c r="J370" i="3"/>
  <c r="L370" i="3" s="1"/>
  <c r="J371" i="3"/>
  <c r="L371" i="3" s="1"/>
  <c r="J372" i="3"/>
  <c r="L372" i="3" s="1"/>
  <c r="J373" i="3"/>
  <c r="L373" i="3" s="1"/>
  <c r="J374" i="3"/>
  <c r="L374" i="3" s="1"/>
  <c r="J375" i="3"/>
  <c r="L375" i="3" s="1"/>
  <c r="J376" i="3"/>
  <c r="L376" i="3" s="1"/>
  <c r="J377" i="3"/>
  <c r="L377" i="3" s="1"/>
  <c r="J378" i="3"/>
  <c r="L378" i="3" s="1"/>
  <c r="J379" i="3"/>
  <c r="L379" i="3" s="1"/>
  <c r="J380" i="3"/>
  <c r="L380" i="3" s="1"/>
  <c r="J381" i="3"/>
  <c r="L381" i="3" s="1"/>
  <c r="J382" i="3"/>
  <c r="L382" i="3" s="1"/>
  <c r="J383" i="3"/>
  <c r="L383" i="3" s="1"/>
  <c r="J384" i="3"/>
  <c r="L384" i="3" s="1"/>
  <c r="J385" i="3"/>
  <c r="L385" i="3" s="1"/>
  <c r="J386" i="3"/>
  <c r="L386" i="3" s="1"/>
  <c r="J387" i="3"/>
  <c r="L387" i="3" s="1"/>
  <c r="J388" i="3"/>
  <c r="L388" i="3" s="1"/>
  <c r="J389" i="3"/>
  <c r="L389" i="3" s="1"/>
  <c r="J390" i="3"/>
  <c r="L390" i="3" s="1"/>
  <c r="J391" i="3"/>
  <c r="L391" i="3" s="1"/>
  <c r="J392" i="3"/>
  <c r="L392" i="3" s="1"/>
  <c r="J393" i="3"/>
  <c r="L393" i="3" s="1"/>
  <c r="J394" i="3"/>
  <c r="L394" i="3" s="1"/>
  <c r="J395" i="3"/>
  <c r="L395" i="3" s="1"/>
  <c r="J396" i="3"/>
  <c r="L396" i="3" s="1"/>
  <c r="J397" i="3"/>
  <c r="L397" i="3" s="1"/>
  <c r="J398" i="3"/>
  <c r="L398" i="3" s="1"/>
  <c r="J399" i="3"/>
  <c r="L399" i="3" s="1"/>
  <c r="J400" i="3"/>
  <c r="L400" i="3" s="1"/>
  <c r="J401" i="3"/>
  <c r="L401" i="3" s="1"/>
  <c r="J402" i="3"/>
  <c r="L402" i="3" s="1"/>
  <c r="J403" i="3"/>
  <c r="L403" i="3" s="1"/>
  <c r="J404" i="3"/>
  <c r="L404" i="3" s="1"/>
  <c r="J405" i="3"/>
  <c r="L405" i="3" s="1"/>
  <c r="J406" i="3"/>
  <c r="L406" i="3" s="1"/>
  <c r="J407" i="3"/>
  <c r="L407" i="3" s="1"/>
  <c r="J408" i="3"/>
  <c r="L408" i="3" s="1"/>
  <c r="J409" i="3"/>
  <c r="L409" i="3" s="1"/>
  <c r="J410" i="3"/>
  <c r="L410" i="3" s="1"/>
  <c r="J411" i="3"/>
  <c r="L411" i="3" s="1"/>
  <c r="J412" i="3"/>
  <c r="L412" i="3" s="1"/>
  <c r="J413" i="3"/>
  <c r="L413" i="3" s="1"/>
  <c r="J414" i="3"/>
  <c r="L414" i="3" s="1"/>
  <c r="J415" i="3"/>
  <c r="L415" i="3" s="1"/>
  <c r="J416" i="3"/>
  <c r="L416" i="3" s="1"/>
  <c r="J417" i="3"/>
  <c r="L417" i="3" s="1"/>
  <c r="J418" i="3"/>
  <c r="L418" i="3" s="1"/>
  <c r="J419" i="3"/>
  <c r="L419" i="3" s="1"/>
  <c r="J420" i="3"/>
  <c r="L420" i="3" s="1"/>
  <c r="J421" i="3"/>
  <c r="L421" i="3" s="1"/>
  <c r="J422" i="3"/>
  <c r="L422" i="3" s="1"/>
  <c r="J423" i="3"/>
  <c r="L423" i="3" s="1"/>
  <c r="J424" i="3"/>
  <c r="L424" i="3" s="1"/>
  <c r="J425" i="3"/>
  <c r="L425" i="3" s="1"/>
  <c r="J426" i="3"/>
  <c r="L426" i="3" s="1"/>
  <c r="J427" i="3"/>
  <c r="L427" i="3" s="1"/>
  <c r="J428" i="3"/>
  <c r="L428" i="3" s="1"/>
  <c r="J429" i="3"/>
  <c r="L429" i="3" s="1"/>
  <c r="J430" i="3"/>
  <c r="L430" i="3" s="1"/>
  <c r="J431" i="3"/>
  <c r="L431" i="3" s="1"/>
  <c r="J432" i="3"/>
  <c r="L432" i="3" s="1"/>
  <c r="J433" i="3"/>
  <c r="L433" i="3" s="1"/>
  <c r="J434" i="3"/>
  <c r="L434" i="3" s="1"/>
  <c r="J435" i="3"/>
  <c r="L435" i="3" s="1"/>
  <c r="J436" i="3"/>
  <c r="L436" i="3" s="1"/>
  <c r="J437" i="3"/>
  <c r="L437" i="3" s="1"/>
  <c r="J438" i="3"/>
  <c r="L438" i="3" s="1"/>
  <c r="J439" i="3"/>
  <c r="L439" i="3" s="1"/>
  <c r="J440" i="3"/>
  <c r="L440" i="3" s="1"/>
  <c r="J441" i="3"/>
  <c r="L441" i="3" s="1"/>
  <c r="J442" i="3"/>
  <c r="L442" i="3" s="1"/>
  <c r="J443" i="3"/>
  <c r="L443" i="3" s="1"/>
  <c r="J444" i="3"/>
  <c r="L444" i="3" s="1"/>
  <c r="J445" i="3"/>
  <c r="L445" i="3" s="1"/>
  <c r="J446" i="3"/>
  <c r="L446" i="3" s="1"/>
  <c r="J447" i="3"/>
  <c r="L447" i="3" s="1"/>
  <c r="J448" i="3"/>
  <c r="L448" i="3" s="1"/>
  <c r="J449" i="3"/>
  <c r="L449" i="3" s="1"/>
  <c r="J450" i="3"/>
  <c r="L450" i="3" s="1"/>
  <c r="J451" i="3"/>
  <c r="L451" i="3" s="1"/>
  <c r="J452" i="3"/>
  <c r="L452" i="3" s="1"/>
  <c r="J453" i="3"/>
  <c r="L453" i="3" s="1"/>
  <c r="J454" i="3"/>
  <c r="L454" i="3" s="1"/>
  <c r="J455" i="3"/>
  <c r="L455" i="3" s="1"/>
  <c r="J456" i="3"/>
  <c r="L456" i="3" s="1"/>
  <c r="J457" i="3"/>
  <c r="L457" i="3" s="1"/>
  <c r="J458" i="3"/>
  <c r="L458" i="3" s="1"/>
  <c r="J459" i="3"/>
  <c r="L459" i="3" s="1"/>
  <c r="J460" i="3"/>
  <c r="L460" i="3" s="1"/>
  <c r="J461" i="3"/>
  <c r="L461" i="3" s="1"/>
  <c r="J462" i="3"/>
  <c r="L462" i="3" s="1"/>
  <c r="J463" i="3"/>
  <c r="L463" i="3" s="1"/>
  <c r="J464" i="3"/>
  <c r="L464" i="3" s="1"/>
  <c r="J465" i="3"/>
  <c r="L465" i="3" s="1"/>
  <c r="J466" i="3"/>
  <c r="L466" i="3" s="1"/>
  <c r="J467" i="3"/>
  <c r="L467" i="3" s="1"/>
  <c r="J468" i="3"/>
  <c r="L468" i="3" s="1"/>
  <c r="J469" i="3"/>
  <c r="L469" i="3" s="1"/>
  <c r="J470" i="3"/>
  <c r="L470" i="3" s="1"/>
  <c r="J471" i="3"/>
  <c r="L471" i="3" s="1"/>
  <c r="J472" i="3"/>
  <c r="L472" i="3" s="1"/>
  <c r="J473" i="3"/>
  <c r="L473" i="3" s="1"/>
  <c r="J474" i="3"/>
  <c r="L474" i="3" s="1"/>
  <c r="J475" i="3"/>
  <c r="L475" i="3" s="1"/>
  <c r="J476" i="3"/>
  <c r="L476" i="3" s="1"/>
  <c r="J477" i="3"/>
  <c r="L477" i="3" s="1"/>
  <c r="J478" i="3"/>
  <c r="L478" i="3" s="1"/>
  <c r="J479" i="3"/>
  <c r="L479" i="3" s="1"/>
  <c r="J480" i="3"/>
  <c r="L480" i="3" s="1"/>
  <c r="J481" i="3"/>
  <c r="L481" i="3" s="1"/>
  <c r="J482" i="3"/>
  <c r="L482" i="3" s="1"/>
  <c r="J483" i="3"/>
  <c r="L483" i="3" s="1"/>
  <c r="J484" i="3"/>
  <c r="L484" i="3" s="1"/>
  <c r="J485" i="3"/>
  <c r="L485" i="3" s="1"/>
  <c r="J486" i="3"/>
  <c r="L486" i="3" s="1"/>
  <c r="J487" i="3"/>
  <c r="L487" i="3" s="1"/>
  <c r="J488" i="3"/>
  <c r="L488" i="3" s="1"/>
  <c r="J489" i="3"/>
  <c r="L489" i="3" s="1"/>
  <c r="J490" i="3"/>
  <c r="L490" i="3" s="1"/>
  <c r="J491" i="3"/>
  <c r="L491" i="3" s="1"/>
  <c r="J492" i="3"/>
  <c r="L492" i="3" s="1"/>
  <c r="J493" i="3"/>
  <c r="L493" i="3" s="1"/>
  <c r="J494" i="3"/>
  <c r="L494" i="3" s="1"/>
  <c r="J495" i="3"/>
  <c r="L495" i="3" s="1"/>
  <c r="J496" i="3"/>
  <c r="L496" i="3" s="1"/>
  <c r="J497" i="3"/>
  <c r="L497" i="3" s="1"/>
  <c r="J498" i="3"/>
  <c r="L498" i="3" s="1"/>
  <c r="J499" i="3"/>
  <c r="L499" i="3" s="1"/>
  <c r="J500" i="3"/>
  <c r="L500" i="3" s="1"/>
  <c r="J501" i="3"/>
  <c r="L501" i="3" s="1"/>
  <c r="J502" i="3"/>
  <c r="L502" i="3" s="1"/>
  <c r="J503" i="3"/>
  <c r="L503" i="3" s="1"/>
  <c r="J504" i="3"/>
  <c r="L504" i="3" s="1"/>
  <c r="J505" i="3"/>
  <c r="L505" i="3" s="1"/>
  <c r="J506" i="3"/>
  <c r="L506" i="3" s="1"/>
  <c r="J507" i="3"/>
  <c r="L507" i="3" s="1"/>
  <c r="J508" i="3"/>
  <c r="L508" i="3" s="1"/>
  <c r="J509" i="3"/>
  <c r="L509" i="3" s="1"/>
  <c r="J510" i="3"/>
  <c r="L510" i="3" s="1"/>
  <c r="J511" i="3"/>
  <c r="L511" i="3" s="1"/>
  <c r="J512" i="3"/>
  <c r="L512" i="3" s="1"/>
  <c r="J513" i="3"/>
  <c r="L513" i="3" s="1"/>
  <c r="J514" i="3"/>
  <c r="L514" i="3" s="1"/>
  <c r="J515" i="3"/>
  <c r="L515" i="3" s="1"/>
  <c r="J516" i="3"/>
  <c r="L516" i="3" s="1"/>
  <c r="J517" i="3"/>
  <c r="L517" i="3" s="1"/>
  <c r="J518" i="3"/>
  <c r="L518" i="3" s="1"/>
  <c r="J519" i="3"/>
  <c r="L519" i="3" s="1"/>
  <c r="J520" i="3"/>
  <c r="L520" i="3" s="1"/>
  <c r="J521" i="3"/>
  <c r="L521" i="3" s="1"/>
  <c r="J522" i="3"/>
  <c r="L522" i="3" s="1"/>
  <c r="J523" i="3"/>
  <c r="L523" i="3" s="1"/>
  <c r="J524" i="3"/>
  <c r="L524" i="3" s="1"/>
  <c r="J525" i="3"/>
  <c r="L525" i="3" s="1"/>
  <c r="J526" i="3"/>
  <c r="L526" i="3" s="1"/>
  <c r="J527" i="3"/>
  <c r="L527" i="3" s="1"/>
  <c r="J528" i="3"/>
  <c r="L528" i="3" s="1"/>
  <c r="J2" i="3"/>
  <c r="L2" i="3" s="1"/>
  <c r="I3" i="3"/>
  <c r="K3" i="3" s="1"/>
  <c r="I4" i="3"/>
  <c r="K4" i="3" s="1"/>
  <c r="I5" i="3"/>
  <c r="K5" i="3" s="1"/>
  <c r="I6" i="3"/>
  <c r="K6" i="3" s="1"/>
  <c r="I7" i="3"/>
  <c r="K7" i="3" s="1"/>
  <c r="I8" i="3"/>
  <c r="K8" i="3" s="1"/>
  <c r="I9" i="3"/>
  <c r="K9" i="3" s="1"/>
  <c r="I10" i="3"/>
  <c r="K10" i="3" s="1"/>
  <c r="I11" i="3"/>
  <c r="K11" i="3" s="1"/>
  <c r="I12" i="3"/>
  <c r="K12" i="3" s="1"/>
  <c r="I13" i="3"/>
  <c r="K13" i="3" s="1"/>
  <c r="I14" i="3"/>
  <c r="K14" i="3" s="1"/>
  <c r="I15" i="3"/>
  <c r="K15" i="3" s="1"/>
  <c r="I16" i="3"/>
  <c r="K16" i="3" s="1"/>
  <c r="I17" i="3"/>
  <c r="K17" i="3" s="1"/>
  <c r="I18" i="3"/>
  <c r="K18" i="3" s="1"/>
  <c r="I19" i="3"/>
  <c r="K19" i="3" s="1"/>
  <c r="I20" i="3"/>
  <c r="K20" i="3" s="1"/>
  <c r="I21" i="3"/>
  <c r="K21" i="3" s="1"/>
  <c r="I22" i="3"/>
  <c r="K22" i="3" s="1"/>
  <c r="I23" i="3"/>
  <c r="K23" i="3" s="1"/>
  <c r="I24" i="3"/>
  <c r="K24" i="3" s="1"/>
  <c r="I25" i="3"/>
  <c r="K25" i="3" s="1"/>
  <c r="I26" i="3"/>
  <c r="K26" i="3" s="1"/>
  <c r="I27" i="3"/>
  <c r="K27" i="3" s="1"/>
  <c r="I28" i="3"/>
  <c r="K28" i="3" s="1"/>
  <c r="I29" i="3"/>
  <c r="K29" i="3" s="1"/>
  <c r="I30" i="3"/>
  <c r="K30" i="3" s="1"/>
  <c r="I31" i="3"/>
  <c r="K31" i="3" s="1"/>
  <c r="I32" i="3"/>
  <c r="K32" i="3" s="1"/>
  <c r="I33" i="3"/>
  <c r="K33" i="3" s="1"/>
  <c r="I34" i="3"/>
  <c r="K34" i="3" s="1"/>
  <c r="I35" i="3"/>
  <c r="K35" i="3" s="1"/>
  <c r="I36" i="3"/>
  <c r="K36" i="3" s="1"/>
  <c r="I37" i="3"/>
  <c r="K37" i="3" s="1"/>
  <c r="I38" i="3"/>
  <c r="K38" i="3" s="1"/>
  <c r="I39" i="3"/>
  <c r="K39" i="3" s="1"/>
  <c r="I40" i="3"/>
  <c r="K40" i="3" s="1"/>
  <c r="I41" i="3"/>
  <c r="K41" i="3" s="1"/>
  <c r="I42" i="3"/>
  <c r="K42" i="3" s="1"/>
  <c r="I43" i="3"/>
  <c r="K43" i="3" s="1"/>
  <c r="I44" i="3"/>
  <c r="K44" i="3" s="1"/>
  <c r="I45" i="3"/>
  <c r="K45" i="3" s="1"/>
  <c r="I46" i="3"/>
  <c r="K46" i="3" s="1"/>
  <c r="I47" i="3"/>
  <c r="K47" i="3" s="1"/>
  <c r="I48" i="3"/>
  <c r="K48" i="3" s="1"/>
  <c r="I49" i="3"/>
  <c r="K49" i="3" s="1"/>
  <c r="I50" i="3"/>
  <c r="K50" i="3" s="1"/>
  <c r="I51" i="3"/>
  <c r="K51" i="3" s="1"/>
  <c r="I52" i="3"/>
  <c r="K52" i="3" s="1"/>
  <c r="I53" i="3"/>
  <c r="K53" i="3" s="1"/>
  <c r="I54" i="3"/>
  <c r="K54" i="3" s="1"/>
  <c r="I55" i="3"/>
  <c r="K55" i="3" s="1"/>
  <c r="I56" i="3"/>
  <c r="K56" i="3" s="1"/>
  <c r="I57" i="3"/>
  <c r="K57" i="3" s="1"/>
  <c r="I58" i="3"/>
  <c r="K58" i="3" s="1"/>
  <c r="I59" i="3"/>
  <c r="K59" i="3" s="1"/>
  <c r="I60" i="3"/>
  <c r="K60" i="3" s="1"/>
  <c r="I61" i="3"/>
  <c r="K61" i="3" s="1"/>
  <c r="I62" i="3"/>
  <c r="K62" i="3" s="1"/>
  <c r="I63" i="3"/>
  <c r="K63" i="3" s="1"/>
  <c r="I64" i="3"/>
  <c r="K64" i="3" s="1"/>
  <c r="I65" i="3"/>
  <c r="K65" i="3" s="1"/>
  <c r="I66" i="3"/>
  <c r="K66" i="3" s="1"/>
  <c r="I67" i="3"/>
  <c r="K67" i="3" s="1"/>
  <c r="I68" i="3"/>
  <c r="K68" i="3" s="1"/>
  <c r="I69" i="3"/>
  <c r="K69" i="3" s="1"/>
  <c r="I70" i="3"/>
  <c r="K70" i="3" s="1"/>
  <c r="I71" i="3"/>
  <c r="K71" i="3" s="1"/>
  <c r="I72" i="3"/>
  <c r="K72" i="3" s="1"/>
  <c r="I73" i="3"/>
  <c r="K73" i="3" s="1"/>
  <c r="I74" i="3"/>
  <c r="K74" i="3" s="1"/>
  <c r="I75" i="3"/>
  <c r="K75" i="3" s="1"/>
  <c r="I76" i="3"/>
  <c r="K76" i="3" s="1"/>
  <c r="I77" i="3"/>
  <c r="K77" i="3" s="1"/>
  <c r="I78" i="3"/>
  <c r="K78" i="3" s="1"/>
  <c r="I79" i="3"/>
  <c r="K79" i="3" s="1"/>
  <c r="I80" i="3"/>
  <c r="K80" i="3" s="1"/>
  <c r="I81" i="3"/>
  <c r="K81" i="3" s="1"/>
  <c r="I82" i="3"/>
  <c r="K82" i="3" s="1"/>
  <c r="I83" i="3"/>
  <c r="K83" i="3" s="1"/>
  <c r="I84" i="3"/>
  <c r="K84" i="3" s="1"/>
  <c r="I85" i="3"/>
  <c r="K85" i="3" s="1"/>
  <c r="I86" i="3"/>
  <c r="K86" i="3" s="1"/>
  <c r="I87" i="3"/>
  <c r="K87" i="3" s="1"/>
  <c r="I88" i="3"/>
  <c r="K88" i="3" s="1"/>
  <c r="I89" i="3"/>
  <c r="K89" i="3" s="1"/>
  <c r="I90" i="3"/>
  <c r="K90" i="3" s="1"/>
  <c r="I91" i="3"/>
  <c r="K91" i="3" s="1"/>
  <c r="I92" i="3"/>
  <c r="K92" i="3" s="1"/>
  <c r="I93" i="3"/>
  <c r="K93" i="3" s="1"/>
  <c r="I94" i="3"/>
  <c r="K94" i="3" s="1"/>
  <c r="I95" i="3"/>
  <c r="K95" i="3" s="1"/>
  <c r="I96" i="3"/>
  <c r="K96" i="3" s="1"/>
  <c r="I97" i="3"/>
  <c r="K97" i="3" s="1"/>
  <c r="I98" i="3"/>
  <c r="K98" i="3" s="1"/>
  <c r="I99" i="3"/>
  <c r="K99" i="3" s="1"/>
  <c r="I100" i="3"/>
  <c r="K100" i="3" s="1"/>
  <c r="I101" i="3"/>
  <c r="K101" i="3" s="1"/>
  <c r="I102" i="3"/>
  <c r="K102" i="3" s="1"/>
  <c r="I103" i="3"/>
  <c r="K103" i="3" s="1"/>
  <c r="I104" i="3"/>
  <c r="K104" i="3" s="1"/>
  <c r="I105" i="3"/>
  <c r="K105" i="3" s="1"/>
  <c r="I106" i="3"/>
  <c r="K106" i="3" s="1"/>
  <c r="I107" i="3"/>
  <c r="K107" i="3" s="1"/>
  <c r="I108" i="3"/>
  <c r="K108" i="3" s="1"/>
  <c r="I109" i="3"/>
  <c r="K109" i="3" s="1"/>
  <c r="I110" i="3"/>
  <c r="K110" i="3" s="1"/>
  <c r="I111" i="3"/>
  <c r="K111" i="3" s="1"/>
  <c r="I112" i="3"/>
  <c r="K112" i="3" s="1"/>
  <c r="I113" i="3"/>
  <c r="K113" i="3" s="1"/>
  <c r="I114" i="3"/>
  <c r="K114" i="3" s="1"/>
  <c r="I115" i="3"/>
  <c r="K115" i="3" s="1"/>
  <c r="I116" i="3"/>
  <c r="K116" i="3" s="1"/>
  <c r="I117" i="3"/>
  <c r="K117" i="3" s="1"/>
  <c r="I118" i="3"/>
  <c r="K118" i="3" s="1"/>
  <c r="I119" i="3"/>
  <c r="K119" i="3" s="1"/>
  <c r="I120" i="3"/>
  <c r="K120" i="3" s="1"/>
  <c r="I121" i="3"/>
  <c r="K121" i="3" s="1"/>
  <c r="I122" i="3"/>
  <c r="K122" i="3" s="1"/>
  <c r="I123" i="3"/>
  <c r="K123" i="3" s="1"/>
  <c r="I124" i="3"/>
  <c r="K124" i="3" s="1"/>
  <c r="I125" i="3"/>
  <c r="K125" i="3" s="1"/>
  <c r="I126" i="3"/>
  <c r="K126" i="3" s="1"/>
  <c r="I127" i="3"/>
  <c r="K127" i="3" s="1"/>
  <c r="I128" i="3"/>
  <c r="K128" i="3" s="1"/>
  <c r="I129" i="3"/>
  <c r="K129" i="3" s="1"/>
  <c r="I130" i="3"/>
  <c r="K130" i="3" s="1"/>
  <c r="I131" i="3"/>
  <c r="K131" i="3" s="1"/>
  <c r="I132" i="3"/>
  <c r="K132" i="3" s="1"/>
  <c r="I133" i="3"/>
  <c r="K133" i="3" s="1"/>
  <c r="I134" i="3"/>
  <c r="K134" i="3" s="1"/>
  <c r="I135" i="3"/>
  <c r="K135" i="3" s="1"/>
  <c r="I136" i="3"/>
  <c r="K136" i="3" s="1"/>
  <c r="I137" i="3"/>
  <c r="K137" i="3" s="1"/>
  <c r="I138" i="3"/>
  <c r="K138" i="3" s="1"/>
  <c r="I139" i="3"/>
  <c r="K139" i="3" s="1"/>
  <c r="I140" i="3"/>
  <c r="K140" i="3" s="1"/>
  <c r="I141" i="3"/>
  <c r="K141" i="3" s="1"/>
  <c r="I142" i="3"/>
  <c r="K142" i="3" s="1"/>
  <c r="I143" i="3"/>
  <c r="K143" i="3" s="1"/>
  <c r="I144" i="3"/>
  <c r="K144" i="3" s="1"/>
  <c r="I145" i="3"/>
  <c r="K145" i="3" s="1"/>
  <c r="I146" i="3"/>
  <c r="K146" i="3" s="1"/>
  <c r="I147" i="3"/>
  <c r="K147" i="3" s="1"/>
  <c r="I148" i="3"/>
  <c r="K148" i="3" s="1"/>
  <c r="I149" i="3"/>
  <c r="K149" i="3" s="1"/>
  <c r="I150" i="3"/>
  <c r="K150" i="3" s="1"/>
  <c r="I151" i="3"/>
  <c r="K151" i="3" s="1"/>
  <c r="I152" i="3"/>
  <c r="K152" i="3" s="1"/>
  <c r="I153" i="3"/>
  <c r="K153" i="3" s="1"/>
  <c r="I154" i="3"/>
  <c r="K154" i="3" s="1"/>
  <c r="I155" i="3"/>
  <c r="K155" i="3" s="1"/>
  <c r="I156" i="3"/>
  <c r="K156" i="3" s="1"/>
  <c r="I157" i="3"/>
  <c r="K157" i="3" s="1"/>
  <c r="I158" i="3"/>
  <c r="K158" i="3" s="1"/>
  <c r="I159" i="3"/>
  <c r="K159" i="3" s="1"/>
  <c r="I160" i="3"/>
  <c r="K160" i="3" s="1"/>
  <c r="I161" i="3"/>
  <c r="K161" i="3" s="1"/>
  <c r="I162" i="3"/>
  <c r="K162" i="3" s="1"/>
  <c r="I163" i="3"/>
  <c r="K163" i="3" s="1"/>
  <c r="I164" i="3"/>
  <c r="K164" i="3" s="1"/>
  <c r="I165" i="3"/>
  <c r="K165" i="3" s="1"/>
  <c r="I166" i="3"/>
  <c r="K166" i="3" s="1"/>
  <c r="I167" i="3"/>
  <c r="K167" i="3" s="1"/>
  <c r="I168" i="3"/>
  <c r="K168" i="3" s="1"/>
  <c r="I169" i="3"/>
  <c r="K169" i="3" s="1"/>
  <c r="I170" i="3"/>
  <c r="K170" i="3" s="1"/>
  <c r="I171" i="3"/>
  <c r="K171" i="3" s="1"/>
  <c r="I172" i="3"/>
  <c r="K172" i="3" s="1"/>
  <c r="I173" i="3"/>
  <c r="K173" i="3" s="1"/>
  <c r="I174" i="3"/>
  <c r="K174" i="3" s="1"/>
  <c r="I175" i="3"/>
  <c r="K175" i="3" s="1"/>
  <c r="I176" i="3"/>
  <c r="K176" i="3" s="1"/>
  <c r="I177" i="3"/>
  <c r="K177" i="3" s="1"/>
  <c r="I178" i="3"/>
  <c r="K178" i="3" s="1"/>
  <c r="I179" i="3"/>
  <c r="K179" i="3" s="1"/>
  <c r="I180" i="3"/>
  <c r="K180" i="3" s="1"/>
  <c r="I181" i="3"/>
  <c r="K181" i="3" s="1"/>
  <c r="I182" i="3"/>
  <c r="K182" i="3" s="1"/>
  <c r="I183" i="3"/>
  <c r="K183" i="3" s="1"/>
  <c r="I184" i="3"/>
  <c r="K184" i="3" s="1"/>
  <c r="I185" i="3"/>
  <c r="K185" i="3" s="1"/>
  <c r="I186" i="3"/>
  <c r="K186" i="3" s="1"/>
  <c r="I187" i="3"/>
  <c r="K187" i="3" s="1"/>
  <c r="I188" i="3"/>
  <c r="K188" i="3" s="1"/>
  <c r="I189" i="3"/>
  <c r="K189" i="3" s="1"/>
  <c r="I190" i="3"/>
  <c r="K190" i="3" s="1"/>
  <c r="I191" i="3"/>
  <c r="K191" i="3" s="1"/>
  <c r="I192" i="3"/>
  <c r="K192" i="3" s="1"/>
  <c r="I193" i="3"/>
  <c r="K193" i="3" s="1"/>
  <c r="I194" i="3"/>
  <c r="K194" i="3" s="1"/>
  <c r="I195" i="3"/>
  <c r="K195" i="3" s="1"/>
  <c r="I196" i="3"/>
  <c r="K196" i="3" s="1"/>
  <c r="I197" i="3"/>
  <c r="K197" i="3" s="1"/>
  <c r="I198" i="3"/>
  <c r="K198" i="3" s="1"/>
  <c r="I199" i="3"/>
  <c r="K199" i="3" s="1"/>
  <c r="I200" i="3"/>
  <c r="K200" i="3" s="1"/>
  <c r="I201" i="3"/>
  <c r="K201" i="3" s="1"/>
  <c r="I202" i="3"/>
  <c r="K202" i="3" s="1"/>
  <c r="I203" i="3"/>
  <c r="K203" i="3" s="1"/>
  <c r="I204" i="3"/>
  <c r="K204" i="3" s="1"/>
  <c r="I205" i="3"/>
  <c r="K205" i="3" s="1"/>
  <c r="I206" i="3"/>
  <c r="K206" i="3" s="1"/>
  <c r="I207" i="3"/>
  <c r="K207" i="3" s="1"/>
  <c r="I208" i="3"/>
  <c r="K208" i="3" s="1"/>
  <c r="I209" i="3"/>
  <c r="K209" i="3" s="1"/>
  <c r="I210" i="3"/>
  <c r="K210" i="3" s="1"/>
  <c r="I211" i="3"/>
  <c r="K211" i="3" s="1"/>
  <c r="I212" i="3"/>
  <c r="K212" i="3" s="1"/>
  <c r="I213" i="3"/>
  <c r="K213" i="3" s="1"/>
  <c r="I214" i="3"/>
  <c r="K214" i="3" s="1"/>
  <c r="I215" i="3"/>
  <c r="K215" i="3" s="1"/>
  <c r="I216" i="3"/>
  <c r="K216" i="3" s="1"/>
  <c r="I217" i="3"/>
  <c r="K217" i="3" s="1"/>
  <c r="I218" i="3"/>
  <c r="K218" i="3" s="1"/>
  <c r="I219" i="3"/>
  <c r="K219" i="3" s="1"/>
  <c r="I220" i="3"/>
  <c r="K220" i="3" s="1"/>
  <c r="I221" i="3"/>
  <c r="K221" i="3" s="1"/>
  <c r="I222" i="3"/>
  <c r="K222" i="3" s="1"/>
  <c r="I223" i="3"/>
  <c r="K223" i="3" s="1"/>
  <c r="I224" i="3"/>
  <c r="K224" i="3" s="1"/>
  <c r="I225" i="3"/>
  <c r="K225" i="3" s="1"/>
  <c r="I226" i="3"/>
  <c r="K226" i="3" s="1"/>
  <c r="I227" i="3"/>
  <c r="K227" i="3" s="1"/>
  <c r="I228" i="3"/>
  <c r="K228" i="3" s="1"/>
  <c r="I229" i="3"/>
  <c r="K229" i="3" s="1"/>
  <c r="I230" i="3"/>
  <c r="K230" i="3" s="1"/>
  <c r="I231" i="3"/>
  <c r="K231" i="3" s="1"/>
  <c r="I232" i="3"/>
  <c r="K232" i="3" s="1"/>
  <c r="I233" i="3"/>
  <c r="K233" i="3" s="1"/>
  <c r="I234" i="3"/>
  <c r="K234" i="3" s="1"/>
  <c r="I235" i="3"/>
  <c r="K235" i="3" s="1"/>
  <c r="I236" i="3"/>
  <c r="K236" i="3" s="1"/>
  <c r="I237" i="3"/>
  <c r="K237" i="3" s="1"/>
  <c r="I238" i="3"/>
  <c r="K238" i="3" s="1"/>
  <c r="I239" i="3"/>
  <c r="K239" i="3" s="1"/>
  <c r="I240" i="3"/>
  <c r="K240" i="3" s="1"/>
  <c r="I241" i="3"/>
  <c r="K241" i="3" s="1"/>
  <c r="I242" i="3"/>
  <c r="K242" i="3" s="1"/>
  <c r="I243" i="3"/>
  <c r="K243" i="3" s="1"/>
  <c r="I244" i="3"/>
  <c r="K244" i="3" s="1"/>
  <c r="I245" i="3"/>
  <c r="K245" i="3" s="1"/>
  <c r="I246" i="3"/>
  <c r="K246" i="3" s="1"/>
  <c r="I247" i="3"/>
  <c r="K247" i="3" s="1"/>
  <c r="I248" i="3"/>
  <c r="K248" i="3" s="1"/>
  <c r="I249" i="3"/>
  <c r="K249" i="3" s="1"/>
  <c r="I250" i="3"/>
  <c r="K250" i="3" s="1"/>
  <c r="I251" i="3"/>
  <c r="K251" i="3" s="1"/>
  <c r="I252" i="3"/>
  <c r="K252" i="3" s="1"/>
  <c r="I253" i="3"/>
  <c r="K253" i="3" s="1"/>
  <c r="I254" i="3"/>
  <c r="K254" i="3" s="1"/>
  <c r="I255" i="3"/>
  <c r="K255" i="3" s="1"/>
  <c r="I256" i="3"/>
  <c r="K256" i="3" s="1"/>
  <c r="I257" i="3"/>
  <c r="K257" i="3" s="1"/>
  <c r="I258" i="3"/>
  <c r="K258" i="3" s="1"/>
  <c r="I259" i="3"/>
  <c r="K259" i="3" s="1"/>
  <c r="I260" i="3"/>
  <c r="K260" i="3" s="1"/>
  <c r="I261" i="3"/>
  <c r="K261" i="3" s="1"/>
  <c r="I262" i="3"/>
  <c r="K262" i="3" s="1"/>
  <c r="I263" i="3"/>
  <c r="K263" i="3" s="1"/>
  <c r="I264" i="3"/>
  <c r="K264" i="3" s="1"/>
  <c r="I265" i="3"/>
  <c r="K265" i="3" s="1"/>
  <c r="I266" i="3"/>
  <c r="K266" i="3" s="1"/>
  <c r="I267" i="3"/>
  <c r="K267" i="3" s="1"/>
  <c r="I268" i="3"/>
  <c r="K268" i="3" s="1"/>
  <c r="I269" i="3"/>
  <c r="K269" i="3" s="1"/>
  <c r="I270" i="3"/>
  <c r="K270" i="3" s="1"/>
  <c r="I271" i="3"/>
  <c r="K271" i="3" s="1"/>
  <c r="I272" i="3"/>
  <c r="K272" i="3" s="1"/>
  <c r="I273" i="3"/>
  <c r="K273" i="3" s="1"/>
  <c r="I274" i="3"/>
  <c r="K274" i="3" s="1"/>
  <c r="I275" i="3"/>
  <c r="K275" i="3" s="1"/>
  <c r="I276" i="3"/>
  <c r="K276" i="3" s="1"/>
  <c r="I277" i="3"/>
  <c r="K277" i="3" s="1"/>
  <c r="I278" i="3"/>
  <c r="K278" i="3" s="1"/>
  <c r="I279" i="3"/>
  <c r="K279" i="3" s="1"/>
  <c r="I280" i="3"/>
  <c r="K280" i="3" s="1"/>
  <c r="I281" i="3"/>
  <c r="K281" i="3" s="1"/>
  <c r="I282" i="3"/>
  <c r="K282" i="3" s="1"/>
  <c r="I283" i="3"/>
  <c r="K283" i="3" s="1"/>
  <c r="I284" i="3"/>
  <c r="K284" i="3" s="1"/>
  <c r="I285" i="3"/>
  <c r="K285" i="3" s="1"/>
  <c r="I286" i="3"/>
  <c r="K286" i="3" s="1"/>
  <c r="I287" i="3"/>
  <c r="K287" i="3" s="1"/>
  <c r="I288" i="3"/>
  <c r="K288" i="3" s="1"/>
  <c r="I289" i="3"/>
  <c r="K289" i="3" s="1"/>
  <c r="I290" i="3"/>
  <c r="K290" i="3" s="1"/>
  <c r="I291" i="3"/>
  <c r="K291" i="3" s="1"/>
  <c r="I292" i="3"/>
  <c r="K292" i="3" s="1"/>
  <c r="I293" i="3"/>
  <c r="K293" i="3" s="1"/>
  <c r="I294" i="3"/>
  <c r="K294" i="3" s="1"/>
  <c r="I295" i="3"/>
  <c r="K295" i="3" s="1"/>
  <c r="I296" i="3"/>
  <c r="K296" i="3" s="1"/>
  <c r="I297" i="3"/>
  <c r="K297" i="3" s="1"/>
  <c r="I298" i="3"/>
  <c r="K298" i="3" s="1"/>
  <c r="I299" i="3"/>
  <c r="K299" i="3" s="1"/>
  <c r="I300" i="3"/>
  <c r="K300" i="3" s="1"/>
  <c r="I301" i="3"/>
  <c r="K301" i="3" s="1"/>
  <c r="I302" i="3"/>
  <c r="K302" i="3" s="1"/>
  <c r="I303" i="3"/>
  <c r="K303" i="3" s="1"/>
  <c r="I304" i="3"/>
  <c r="K304" i="3" s="1"/>
  <c r="I305" i="3"/>
  <c r="K305" i="3" s="1"/>
  <c r="I306" i="3"/>
  <c r="K306" i="3" s="1"/>
  <c r="I307" i="3"/>
  <c r="K307" i="3" s="1"/>
  <c r="I308" i="3"/>
  <c r="K308" i="3" s="1"/>
  <c r="I309" i="3"/>
  <c r="K309" i="3" s="1"/>
  <c r="I310" i="3"/>
  <c r="K310" i="3" s="1"/>
  <c r="I311" i="3"/>
  <c r="K311" i="3" s="1"/>
  <c r="I312" i="3"/>
  <c r="K312" i="3" s="1"/>
  <c r="I313" i="3"/>
  <c r="K313" i="3" s="1"/>
  <c r="I314" i="3"/>
  <c r="K314" i="3" s="1"/>
  <c r="I315" i="3"/>
  <c r="K315" i="3" s="1"/>
  <c r="I316" i="3"/>
  <c r="K316" i="3" s="1"/>
  <c r="I317" i="3"/>
  <c r="K317" i="3" s="1"/>
  <c r="I318" i="3"/>
  <c r="K318" i="3" s="1"/>
  <c r="I319" i="3"/>
  <c r="K319" i="3" s="1"/>
  <c r="I320" i="3"/>
  <c r="K320" i="3" s="1"/>
  <c r="I321" i="3"/>
  <c r="K321" i="3" s="1"/>
  <c r="I322" i="3"/>
  <c r="K322" i="3" s="1"/>
  <c r="I323" i="3"/>
  <c r="K323" i="3" s="1"/>
  <c r="I324" i="3"/>
  <c r="K324" i="3" s="1"/>
  <c r="I325" i="3"/>
  <c r="K325" i="3" s="1"/>
  <c r="I326" i="3"/>
  <c r="K326" i="3" s="1"/>
  <c r="I327" i="3"/>
  <c r="K327" i="3" s="1"/>
  <c r="I328" i="3"/>
  <c r="K328" i="3" s="1"/>
  <c r="I329" i="3"/>
  <c r="K329" i="3" s="1"/>
  <c r="I330" i="3"/>
  <c r="K330" i="3" s="1"/>
  <c r="I331" i="3"/>
  <c r="K331" i="3" s="1"/>
  <c r="I332" i="3"/>
  <c r="K332" i="3" s="1"/>
  <c r="I333" i="3"/>
  <c r="K333" i="3" s="1"/>
  <c r="I334" i="3"/>
  <c r="K334" i="3" s="1"/>
  <c r="I335" i="3"/>
  <c r="K335" i="3" s="1"/>
  <c r="I336" i="3"/>
  <c r="K336" i="3" s="1"/>
  <c r="I337" i="3"/>
  <c r="K337" i="3" s="1"/>
  <c r="I338" i="3"/>
  <c r="K338" i="3" s="1"/>
  <c r="I339" i="3"/>
  <c r="K339" i="3" s="1"/>
  <c r="I340" i="3"/>
  <c r="K340" i="3" s="1"/>
  <c r="I341" i="3"/>
  <c r="K341" i="3" s="1"/>
  <c r="I342" i="3"/>
  <c r="K342" i="3" s="1"/>
  <c r="I343" i="3"/>
  <c r="K343" i="3" s="1"/>
  <c r="I344" i="3"/>
  <c r="K344" i="3" s="1"/>
  <c r="I345" i="3"/>
  <c r="K345" i="3" s="1"/>
  <c r="I346" i="3"/>
  <c r="K346" i="3" s="1"/>
  <c r="I347" i="3"/>
  <c r="K347" i="3" s="1"/>
  <c r="I348" i="3"/>
  <c r="K348" i="3" s="1"/>
  <c r="I349" i="3"/>
  <c r="K349" i="3" s="1"/>
  <c r="I350" i="3"/>
  <c r="K350" i="3" s="1"/>
  <c r="I351" i="3"/>
  <c r="K351" i="3" s="1"/>
  <c r="I352" i="3"/>
  <c r="K352" i="3" s="1"/>
  <c r="I353" i="3"/>
  <c r="K353" i="3" s="1"/>
  <c r="I354" i="3"/>
  <c r="K354" i="3" s="1"/>
  <c r="I355" i="3"/>
  <c r="K355" i="3" s="1"/>
  <c r="I356" i="3"/>
  <c r="K356" i="3" s="1"/>
  <c r="I357" i="3"/>
  <c r="K357" i="3" s="1"/>
  <c r="I358" i="3"/>
  <c r="K358" i="3" s="1"/>
  <c r="I359" i="3"/>
  <c r="K359" i="3" s="1"/>
  <c r="I360" i="3"/>
  <c r="K360" i="3" s="1"/>
  <c r="I361" i="3"/>
  <c r="K361" i="3" s="1"/>
  <c r="I362" i="3"/>
  <c r="K362" i="3" s="1"/>
  <c r="I363" i="3"/>
  <c r="K363" i="3" s="1"/>
  <c r="I364" i="3"/>
  <c r="K364" i="3" s="1"/>
  <c r="I365" i="3"/>
  <c r="K365" i="3" s="1"/>
  <c r="I366" i="3"/>
  <c r="K366" i="3" s="1"/>
  <c r="I367" i="3"/>
  <c r="K367" i="3" s="1"/>
  <c r="I368" i="3"/>
  <c r="K368" i="3" s="1"/>
  <c r="I369" i="3"/>
  <c r="K369" i="3" s="1"/>
  <c r="I370" i="3"/>
  <c r="K370" i="3" s="1"/>
  <c r="I371" i="3"/>
  <c r="K371" i="3" s="1"/>
  <c r="I372" i="3"/>
  <c r="K372" i="3" s="1"/>
  <c r="I373" i="3"/>
  <c r="K373" i="3" s="1"/>
  <c r="I374" i="3"/>
  <c r="K374" i="3" s="1"/>
  <c r="I375" i="3"/>
  <c r="K375" i="3" s="1"/>
  <c r="I376" i="3"/>
  <c r="K376" i="3" s="1"/>
  <c r="I377" i="3"/>
  <c r="K377" i="3" s="1"/>
  <c r="I378" i="3"/>
  <c r="K378" i="3" s="1"/>
  <c r="I379" i="3"/>
  <c r="K379" i="3" s="1"/>
  <c r="I380" i="3"/>
  <c r="K380" i="3" s="1"/>
  <c r="I381" i="3"/>
  <c r="K381" i="3" s="1"/>
  <c r="I382" i="3"/>
  <c r="K382" i="3" s="1"/>
  <c r="I383" i="3"/>
  <c r="K383" i="3" s="1"/>
  <c r="I384" i="3"/>
  <c r="K384" i="3" s="1"/>
  <c r="I385" i="3"/>
  <c r="K385" i="3" s="1"/>
  <c r="I386" i="3"/>
  <c r="K386" i="3" s="1"/>
  <c r="I387" i="3"/>
  <c r="K387" i="3" s="1"/>
  <c r="I388" i="3"/>
  <c r="K388" i="3" s="1"/>
  <c r="I389" i="3"/>
  <c r="K389" i="3" s="1"/>
  <c r="I390" i="3"/>
  <c r="K390" i="3" s="1"/>
  <c r="I391" i="3"/>
  <c r="K391" i="3" s="1"/>
  <c r="I392" i="3"/>
  <c r="K392" i="3" s="1"/>
  <c r="I393" i="3"/>
  <c r="K393" i="3" s="1"/>
  <c r="I394" i="3"/>
  <c r="K394" i="3" s="1"/>
  <c r="I395" i="3"/>
  <c r="K395" i="3" s="1"/>
  <c r="I396" i="3"/>
  <c r="K396" i="3" s="1"/>
  <c r="I397" i="3"/>
  <c r="K397" i="3" s="1"/>
  <c r="I398" i="3"/>
  <c r="K398" i="3" s="1"/>
  <c r="I399" i="3"/>
  <c r="K399" i="3" s="1"/>
  <c r="I400" i="3"/>
  <c r="K400" i="3" s="1"/>
  <c r="I401" i="3"/>
  <c r="K401" i="3" s="1"/>
  <c r="I402" i="3"/>
  <c r="K402" i="3" s="1"/>
  <c r="I403" i="3"/>
  <c r="K403" i="3" s="1"/>
  <c r="I404" i="3"/>
  <c r="K404" i="3" s="1"/>
  <c r="I405" i="3"/>
  <c r="K405" i="3" s="1"/>
  <c r="I406" i="3"/>
  <c r="K406" i="3" s="1"/>
  <c r="I407" i="3"/>
  <c r="K407" i="3" s="1"/>
  <c r="I408" i="3"/>
  <c r="K408" i="3" s="1"/>
  <c r="I409" i="3"/>
  <c r="K409" i="3" s="1"/>
  <c r="I410" i="3"/>
  <c r="K410" i="3" s="1"/>
  <c r="I411" i="3"/>
  <c r="K411" i="3" s="1"/>
  <c r="I412" i="3"/>
  <c r="K412" i="3" s="1"/>
  <c r="I413" i="3"/>
  <c r="K413" i="3" s="1"/>
  <c r="I414" i="3"/>
  <c r="K414" i="3" s="1"/>
  <c r="I415" i="3"/>
  <c r="K415" i="3" s="1"/>
  <c r="I416" i="3"/>
  <c r="K416" i="3" s="1"/>
  <c r="I417" i="3"/>
  <c r="K417" i="3" s="1"/>
  <c r="I418" i="3"/>
  <c r="K418" i="3" s="1"/>
  <c r="I419" i="3"/>
  <c r="K419" i="3" s="1"/>
  <c r="I420" i="3"/>
  <c r="K420" i="3" s="1"/>
  <c r="I421" i="3"/>
  <c r="K421" i="3" s="1"/>
  <c r="I422" i="3"/>
  <c r="K422" i="3" s="1"/>
  <c r="I423" i="3"/>
  <c r="K423" i="3" s="1"/>
  <c r="I424" i="3"/>
  <c r="K424" i="3" s="1"/>
  <c r="I425" i="3"/>
  <c r="K425" i="3" s="1"/>
  <c r="I426" i="3"/>
  <c r="K426" i="3" s="1"/>
  <c r="I427" i="3"/>
  <c r="K427" i="3" s="1"/>
  <c r="I428" i="3"/>
  <c r="K428" i="3" s="1"/>
  <c r="I429" i="3"/>
  <c r="K429" i="3" s="1"/>
  <c r="I430" i="3"/>
  <c r="K430" i="3" s="1"/>
  <c r="I431" i="3"/>
  <c r="K431" i="3" s="1"/>
  <c r="I432" i="3"/>
  <c r="K432" i="3" s="1"/>
  <c r="I433" i="3"/>
  <c r="K433" i="3" s="1"/>
  <c r="I434" i="3"/>
  <c r="K434" i="3" s="1"/>
  <c r="I435" i="3"/>
  <c r="K435" i="3" s="1"/>
  <c r="I436" i="3"/>
  <c r="K436" i="3" s="1"/>
  <c r="I437" i="3"/>
  <c r="K437" i="3" s="1"/>
  <c r="I438" i="3"/>
  <c r="K438" i="3" s="1"/>
  <c r="I439" i="3"/>
  <c r="K439" i="3" s="1"/>
  <c r="I440" i="3"/>
  <c r="K440" i="3" s="1"/>
  <c r="I441" i="3"/>
  <c r="K441" i="3" s="1"/>
  <c r="I442" i="3"/>
  <c r="K442" i="3" s="1"/>
  <c r="I443" i="3"/>
  <c r="K443" i="3" s="1"/>
  <c r="I444" i="3"/>
  <c r="K444" i="3" s="1"/>
  <c r="I445" i="3"/>
  <c r="K445" i="3" s="1"/>
  <c r="I446" i="3"/>
  <c r="K446" i="3" s="1"/>
  <c r="I447" i="3"/>
  <c r="K447" i="3" s="1"/>
  <c r="I448" i="3"/>
  <c r="K448" i="3" s="1"/>
  <c r="I449" i="3"/>
  <c r="K449" i="3" s="1"/>
  <c r="I450" i="3"/>
  <c r="K450" i="3" s="1"/>
  <c r="I451" i="3"/>
  <c r="K451" i="3" s="1"/>
  <c r="I452" i="3"/>
  <c r="K452" i="3" s="1"/>
  <c r="I453" i="3"/>
  <c r="K453" i="3" s="1"/>
  <c r="I454" i="3"/>
  <c r="K454" i="3" s="1"/>
  <c r="I455" i="3"/>
  <c r="K455" i="3" s="1"/>
  <c r="I456" i="3"/>
  <c r="K456" i="3" s="1"/>
  <c r="I457" i="3"/>
  <c r="K457" i="3" s="1"/>
  <c r="I458" i="3"/>
  <c r="K458" i="3" s="1"/>
  <c r="I459" i="3"/>
  <c r="K459" i="3" s="1"/>
  <c r="I460" i="3"/>
  <c r="K460" i="3" s="1"/>
  <c r="I461" i="3"/>
  <c r="K461" i="3" s="1"/>
  <c r="I462" i="3"/>
  <c r="K462" i="3" s="1"/>
  <c r="I463" i="3"/>
  <c r="K463" i="3" s="1"/>
  <c r="I464" i="3"/>
  <c r="K464" i="3" s="1"/>
  <c r="I465" i="3"/>
  <c r="K465" i="3" s="1"/>
  <c r="I466" i="3"/>
  <c r="K466" i="3" s="1"/>
  <c r="I467" i="3"/>
  <c r="K467" i="3" s="1"/>
  <c r="I468" i="3"/>
  <c r="K468" i="3" s="1"/>
  <c r="I469" i="3"/>
  <c r="K469" i="3" s="1"/>
  <c r="I470" i="3"/>
  <c r="K470" i="3" s="1"/>
  <c r="I471" i="3"/>
  <c r="K471" i="3" s="1"/>
  <c r="I472" i="3"/>
  <c r="K472" i="3" s="1"/>
  <c r="I473" i="3"/>
  <c r="K473" i="3" s="1"/>
  <c r="I474" i="3"/>
  <c r="K474" i="3" s="1"/>
  <c r="I475" i="3"/>
  <c r="K475" i="3" s="1"/>
  <c r="I476" i="3"/>
  <c r="K476" i="3" s="1"/>
  <c r="I477" i="3"/>
  <c r="K477" i="3" s="1"/>
  <c r="I478" i="3"/>
  <c r="K478" i="3" s="1"/>
  <c r="I479" i="3"/>
  <c r="K479" i="3" s="1"/>
  <c r="I480" i="3"/>
  <c r="K480" i="3" s="1"/>
  <c r="I481" i="3"/>
  <c r="K481" i="3" s="1"/>
  <c r="I482" i="3"/>
  <c r="K482" i="3" s="1"/>
  <c r="I483" i="3"/>
  <c r="K483" i="3" s="1"/>
  <c r="I484" i="3"/>
  <c r="K484" i="3" s="1"/>
  <c r="I485" i="3"/>
  <c r="K485" i="3" s="1"/>
  <c r="I486" i="3"/>
  <c r="K486" i="3" s="1"/>
  <c r="I487" i="3"/>
  <c r="K487" i="3" s="1"/>
  <c r="I488" i="3"/>
  <c r="K488" i="3" s="1"/>
  <c r="I489" i="3"/>
  <c r="K489" i="3" s="1"/>
  <c r="I490" i="3"/>
  <c r="K490" i="3" s="1"/>
  <c r="I491" i="3"/>
  <c r="K491" i="3" s="1"/>
  <c r="I492" i="3"/>
  <c r="K492" i="3" s="1"/>
  <c r="I493" i="3"/>
  <c r="K493" i="3" s="1"/>
  <c r="I494" i="3"/>
  <c r="K494" i="3" s="1"/>
  <c r="I495" i="3"/>
  <c r="K495" i="3" s="1"/>
  <c r="I496" i="3"/>
  <c r="K496" i="3" s="1"/>
  <c r="I497" i="3"/>
  <c r="K497" i="3" s="1"/>
  <c r="I498" i="3"/>
  <c r="K498" i="3" s="1"/>
  <c r="I499" i="3"/>
  <c r="K499" i="3" s="1"/>
  <c r="I500" i="3"/>
  <c r="K500" i="3" s="1"/>
  <c r="I501" i="3"/>
  <c r="K501" i="3" s="1"/>
  <c r="I502" i="3"/>
  <c r="K502" i="3" s="1"/>
  <c r="I503" i="3"/>
  <c r="K503" i="3" s="1"/>
  <c r="I504" i="3"/>
  <c r="K504" i="3" s="1"/>
  <c r="I505" i="3"/>
  <c r="K505" i="3" s="1"/>
  <c r="I506" i="3"/>
  <c r="K506" i="3" s="1"/>
  <c r="I507" i="3"/>
  <c r="K507" i="3" s="1"/>
  <c r="I508" i="3"/>
  <c r="K508" i="3" s="1"/>
  <c r="I509" i="3"/>
  <c r="K509" i="3" s="1"/>
  <c r="I510" i="3"/>
  <c r="K510" i="3" s="1"/>
  <c r="I511" i="3"/>
  <c r="K511" i="3" s="1"/>
  <c r="I512" i="3"/>
  <c r="K512" i="3" s="1"/>
  <c r="I513" i="3"/>
  <c r="K513" i="3" s="1"/>
  <c r="I514" i="3"/>
  <c r="K514" i="3" s="1"/>
  <c r="I515" i="3"/>
  <c r="K515" i="3" s="1"/>
  <c r="I516" i="3"/>
  <c r="K516" i="3" s="1"/>
  <c r="I517" i="3"/>
  <c r="K517" i="3" s="1"/>
  <c r="I518" i="3"/>
  <c r="K518" i="3" s="1"/>
  <c r="I519" i="3"/>
  <c r="K519" i="3" s="1"/>
  <c r="I520" i="3"/>
  <c r="K520" i="3" s="1"/>
  <c r="I521" i="3"/>
  <c r="K521" i="3" s="1"/>
  <c r="I522" i="3"/>
  <c r="K522" i="3" s="1"/>
  <c r="I523" i="3"/>
  <c r="K523" i="3" s="1"/>
  <c r="I524" i="3"/>
  <c r="K524" i="3" s="1"/>
  <c r="I525" i="3"/>
  <c r="K525" i="3" s="1"/>
  <c r="I526" i="3"/>
  <c r="K526" i="3" s="1"/>
  <c r="I527" i="3"/>
  <c r="K527" i="3" s="1"/>
  <c r="I528" i="3"/>
  <c r="K528" i="3" s="1"/>
  <c r="I2" i="3"/>
  <c r="K2" i="3" s="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2" i="3"/>
  <c r="F2"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4" i="3"/>
  <c r="F3" i="3"/>
</calcChain>
</file>

<file path=xl/sharedStrings.xml><?xml version="1.0" encoding="utf-8"?>
<sst xmlns="http://schemas.openxmlformats.org/spreadsheetml/2006/main" count="3435" uniqueCount="139">
  <si>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</si>
  <si>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</si>
  <si>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</si>
  <si>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</si>
  <si>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</si>
  <si>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</si>
  <si>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</si>
  <si>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</si>
  <si>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</si>
  <si>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</si>
  <si>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</si>
  <si>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</si>
  <si>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</si>
  <si>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</si>
  <si>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</si>
  <si>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</si>
  <si>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</si>
  <si>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</si>
  <si>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</si>
  <si>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</si>
  <si>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</si>
  <si>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</si>
  <si>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</si>
  <si>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</si>
  <si>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</si>
  <si>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</si>
  <si>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</si>
  <si>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</si>
  <si>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</si>
  <si>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</si>
  <si>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</si>
  <si>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</si>
  <si>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</si>
  <si>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</si>
  <si>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</si>
  <si>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</si>
  <si>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</si>
  <si>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</si>
  <si>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</si>
  <si>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</si>
  <si>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</si>
  <si>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</si>
  <si>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</si>
  <si>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</si>
  <si>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</si>
  <si>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</si>
  <si>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</si>
  <si>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</si>
  <si>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</si>
  <si>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</si>
  <si>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</si>
  <si>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</si>
  <si>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</si>
  <si>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</si>
  <si>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</si>
  <si>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</si>
  <si>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</si>
  <si>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</si>
  <si>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</si>
  <si>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</si>
  <si>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</si>
  <si>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</si>
  <si>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</si>
  <si>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</si>
  <si>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</si>
  <si>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</si>
  <si>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</si>
  <si>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</si>
  <si>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</si>
  <si>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</si>
  <si>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</si>
  <si>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</si>
  <si>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</si>
  <si>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</si>
  <si>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</si>
  <si>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</si>
  <si>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</si>
  <si>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</si>
  <si>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</si>
  <si>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</si>
  <si>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</si>
  <si>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</si>
  <si>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</si>
  <si>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</si>
  <si>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</si>
  <si>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</si>
  <si>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</si>
  <si>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</si>
  <si>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</si>
  <si>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</si>
  <si>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</si>
  <si>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</si>
  <si>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</si>
  <si>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</si>
  <si>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</si>
  <si>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</si>
  <si>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</si>
  <si>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</si>
  <si>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</si>
  <si>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</si>
  <si>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</si>
  <si>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</si>
  <si>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</si>
  <si>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</si>
  <si>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</si>
  <si>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</si>
  <si>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</si>
  <si>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</si>
  <si>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</si>
  <si>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</si>
  <si>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</si>
  <si>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</si>
  <si>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</si>
  <si>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</si>
  <si>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BUYING PRICE</t>
  </si>
  <si>
    <t>TOTAL BUYING COST</t>
  </si>
  <si>
    <t>TOTAL REVENUE</t>
  </si>
  <si>
    <t>DAY</t>
  </si>
  <si>
    <t>MONTH</t>
  </si>
  <si>
    <t>YEAR</t>
  </si>
  <si>
    <t>Row Labels</t>
  </si>
  <si>
    <t>Jan</t>
  </si>
  <si>
    <t>Feb</t>
  </si>
  <si>
    <t>Mar</t>
  </si>
  <si>
    <t>Apr</t>
  </si>
  <si>
    <t>May</t>
  </si>
  <si>
    <t>Jun</t>
  </si>
  <si>
    <t>Jul</t>
  </si>
  <si>
    <t>Aug</t>
  </si>
  <si>
    <t>Sep</t>
  </si>
  <si>
    <t>Oct</t>
  </si>
  <si>
    <t>Nov</t>
  </si>
  <si>
    <t>Dec</t>
  </si>
  <si>
    <t>Grand Total</t>
  </si>
  <si>
    <t>Sum of TOTAL REVENUE</t>
  </si>
  <si>
    <t>Sum of TOTAL BUYING COST</t>
  </si>
  <si>
    <t>Profit %</t>
  </si>
  <si>
    <t>Profit</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</si>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</sst>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1" tint="4.9989318521683403E-2"/>
      <name val="Calibri"/>
      <family val="2"/>
      <scheme val="minor"/>
    </font>
    <font>
      <sz val="11"/>
      <color theme="1"/>
      <name val="Calibri"/>
      <family val="2"/>
      <scheme val="minor"/>
    </font>
    <font>
      <sz val="14"/>
      <color theme="0"/>
      <name val="Calibri"/>
      <family val="2"/>
      <scheme val="minor"/>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0" tint="-0.24994659260841701"/>
        <bgColor indexed="64"/>
      </patternFill>
    </fill>
  </fills>
  <borders count="3">
    <border>
      <left/>
      <right/>
      <top/>
      <bottom/>
      <diagonal/>
    </border>
    <border>
      <left/>
      <right/>
      <top style="thin">
        <color theme="4" tint="0.39997558519241921"/>
      </top>
      <bottom/>
      <diagonal/>
    </border>
    <border>
      <left/>
      <right/>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14">
    <xf numFmtId="0" fontId="0" fillId="0" borderId="0" xfId="0"/>
    <xf numFmtId="0" fontId="1" fillId="0" borderId="0" xfId="0" applyFont="1"/>
    <xf numFmtId="0" fontId="2" fillId="2" borderId="0" xfId="0" applyFont="1" applyFill="1" applyAlignment="1">
      <alignment horizontal="left"/>
    </xf>
    <xf numFmtId="14" fontId="1" fillId="0" borderId="0" xfId="0" applyNumberFormat="1" applyFont="1"/>
    <xf numFmtId="14" fontId="0" fillId="0" borderId="0" xfId="0" applyNumberFormat="1"/>
    <xf numFmtId="1" fontId="1" fillId="0" borderId="0" xfId="0" applyNumberFormat="1" applyFont="1"/>
    <xf numFmtId="1" fontId="0" fillId="0" borderId="0" xfId="0" applyNumberFormat="1"/>
    <xf numFmtId="0" fontId="0" fillId="0" borderId="0" xfId="0" pivotButton="1"/>
    <xf numFmtId="0" fontId="0" fillId="0" borderId="0" xfId="0" applyAlignment="1">
      <alignment horizontal="left"/>
    </xf>
    <xf numFmtId="0" fontId="1" fillId="3" borderId="1" xfId="0" applyFont="1" applyFill="1" applyBorder="1"/>
    <xf numFmtId="0" fontId="1" fillId="3" borderId="2" xfId="0" applyFont="1" applyFill="1" applyBorder="1"/>
    <xf numFmtId="10" fontId="0" fillId="0" borderId="0" xfId="1" applyNumberFormat="1" applyFont="1"/>
    <xf numFmtId="0" fontId="0" fillId="4" borderId="0" xfId="0" applyFill="1"/>
    <xf numFmtId="0" fontId="4" fillId="4" borderId="0" xfId="0" applyFont="1" applyFill="1"/>
  </cellXfs>
  <cellStyles count="2">
    <cellStyle name="Normal" xfId="0" builtinId="0"/>
    <cellStyle name="Percent" xfId="1" builtinId="5"/>
  </cellStyles>
  <dxfs count="3">
    <dxf>
      <font>
        <b/>
      </font>
    </dxf>
    <dxf>
      <font>
        <b/>
        <i val="0"/>
        <sz val="10"/>
        <color theme="1"/>
        <name val="Poppins"/>
      </font>
      <fill>
        <patternFill>
          <bgColor theme="0"/>
        </patternFill>
      </fill>
      <border diagonalUp="0" diagonalDown="0">
        <left/>
        <right/>
        <top/>
        <bottom/>
        <vertical/>
        <horizontal/>
      </border>
    </dxf>
    <dxf>
      <font>
        <sz val="9"/>
        <color theme="1"/>
        <name val="Poppins"/>
      </font>
      <fill>
        <patternFill patternType="none">
          <bgColor auto="1"/>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Monthly</a:t>
            </a:r>
            <a:r>
              <a:rPr lang="en-US" b="1" baseline="0">
                <a:solidFill>
                  <a:schemeClr val="tx1"/>
                </a:solidFill>
              </a:rPr>
              <a:t> Comparison of Sales and Profit</a:t>
            </a:r>
            <a:endParaRPr lang="en-US" b="1">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TV"/>
        </a:p>
      </c:txPr>
    </c:title>
    <c:autoTitleDeleted val="0"/>
    <c:plotArea>
      <c:layout/>
      <c:barChart>
        <c:barDir val="col"/>
        <c:grouping val="clustered"/>
        <c:varyColors val="0"/>
        <c:ser>
          <c:idx val="0"/>
          <c:order val="0"/>
          <c:tx>
            <c:strRef>
              <c:f>'Pivot Tables'!$J$6</c:f>
              <c:strCache>
                <c:ptCount val="1"/>
                <c:pt idx="0">
                  <c:v>Sum of TOTAL REVENUE</c:v>
                </c:pt>
              </c:strCache>
            </c:strRef>
          </c:tx>
          <c:spPr>
            <a:solidFill>
              <a:schemeClr val="accent1"/>
            </a:solidFill>
            <a:ln>
              <a:noFill/>
            </a:ln>
            <a:effectLst/>
          </c:spPr>
          <c:invertIfNegative val="0"/>
          <c:cat>
            <c:strRef>
              <c:f>'Pivot Tables'!$I$7:$I$18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Tables'!$J$7:$J$18</c:f>
              <c:numCache>
                <c:formatCode>General</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3408-4BB9-AEC4-E1664B59E1F4}"/>
            </c:ext>
          </c:extLst>
        </c:ser>
        <c:dLbls>
          <c:showLegendKey val="0"/>
          <c:showVal val="0"/>
          <c:showCatName val="0"/>
          <c:showSerName val="0"/>
          <c:showPercent val="0"/>
          <c:showBubbleSize val="0"/>
        </c:dLbls>
        <c:gapWidth val="219"/>
        <c:overlap val="-27"/>
        <c:axId val="1000175311"/>
        <c:axId val="1000161871"/>
      </c:barChart>
      <c:lineChart>
        <c:grouping val="standard"/>
        <c:varyColors val="0"/>
        <c:ser>
          <c:idx val="1"/>
          <c:order val="1"/>
          <c:tx>
            <c:strRef>
              <c:f>'Pivot Tables'!$K$6</c:f>
              <c:strCache>
                <c:ptCount val="1"/>
                <c:pt idx="0">
                  <c:v>Profit</c:v>
                </c:pt>
              </c:strCache>
            </c:strRef>
          </c:tx>
          <c:spPr>
            <a:ln w="28575" cap="rnd">
              <a:solidFill>
                <a:schemeClr val="accent2"/>
              </a:solidFill>
              <a:round/>
            </a:ln>
            <a:effectLst/>
          </c:spPr>
          <c:marker>
            <c:symbol val="none"/>
          </c:marker>
          <c:cat>
            <c:strRef>
              <c:f>'Pivot Tables'!$I$7:$I$18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Tables'!$K$7:$K$18</c:f>
              <c:numCache>
                <c:formatCode>General</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smooth val="0"/>
          <c:extLst>
            <c:ext xmlns:c16="http://schemas.microsoft.com/office/drawing/2014/chart" uri="{C3380CC4-5D6E-409C-BE32-E72D297353CC}">
              <c16:uniqueId val="{00000001-3408-4BB9-AEC4-E1664B59E1F4}"/>
            </c:ext>
          </c:extLst>
        </c:ser>
        <c:dLbls>
          <c:showLegendKey val="0"/>
          <c:showVal val="0"/>
          <c:showCatName val="0"/>
          <c:showSerName val="0"/>
          <c:showPercent val="0"/>
          <c:showBubbleSize val="0"/>
        </c:dLbls>
        <c:marker val="1"/>
        <c:smooth val="0"/>
        <c:axId val="1000175311"/>
        <c:axId val="1000161871"/>
      </c:lineChart>
      <c:catAx>
        <c:axId val="100017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1000161871"/>
        <c:crosses val="autoZero"/>
        <c:auto val="1"/>
        <c:lblAlgn val="ctr"/>
        <c:lblOffset val="100"/>
        <c:noMultiLvlLbl val="0"/>
      </c:catAx>
      <c:valAx>
        <c:axId val="100016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1000175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TV"/>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Dashboard.xlsx]Pivot Tables!Category Wise Revenue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by Category</a:t>
            </a:r>
            <a:endParaRPr lang="en-US" b="1">
              <a:solidFill>
                <a:schemeClr val="tx1"/>
              </a:solidFill>
            </a:endParaRPr>
          </a:p>
        </c:rich>
      </c:tx>
      <c:layout>
        <c:manualLayout>
          <c:xMode val="edge"/>
          <c:yMode val="edge"/>
          <c:x val="0.3368914420288659"/>
          <c:y val="1.92310465628066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Tables'!$B$22</c:f>
              <c:strCache>
                <c:ptCount val="1"/>
                <c:pt idx="0">
                  <c:v>Total</c:v>
                </c:pt>
              </c:strCache>
            </c:strRef>
          </c:tx>
          <c:spPr>
            <a:solidFill>
              <a:schemeClr val="accent1"/>
            </a:solidFill>
            <a:ln>
              <a:noFill/>
            </a:ln>
            <a:effectLst/>
          </c:spPr>
          <c:invertIfNegative val="0"/>
          <c:cat>
            <c:strRef>
              <c:f>'Pivot Tables'!$A$23:$A$28</c:f>
              <c:strCache>
                <c:ptCount val="5"/>
                <c:pt idx="0">
                  <c:v>Category01</c:v>
                </c:pt>
                <c:pt idx="1">
                  <c:v>Category02</c:v>
                </c:pt>
                <c:pt idx="2">
                  <c:v>Category03</c:v>
                </c:pt>
                <c:pt idx="3">
                  <c:v>Category04</c:v>
                </c:pt>
                <c:pt idx="4">
                  <c:v>Category05</c:v>
                </c:pt>
              </c:strCache>
            </c:strRef>
          </c:cat>
          <c:val>
            <c:numRef>
              <c:f>'Pivot Tables'!$B$23:$B$28</c:f>
              <c:numCache>
                <c:formatCode>General</c:formatCode>
                <c:ptCount val="5"/>
                <c:pt idx="0">
                  <c:v>69261.950000000012</c:v>
                </c:pt>
                <c:pt idx="1">
                  <c:v>92963.87</c:v>
                </c:pt>
                <c:pt idx="2">
                  <c:v>52299.509999999995</c:v>
                </c:pt>
                <c:pt idx="3">
                  <c:v>95269.4</c:v>
                </c:pt>
                <c:pt idx="4">
                  <c:v>91617.19</c:v>
                </c:pt>
              </c:numCache>
            </c:numRef>
          </c:val>
          <c:extLst>
            <c:ext xmlns:c16="http://schemas.microsoft.com/office/drawing/2014/chart" uri="{C3380CC4-5D6E-409C-BE32-E72D297353CC}">
              <c16:uniqueId val="{00000000-BCC7-419D-B3AB-0FC9C1533032}"/>
            </c:ext>
          </c:extLst>
        </c:ser>
        <c:dLbls>
          <c:showLegendKey val="0"/>
          <c:showVal val="0"/>
          <c:showCatName val="0"/>
          <c:showSerName val="0"/>
          <c:showPercent val="0"/>
          <c:showBubbleSize val="0"/>
        </c:dLbls>
        <c:gapWidth val="219"/>
        <c:overlap val="-27"/>
        <c:axId val="1232003616"/>
        <c:axId val="1175119920"/>
      </c:barChart>
      <c:catAx>
        <c:axId val="123200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1175119920"/>
        <c:crosses val="autoZero"/>
        <c:auto val="1"/>
        <c:lblAlgn val="ctr"/>
        <c:lblOffset val="100"/>
        <c:noMultiLvlLbl val="0"/>
      </c:catAx>
      <c:valAx>
        <c:axId val="117511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123200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Dashboard.xlsx]Pivot Tables!Products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10 Products by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Tables'!$B$41</c:f>
              <c:strCache>
                <c:ptCount val="1"/>
                <c:pt idx="0">
                  <c:v>Total</c:v>
                </c:pt>
              </c:strCache>
            </c:strRef>
          </c:tx>
          <c:spPr>
            <a:solidFill>
              <a:schemeClr val="accent1"/>
            </a:solidFill>
            <a:ln>
              <a:noFill/>
            </a:ln>
            <a:effectLst/>
          </c:spPr>
          <c:invertIfNegative val="0"/>
          <c:cat>
            <c:strRef>
              <c:f>'Pivot Tables'!$A$42:$A$52</c:f>
              <c:strCache>
                <c:ptCount val="10"/>
                <c:pt idx="0">
                  <c:v>Product02</c:v>
                </c:pt>
                <c:pt idx="1">
                  <c:v>Product33</c:v>
                </c:pt>
                <c:pt idx="2">
                  <c:v>Product05</c:v>
                </c:pt>
                <c:pt idx="3">
                  <c:v>Product32</c:v>
                </c:pt>
                <c:pt idx="4">
                  <c:v>Product44</c:v>
                </c:pt>
                <c:pt idx="5">
                  <c:v>Product10</c:v>
                </c:pt>
                <c:pt idx="6">
                  <c:v>Product19</c:v>
                </c:pt>
                <c:pt idx="7">
                  <c:v>Product42</c:v>
                </c:pt>
                <c:pt idx="8">
                  <c:v>Product30</c:v>
                </c:pt>
                <c:pt idx="9">
                  <c:v>Product41</c:v>
                </c:pt>
              </c:strCache>
            </c:strRef>
          </c:cat>
          <c:val>
            <c:numRef>
              <c:f>'Pivot Tables'!$B$42:$B$52</c:f>
              <c:numCache>
                <c:formatCode>General</c:formatCode>
                <c:ptCount val="10"/>
                <c:pt idx="0">
                  <c:v>13423.199999999999</c:v>
                </c:pt>
                <c:pt idx="1">
                  <c:v>13645.800000000001</c:v>
                </c:pt>
                <c:pt idx="2">
                  <c:v>15716.61</c:v>
                </c:pt>
                <c:pt idx="3">
                  <c:v>16329.72</c:v>
                </c:pt>
                <c:pt idx="4">
                  <c:v>16333.92</c:v>
                </c:pt>
                <c:pt idx="5">
                  <c:v>16428</c:v>
                </c:pt>
                <c:pt idx="6">
                  <c:v>20160</c:v>
                </c:pt>
                <c:pt idx="7">
                  <c:v>20574</c:v>
                </c:pt>
                <c:pt idx="8">
                  <c:v>22945.919999999998</c:v>
                </c:pt>
                <c:pt idx="9">
                  <c:v>22952.16</c:v>
                </c:pt>
              </c:numCache>
            </c:numRef>
          </c:val>
          <c:extLst>
            <c:ext xmlns:c16="http://schemas.microsoft.com/office/drawing/2014/chart" uri="{C3380CC4-5D6E-409C-BE32-E72D297353CC}">
              <c16:uniqueId val="{00000000-F22C-4ED3-AB66-6B6EB8725185}"/>
            </c:ext>
          </c:extLst>
        </c:ser>
        <c:dLbls>
          <c:showLegendKey val="0"/>
          <c:showVal val="0"/>
          <c:showCatName val="0"/>
          <c:showSerName val="0"/>
          <c:showPercent val="0"/>
          <c:showBubbleSize val="0"/>
        </c:dLbls>
        <c:gapWidth val="182"/>
        <c:axId val="320823520"/>
        <c:axId val="579402880"/>
      </c:barChart>
      <c:catAx>
        <c:axId val="32082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579402880"/>
        <c:crosses val="autoZero"/>
        <c:auto val="1"/>
        <c:lblAlgn val="ctr"/>
        <c:lblOffset val="100"/>
        <c:noMultiLvlLbl val="0"/>
      </c:catAx>
      <c:valAx>
        <c:axId val="579402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V"/>
          </a:p>
        </c:txPr>
        <c:crossAx val="32082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Dashboard.xlsx]Pivot Tables!Sales Type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by Sale Type</a:t>
            </a:r>
            <a:endParaRPr lang="en-US" b="1">
              <a:solidFill>
                <a:schemeClr val="tx1"/>
              </a:solidFill>
            </a:endParaRPr>
          </a:p>
        </c:rich>
      </c:tx>
      <c:layout>
        <c:manualLayout>
          <c:xMode val="edge"/>
          <c:yMode val="edge"/>
          <c:x val="0.15103565438511063"/>
          <c:y val="1.97222606122960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V"/>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TV"/>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TV"/>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1108982767713202"/>
              <c:y val="-7.95577566303106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TV"/>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6808763625581485"/>
              <c:y val="0.169876415316484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TV"/>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B9-4116-80AB-7BBCE7A090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B9-4116-80AB-7BBCE7A090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B9-4116-80AB-7BBCE7A090A9}"/>
              </c:ext>
            </c:extLst>
          </c:dPt>
          <c:dLbls>
            <c:dLbl>
              <c:idx val="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FB9-4116-80AB-7BBCE7A090A9}"/>
                </c:ext>
              </c:extLst>
            </c:dLbl>
            <c:dLbl>
              <c:idx val="1"/>
              <c:layout>
                <c:manualLayout>
                  <c:x val="0.21108982767713202"/>
                  <c:y val="-7.95577566303106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FB9-4116-80AB-7BBCE7A090A9}"/>
                </c:ext>
              </c:extLst>
            </c:dLbl>
            <c:dLbl>
              <c:idx val="2"/>
              <c:layout>
                <c:manualLayout>
                  <c:x val="0.16808763625581485"/>
                  <c:y val="0.1698764153164849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FB9-4116-80AB-7BBCE7A090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TV"/>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Tables'!$A$31:$A$34</c:f>
              <c:strCache>
                <c:ptCount val="3"/>
                <c:pt idx="0">
                  <c:v>Direct Sales</c:v>
                </c:pt>
                <c:pt idx="1">
                  <c:v>Online</c:v>
                </c:pt>
                <c:pt idx="2">
                  <c:v>Wholesaler</c:v>
                </c:pt>
              </c:strCache>
            </c:strRef>
          </c:cat>
          <c:val>
            <c:numRef>
              <c:f>'Pivot Tables'!$B$31:$B$34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6FB9-4116-80AB-7BBCE7A090A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Sales Dashboard.xlsx]Pivot Tables!Payment Type</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solidFill>
                  <a:schemeClr val="tx1"/>
                </a:solidFill>
              </a:rPr>
              <a:t>Sales</a:t>
            </a:r>
            <a:r>
              <a:rPr lang="en-US" sz="1300" b="1" baseline="0">
                <a:solidFill>
                  <a:schemeClr val="tx1"/>
                </a:solidFill>
              </a:rPr>
              <a:t> by Payment Mode</a:t>
            </a:r>
            <a:endParaRPr lang="en-US" sz="1300" b="1">
              <a:solidFill>
                <a:schemeClr val="tx1"/>
              </a:solidFill>
            </a:endParaRPr>
          </a:p>
        </c:rich>
      </c:tx>
      <c:layout>
        <c:manualLayout>
          <c:xMode val="edge"/>
          <c:yMode val="edge"/>
          <c:x val="0.1647301086575534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V"/>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TV"/>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TV"/>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TV"/>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0145040323566884"/>
          <c:y val="0.19328982035076211"/>
          <c:w val="0.78597090781633372"/>
          <c:h val="0.67414556493465982"/>
        </c:manualLayout>
      </c:layout>
      <c:doughnutChart>
        <c:varyColors val="1"/>
        <c:ser>
          <c:idx val="0"/>
          <c:order val="0"/>
          <c:tx>
            <c:strRef>
              <c:f>'Pivot Tables'!$B$36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6E-4476-AD79-489D4194B0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6E-4476-AD79-489D4194B0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TV"/>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Tables'!$A$37:$A$39</c:f>
              <c:strCache>
                <c:ptCount val="2"/>
                <c:pt idx="0">
                  <c:v>Cash</c:v>
                </c:pt>
                <c:pt idx="1">
                  <c:v>Online</c:v>
                </c:pt>
              </c:strCache>
            </c:strRef>
          </c:cat>
          <c:val>
            <c:numRef>
              <c:f>'Pivot Tables'!$B$37:$B$39</c:f>
              <c:numCache>
                <c:formatCode>General</c:formatCode>
                <c:ptCount val="2"/>
                <c:pt idx="0">
                  <c:v>199516.90000000008</c:v>
                </c:pt>
                <c:pt idx="1">
                  <c:v>201895.01999999993</c:v>
                </c:pt>
              </c:numCache>
            </c:numRef>
          </c:val>
          <c:extLst>
            <c:ext xmlns:c16="http://schemas.microsoft.com/office/drawing/2014/chart" uri="{C3380CC4-5D6E-409C-BE32-E72D297353CC}">
              <c16:uniqueId val="{00000004-4F6E-4476-AD79-489D4194B067}"/>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TV"/>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6.svg"/><Relationship Id="rId5" Type="http://schemas.openxmlformats.org/officeDocument/2006/relationships/chart" Target="../charts/chart1.xml"/><Relationship Id="rId10"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161925</xdr:colOff>
      <xdr:row>0</xdr:row>
      <xdr:rowOff>68737</xdr:rowOff>
    </xdr:from>
    <xdr:to>
      <xdr:col>10</xdr:col>
      <xdr:colOff>381000</xdr:colOff>
      <xdr:row>3</xdr:row>
      <xdr:rowOff>161926</xdr:rowOff>
    </xdr:to>
    <xdr:sp macro="" textlink="">
      <xdr:nvSpPr>
        <xdr:cNvPr id="2" name="Rectangle: Rounded Corners 1">
          <a:extLst>
            <a:ext uri="{FF2B5EF4-FFF2-40B4-BE49-F238E27FC236}">
              <a16:creationId xmlns:a16="http://schemas.microsoft.com/office/drawing/2014/main" id="{2523F589-6D70-425D-FC47-8AF2ECAD8A71}"/>
            </a:ext>
          </a:extLst>
        </xdr:cNvPr>
        <xdr:cNvSpPr/>
      </xdr:nvSpPr>
      <xdr:spPr>
        <a:xfrm>
          <a:off x="161925" y="68737"/>
          <a:ext cx="6307219" cy="65290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aseline="0">
              <a:solidFill>
                <a:srgbClr val="7030A0"/>
              </a:solidFill>
              <a:latin typeface="Wide Latin" panose="020A0A07050505020404" pitchFamily="18" charset="0"/>
            </a:rPr>
            <a:t>            </a:t>
          </a:r>
          <a:r>
            <a:rPr lang="en-US" sz="1800">
              <a:solidFill>
                <a:schemeClr val="accent1">
                  <a:lumMod val="60000"/>
                  <a:lumOff val="40000"/>
                </a:schemeClr>
              </a:solidFill>
              <a:latin typeface="Wide Latin" panose="020A0A07050505020404" pitchFamily="18" charset="0"/>
            </a:rPr>
            <a:t>SALES DASHBOARD</a:t>
          </a:r>
        </a:p>
        <a:p>
          <a:pPr algn="l"/>
          <a:r>
            <a:rPr lang="en-US" sz="1100" b="1">
              <a:solidFill>
                <a:schemeClr val="accent3">
                  <a:lumMod val="75000"/>
                </a:schemeClr>
              </a:solidFill>
              <a:latin typeface="+mn-lt"/>
            </a:rPr>
            <a:t>                           SUPER</a:t>
          </a:r>
          <a:r>
            <a:rPr lang="en-US" sz="1100" b="1" baseline="0">
              <a:solidFill>
                <a:schemeClr val="accent3">
                  <a:lumMod val="75000"/>
                </a:schemeClr>
              </a:solidFill>
              <a:latin typeface="+mn-lt"/>
            </a:rPr>
            <a:t> MARKET</a:t>
          </a:r>
          <a:endParaRPr lang="en-TV" sz="1800" b="1">
            <a:solidFill>
              <a:schemeClr val="accent3">
                <a:lumMod val="75000"/>
              </a:schemeClr>
            </a:solidFill>
            <a:latin typeface="Wide Latin" panose="020A0A07050505020404" pitchFamily="18" charset="0"/>
          </a:endParaRPr>
        </a:p>
      </xdr:txBody>
    </xdr:sp>
    <xdr:clientData/>
  </xdr:twoCellAnchor>
  <xdr:twoCellAnchor>
    <xdr:from>
      <xdr:col>10</xdr:col>
      <xdr:colOff>436033</xdr:colOff>
      <xdr:row>0</xdr:row>
      <xdr:rowOff>63500</xdr:rowOff>
    </xdr:from>
    <xdr:to>
      <xdr:col>24</xdr:col>
      <xdr:colOff>216031</xdr:colOff>
      <xdr:row>3</xdr:row>
      <xdr:rowOff>172508</xdr:rowOff>
    </xdr:to>
    <xdr:sp macro="" textlink="">
      <xdr:nvSpPr>
        <xdr:cNvPr id="3" name="Rectangle: Rounded Corners 2">
          <a:extLst>
            <a:ext uri="{FF2B5EF4-FFF2-40B4-BE49-F238E27FC236}">
              <a16:creationId xmlns:a16="http://schemas.microsoft.com/office/drawing/2014/main" id="{E7AF6FE9-1F18-428F-B092-E881511816B9}"/>
            </a:ext>
          </a:extLst>
        </xdr:cNvPr>
        <xdr:cNvSpPr/>
      </xdr:nvSpPr>
      <xdr:spPr>
        <a:xfrm>
          <a:off x="6524177" y="63500"/>
          <a:ext cx="8303400" cy="66872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TV" sz="1100"/>
        </a:p>
      </xdr:txBody>
    </xdr:sp>
    <xdr:clientData/>
  </xdr:twoCellAnchor>
  <xdr:twoCellAnchor editAs="oneCell">
    <xdr:from>
      <xdr:col>0</xdr:col>
      <xdr:colOff>352425</xdr:colOff>
      <xdr:row>0</xdr:row>
      <xdr:rowOff>133350</xdr:rowOff>
    </xdr:from>
    <xdr:to>
      <xdr:col>1</xdr:col>
      <xdr:colOff>342825</xdr:colOff>
      <xdr:row>3</xdr:row>
      <xdr:rowOff>66675</xdr:rowOff>
    </xdr:to>
    <xdr:pic>
      <xdr:nvPicPr>
        <xdr:cNvPr id="4" name="Picture 3">
          <a:extLst>
            <a:ext uri="{FF2B5EF4-FFF2-40B4-BE49-F238E27FC236}">
              <a16:creationId xmlns:a16="http://schemas.microsoft.com/office/drawing/2014/main" id="{9052C97A-21D5-C11A-B4A2-05ACA617F512}"/>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blip>
        <a:stretch>
          <a:fillRect/>
        </a:stretch>
      </xdr:blipFill>
      <xdr:spPr>
        <a:xfrm>
          <a:off x="352425" y="133350"/>
          <a:ext cx="600000" cy="504825"/>
        </a:xfrm>
        <a:prstGeom prst="rect">
          <a:avLst/>
        </a:prstGeom>
      </xdr:spPr>
    </xdr:pic>
    <xdr:clientData/>
  </xdr:twoCellAnchor>
  <xdr:twoCellAnchor editAs="oneCell">
    <xdr:from>
      <xdr:col>10</xdr:col>
      <xdr:colOff>552449</xdr:colOff>
      <xdr:row>0</xdr:row>
      <xdr:rowOff>78557</xdr:rowOff>
    </xdr:from>
    <xdr:to>
      <xdr:col>16</xdr:col>
      <xdr:colOff>133350</xdr:colOff>
      <xdr:row>3</xdr:row>
      <xdr:rowOff>147294</xdr:rowOff>
    </xdr:to>
    <mc:AlternateContent xmlns:mc="http://schemas.openxmlformats.org/markup-compatibility/2006" xmlns:a14="http://schemas.microsoft.com/office/drawing/2010/main">
      <mc:Choice Requires="a14">
        <xdr:graphicFrame macro="">
          <xdr:nvGraphicFramePr>
            <xdr:cNvPr id="5" name="PAYMENT MODE">
              <a:extLst>
                <a:ext uri="{FF2B5EF4-FFF2-40B4-BE49-F238E27FC236}">
                  <a16:creationId xmlns:a16="http://schemas.microsoft.com/office/drawing/2014/main" id="{1D21DB1B-37AF-4184-BD9B-964E8E67CCEE}"/>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6640593" y="78557"/>
              <a:ext cx="3233788" cy="628453"/>
            </a:xfrm>
            <a:prstGeom prst="rect">
              <a:avLst/>
            </a:prstGeom>
            <a:solidFill>
              <a:prstClr val="white"/>
            </a:solidFill>
            <a:ln w="1">
              <a:solidFill>
                <a:prstClr val="green"/>
              </a:solidFill>
            </a:ln>
          </xdr:spPr>
          <xdr:txBody>
            <a:bodyPr vertOverflow="clip" horzOverflow="clip"/>
            <a:lstStyle/>
            <a:p>
              <a:r>
                <a:rPr lang="en-T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393700</xdr:colOff>
      <xdr:row>0</xdr:row>
      <xdr:rowOff>105834</xdr:rowOff>
    </xdr:from>
    <xdr:to>
      <xdr:col>23</xdr:col>
      <xdr:colOff>527049</xdr:colOff>
      <xdr:row>3</xdr:row>
      <xdr:rowOff>153458</xdr:rowOff>
    </xdr:to>
    <mc:AlternateContent xmlns:mc="http://schemas.openxmlformats.org/markup-compatibility/2006" xmlns:a14="http://schemas.microsoft.com/office/drawing/2010/main">
      <mc:Choice Requires="a14">
        <xdr:graphicFrame macro="">
          <xdr:nvGraphicFramePr>
            <xdr:cNvPr id="6" name="SALE TYPE">
              <a:extLst>
                <a:ext uri="{FF2B5EF4-FFF2-40B4-BE49-F238E27FC236}">
                  <a16:creationId xmlns:a16="http://schemas.microsoft.com/office/drawing/2014/main" id="{B775FCE6-0C15-4AF7-9596-56F330C779BC}"/>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10134731" y="105834"/>
              <a:ext cx="4395050" cy="607340"/>
            </a:xfrm>
            <a:prstGeom prst="rect">
              <a:avLst/>
            </a:prstGeom>
            <a:solidFill>
              <a:prstClr val="white"/>
            </a:solidFill>
            <a:ln w="1">
              <a:solidFill>
                <a:prstClr val="green"/>
              </a:solidFill>
            </a:ln>
          </xdr:spPr>
          <xdr:txBody>
            <a:bodyPr vertOverflow="clip" horzOverflow="clip"/>
            <a:lstStyle/>
            <a:p>
              <a:r>
                <a:rPr lang="en-T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142877</xdr:colOff>
      <xdr:row>4</xdr:row>
      <xdr:rowOff>95250</xdr:rowOff>
    </xdr:from>
    <xdr:to>
      <xdr:col>2</xdr:col>
      <xdr:colOff>419101</xdr:colOff>
      <xdr:row>9</xdr:row>
      <xdr:rowOff>142875</xdr:rowOff>
    </xdr:to>
    <xdr:sp macro="" textlink="">
      <xdr:nvSpPr>
        <xdr:cNvPr id="9" name="Rectangle: Rounded Corners 8">
          <a:extLst>
            <a:ext uri="{FF2B5EF4-FFF2-40B4-BE49-F238E27FC236}">
              <a16:creationId xmlns:a16="http://schemas.microsoft.com/office/drawing/2014/main" id="{C40263AA-5F48-4F69-8ADD-5A60F4C0ECE3}"/>
            </a:ext>
          </a:extLst>
        </xdr:cNvPr>
        <xdr:cNvSpPr/>
      </xdr:nvSpPr>
      <xdr:spPr>
        <a:xfrm>
          <a:off x="142877" y="857250"/>
          <a:ext cx="1495424" cy="10001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aseline="0">
              <a:solidFill>
                <a:srgbClr val="7030A0"/>
              </a:solidFill>
              <a:latin typeface="Wide Latin" panose="020A0A07050505020404" pitchFamily="18" charset="0"/>
            </a:rPr>
            <a:t>            </a:t>
          </a:r>
          <a:endParaRPr lang="en-TV" sz="1800" b="1">
            <a:solidFill>
              <a:schemeClr val="accent3">
                <a:lumMod val="75000"/>
              </a:schemeClr>
            </a:solidFill>
            <a:latin typeface="Wide Latin" panose="020A0A07050505020404" pitchFamily="18" charset="0"/>
          </a:endParaRPr>
        </a:p>
      </xdr:txBody>
    </xdr:sp>
    <xdr:clientData/>
  </xdr:twoCellAnchor>
  <xdr:twoCellAnchor editAs="oneCell">
    <xdr:from>
      <xdr:col>0</xdr:col>
      <xdr:colOff>238125</xdr:colOff>
      <xdr:row>4</xdr:row>
      <xdr:rowOff>142875</xdr:rowOff>
    </xdr:from>
    <xdr:to>
      <xdr:col>2</xdr:col>
      <xdr:colOff>333375</xdr:colOff>
      <xdr:row>9</xdr:row>
      <xdr:rowOff>95250</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EB791533-CA94-4F9F-A4B8-D790731A6FC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38125" y="889164"/>
              <a:ext cx="1312879" cy="885235"/>
            </a:xfrm>
            <a:prstGeom prst="rect">
              <a:avLst/>
            </a:prstGeom>
            <a:solidFill>
              <a:prstClr val="white"/>
            </a:solidFill>
            <a:ln w="1">
              <a:solidFill>
                <a:prstClr val="green"/>
              </a:solidFill>
            </a:ln>
          </xdr:spPr>
          <xdr:txBody>
            <a:bodyPr vertOverflow="clip" horzOverflow="clip"/>
            <a:lstStyle/>
            <a:p>
              <a:r>
                <a:rPr lang="en-T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142877</xdr:colOff>
      <xdr:row>10</xdr:row>
      <xdr:rowOff>38099</xdr:rowOff>
    </xdr:from>
    <xdr:to>
      <xdr:col>2</xdr:col>
      <xdr:colOff>419101</xdr:colOff>
      <xdr:row>30</xdr:row>
      <xdr:rowOff>101330</xdr:rowOff>
    </xdr:to>
    <xdr:sp macro="" textlink="">
      <xdr:nvSpPr>
        <xdr:cNvPr id="11" name="Rectangle: Rounded Corners 10">
          <a:extLst>
            <a:ext uri="{FF2B5EF4-FFF2-40B4-BE49-F238E27FC236}">
              <a16:creationId xmlns:a16="http://schemas.microsoft.com/office/drawing/2014/main" id="{79FFCAF0-4185-4328-83F2-829D8B72868B}"/>
            </a:ext>
          </a:extLst>
        </xdr:cNvPr>
        <xdr:cNvSpPr/>
      </xdr:nvSpPr>
      <xdr:spPr>
        <a:xfrm>
          <a:off x="142877" y="1963365"/>
          <a:ext cx="1492181" cy="391376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aseline="0">
              <a:solidFill>
                <a:srgbClr val="7030A0"/>
              </a:solidFill>
              <a:latin typeface="Wide Latin" panose="020A0A07050505020404" pitchFamily="18" charset="0"/>
            </a:rPr>
            <a:t>            </a:t>
          </a:r>
          <a:endParaRPr lang="en-TV" sz="1800" b="1">
            <a:solidFill>
              <a:schemeClr val="accent3">
                <a:lumMod val="75000"/>
              </a:schemeClr>
            </a:solidFill>
            <a:latin typeface="Wide Latin" panose="020A0A07050505020404" pitchFamily="18" charset="0"/>
          </a:endParaRPr>
        </a:p>
      </xdr:txBody>
    </xdr:sp>
    <xdr:clientData/>
  </xdr:twoCellAnchor>
  <xdr:twoCellAnchor editAs="oneCell">
    <xdr:from>
      <xdr:col>0</xdr:col>
      <xdr:colOff>257175</xdr:colOff>
      <xdr:row>10</xdr:row>
      <xdr:rowOff>104773</xdr:rowOff>
    </xdr:from>
    <xdr:to>
      <xdr:col>2</xdr:col>
      <xdr:colOff>314325</xdr:colOff>
      <xdr:row>29</xdr:row>
      <xdr:rowOff>131729</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CD4B9312-963D-401B-B3B5-4A41870F18E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57175" y="1970495"/>
              <a:ext cx="1274779" cy="3675767"/>
            </a:xfrm>
            <a:prstGeom prst="rect">
              <a:avLst/>
            </a:prstGeom>
            <a:solidFill>
              <a:prstClr val="white"/>
            </a:solidFill>
            <a:ln w="1">
              <a:solidFill>
                <a:prstClr val="green"/>
              </a:solidFill>
            </a:ln>
          </xdr:spPr>
          <xdr:txBody>
            <a:bodyPr vertOverflow="clip" horzOverflow="clip"/>
            <a:lstStyle/>
            <a:p>
              <a:r>
                <a:rPr lang="en-T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485777</xdr:colOff>
      <xdr:row>4</xdr:row>
      <xdr:rowOff>78556</xdr:rowOff>
    </xdr:from>
    <xdr:to>
      <xdr:col>7</xdr:col>
      <xdr:colOff>247651</xdr:colOff>
      <xdr:row>8</xdr:row>
      <xdr:rowOff>38099</xdr:rowOff>
    </xdr:to>
    <xdr:sp macro="" textlink="">
      <xdr:nvSpPr>
        <xdr:cNvPr id="13" name="Rectangle: Rounded Corners 12">
          <a:extLst>
            <a:ext uri="{FF2B5EF4-FFF2-40B4-BE49-F238E27FC236}">
              <a16:creationId xmlns:a16="http://schemas.microsoft.com/office/drawing/2014/main" id="{2CE53567-321E-4E91-BDFB-EFA1CB10B39F}"/>
            </a:ext>
          </a:extLst>
        </xdr:cNvPr>
        <xdr:cNvSpPr/>
      </xdr:nvSpPr>
      <xdr:spPr>
        <a:xfrm>
          <a:off x="1703406" y="824845"/>
          <a:ext cx="2805946" cy="70583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accent3">
                  <a:lumMod val="75000"/>
                </a:schemeClr>
              </a:solidFill>
              <a:latin typeface="+mn-lt"/>
            </a:rPr>
            <a:t>    </a:t>
          </a:r>
          <a:r>
            <a:rPr lang="en-US" sz="1200" b="1">
              <a:solidFill>
                <a:schemeClr val="accent3">
                  <a:lumMod val="75000"/>
                </a:schemeClr>
              </a:solidFill>
              <a:latin typeface="Aptos" panose="020B0004020202020204" pitchFamily="34" charset="0"/>
            </a:rPr>
            <a:t>Total Sales                          </a:t>
          </a:r>
        </a:p>
        <a:p>
          <a:pPr algn="l"/>
          <a:r>
            <a:rPr lang="en-US" sz="1200" b="1">
              <a:solidFill>
                <a:schemeClr val="accent3">
                  <a:lumMod val="75000"/>
                </a:schemeClr>
              </a:solidFill>
              <a:latin typeface="Aptos" panose="020B0004020202020204" pitchFamily="34" charset="0"/>
            </a:rPr>
            <a:t>   </a:t>
          </a:r>
          <a:r>
            <a:rPr lang="en-US" sz="2200" b="1">
              <a:solidFill>
                <a:schemeClr val="accent1">
                  <a:lumMod val="60000"/>
                  <a:lumOff val="40000"/>
                </a:schemeClr>
              </a:solidFill>
              <a:latin typeface="Lucida Sans" panose="020B0602030504020204" pitchFamily="34" charset="0"/>
            </a:rPr>
            <a:t>$ 401,412</a:t>
          </a:r>
          <a:endParaRPr lang="en-TV" sz="2200" b="1">
            <a:solidFill>
              <a:schemeClr val="accent1">
                <a:lumMod val="60000"/>
                <a:lumOff val="40000"/>
              </a:schemeClr>
            </a:solidFill>
            <a:latin typeface="Lucida Sans" panose="020B0602030504020204" pitchFamily="34" charset="0"/>
          </a:endParaRPr>
        </a:p>
      </xdr:txBody>
    </xdr:sp>
    <xdr:clientData/>
  </xdr:twoCellAnchor>
  <xdr:twoCellAnchor editAs="oneCell">
    <xdr:from>
      <xdr:col>6</xdr:col>
      <xdr:colOff>76200</xdr:colOff>
      <xdr:row>4</xdr:row>
      <xdr:rowOff>161925</xdr:rowOff>
    </xdr:from>
    <xdr:to>
      <xdr:col>7</xdr:col>
      <xdr:colOff>180886</xdr:colOff>
      <xdr:row>8</xdr:row>
      <xdr:rowOff>18973</xdr:rowOff>
    </xdr:to>
    <xdr:pic>
      <xdr:nvPicPr>
        <xdr:cNvPr id="15" name="Picture 14">
          <a:extLst>
            <a:ext uri="{FF2B5EF4-FFF2-40B4-BE49-F238E27FC236}">
              <a16:creationId xmlns:a16="http://schemas.microsoft.com/office/drawing/2014/main" id="{089C6A86-2684-8BE3-A441-0A94DB6A2BD0}"/>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blip>
        <a:stretch>
          <a:fillRect/>
        </a:stretch>
      </xdr:blipFill>
      <xdr:spPr>
        <a:xfrm>
          <a:off x="3733800" y="923925"/>
          <a:ext cx="714286" cy="619048"/>
        </a:xfrm>
        <a:prstGeom prst="rect">
          <a:avLst/>
        </a:prstGeom>
      </xdr:spPr>
    </xdr:pic>
    <xdr:clientData/>
  </xdr:twoCellAnchor>
  <xdr:twoCellAnchor>
    <xdr:from>
      <xdr:col>7</xdr:col>
      <xdr:colOff>323852</xdr:colOff>
      <xdr:row>4</xdr:row>
      <xdr:rowOff>88376</xdr:rowOff>
    </xdr:from>
    <xdr:to>
      <xdr:col>12</xdr:col>
      <xdr:colOff>85726</xdr:colOff>
      <xdr:row>8</xdr:row>
      <xdr:rowOff>38099</xdr:rowOff>
    </xdr:to>
    <xdr:sp macro="" textlink="">
      <xdr:nvSpPr>
        <xdr:cNvPr id="16" name="Rectangle: Rounded Corners 15">
          <a:extLst>
            <a:ext uri="{FF2B5EF4-FFF2-40B4-BE49-F238E27FC236}">
              <a16:creationId xmlns:a16="http://schemas.microsoft.com/office/drawing/2014/main" id="{F8B2DBA6-7C77-47AD-9365-1DD237D536F8}"/>
            </a:ext>
          </a:extLst>
        </xdr:cNvPr>
        <xdr:cNvSpPr/>
      </xdr:nvSpPr>
      <xdr:spPr>
        <a:xfrm>
          <a:off x="4585553" y="834665"/>
          <a:ext cx="2805946" cy="69601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accent3">
                  <a:lumMod val="75000"/>
                </a:schemeClr>
              </a:solidFill>
              <a:latin typeface="+mn-lt"/>
            </a:rPr>
            <a:t>    </a:t>
          </a:r>
          <a:r>
            <a:rPr lang="en-US" sz="1200" b="1">
              <a:solidFill>
                <a:schemeClr val="accent3">
                  <a:lumMod val="75000"/>
                </a:schemeClr>
              </a:solidFill>
              <a:latin typeface="Aptos" panose="020B0004020202020204" pitchFamily="34" charset="0"/>
            </a:rPr>
            <a:t>Total Profit </a:t>
          </a:r>
        </a:p>
        <a:p>
          <a:pPr algn="l"/>
          <a:r>
            <a:rPr lang="en-US" sz="1200" b="1">
              <a:solidFill>
                <a:schemeClr val="accent3">
                  <a:lumMod val="75000"/>
                </a:schemeClr>
              </a:solidFill>
              <a:latin typeface="Aptos" panose="020B0004020202020204" pitchFamily="34" charset="0"/>
            </a:rPr>
            <a:t>   </a:t>
          </a:r>
          <a:r>
            <a:rPr lang="en-US" sz="2200" b="1">
              <a:solidFill>
                <a:schemeClr val="accent1">
                  <a:lumMod val="60000"/>
                  <a:lumOff val="40000"/>
                </a:schemeClr>
              </a:solidFill>
              <a:latin typeface="Lucida Sans" panose="020B0602030504020204" pitchFamily="34" charset="0"/>
            </a:rPr>
            <a:t>$ 68,908</a:t>
          </a:r>
          <a:endParaRPr lang="en-TV" sz="2200" b="1">
            <a:solidFill>
              <a:schemeClr val="accent1">
                <a:lumMod val="60000"/>
                <a:lumOff val="40000"/>
              </a:schemeClr>
            </a:solidFill>
            <a:latin typeface="Lucida Sans" panose="020B0602030504020204" pitchFamily="34" charset="0"/>
          </a:endParaRPr>
        </a:p>
      </xdr:txBody>
    </xdr:sp>
    <xdr:clientData/>
  </xdr:twoCellAnchor>
  <xdr:twoCellAnchor>
    <xdr:from>
      <xdr:col>12</xdr:col>
      <xdr:colOff>152402</xdr:colOff>
      <xdr:row>4</xdr:row>
      <xdr:rowOff>108015</xdr:rowOff>
    </xdr:from>
    <xdr:to>
      <xdr:col>16</xdr:col>
      <xdr:colOff>266700</xdr:colOff>
      <xdr:row>8</xdr:row>
      <xdr:rowOff>47624</xdr:rowOff>
    </xdr:to>
    <xdr:sp macro="" textlink="">
      <xdr:nvSpPr>
        <xdr:cNvPr id="17" name="Rectangle: Rounded Corners 16">
          <a:extLst>
            <a:ext uri="{FF2B5EF4-FFF2-40B4-BE49-F238E27FC236}">
              <a16:creationId xmlns:a16="http://schemas.microsoft.com/office/drawing/2014/main" id="{0CE8AFB2-DBF2-4517-803E-F0CC368B54C4}"/>
            </a:ext>
          </a:extLst>
        </xdr:cNvPr>
        <xdr:cNvSpPr/>
      </xdr:nvSpPr>
      <xdr:spPr>
        <a:xfrm>
          <a:off x="7458175" y="854304"/>
          <a:ext cx="2549556" cy="68589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accent3">
                  <a:lumMod val="75000"/>
                </a:schemeClr>
              </a:solidFill>
              <a:latin typeface="+mn-lt"/>
            </a:rPr>
            <a:t>    </a:t>
          </a:r>
          <a:r>
            <a:rPr lang="en-US" sz="1200" b="1">
              <a:solidFill>
                <a:schemeClr val="accent3">
                  <a:lumMod val="75000"/>
                </a:schemeClr>
              </a:solidFill>
              <a:latin typeface="Aptos" panose="020B0004020202020204" pitchFamily="34" charset="0"/>
            </a:rPr>
            <a:t>Profit %                          </a:t>
          </a:r>
        </a:p>
        <a:p>
          <a:pPr algn="l"/>
          <a:r>
            <a:rPr lang="en-US" sz="1200" b="1">
              <a:solidFill>
                <a:schemeClr val="accent3">
                  <a:lumMod val="75000"/>
                </a:schemeClr>
              </a:solidFill>
              <a:latin typeface="Aptos" panose="020B0004020202020204" pitchFamily="34" charset="0"/>
            </a:rPr>
            <a:t>     </a:t>
          </a:r>
          <a:r>
            <a:rPr lang="en-US" sz="2200" b="1">
              <a:solidFill>
                <a:schemeClr val="accent1">
                  <a:lumMod val="60000"/>
                  <a:lumOff val="40000"/>
                </a:schemeClr>
              </a:solidFill>
              <a:latin typeface="Lucida Sans" panose="020B0602030504020204" pitchFamily="34" charset="0"/>
            </a:rPr>
            <a:t>17.16%</a:t>
          </a:r>
          <a:endParaRPr lang="en-TV" sz="2200" b="1">
            <a:solidFill>
              <a:schemeClr val="accent1">
                <a:lumMod val="60000"/>
                <a:lumOff val="40000"/>
              </a:schemeClr>
            </a:solidFill>
            <a:latin typeface="Lucida Sans" panose="020B0602030504020204" pitchFamily="34" charset="0"/>
          </a:endParaRPr>
        </a:p>
      </xdr:txBody>
    </xdr:sp>
    <xdr:clientData/>
  </xdr:twoCellAnchor>
  <xdr:twoCellAnchor editAs="oneCell">
    <xdr:from>
      <xdr:col>10</xdr:col>
      <xdr:colOff>533400</xdr:colOff>
      <xdr:row>5</xdr:row>
      <xdr:rowOff>1</xdr:rowOff>
    </xdr:from>
    <xdr:to>
      <xdr:col>11</xdr:col>
      <xdr:colOff>561975</xdr:colOff>
      <xdr:row>8</xdr:row>
      <xdr:rowOff>9457</xdr:rowOff>
    </xdr:to>
    <xdr:pic>
      <xdr:nvPicPr>
        <xdr:cNvPr id="19" name="Picture 18">
          <a:extLst>
            <a:ext uri="{FF2B5EF4-FFF2-40B4-BE49-F238E27FC236}">
              <a16:creationId xmlns:a16="http://schemas.microsoft.com/office/drawing/2014/main" id="{95A4B90A-B338-C3EB-CB12-096F11884F61}"/>
            </a:ext>
          </a:extLst>
        </xdr:cNvPr>
        <xdr:cNvPicPr>
          <a:picLocks noChangeAspect="1"/>
        </xdr:cNvPicPr>
      </xdr:nvPicPr>
      <xdr:blipFill>
        <a:blip xmlns:r="http://schemas.openxmlformats.org/officeDocument/2006/relationships" r:embed="rId3">
          <a:duotone>
            <a:schemeClr val="accent1">
              <a:shade val="45000"/>
              <a:satMod val="135000"/>
            </a:schemeClr>
            <a:prstClr val="white"/>
          </a:duotone>
        </a:blip>
        <a:stretch>
          <a:fillRect/>
        </a:stretch>
      </xdr:blipFill>
      <xdr:spPr>
        <a:xfrm>
          <a:off x="6629400" y="952501"/>
          <a:ext cx="638175" cy="580956"/>
        </a:xfrm>
        <a:prstGeom prst="rect">
          <a:avLst/>
        </a:prstGeom>
      </xdr:spPr>
    </xdr:pic>
    <xdr:clientData/>
  </xdr:twoCellAnchor>
  <xdr:twoCellAnchor editAs="oneCell">
    <xdr:from>
      <xdr:col>14</xdr:col>
      <xdr:colOff>571500</xdr:colOff>
      <xdr:row>5</xdr:row>
      <xdr:rowOff>66675</xdr:rowOff>
    </xdr:from>
    <xdr:to>
      <xdr:col>16</xdr:col>
      <xdr:colOff>180886</xdr:colOff>
      <xdr:row>8</xdr:row>
      <xdr:rowOff>38032</xdr:rowOff>
    </xdr:to>
    <xdr:pic>
      <xdr:nvPicPr>
        <xdr:cNvPr id="20" name="Picture 19">
          <a:extLst>
            <a:ext uri="{FF2B5EF4-FFF2-40B4-BE49-F238E27FC236}">
              <a16:creationId xmlns:a16="http://schemas.microsoft.com/office/drawing/2014/main" id="{9A203260-96A6-9EA2-DC56-4DB52D8B0094}"/>
            </a:ext>
          </a:extLst>
        </xdr:cNvPr>
        <xdr:cNvPicPr>
          <a:picLocks noChangeAspect="1"/>
        </xdr:cNvPicPr>
      </xdr:nvPicPr>
      <xdr:blipFill>
        <a:blip xmlns:r="http://schemas.openxmlformats.org/officeDocument/2006/relationships" r:embed="rId4">
          <a:duotone>
            <a:schemeClr val="accent1">
              <a:shade val="45000"/>
              <a:satMod val="135000"/>
            </a:schemeClr>
            <a:prstClr val="white"/>
          </a:duotone>
        </a:blip>
        <a:stretch>
          <a:fillRect/>
        </a:stretch>
      </xdr:blipFill>
      <xdr:spPr>
        <a:xfrm>
          <a:off x="9105900" y="1019175"/>
          <a:ext cx="828586" cy="542857"/>
        </a:xfrm>
        <a:prstGeom prst="rect">
          <a:avLst/>
        </a:prstGeom>
      </xdr:spPr>
    </xdr:pic>
    <xdr:clientData/>
  </xdr:twoCellAnchor>
  <xdr:twoCellAnchor>
    <xdr:from>
      <xdr:col>2</xdr:col>
      <xdr:colOff>504826</xdr:colOff>
      <xdr:row>8</xdr:row>
      <xdr:rowOff>83293</xdr:rowOff>
    </xdr:from>
    <xdr:to>
      <xdr:col>10</xdr:col>
      <xdr:colOff>514350</xdr:colOff>
      <xdr:row>19</xdr:row>
      <xdr:rowOff>142470</xdr:rowOff>
    </xdr:to>
    <xdr:sp macro="" textlink="">
      <xdr:nvSpPr>
        <xdr:cNvPr id="23" name="Rectangle: Rounded Corners 22">
          <a:extLst>
            <a:ext uri="{FF2B5EF4-FFF2-40B4-BE49-F238E27FC236}">
              <a16:creationId xmlns:a16="http://schemas.microsoft.com/office/drawing/2014/main" id="{4FB44798-06C2-4A44-B61B-113B16080307}"/>
            </a:ext>
          </a:extLst>
        </xdr:cNvPr>
        <xdr:cNvSpPr/>
      </xdr:nvSpPr>
      <xdr:spPr>
        <a:xfrm>
          <a:off x="1720783" y="1623506"/>
          <a:ext cx="4873354" cy="217696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aseline="0">
              <a:solidFill>
                <a:srgbClr val="7030A0"/>
              </a:solidFill>
              <a:latin typeface="Wide Latin" panose="020A0A07050505020404" pitchFamily="18" charset="0"/>
            </a:rPr>
            <a:t>            </a:t>
          </a:r>
          <a:endParaRPr lang="en-TV" sz="1800" b="1">
            <a:solidFill>
              <a:schemeClr val="accent3">
                <a:lumMod val="75000"/>
              </a:schemeClr>
            </a:solidFill>
            <a:latin typeface="Wide Latin" panose="020A0A07050505020404" pitchFamily="18" charset="0"/>
          </a:endParaRPr>
        </a:p>
      </xdr:txBody>
    </xdr:sp>
    <xdr:clientData/>
  </xdr:twoCellAnchor>
  <xdr:twoCellAnchor>
    <xdr:from>
      <xdr:col>3</xdr:col>
      <xdr:colOff>19050</xdr:colOff>
      <xdr:row>9</xdr:row>
      <xdr:rowOff>19050</xdr:rowOff>
    </xdr:from>
    <xdr:to>
      <xdr:col>10</xdr:col>
      <xdr:colOff>304800</xdr:colOff>
      <xdr:row>19</xdr:row>
      <xdr:rowOff>123825</xdr:rowOff>
    </xdr:to>
    <xdr:graphicFrame macro="">
      <xdr:nvGraphicFramePr>
        <xdr:cNvPr id="22" name="Chart 21">
          <a:extLst>
            <a:ext uri="{FF2B5EF4-FFF2-40B4-BE49-F238E27FC236}">
              <a16:creationId xmlns:a16="http://schemas.microsoft.com/office/drawing/2014/main" id="{B5A8B9FE-9598-4684-A380-582715106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476250</xdr:colOff>
      <xdr:row>20</xdr:row>
      <xdr:rowOff>0</xdr:rowOff>
    </xdr:from>
    <xdr:to>
      <xdr:col>10</xdr:col>
      <xdr:colOff>514350</xdr:colOff>
      <xdr:row>30</xdr:row>
      <xdr:rowOff>108015</xdr:rowOff>
    </xdr:to>
    <xdr:sp macro="" textlink="">
      <xdr:nvSpPr>
        <xdr:cNvPr id="25" name="Rectangle: Rounded Corners 24">
          <a:extLst>
            <a:ext uri="{FF2B5EF4-FFF2-40B4-BE49-F238E27FC236}">
              <a16:creationId xmlns:a16="http://schemas.microsoft.com/office/drawing/2014/main" id="{89ADB0E7-730E-465F-8D57-E3FDAD437A41}"/>
            </a:ext>
          </a:extLst>
        </xdr:cNvPr>
        <xdr:cNvSpPr/>
      </xdr:nvSpPr>
      <xdr:spPr>
        <a:xfrm>
          <a:off x="1692207" y="3850532"/>
          <a:ext cx="4901930" cy="203328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aseline="0">
              <a:solidFill>
                <a:srgbClr val="7030A0"/>
              </a:solidFill>
              <a:latin typeface="Wide Latin" panose="020A0A07050505020404" pitchFamily="18" charset="0"/>
            </a:rPr>
            <a:t>            </a:t>
          </a:r>
          <a:endParaRPr lang="en-TV" sz="1800" b="1">
            <a:solidFill>
              <a:schemeClr val="accent3">
                <a:lumMod val="75000"/>
              </a:schemeClr>
            </a:solidFill>
            <a:latin typeface="Wide Latin" panose="020A0A07050505020404" pitchFamily="18" charset="0"/>
          </a:endParaRPr>
        </a:p>
      </xdr:txBody>
    </xdr:sp>
    <xdr:clientData/>
  </xdr:twoCellAnchor>
  <xdr:twoCellAnchor>
    <xdr:from>
      <xdr:col>2</xdr:col>
      <xdr:colOff>600075</xdr:colOff>
      <xdr:row>20</xdr:row>
      <xdr:rowOff>70931</xdr:rowOff>
    </xdr:from>
    <xdr:to>
      <xdr:col>10</xdr:col>
      <xdr:colOff>266700</xdr:colOff>
      <xdr:row>29</xdr:row>
      <xdr:rowOff>142876</xdr:rowOff>
    </xdr:to>
    <xdr:graphicFrame macro="">
      <xdr:nvGraphicFramePr>
        <xdr:cNvPr id="24" name="Chart 23">
          <a:extLst>
            <a:ext uri="{FF2B5EF4-FFF2-40B4-BE49-F238E27FC236}">
              <a16:creationId xmlns:a16="http://schemas.microsoft.com/office/drawing/2014/main" id="{68C67DE9-17B8-4B65-A31C-7DA04D91E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571500</xdr:colOff>
      <xdr:row>8</xdr:row>
      <xdr:rowOff>83293</xdr:rowOff>
    </xdr:from>
    <xdr:to>
      <xdr:col>16</xdr:col>
      <xdr:colOff>247650</xdr:colOff>
      <xdr:row>30</xdr:row>
      <xdr:rowOff>106762</xdr:rowOff>
    </xdr:to>
    <xdr:sp macro="" textlink="">
      <xdr:nvSpPr>
        <xdr:cNvPr id="28" name="Rectangle: Rounded Corners 27">
          <a:extLst>
            <a:ext uri="{FF2B5EF4-FFF2-40B4-BE49-F238E27FC236}">
              <a16:creationId xmlns:a16="http://schemas.microsoft.com/office/drawing/2014/main" id="{437502AB-254E-4470-A88D-FD4012C3D48A}"/>
            </a:ext>
          </a:extLst>
        </xdr:cNvPr>
        <xdr:cNvSpPr/>
      </xdr:nvSpPr>
      <xdr:spPr>
        <a:xfrm>
          <a:off x="6651287" y="1623506"/>
          <a:ext cx="3324023" cy="425905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aseline="0">
              <a:solidFill>
                <a:srgbClr val="7030A0"/>
              </a:solidFill>
              <a:latin typeface="Wide Latin" panose="020A0A07050505020404" pitchFamily="18" charset="0"/>
            </a:rPr>
            <a:t>            </a:t>
          </a:r>
          <a:endParaRPr lang="en-TV" sz="1800" b="1">
            <a:solidFill>
              <a:schemeClr val="accent3">
                <a:lumMod val="75000"/>
              </a:schemeClr>
            </a:solidFill>
            <a:latin typeface="Wide Latin" panose="020A0A07050505020404" pitchFamily="18" charset="0"/>
          </a:endParaRPr>
        </a:p>
      </xdr:txBody>
    </xdr:sp>
    <xdr:clientData/>
  </xdr:twoCellAnchor>
  <xdr:twoCellAnchor>
    <xdr:from>
      <xdr:col>11</xdr:col>
      <xdr:colOff>133351</xdr:colOff>
      <xdr:row>9</xdr:row>
      <xdr:rowOff>85725</xdr:rowOff>
    </xdr:from>
    <xdr:to>
      <xdr:col>16</xdr:col>
      <xdr:colOff>47625</xdr:colOff>
      <xdr:row>29</xdr:row>
      <xdr:rowOff>95250</xdr:rowOff>
    </xdr:to>
    <xdr:graphicFrame macro="">
      <xdr:nvGraphicFramePr>
        <xdr:cNvPr id="27" name="Chart 26">
          <a:extLst>
            <a:ext uri="{FF2B5EF4-FFF2-40B4-BE49-F238E27FC236}">
              <a16:creationId xmlns:a16="http://schemas.microsoft.com/office/drawing/2014/main" id="{9B803D65-5CB5-40D1-8D12-035943B5E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333375</xdr:colOff>
      <xdr:row>15</xdr:row>
      <xdr:rowOff>1</xdr:rowOff>
    </xdr:from>
    <xdr:to>
      <xdr:col>24</xdr:col>
      <xdr:colOff>235670</xdr:colOff>
      <xdr:row>30</xdr:row>
      <xdr:rowOff>91197</xdr:rowOff>
    </xdr:to>
    <xdr:sp macro="" textlink="">
      <xdr:nvSpPr>
        <xdr:cNvPr id="30" name="Rectangle: Rounded Corners 29">
          <a:extLst>
            <a:ext uri="{FF2B5EF4-FFF2-40B4-BE49-F238E27FC236}">
              <a16:creationId xmlns:a16="http://schemas.microsoft.com/office/drawing/2014/main" id="{31EFA30E-1C82-43D9-85B7-4A8A0622A2D8}"/>
            </a:ext>
          </a:extLst>
        </xdr:cNvPr>
        <xdr:cNvSpPr/>
      </xdr:nvSpPr>
      <xdr:spPr>
        <a:xfrm>
          <a:off x="10061035" y="2887900"/>
          <a:ext cx="4766124" cy="297909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aseline="0">
              <a:solidFill>
                <a:srgbClr val="7030A0"/>
              </a:solidFill>
              <a:latin typeface="Wide Latin" panose="020A0A07050505020404" pitchFamily="18" charset="0"/>
            </a:rPr>
            <a:t>            </a:t>
          </a:r>
          <a:endParaRPr lang="en-TV" sz="1800" b="1">
            <a:solidFill>
              <a:schemeClr val="accent3">
                <a:lumMod val="75000"/>
              </a:schemeClr>
            </a:solidFill>
            <a:latin typeface="Wide Latin" panose="020A0A07050505020404" pitchFamily="18" charset="0"/>
          </a:endParaRPr>
        </a:p>
      </xdr:txBody>
    </xdr:sp>
    <xdr:clientData/>
  </xdr:twoCellAnchor>
  <xdr:twoCellAnchor>
    <xdr:from>
      <xdr:col>16</xdr:col>
      <xdr:colOff>537633</xdr:colOff>
      <xdr:row>15</xdr:row>
      <xdr:rowOff>95250</xdr:rowOff>
    </xdr:from>
    <xdr:to>
      <xdr:col>20</xdr:col>
      <xdr:colOff>412750</xdr:colOff>
      <xdr:row>30</xdr:row>
      <xdr:rowOff>31749</xdr:rowOff>
    </xdr:to>
    <xdr:graphicFrame macro="">
      <xdr:nvGraphicFramePr>
        <xdr:cNvPr id="29" name="Chart 28">
          <a:extLst>
            <a:ext uri="{FF2B5EF4-FFF2-40B4-BE49-F238E27FC236}">
              <a16:creationId xmlns:a16="http://schemas.microsoft.com/office/drawing/2014/main" id="{4D127E7C-6951-4085-9666-1245DCF0B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289984</xdr:colOff>
      <xdr:row>4</xdr:row>
      <xdr:rowOff>179916</xdr:rowOff>
    </xdr:from>
    <xdr:to>
      <xdr:col>23</xdr:col>
      <xdr:colOff>99484</xdr:colOff>
      <xdr:row>6</xdr:row>
      <xdr:rowOff>46566</xdr:rowOff>
    </xdr:to>
    <xdr:sp macro="" textlink="">
      <xdr:nvSpPr>
        <xdr:cNvPr id="39" name="Trapezoid 38">
          <a:extLst>
            <a:ext uri="{FF2B5EF4-FFF2-40B4-BE49-F238E27FC236}">
              <a16:creationId xmlns:a16="http://schemas.microsoft.com/office/drawing/2014/main" id="{58809E50-EA37-41D7-81C9-5122799607C9}"/>
            </a:ext>
          </a:extLst>
        </xdr:cNvPr>
        <xdr:cNvSpPr/>
      </xdr:nvSpPr>
      <xdr:spPr>
        <a:xfrm>
          <a:off x="12566651" y="941916"/>
          <a:ext cx="1651000" cy="247650"/>
        </a:xfrm>
        <a:prstGeom prst="trapezoi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TV" sz="1100"/>
        </a:p>
      </xdr:txBody>
    </xdr:sp>
    <xdr:clientData/>
  </xdr:twoCellAnchor>
  <xdr:twoCellAnchor>
    <xdr:from>
      <xdr:col>20</xdr:col>
      <xdr:colOff>216031</xdr:colOff>
      <xdr:row>15</xdr:row>
      <xdr:rowOff>166934</xdr:rowOff>
    </xdr:from>
    <xdr:to>
      <xdr:col>24</xdr:col>
      <xdr:colOff>29459</xdr:colOff>
      <xdr:row>30</xdr:row>
      <xdr:rowOff>39278</xdr:rowOff>
    </xdr:to>
    <xdr:graphicFrame macro="">
      <xdr:nvGraphicFramePr>
        <xdr:cNvPr id="32" name="Chart 31">
          <a:extLst>
            <a:ext uri="{FF2B5EF4-FFF2-40B4-BE49-F238E27FC236}">
              <a16:creationId xmlns:a16="http://schemas.microsoft.com/office/drawing/2014/main" id="{DBDAEACC-E843-4F5C-9B7B-417966AFF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359833</xdr:colOff>
      <xdr:row>5</xdr:row>
      <xdr:rowOff>58917</xdr:rowOff>
    </xdr:from>
    <xdr:to>
      <xdr:col>23</xdr:col>
      <xdr:colOff>42333</xdr:colOff>
      <xdr:row>14</xdr:row>
      <xdr:rowOff>95249</xdr:rowOff>
    </xdr:to>
    <xdr:sp macro="" textlink="">
      <xdr:nvSpPr>
        <xdr:cNvPr id="36" name="Flowchart: Off-page Connector 35">
          <a:extLst>
            <a:ext uri="{FF2B5EF4-FFF2-40B4-BE49-F238E27FC236}">
              <a16:creationId xmlns:a16="http://schemas.microsoft.com/office/drawing/2014/main" id="{C9AC13E9-46FB-4113-9833-7560D82EF144}"/>
            </a:ext>
          </a:extLst>
        </xdr:cNvPr>
        <xdr:cNvSpPr/>
      </xdr:nvSpPr>
      <xdr:spPr>
        <a:xfrm>
          <a:off x="12536122" y="991778"/>
          <a:ext cx="1508943" cy="1715481"/>
        </a:xfrm>
        <a:prstGeom prst="flowChartOffpage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TV" sz="1100"/>
        </a:p>
      </xdr:txBody>
    </xdr:sp>
    <xdr:clientData/>
  </xdr:twoCellAnchor>
  <xdr:twoCellAnchor>
    <xdr:from>
      <xdr:col>16</xdr:col>
      <xdr:colOff>582084</xdr:colOff>
      <xdr:row>4</xdr:row>
      <xdr:rowOff>158750</xdr:rowOff>
    </xdr:from>
    <xdr:to>
      <xdr:col>19</xdr:col>
      <xdr:colOff>391584</xdr:colOff>
      <xdr:row>6</xdr:row>
      <xdr:rowOff>10583</xdr:rowOff>
    </xdr:to>
    <xdr:sp macro="" textlink="">
      <xdr:nvSpPr>
        <xdr:cNvPr id="38" name="Trapezoid 37">
          <a:extLst>
            <a:ext uri="{FF2B5EF4-FFF2-40B4-BE49-F238E27FC236}">
              <a16:creationId xmlns:a16="http://schemas.microsoft.com/office/drawing/2014/main" id="{90677846-210C-2136-8FE5-9540B3275601}"/>
            </a:ext>
          </a:extLst>
        </xdr:cNvPr>
        <xdr:cNvSpPr/>
      </xdr:nvSpPr>
      <xdr:spPr>
        <a:xfrm>
          <a:off x="10403417" y="920750"/>
          <a:ext cx="1651000" cy="232833"/>
        </a:xfrm>
        <a:prstGeom prst="trapezoi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TV" sz="1100"/>
        </a:p>
      </xdr:txBody>
    </xdr:sp>
    <xdr:clientData/>
  </xdr:twoCellAnchor>
  <xdr:twoCellAnchor>
    <xdr:from>
      <xdr:col>17</xdr:col>
      <xdr:colOff>42333</xdr:colOff>
      <xdr:row>5</xdr:row>
      <xdr:rowOff>78557</xdr:rowOff>
    </xdr:from>
    <xdr:to>
      <xdr:col>19</xdr:col>
      <xdr:colOff>338666</xdr:colOff>
      <xdr:row>14</xdr:row>
      <xdr:rowOff>84668</xdr:rowOff>
    </xdr:to>
    <xdr:sp macro="" textlink="">
      <xdr:nvSpPr>
        <xdr:cNvPr id="35" name="Flowchart: Off-page Connector 34">
          <a:extLst>
            <a:ext uri="{FF2B5EF4-FFF2-40B4-BE49-F238E27FC236}">
              <a16:creationId xmlns:a16="http://schemas.microsoft.com/office/drawing/2014/main" id="{3931E89F-A4B1-9AC9-8324-2794DF9E79B0}"/>
            </a:ext>
          </a:extLst>
        </xdr:cNvPr>
        <xdr:cNvSpPr/>
      </xdr:nvSpPr>
      <xdr:spPr>
        <a:xfrm>
          <a:off x="10392178" y="1011418"/>
          <a:ext cx="1513962" cy="1685260"/>
        </a:xfrm>
        <a:prstGeom prst="flowChartOffpage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TV" sz="1100"/>
        </a:p>
      </xdr:txBody>
    </xdr:sp>
    <xdr:clientData/>
  </xdr:twoCellAnchor>
  <xdr:twoCellAnchor>
    <xdr:from>
      <xdr:col>17</xdr:col>
      <xdr:colOff>95250</xdr:colOff>
      <xdr:row>5</xdr:row>
      <xdr:rowOff>127654</xdr:rowOff>
    </xdr:from>
    <xdr:to>
      <xdr:col>19</xdr:col>
      <xdr:colOff>296334</xdr:colOff>
      <xdr:row>14</xdr:row>
      <xdr:rowOff>21166</xdr:rowOff>
    </xdr:to>
    <xdr:sp macro="" textlink="">
      <xdr:nvSpPr>
        <xdr:cNvPr id="40" name="Flowchart: Off-page Connector 39">
          <a:extLst>
            <a:ext uri="{FF2B5EF4-FFF2-40B4-BE49-F238E27FC236}">
              <a16:creationId xmlns:a16="http://schemas.microsoft.com/office/drawing/2014/main" id="{E0D28018-0CD5-4FFC-94F5-4B3216491692}"/>
            </a:ext>
          </a:extLst>
        </xdr:cNvPr>
        <xdr:cNvSpPr/>
      </xdr:nvSpPr>
      <xdr:spPr>
        <a:xfrm>
          <a:off x="10445095" y="1060515"/>
          <a:ext cx="1418713" cy="1572661"/>
        </a:xfrm>
        <a:prstGeom prst="flowChartOffpageConnector">
          <a:avLst/>
        </a:prstGeom>
        <a:ln>
          <a:solidFill>
            <a:schemeClr val="bg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1"/>
            <a:t>TOP</a:t>
          </a:r>
          <a:r>
            <a:rPr lang="en-US" sz="1300" b="1" baseline="0"/>
            <a:t> PRODUCT</a:t>
          </a:r>
        </a:p>
        <a:p>
          <a:pPr algn="ctr"/>
          <a:endParaRPr lang="en-US" sz="1300" b="1" baseline="0"/>
        </a:p>
        <a:p>
          <a:pPr algn="ctr"/>
          <a:r>
            <a:rPr lang="en-US" sz="1300" b="1" baseline="0"/>
            <a:t>Product 41</a:t>
          </a:r>
        </a:p>
        <a:p>
          <a:pPr algn="ctr"/>
          <a:r>
            <a:rPr lang="en-TV" sz="1300" b="1" i="0" u="none" strike="noStrike">
              <a:solidFill>
                <a:schemeClr val="lt1"/>
              </a:solidFill>
              <a:effectLst/>
              <a:latin typeface="+mn-lt"/>
              <a:ea typeface="+mn-ea"/>
              <a:cs typeface="+mn-cs"/>
            </a:rPr>
            <a:t>22952.16</a:t>
          </a:r>
          <a:r>
            <a:rPr lang="en-TV" sz="1400"/>
            <a:t> </a:t>
          </a:r>
          <a:endParaRPr lang="en-TV" sz="1300" b="1"/>
        </a:p>
      </xdr:txBody>
    </xdr:sp>
    <xdr:clientData/>
  </xdr:twoCellAnchor>
  <xdr:twoCellAnchor>
    <xdr:from>
      <xdr:col>20</xdr:col>
      <xdr:colOff>391583</xdr:colOff>
      <xdr:row>5</xdr:row>
      <xdr:rowOff>127654</xdr:rowOff>
    </xdr:from>
    <xdr:to>
      <xdr:col>23</xdr:col>
      <xdr:colOff>0</xdr:colOff>
      <xdr:row>14</xdr:row>
      <xdr:rowOff>35982</xdr:rowOff>
    </xdr:to>
    <xdr:sp macro="" textlink="">
      <xdr:nvSpPr>
        <xdr:cNvPr id="41" name="Flowchart: Off-page Connector 40">
          <a:extLst>
            <a:ext uri="{FF2B5EF4-FFF2-40B4-BE49-F238E27FC236}">
              <a16:creationId xmlns:a16="http://schemas.microsoft.com/office/drawing/2014/main" id="{40420086-533B-4008-A33F-717DB2293268}"/>
            </a:ext>
          </a:extLst>
        </xdr:cNvPr>
        <xdr:cNvSpPr/>
      </xdr:nvSpPr>
      <xdr:spPr>
        <a:xfrm>
          <a:off x="12567872" y="1060515"/>
          <a:ext cx="1434860" cy="1587477"/>
        </a:xfrm>
        <a:prstGeom prst="flowChartOffpageConnector">
          <a:avLst/>
        </a:prstGeom>
        <a:ln>
          <a:solidFill>
            <a:schemeClr val="bg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1"/>
            <a:t>TOP CATEGORY</a:t>
          </a:r>
        </a:p>
        <a:p>
          <a:pPr algn="ctr"/>
          <a:endParaRPr lang="en-US" sz="1300" b="1"/>
        </a:p>
        <a:p>
          <a:pPr algn="ctr"/>
          <a:r>
            <a:rPr lang="en-US" sz="1300" b="1"/>
            <a:t>CATEGORY</a:t>
          </a:r>
          <a:r>
            <a:rPr lang="en-US" sz="1300" b="1" baseline="0"/>
            <a:t> 04</a:t>
          </a:r>
        </a:p>
        <a:p>
          <a:pPr algn="ctr"/>
          <a:r>
            <a:rPr lang="en-US" sz="1300" b="1" baseline="0"/>
            <a:t>$95,269</a:t>
          </a:r>
          <a:endParaRPr lang="en-US" sz="1300" b="1"/>
        </a:p>
      </xdr:txBody>
    </xdr:sp>
    <xdr:clientData/>
  </xdr:twoCellAnchor>
  <xdr:twoCellAnchor editAs="oneCell">
    <xdr:from>
      <xdr:col>17</xdr:col>
      <xdr:colOff>465665</xdr:colOff>
      <xdr:row>10</xdr:row>
      <xdr:rowOff>169334</xdr:rowOff>
    </xdr:from>
    <xdr:to>
      <xdr:col>18</xdr:col>
      <xdr:colOff>507999</xdr:colOff>
      <xdr:row>13</xdr:row>
      <xdr:rowOff>148167</xdr:rowOff>
    </xdr:to>
    <xdr:pic>
      <xdr:nvPicPr>
        <xdr:cNvPr id="49" name="Graphic 48" descr="Trophy">
          <a:extLst>
            <a:ext uri="{FF2B5EF4-FFF2-40B4-BE49-F238E27FC236}">
              <a16:creationId xmlns:a16="http://schemas.microsoft.com/office/drawing/2014/main" id="{F813D165-4A78-3DEC-50E9-7C2B4547275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900832" y="2074334"/>
          <a:ext cx="656167" cy="550333"/>
        </a:xfrm>
        <a:prstGeom prst="rect">
          <a:avLst/>
        </a:prstGeom>
      </xdr:spPr>
    </xdr:pic>
    <xdr:clientData/>
  </xdr:twoCellAnchor>
  <xdr:twoCellAnchor editAs="oneCell">
    <xdr:from>
      <xdr:col>21</xdr:col>
      <xdr:colOff>88376</xdr:colOff>
      <xdr:row>10</xdr:row>
      <xdr:rowOff>117835</xdr:rowOff>
    </xdr:from>
    <xdr:to>
      <xdr:col>22</xdr:col>
      <xdr:colOff>294587</xdr:colOff>
      <xdr:row>13</xdr:row>
      <xdr:rowOff>179916</xdr:rowOff>
    </xdr:to>
    <xdr:pic>
      <xdr:nvPicPr>
        <xdr:cNvPr id="51" name="Graphic 50" descr="Medal">
          <a:extLst>
            <a:ext uri="{FF2B5EF4-FFF2-40B4-BE49-F238E27FC236}">
              <a16:creationId xmlns:a16="http://schemas.microsoft.com/office/drawing/2014/main" id="{046821A7-7C84-6151-7ADC-FA764F9624F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873479" y="1983557"/>
          <a:ext cx="815026" cy="62179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eez" refreshedDate="45356.117427662037" createdVersion="8" refreshedVersion="8" minRefreshableVersion="3" recordCount="527" xr:uid="{AE3A8F85-68AF-4EF5-BC7B-4A361F942898}">
  <cacheSource type="worksheet">
    <worksheetSource ref="A1:O528" sheet="Combined Data"/>
  </cacheSource>
  <cacheFields count="15">
    <cacheField name="DATE" numFmtId="14">
      <sharedItems containsSemiMixedTypes="0" containsNonDate="0" containsDate="1" containsString="0" minDate="2021-01-01T00:00:00" maxDate="2023-01-01T00:00:00"/>
    </cacheField>
    <cacheField name="PRODUCT ID" numFmtId="0">
      <sharedItems/>
    </cacheField>
    <cacheField name="QUANTITY" numFmtId="1">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acheField>
    <cacheField name="BUYING PRIC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TOTAL BUYING COST" numFmtId="0">
      <sharedItems containsSemiMixedTypes="0" containsString="0" containsNumber="1" containsInteger="1" minValue="5" maxValue="2250"/>
    </cacheField>
    <cacheField name="TOTAL REVENUE" numFmtId="0">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105347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x v="0"/>
    <x v="0"/>
    <s v="Ft"/>
    <n v="144"/>
    <n v="156.96"/>
    <n v="1296"/>
    <n v="1412.64"/>
    <x v="0"/>
    <x v="0"/>
    <x v="0"/>
  </r>
  <r>
    <d v="2021-01-02T00:00:00"/>
    <s v="P0038"/>
    <n v="15"/>
    <x v="1"/>
    <x v="1"/>
    <x v="1"/>
    <x v="1"/>
    <s v="Kg"/>
    <n v="72"/>
    <n v="79.92"/>
    <n v="1080"/>
    <n v="1198.8"/>
    <x v="1"/>
    <x v="0"/>
    <x v="0"/>
  </r>
  <r>
    <d v="2021-01-02T00:00:00"/>
    <s v="P0013"/>
    <n v="6"/>
    <x v="2"/>
    <x v="1"/>
    <x v="2"/>
    <x v="2"/>
    <s v="Kg"/>
    <n v="112"/>
    <n v="122.08"/>
    <n v="672"/>
    <n v="732.48"/>
    <x v="1"/>
    <x v="0"/>
    <x v="0"/>
  </r>
  <r>
    <d v="2021-01-03T00:00:00"/>
    <s v="P0004"/>
    <n v="5"/>
    <x v="2"/>
    <x v="0"/>
    <x v="3"/>
    <x v="3"/>
    <s v="Lt"/>
    <n v="44"/>
    <n v="48.84"/>
    <n v="220"/>
    <n v="244.20000000000002"/>
    <x v="2"/>
    <x v="0"/>
    <x v="0"/>
  </r>
  <r>
    <d v="2021-01-04T00:00:00"/>
    <s v="P0035"/>
    <n v="12"/>
    <x v="1"/>
    <x v="0"/>
    <x v="4"/>
    <x v="4"/>
    <s v="No."/>
    <n v="5"/>
    <n v="6.7"/>
    <n v="60"/>
    <n v="80.400000000000006"/>
    <x v="3"/>
    <x v="0"/>
    <x v="0"/>
  </r>
  <r>
    <d v="2021-01-09T00:00:00"/>
    <s v="P0031"/>
    <n v="1"/>
    <x v="2"/>
    <x v="1"/>
    <x v="5"/>
    <x v="4"/>
    <s v="Kg"/>
    <n v="93"/>
    <n v="104.16"/>
    <n v="93"/>
    <n v="104.16"/>
    <x v="4"/>
    <x v="0"/>
    <x v="0"/>
  </r>
  <r>
    <d v="2021-01-09T00:00:00"/>
    <s v="P0003"/>
    <n v="8"/>
    <x v="2"/>
    <x v="1"/>
    <x v="6"/>
    <x v="3"/>
    <s v="Kg"/>
    <n v="71"/>
    <n v="80.94"/>
    <n v="568"/>
    <n v="647.52"/>
    <x v="4"/>
    <x v="0"/>
    <x v="0"/>
  </r>
  <r>
    <d v="2021-01-09T00:00:00"/>
    <s v="P0025"/>
    <n v="4"/>
    <x v="2"/>
    <x v="0"/>
    <x v="7"/>
    <x v="0"/>
    <s v="No."/>
    <n v="7"/>
    <n v="8.33"/>
    <n v="28"/>
    <n v="33.32"/>
    <x v="4"/>
    <x v="0"/>
    <x v="0"/>
  </r>
  <r>
    <d v="2021-01-11T00:00:00"/>
    <s v="P0037"/>
    <n v="3"/>
    <x v="2"/>
    <x v="1"/>
    <x v="8"/>
    <x v="1"/>
    <s v="Kg"/>
    <n v="67"/>
    <n v="85.76"/>
    <n v="201"/>
    <n v="257.28000000000003"/>
    <x v="5"/>
    <x v="0"/>
    <x v="0"/>
  </r>
  <r>
    <d v="2021-01-11T00:00:00"/>
    <s v="P0014"/>
    <n v="4"/>
    <x v="0"/>
    <x v="0"/>
    <x v="9"/>
    <x v="2"/>
    <s v="Kg"/>
    <n v="112"/>
    <n v="146.72"/>
    <n v="448"/>
    <n v="586.88"/>
    <x v="5"/>
    <x v="0"/>
    <x v="0"/>
  </r>
  <r>
    <d v="2021-01-11T00:00:00"/>
    <s v="P0042"/>
    <n v="4"/>
    <x v="2"/>
    <x v="0"/>
    <x v="10"/>
    <x v="1"/>
    <s v="Ft"/>
    <n v="120"/>
    <n v="162"/>
    <n v="480"/>
    <n v="648"/>
    <x v="5"/>
    <x v="0"/>
    <x v="0"/>
  </r>
  <r>
    <d v="2021-01-12T00:00:00"/>
    <s v="P0042"/>
    <n v="10"/>
    <x v="1"/>
    <x v="1"/>
    <x v="10"/>
    <x v="1"/>
    <s v="Ft"/>
    <n v="120"/>
    <n v="162"/>
    <n v="1200"/>
    <n v="1620"/>
    <x v="6"/>
    <x v="0"/>
    <x v="0"/>
  </r>
  <r>
    <d v="2021-01-18T00:00:00"/>
    <s v="P0044"/>
    <n v="13"/>
    <x v="2"/>
    <x v="0"/>
    <x v="11"/>
    <x v="1"/>
    <s v="Kg"/>
    <n v="76"/>
    <n v="82.08"/>
    <n v="988"/>
    <n v="1067.04"/>
    <x v="7"/>
    <x v="0"/>
    <x v="0"/>
  </r>
  <r>
    <d v="2021-01-18T00:00:00"/>
    <s v="P0023"/>
    <n v="3"/>
    <x v="1"/>
    <x v="1"/>
    <x v="12"/>
    <x v="0"/>
    <s v="Ft"/>
    <n v="141"/>
    <n v="149.46"/>
    <n v="423"/>
    <n v="448.38"/>
    <x v="7"/>
    <x v="0"/>
    <x v="0"/>
  </r>
  <r>
    <d v="2021-01-19T00:00:00"/>
    <s v="P0035"/>
    <n v="6"/>
    <x v="2"/>
    <x v="1"/>
    <x v="4"/>
    <x v="4"/>
    <s v="No."/>
    <n v="5"/>
    <n v="6.7"/>
    <n v="30"/>
    <n v="40.200000000000003"/>
    <x v="8"/>
    <x v="0"/>
    <x v="0"/>
  </r>
  <r>
    <d v="2021-01-20T00:00:00"/>
    <s v="P0034"/>
    <n v="4"/>
    <x v="2"/>
    <x v="1"/>
    <x v="13"/>
    <x v="4"/>
    <s v="Lt"/>
    <n v="55"/>
    <n v="58.3"/>
    <n v="220"/>
    <n v="233.2"/>
    <x v="9"/>
    <x v="0"/>
    <x v="0"/>
  </r>
  <r>
    <d v="2021-01-20T00:00:00"/>
    <s v="P0020"/>
    <n v="4"/>
    <x v="2"/>
    <x v="1"/>
    <x v="14"/>
    <x v="0"/>
    <s v="Lt"/>
    <n v="61"/>
    <n v="76.25"/>
    <n v="244"/>
    <n v="305"/>
    <x v="9"/>
    <x v="0"/>
    <x v="0"/>
  </r>
  <r>
    <d v="2021-01-21T00:00:00"/>
    <s v="P0004"/>
    <n v="15"/>
    <x v="0"/>
    <x v="1"/>
    <x v="3"/>
    <x v="3"/>
    <s v="Lt"/>
    <n v="44"/>
    <n v="48.84"/>
    <n v="660"/>
    <n v="732.6"/>
    <x v="10"/>
    <x v="0"/>
    <x v="0"/>
  </r>
  <r>
    <d v="2021-01-21T00:00:00"/>
    <s v="P0003"/>
    <n v="9"/>
    <x v="2"/>
    <x v="0"/>
    <x v="6"/>
    <x v="3"/>
    <s v="Kg"/>
    <n v="71"/>
    <n v="80.94"/>
    <n v="639"/>
    <n v="728.46"/>
    <x v="10"/>
    <x v="0"/>
    <x v="0"/>
  </r>
  <r>
    <d v="2021-01-21T00:00:00"/>
    <s v="P0042"/>
    <n v="6"/>
    <x v="2"/>
    <x v="0"/>
    <x v="10"/>
    <x v="1"/>
    <s v="Ft"/>
    <n v="120"/>
    <n v="162"/>
    <n v="720"/>
    <n v="972"/>
    <x v="10"/>
    <x v="0"/>
    <x v="0"/>
  </r>
  <r>
    <d v="2021-01-25T00:00:00"/>
    <s v="P0034"/>
    <n v="6"/>
    <x v="2"/>
    <x v="1"/>
    <x v="13"/>
    <x v="4"/>
    <s v="Lt"/>
    <n v="55"/>
    <n v="58.3"/>
    <n v="330"/>
    <n v="349.79999999999995"/>
    <x v="11"/>
    <x v="0"/>
    <x v="0"/>
  </r>
  <r>
    <d v="2021-01-25T00:00:00"/>
    <s v="P0035"/>
    <n v="7"/>
    <x v="2"/>
    <x v="0"/>
    <x v="4"/>
    <x v="4"/>
    <s v="No."/>
    <n v="5"/>
    <n v="6.7"/>
    <n v="35"/>
    <n v="46.9"/>
    <x v="11"/>
    <x v="0"/>
    <x v="0"/>
  </r>
  <r>
    <d v="2021-01-25T00:00:00"/>
    <s v="P0031"/>
    <n v="14"/>
    <x v="2"/>
    <x v="0"/>
    <x v="5"/>
    <x v="4"/>
    <s v="Kg"/>
    <n v="93"/>
    <n v="104.16"/>
    <n v="1302"/>
    <n v="1458.24"/>
    <x v="11"/>
    <x v="0"/>
    <x v="0"/>
  </r>
  <r>
    <d v="2021-01-26T00:00:00"/>
    <s v="P0044"/>
    <n v="9"/>
    <x v="0"/>
    <x v="1"/>
    <x v="11"/>
    <x v="1"/>
    <s v="Kg"/>
    <n v="76"/>
    <n v="82.08"/>
    <n v="684"/>
    <n v="738.72"/>
    <x v="12"/>
    <x v="0"/>
    <x v="0"/>
  </r>
  <r>
    <d v="2021-01-26T00:00:00"/>
    <s v="P0006"/>
    <n v="7"/>
    <x v="1"/>
    <x v="1"/>
    <x v="15"/>
    <x v="3"/>
    <s v="Kg"/>
    <n v="75"/>
    <n v="85.5"/>
    <n v="525"/>
    <n v="598.5"/>
    <x v="12"/>
    <x v="0"/>
    <x v="0"/>
  </r>
  <r>
    <d v="2021-01-26T00:00:00"/>
    <s v="P0001"/>
    <n v="7"/>
    <x v="1"/>
    <x v="0"/>
    <x v="16"/>
    <x v="3"/>
    <s v="Kg"/>
    <n v="98"/>
    <n v="103.88"/>
    <n v="686"/>
    <n v="727.16"/>
    <x v="12"/>
    <x v="0"/>
    <x v="0"/>
  </r>
  <r>
    <d v="2021-01-27T00:00:00"/>
    <s v="P0040"/>
    <n v="7"/>
    <x v="0"/>
    <x v="0"/>
    <x v="17"/>
    <x v="1"/>
    <s v="Kg"/>
    <n v="90"/>
    <n v="115.2"/>
    <n v="630"/>
    <n v="806.4"/>
    <x v="13"/>
    <x v="0"/>
    <x v="0"/>
  </r>
  <r>
    <d v="2021-01-27T00:00:00"/>
    <s v="P0032"/>
    <n v="3"/>
    <x v="0"/>
    <x v="0"/>
    <x v="18"/>
    <x v="4"/>
    <s v="Kg"/>
    <n v="89"/>
    <n v="117.48"/>
    <n v="267"/>
    <n v="352.44"/>
    <x v="13"/>
    <x v="0"/>
    <x v="0"/>
  </r>
  <r>
    <d v="2021-01-28T00:00:00"/>
    <s v="P0004"/>
    <n v="10"/>
    <x v="1"/>
    <x v="1"/>
    <x v="3"/>
    <x v="3"/>
    <s v="Lt"/>
    <n v="44"/>
    <n v="48.84"/>
    <n v="440"/>
    <n v="488.40000000000003"/>
    <x v="14"/>
    <x v="0"/>
    <x v="0"/>
  </r>
  <r>
    <d v="2021-01-28T00:00:00"/>
    <s v="P0029"/>
    <n v="2"/>
    <x v="2"/>
    <x v="1"/>
    <x v="19"/>
    <x v="4"/>
    <s v="Lt"/>
    <n v="47"/>
    <n v="53.11"/>
    <n v="94"/>
    <n v="106.22"/>
    <x v="14"/>
    <x v="0"/>
    <x v="0"/>
  </r>
  <r>
    <d v="2021-02-02T00:00:00"/>
    <s v="P0010"/>
    <n v="7"/>
    <x v="1"/>
    <x v="0"/>
    <x v="20"/>
    <x v="2"/>
    <s v="Ft"/>
    <n v="148"/>
    <n v="164.28"/>
    <n v="1036"/>
    <n v="1149.96"/>
    <x v="1"/>
    <x v="1"/>
    <x v="0"/>
  </r>
  <r>
    <d v="2021-02-03T00:00:00"/>
    <s v="P0016"/>
    <n v="13"/>
    <x v="2"/>
    <x v="0"/>
    <x v="21"/>
    <x v="2"/>
    <s v="No."/>
    <n v="13"/>
    <n v="16.64"/>
    <n v="169"/>
    <n v="216.32"/>
    <x v="2"/>
    <x v="1"/>
    <x v="0"/>
  </r>
  <r>
    <d v="2021-02-03T00:00:00"/>
    <s v="P0022"/>
    <n v="2"/>
    <x v="0"/>
    <x v="1"/>
    <x v="22"/>
    <x v="0"/>
    <s v="Ft"/>
    <n v="121"/>
    <n v="141.57"/>
    <n v="242"/>
    <n v="283.14"/>
    <x v="2"/>
    <x v="1"/>
    <x v="0"/>
  </r>
  <r>
    <d v="2021-02-04T00:00:00"/>
    <s v="P0037"/>
    <n v="4"/>
    <x v="1"/>
    <x v="0"/>
    <x v="8"/>
    <x v="1"/>
    <s v="Kg"/>
    <n v="67"/>
    <n v="85.76"/>
    <n v="268"/>
    <n v="343.04"/>
    <x v="3"/>
    <x v="1"/>
    <x v="0"/>
  </r>
  <r>
    <d v="2021-02-05T00:00:00"/>
    <s v="P0043"/>
    <n v="7"/>
    <x v="1"/>
    <x v="1"/>
    <x v="23"/>
    <x v="1"/>
    <s v="Kg"/>
    <n v="67"/>
    <n v="83.08"/>
    <n v="469"/>
    <n v="581.55999999999995"/>
    <x v="15"/>
    <x v="1"/>
    <x v="0"/>
  </r>
  <r>
    <d v="2021-02-05T00:00:00"/>
    <s v="P0005"/>
    <n v="1"/>
    <x v="2"/>
    <x v="1"/>
    <x v="24"/>
    <x v="3"/>
    <s v="Ft"/>
    <n v="133"/>
    <n v="155.61000000000001"/>
    <n v="133"/>
    <n v="155.61000000000001"/>
    <x v="15"/>
    <x v="1"/>
    <x v="0"/>
  </r>
  <r>
    <d v="2021-02-05T00:00:00"/>
    <s v="P0043"/>
    <n v="9"/>
    <x v="2"/>
    <x v="1"/>
    <x v="23"/>
    <x v="1"/>
    <s v="Kg"/>
    <n v="67"/>
    <n v="83.08"/>
    <n v="603"/>
    <n v="747.72"/>
    <x v="15"/>
    <x v="1"/>
    <x v="0"/>
  </r>
  <r>
    <d v="2021-02-06T00:00:00"/>
    <s v="P0035"/>
    <n v="1"/>
    <x v="2"/>
    <x v="1"/>
    <x v="4"/>
    <x v="4"/>
    <s v="No."/>
    <n v="5"/>
    <n v="6.7"/>
    <n v="5"/>
    <n v="6.7"/>
    <x v="16"/>
    <x v="1"/>
    <x v="0"/>
  </r>
  <r>
    <d v="2021-02-09T00:00:00"/>
    <s v="P0034"/>
    <n v="14"/>
    <x v="2"/>
    <x v="0"/>
    <x v="13"/>
    <x v="4"/>
    <s v="Lt"/>
    <n v="55"/>
    <n v="58.3"/>
    <n v="770"/>
    <n v="816.19999999999993"/>
    <x v="4"/>
    <x v="1"/>
    <x v="0"/>
  </r>
  <r>
    <d v="2021-02-12T00:00:00"/>
    <s v="P0008"/>
    <n v="7"/>
    <x v="2"/>
    <x v="1"/>
    <x v="25"/>
    <x v="3"/>
    <s v="Kg"/>
    <n v="83"/>
    <n v="94.62"/>
    <n v="581"/>
    <n v="662.34"/>
    <x v="6"/>
    <x v="1"/>
    <x v="0"/>
  </r>
  <r>
    <d v="2021-02-12T00:00:00"/>
    <s v="P0023"/>
    <n v="9"/>
    <x v="1"/>
    <x v="1"/>
    <x v="12"/>
    <x v="0"/>
    <s v="Ft"/>
    <n v="141"/>
    <n v="149.46"/>
    <n v="1269"/>
    <n v="1345.14"/>
    <x v="6"/>
    <x v="1"/>
    <x v="0"/>
  </r>
  <r>
    <d v="2021-02-15T00:00:00"/>
    <s v="P0027"/>
    <n v="4"/>
    <x v="2"/>
    <x v="0"/>
    <x v="26"/>
    <x v="4"/>
    <s v="Lt"/>
    <n v="48"/>
    <n v="57.120000000000005"/>
    <n v="192"/>
    <n v="228.48000000000002"/>
    <x v="17"/>
    <x v="1"/>
    <x v="0"/>
  </r>
  <r>
    <d v="2021-02-18T00:00:00"/>
    <s v="P0015"/>
    <n v="6"/>
    <x v="1"/>
    <x v="1"/>
    <x v="27"/>
    <x v="2"/>
    <s v="No."/>
    <n v="12"/>
    <n v="15.719999999999999"/>
    <n v="72"/>
    <n v="94.32"/>
    <x v="7"/>
    <x v="1"/>
    <x v="0"/>
  </r>
  <r>
    <d v="2021-02-20T00:00:00"/>
    <s v="P0030"/>
    <n v="11"/>
    <x v="1"/>
    <x v="1"/>
    <x v="28"/>
    <x v="4"/>
    <s v="Ft"/>
    <n v="148"/>
    <n v="201.28"/>
    <n v="1628"/>
    <n v="2214.08"/>
    <x v="9"/>
    <x v="1"/>
    <x v="0"/>
  </r>
  <r>
    <d v="2021-02-22T00:00:00"/>
    <s v="P0013"/>
    <n v="5"/>
    <x v="1"/>
    <x v="1"/>
    <x v="2"/>
    <x v="2"/>
    <s v="Kg"/>
    <n v="112"/>
    <n v="122.08"/>
    <n v="560"/>
    <n v="610.4"/>
    <x v="18"/>
    <x v="1"/>
    <x v="0"/>
  </r>
  <r>
    <d v="2021-02-23T00:00:00"/>
    <s v="P0025"/>
    <n v="3"/>
    <x v="2"/>
    <x v="1"/>
    <x v="7"/>
    <x v="0"/>
    <s v="No."/>
    <n v="7"/>
    <n v="8.33"/>
    <n v="21"/>
    <n v="24.990000000000002"/>
    <x v="19"/>
    <x v="1"/>
    <x v="0"/>
  </r>
  <r>
    <d v="2021-02-23T00:00:00"/>
    <s v="P0005"/>
    <n v="2"/>
    <x v="2"/>
    <x v="0"/>
    <x v="24"/>
    <x v="3"/>
    <s v="Ft"/>
    <n v="133"/>
    <n v="155.61000000000001"/>
    <n v="266"/>
    <n v="311.22000000000003"/>
    <x v="19"/>
    <x v="1"/>
    <x v="0"/>
  </r>
  <r>
    <d v="2021-02-25T00:00:00"/>
    <s v="P0002"/>
    <n v="4"/>
    <x v="0"/>
    <x v="0"/>
    <x v="29"/>
    <x v="3"/>
    <s v="Kg"/>
    <n v="105"/>
    <n v="142.80000000000001"/>
    <n v="420"/>
    <n v="571.20000000000005"/>
    <x v="11"/>
    <x v="1"/>
    <x v="0"/>
  </r>
  <r>
    <d v="2021-02-25T00:00:00"/>
    <s v="P0032"/>
    <n v="11"/>
    <x v="1"/>
    <x v="1"/>
    <x v="18"/>
    <x v="4"/>
    <s v="Kg"/>
    <n v="89"/>
    <n v="117.48"/>
    <n v="979"/>
    <n v="1292.28"/>
    <x v="11"/>
    <x v="1"/>
    <x v="0"/>
  </r>
  <r>
    <d v="2021-02-25T00:00:00"/>
    <s v="P0030"/>
    <n v="2"/>
    <x v="2"/>
    <x v="0"/>
    <x v="28"/>
    <x v="4"/>
    <s v="Ft"/>
    <n v="148"/>
    <n v="201.28"/>
    <n v="296"/>
    <n v="402.56"/>
    <x v="11"/>
    <x v="1"/>
    <x v="0"/>
  </r>
  <r>
    <d v="2021-02-27T00:00:00"/>
    <s v="P0018"/>
    <n v="11"/>
    <x v="0"/>
    <x v="0"/>
    <x v="30"/>
    <x v="2"/>
    <s v="No."/>
    <n v="37"/>
    <n v="49.21"/>
    <n v="407"/>
    <n v="541.31000000000006"/>
    <x v="13"/>
    <x v="1"/>
    <x v="0"/>
  </r>
  <r>
    <d v="2021-03-03T00:00:00"/>
    <s v="P0011"/>
    <n v="1"/>
    <x v="2"/>
    <x v="0"/>
    <x v="31"/>
    <x v="2"/>
    <s v="Lt"/>
    <n v="44"/>
    <n v="48.4"/>
    <n v="44"/>
    <n v="48.4"/>
    <x v="2"/>
    <x v="2"/>
    <x v="0"/>
  </r>
  <r>
    <d v="2021-03-07T00:00:00"/>
    <s v="P0021"/>
    <n v="9"/>
    <x v="2"/>
    <x v="1"/>
    <x v="32"/>
    <x v="0"/>
    <s v="Ft"/>
    <n v="126"/>
    <n v="162.54"/>
    <n v="1134"/>
    <n v="1462.86"/>
    <x v="20"/>
    <x v="2"/>
    <x v="0"/>
  </r>
  <r>
    <d v="2021-03-08T00:00:00"/>
    <s v="P0027"/>
    <n v="6"/>
    <x v="1"/>
    <x v="1"/>
    <x v="26"/>
    <x v="4"/>
    <s v="Lt"/>
    <n v="48"/>
    <n v="57.120000000000005"/>
    <n v="288"/>
    <n v="342.72"/>
    <x v="21"/>
    <x v="2"/>
    <x v="0"/>
  </r>
  <r>
    <d v="2021-03-08T00:00:00"/>
    <s v="P0044"/>
    <n v="9"/>
    <x v="1"/>
    <x v="0"/>
    <x v="11"/>
    <x v="1"/>
    <s v="Kg"/>
    <n v="76"/>
    <n v="82.08"/>
    <n v="684"/>
    <n v="738.72"/>
    <x v="21"/>
    <x v="2"/>
    <x v="0"/>
  </r>
  <r>
    <d v="2021-03-09T00:00:00"/>
    <s v="P0029"/>
    <n v="6"/>
    <x v="0"/>
    <x v="0"/>
    <x v="19"/>
    <x v="4"/>
    <s v="Lt"/>
    <n v="47"/>
    <n v="53.11"/>
    <n v="282"/>
    <n v="318.65999999999997"/>
    <x v="4"/>
    <x v="2"/>
    <x v="0"/>
  </r>
  <r>
    <d v="2021-03-11T00:00:00"/>
    <s v="P0025"/>
    <n v="11"/>
    <x v="2"/>
    <x v="1"/>
    <x v="7"/>
    <x v="0"/>
    <s v="No."/>
    <n v="7"/>
    <n v="8.33"/>
    <n v="77"/>
    <n v="91.63"/>
    <x v="5"/>
    <x v="2"/>
    <x v="0"/>
  </r>
  <r>
    <d v="2021-03-13T00:00:00"/>
    <s v="P0028"/>
    <n v="10"/>
    <x v="0"/>
    <x v="1"/>
    <x v="33"/>
    <x v="4"/>
    <s v="No."/>
    <n v="37"/>
    <n v="41.81"/>
    <n v="370"/>
    <n v="418.1"/>
    <x v="22"/>
    <x v="2"/>
    <x v="0"/>
  </r>
  <r>
    <d v="2021-03-15T00:00:00"/>
    <s v="P0039"/>
    <n v="11"/>
    <x v="1"/>
    <x v="1"/>
    <x v="34"/>
    <x v="1"/>
    <s v="No."/>
    <n v="37"/>
    <n v="42.55"/>
    <n v="407"/>
    <n v="468.04999999999995"/>
    <x v="17"/>
    <x v="2"/>
    <x v="0"/>
  </r>
  <r>
    <d v="2021-03-16T00:00:00"/>
    <s v="P0012"/>
    <n v="14"/>
    <x v="2"/>
    <x v="1"/>
    <x v="35"/>
    <x v="2"/>
    <s v="Kg"/>
    <n v="73"/>
    <n v="94.17"/>
    <n v="1022"/>
    <n v="1318.38"/>
    <x v="23"/>
    <x v="2"/>
    <x v="0"/>
  </r>
  <r>
    <d v="2021-03-18T00:00:00"/>
    <s v="P0042"/>
    <n v="8"/>
    <x v="0"/>
    <x v="1"/>
    <x v="10"/>
    <x v="1"/>
    <s v="Ft"/>
    <n v="120"/>
    <n v="162"/>
    <n v="960"/>
    <n v="1296"/>
    <x v="7"/>
    <x v="2"/>
    <x v="0"/>
  </r>
  <r>
    <d v="2021-03-19T00:00:00"/>
    <s v="P0028"/>
    <n v="9"/>
    <x v="1"/>
    <x v="1"/>
    <x v="33"/>
    <x v="4"/>
    <s v="No."/>
    <n v="37"/>
    <n v="41.81"/>
    <n v="333"/>
    <n v="376.29"/>
    <x v="8"/>
    <x v="2"/>
    <x v="0"/>
  </r>
  <r>
    <d v="2021-03-21T00:00:00"/>
    <s v="P0020"/>
    <n v="13"/>
    <x v="1"/>
    <x v="0"/>
    <x v="14"/>
    <x v="0"/>
    <s v="Lt"/>
    <n v="61"/>
    <n v="76.25"/>
    <n v="793"/>
    <n v="991.25"/>
    <x v="10"/>
    <x v="2"/>
    <x v="0"/>
  </r>
  <r>
    <d v="2021-03-21T00:00:00"/>
    <s v="P0039"/>
    <n v="7"/>
    <x v="2"/>
    <x v="0"/>
    <x v="34"/>
    <x v="1"/>
    <s v="No."/>
    <n v="37"/>
    <n v="42.55"/>
    <n v="259"/>
    <n v="297.84999999999997"/>
    <x v="10"/>
    <x v="2"/>
    <x v="0"/>
  </r>
  <r>
    <d v="2021-03-22T00:00:00"/>
    <s v="P0002"/>
    <n v="8"/>
    <x v="1"/>
    <x v="0"/>
    <x v="29"/>
    <x v="3"/>
    <s v="Kg"/>
    <n v="105"/>
    <n v="142.80000000000001"/>
    <n v="840"/>
    <n v="1142.4000000000001"/>
    <x v="18"/>
    <x v="2"/>
    <x v="0"/>
  </r>
  <r>
    <d v="2021-03-22T00:00:00"/>
    <s v="P0012"/>
    <n v="4"/>
    <x v="1"/>
    <x v="0"/>
    <x v="35"/>
    <x v="2"/>
    <s v="Kg"/>
    <n v="73"/>
    <n v="94.17"/>
    <n v="292"/>
    <n v="376.68"/>
    <x v="18"/>
    <x v="2"/>
    <x v="0"/>
  </r>
  <r>
    <d v="2021-03-25T00:00:00"/>
    <s v="P0024"/>
    <n v="14"/>
    <x v="1"/>
    <x v="1"/>
    <x v="0"/>
    <x v="0"/>
    <s v="Ft"/>
    <n v="144"/>
    <n v="156.96"/>
    <n v="2016"/>
    <n v="2197.44"/>
    <x v="11"/>
    <x v="2"/>
    <x v="0"/>
  </r>
  <r>
    <d v="2021-03-25T00:00:00"/>
    <s v="P0006"/>
    <n v="4"/>
    <x v="2"/>
    <x v="1"/>
    <x v="15"/>
    <x v="3"/>
    <s v="Kg"/>
    <n v="75"/>
    <n v="85.5"/>
    <n v="300"/>
    <n v="342"/>
    <x v="11"/>
    <x v="2"/>
    <x v="0"/>
  </r>
  <r>
    <d v="2021-03-25T00:00:00"/>
    <s v="P0029"/>
    <n v="8"/>
    <x v="2"/>
    <x v="1"/>
    <x v="19"/>
    <x v="4"/>
    <s v="Lt"/>
    <n v="47"/>
    <n v="53.11"/>
    <n v="376"/>
    <n v="424.88"/>
    <x v="11"/>
    <x v="2"/>
    <x v="0"/>
  </r>
  <r>
    <d v="2021-03-25T00:00:00"/>
    <s v="P0038"/>
    <n v="2"/>
    <x v="2"/>
    <x v="0"/>
    <x v="1"/>
    <x v="1"/>
    <s v="Kg"/>
    <n v="72"/>
    <n v="79.92"/>
    <n v="144"/>
    <n v="159.84"/>
    <x v="11"/>
    <x v="2"/>
    <x v="0"/>
  </r>
  <r>
    <d v="2021-03-26T00:00:00"/>
    <s v="P0001"/>
    <n v="4"/>
    <x v="2"/>
    <x v="1"/>
    <x v="16"/>
    <x v="3"/>
    <s v="Kg"/>
    <n v="98"/>
    <n v="103.88"/>
    <n v="392"/>
    <n v="415.52"/>
    <x v="12"/>
    <x v="2"/>
    <x v="0"/>
  </r>
  <r>
    <d v="2021-03-26T00:00:00"/>
    <s v="P0042"/>
    <n v="1"/>
    <x v="2"/>
    <x v="1"/>
    <x v="10"/>
    <x v="1"/>
    <s v="Ft"/>
    <n v="120"/>
    <n v="162"/>
    <n v="120"/>
    <n v="162"/>
    <x v="12"/>
    <x v="2"/>
    <x v="0"/>
  </r>
  <r>
    <d v="2021-03-26T00:00:00"/>
    <s v="P0010"/>
    <n v="9"/>
    <x v="2"/>
    <x v="0"/>
    <x v="20"/>
    <x v="2"/>
    <s v="Ft"/>
    <n v="148"/>
    <n v="164.28"/>
    <n v="1332"/>
    <n v="1478.52"/>
    <x v="12"/>
    <x v="2"/>
    <x v="0"/>
  </r>
  <r>
    <d v="2021-03-27T00:00:00"/>
    <s v="P0030"/>
    <n v="3"/>
    <x v="2"/>
    <x v="0"/>
    <x v="28"/>
    <x v="4"/>
    <s v="Ft"/>
    <n v="148"/>
    <n v="201.28"/>
    <n v="444"/>
    <n v="603.84"/>
    <x v="13"/>
    <x v="2"/>
    <x v="0"/>
  </r>
  <r>
    <d v="2021-03-28T00:00:00"/>
    <s v="P0007"/>
    <n v="8"/>
    <x v="1"/>
    <x v="1"/>
    <x v="36"/>
    <x v="3"/>
    <s v="Lt"/>
    <n v="43"/>
    <n v="47.730000000000004"/>
    <n v="344"/>
    <n v="381.84000000000003"/>
    <x v="14"/>
    <x v="2"/>
    <x v="0"/>
  </r>
  <r>
    <d v="2021-03-30T00:00:00"/>
    <s v="P0038"/>
    <n v="1"/>
    <x v="1"/>
    <x v="1"/>
    <x v="1"/>
    <x v="1"/>
    <s v="Kg"/>
    <n v="72"/>
    <n v="79.92"/>
    <n v="72"/>
    <n v="79.92"/>
    <x v="24"/>
    <x v="2"/>
    <x v="0"/>
  </r>
  <r>
    <d v="2021-03-31T00:00:00"/>
    <s v="P0042"/>
    <n v="3"/>
    <x v="2"/>
    <x v="1"/>
    <x v="10"/>
    <x v="1"/>
    <s v="Ft"/>
    <n v="120"/>
    <n v="162"/>
    <n v="360"/>
    <n v="486"/>
    <x v="25"/>
    <x v="2"/>
    <x v="0"/>
  </r>
  <r>
    <d v="2021-04-04T00:00:00"/>
    <s v="P0040"/>
    <n v="4"/>
    <x v="2"/>
    <x v="1"/>
    <x v="17"/>
    <x v="1"/>
    <s v="Kg"/>
    <n v="90"/>
    <n v="115.2"/>
    <n v="360"/>
    <n v="460.8"/>
    <x v="3"/>
    <x v="3"/>
    <x v="0"/>
  </r>
  <r>
    <d v="2021-04-04T00:00:00"/>
    <s v="P0009"/>
    <n v="9"/>
    <x v="1"/>
    <x v="1"/>
    <x v="37"/>
    <x v="3"/>
    <s v="No."/>
    <n v="6"/>
    <n v="7.8599999999999994"/>
    <n v="54"/>
    <n v="70.739999999999995"/>
    <x v="3"/>
    <x v="3"/>
    <x v="0"/>
  </r>
  <r>
    <d v="2021-04-05T00:00:00"/>
    <s v="P0031"/>
    <n v="15"/>
    <x v="1"/>
    <x v="0"/>
    <x v="5"/>
    <x v="4"/>
    <s v="Kg"/>
    <n v="93"/>
    <n v="104.16"/>
    <n v="1395"/>
    <n v="1562.3999999999999"/>
    <x v="15"/>
    <x v="3"/>
    <x v="0"/>
  </r>
  <r>
    <d v="2021-04-09T00:00:00"/>
    <s v="P0005"/>
    <n v="3"/>
    <x v="1"/>
    <x v="0"/>
    <x v="24"/>
    <x v="3"/>
    <s v="Ft"/>
    <n v="133"/>
    <n v="155.61000000000001"/>
    <n v="399"/>
    <n v="466.83000000000004"/>
    <x v="4"/>
    <x v="3"/>
    <x v="0"/>
  </r>
  <r>
    <d v="2021-04-10T00:00:00"/>
    <s v="P0022"/>
    <n v="14"/>
    <x v="2"/>
    <x v="0"/>
    <x v="22"/>
    <x v="0"/>
    <s v="Ft"/>
    <n v="121"/>
    <n v="141.57"/>
    <n v="1694"/>
    <n v="1981.98"/>
    <x v="26"/>
    <x v="3"/>
    <x v="0"/>
  </r>
  <r>
    <d v="2021-04-12T00:00:00"/>
    <s v="P0037"/>
    <n v="3"/>
    <x v="2"/>
    <x v="1"/>
    <x v="8"/>
    <x v="1"/>
    <s v="Kg"/>
    <n v="67"/>
    <n v="85.76"/>
    <n v="201"/>
    <n v="257.28000000000003"/>
    <x v="6"/>
    <x v="3"/>
    <x v="0"/>
  </r>
  <r>
    <d v="2021-04-12T00:00:00"/>
    <s v="P0029"/>
    <n v="4"/>
    <x v="2"/>
    <x v="0"/>
    <x v="19"/>
    <x v="4"/>
    <s v="Lt"/>
    <n v="47"/>
    <n v="53.11"/>
    <n v="188"/>
    <n v="212.44"/>
    <x v="6"/>
    <x v="3"/>
    <x v="0"/>
  </r>
  <r>
    <d v="2021-04-12T00:00:00"/>
    <s v="P0027"/>
    <n v="9"/>
    <x v="2"/>
    <x v="0"/>
    <x v="26"/>
    <x v="4"/>
    <s v="Lt"/>
    <n v="48"/>
    <n v="57.120000000000005"/>
    <n v="432"/>
    <n v="514.08000000000004"/>
    <x v="6"/>
    <x v="3"/>
    <x v="0"/>
  </r>
  <r>
    <d v="2021-04-12T00:00:00"/>
    <s v="P0033"/>
    <n v="13"/>
    <x v="2"/>
    <x v="1"/>
    <x v="38"/>
    <x v="4"/>
    <s v="Kg"/>
    <n v="95"/>
    <n v="119.7"/>
    <n v="1235"/>
    <n v="1556.1000000000001"/>
    <x v="6"/>
    <x v="3"/>
    <x v="0"/>
  </r>
  <r>
    <d v="2021-04-15T00:00:00"/>
    <s v="P0017"/>
    <n v="3"/>
    <x v="2"/>
    <x v="0"/>
    <x v="39"/>
    <x v="2"/>
    <s v="Ft"/>
    <n v="134"/>
    <n v="156.78"/>
    <n v="402"/>
    <n v="470.34000000000003"/>
    <x v="17"/>
    <x v="3"/>
    <x v="0"/>
  </r>
  <r>
    <d v="2021-04-16T00:00:00"/>
    <s v="P0018"/>
    <n v="15"/>
    <x v="2"/>
    <x v="1"/>
    <x v="30"/>
    <x v="2"/>
    <s v="No."/>
    <n v="37"/>
    <n v="49.21"/>
    <n v="555"/>
    <n v="738.15"/>
    <x v="23"/>
    <x v="3"/>
    <x v="0"/>
  </r>
  <r>
    <d v="2021-04-18T00:00:00"/>
    <s v="P0038"/>
    <n v="9"/>
    <x v="0"/>
    <x v="0"/>
    <x v="1"/>
    <x v="1"/>
    <s v="Kg"/>
    <n v="72"/>
    <n v="79.92"/>
    <n v="648"/>
    <n v="719.28"/>
    <x v="7"/>
    <x v="3"/>
    <x v="0"/>
  </r>
  <r>
    <d v="2021-04-18T00:00:00"/>
    <s v="P0019"/>
    <n v="13"/>
    <x v="2"/>
    <x v="1"/>
    <x v="40"/>
    <x v="2"/>
    <s v="Ft"/>
    <n v="150"/>
    <n v="210"/>
    <n v="1950"/>
    <n v="2730"/>
    <x v="7"/>
    <x v="3"/>
    <x v="0"/>
  </r>
  <r>
    <d v="2021-04-23T00:00:00"/>
    <s v="P0042"/>
    <n v="6"/>
    <x v="2"/>
    <x v="0"/>
    <x v="10"/>
    <x v="1"/>
    <s v="Ft"/>
    <n v="120"/>
    <n v="162"/>
    <n v="720"/>
    <n v="972"/>
    <x v="19"/>
    <x v="3"/>
    <x v="0"/>
  </r>
  <r>
    <d v="2021-04-23T00:00:00"/>
    <s v="P0028"/>
    <n v="10"/>
    <x v="2"/>
    <x v="0"/>
    <x v="33"/>
    <x v="4"/>
    <s v="No."/>
    <n v="37"/>
    <n v="41.81"/>
    <n v="370"/>
    <n v="418.1"/>
    <x v="19"/>
    <x v="3"/>
    <x v="0"/>
  </r>
  <r>
    <d v="2021-04-24T00:00:00"/>
    <s v="P0030"/>
    <n v="2"/>
    <x v="1"/>
    <x v="0"/>
    <x v="28"/>
    <x v="4"/>
    <s v="Ft"/>
    <n v="148"/>
    <n v="201.28"/>
    <n v="296"/>
    <n v="402.56"/>
    <x v="27"/>
    <x v="3"/>
    <x v="0"/>
  </r>
  <r>
    <d v="2021-04-26T00:00:00"/>
    <s v="P0037"/>
    <n v="3"/>
    <x v="2"/>
    <x v="0"/>
    <x v="8"/>
    <x v="1"/>
    <s v="Kg"/>
    <n v="67"/>
    <n v="85.76"/>
    <n v="201"/>
    <n v="257.28000000000003"/>
    <x v="12"/>
    <x v="3"/>
    <x v="0"/>
  </r>
  <r>
    <d v="2021-04-29T00:00:00"/>
    <s v="P0030"/>
    <n v="7"/>
    <x v="2"/>
    <x v="0"/>
    <x v="28"/>
    <x v="4"/>
    <s v="Ft"/>
    <n v="148"/>
    <n v="201.28"/>
    <n v="1036"/>
    <n v="1408.96"/>
    <x v="28"/>
    <x v="3"/>
    <x v="0"/>
  </r>
  <r>
    <d v="2021-04-30T00:00:00"/>
    <s v="P0029"/>
    <n v="1"/>
    <x v="2"/>
    <x v="0"/>
    <x v="19"/>
    <x v="4"/>
    <s v="Lt"/>
    <n v="47"/>
    <n v="53.11"/>
    <n v="47"/>
    <n v="53.11"/>
    <x v="24"/>
    <x v="3"/>
    <x v="0"/>
  </r>
  <r>
    <d v="2021-05-01T00:00:00"/>
    <s v="P0018"/>
    <n v="3"/>
    <x v="1"/>
    <x v="1"/>
    <x v="30"/>
    <x v="2"/>
    <s v="No."/>
    <n v="37"/>
    <n v="49.21"/>
    <n v="111"/>
    <n v="147.63"/>
    <x v="0"/>
    <x v="4"/>
    <x v="0"/>
  </r>
  <r>
    <d v="2021-05-01T00:00:00"/>
    <s v="P0042"/>
    <n v="1"/>
    <x v="1"/>
    <x v="1"/>
    <x v="10"/>
    <x v="1"/>
    <s v="Ft"/>
    <n v="120"/>
    <n v="162"/>
    <n v="120"/>
    <n v="162"/>
    <x v="0"/>
    <x v="4"/>
    <x v="0"/>
  </r>
  <r>
    <d v="2021-05-03T00:00:00"/>
    <s v="P0034"/>
    <n v="3"/>
    <x v="1"/>
    <x v="0"/>
    <x v="13"/>
    <x v="4"/>
    <s v="Lt"/>
    <n v="55"/>
    <n v="58.3"/>
    <n v="165"/>
    <n v="174.89999999999998"/>
    <x v="2"/>
    <x v="4"/>
    <x v="0"/>
  </r>
  <r>
    <d v="2021-05-04T00:00:00"/>
    <s v="P0015"/>
    <n v="13"/>
    <x v="1"/>
    <x v="0"/>
    <x v="27"/>
    <x v="2"/>
    <s v="No."/>
    <n v="12"/>
    <n v="15.719999999999999"/>
    <n v="156"/>
    <n v="204.35999999999999"/>
    <x v="3"/>
    <x v="4"/>
    <x v="0"/>
  </r>
  <r>
    <d v="2021-05-04T00:00:00"/>
    <s v="P0014"/>
    <n v="4"/>
    <x v="2"/>
    <x v="1"/>
    <x v="9"/>
    <x v="2"/>
    <s v="Kg"/>
    <n v="112"/>
    <n v="146.72"/>
    <n v="448"/>
    <n v="586.88"/>
    <x v="3"/>
    <x v="4"/>
    <x v="0"/>
  </r>
  <r>
    <d v="2021-05-05T00:00:00"/>
    <s v="P0009"/>
    <n v="13"/>
    <x v="2"/>
    <x v="1"/>
    <x v="37"/>
    <x v="3"/>
    <s v="No."/>
    <n v="6"/>
    <n v="7.8599999999999994"/>
    <n v="78"/>
    <n v="102.17999999999999"/>
    <x v="15"/>
    <x v="4"/>
    <x v="0"/>
  </r>
  <r>
    <d v="2021-05-06T00:00:00"/>
    <s v="P0008"/>
    <n v="15"/>
    <x v="2"/>
    <x v="0"/>
    <x v="25"/>
    <x v="3"/>
    <s v="Kg"/>
    <n v="83"/>
    <n v="94.62"/>
    <n v="1245"/>
    <n v="1419.3000000000002"/>
    <x v="16"/>
    <x v="4"/>
    <x v="0"/>
  </r>
  <r>
    <d v="2021-05-06T00:00:00"/>
    <s v="P0009"/>
    <n v="6"/>
    <x v="1"/>
    <x v="0"/>
    <x v="37"/>
    <x v="3"/>
    <s v="No."/>
    <n v="6"/>
    <n v="7.8599999999999994"/>
    <n v="36"/>
    <n v="47.16"/>
    <x v="16"/>
    <x v="4"/>
    <x v="0"/>
  </r>
  <r>
    <d v="2021-05-07T00:00:00"/>
    <s v="P0018"/>
    <n v="1"/>
    <x v="2"/>
    <x v="1"/>
    <x v="30"/>
    <x v="2"/>
    <s v="No."/>
    <n v="37"/>
    <n v="49.21"/>
    <n v="37"/>
    <n v="49.21"/>
    <x v="20"/>
    <x v="4"/>
    <x v="0"/>
  </r>
  <r>
    <d v="2021-05-09T00:00:00"/>
    <s v="P0016"/>
    <n v="6"/>
    <x v="1"/>
    <x v="0"/>
    <x v="21"/>
    <x v="2"/>
    <s v="No."/>
    <n v="13"/>
    <n v="16.64"/>
    <n v="78"/>
    <n v="99.84"/>
    <x v="4"/>
    <x v="4"/>
    <x v="0"/>
  </r>
  <r>
    <d v="2021-05-09T00:00:00"/>
    <s v="P0028"/>
    <n v="8"/>
    <x v="2"/>
    <x v="1"/>
    <x v="33"/>
    <x v="4"/>
    <s v="No."/>
    <n v="37"/>
    <n v="41.81"/>
    <n v="296"/>
    <n v="334.48"/>
    <x v="4"/>
    <x v="4"/>
    <x v="0"/>
  </r>
  <r>
    <d v="2021-05-12T00:00:00"/>
    <s v="P0016"/>
    <n v="3"/>
    <x v="2"/>
    <x v="0"/>
    <x v="21"/>
    <x v="2"/>
    <s v="No."/>
    <n v="13"/>
    <n v="16.64"/>
    <n v="39"/>
    <n v="49.92"/>
    <x v="6"/>
    <x v="4"/>
    <x v="0"/>
  </r>
  <r>
    <d v="2021-05-12T00:00:00"/>
    <s v="P0035"/>
    <n v="15"/>
    <x v="2"/>
    <x v="0"/>
    <x v="4"/>
    <x v="4"/>
    <s v="No."/>
    <n v="5"/>
    <n v="6.7"/>
    <n v="75"/>
    <n v="100.5"/>
    <x v="6"/>
    <x v="4"/>
    <x v="0"/>
  </r>
  <r>
    <d v="2021-05-13T00:00:00"/>
    <s v="P0029"/>
    <n v="4"/>
    <x v="2"/>
    <x v="0"/>
    <x v="19"/>
    <x v="4"/>
    <s v="Lt"/>
    <n v="47"/>
    <n v="53.11"/>
    <n v="188"/>
    <n v="212.44"/>
    <x v="22"/>
    <x v="4"/>
    <x v="0"/>
  </r>
  <r>
    <d v="2021-05-20T00:00:00"/>
    <s v="P0042"/>
    <n v="2"/>
    <x v="1"/>
    <x v="1"/>
    <x v="10"/>
    <x v="1"/>
    <s v="Ft"/>
    <n v="120"/>
    <n v="162"/>
    <n v="240"/>
    <n v="324"/>
    <x v="9"/>
    <x v="4"/>
    <x v="0"/>
  </r>
  <r>
    <d v="2021-05-23T00:00:00"/>
    <s v="P0040"/>
    <n v="11"/>
    <x v="2"/>
    <x v="0"/>
    <x v="17"/>
    <x v="1"/>
    <s v="Kg"/>
    <n v="90"/>
    <n v="115.2"/>
    <n v="990"/>
    <n v="1267.2"/>
    <x v="19"/>
    <x v="4"/>
    <x v="0"/>
  </r>
  <r>
    <d v="2021-05-30T00:00:00"/>
    <s v="P0023"/>
    <n v="13"/>
    <x v="1"/>
    <x v="0"/>
    <x v="12"/>
    <x v="0"/>
    <s v="Ft"/>
    <n v="141"/>
    <n v="149.46"/>
    <n v="1833"/>
    <n v="1942.98"/>
    <x v="24"/>
    <x v="4"/>
    <x v="0"/>
  </r>
  <r>
    <d v="2021-05-30T00:00:00"/>
    <s v="P0013"/>
    <n v="6"/>
    <x v="1"/>
    <x v="1"/>
    <x v="2"/>
    <x v="2"/>
    <s v="Kg"/>
    <n v="112"/>
    <n v="122.08"/>
    <n v="672"/>
    <n v="732.48"/>
    <x v="24"/>
    <x v="4"/>
    <x v="0"/>
  </r>
  <r>
    <d v="2021-06-03T00:00:00"/>
    <s v="P0021"/>
    <n v="10"/>
    <x v="2"/>
    <x v="1"/>
    <x v="32"/>
    <x v="0"/>
    <s v="Ft"/>
    <n v="126"/>
    <n v="162.54"/>
    <n v="1260"/>
    <n v="1625.3999999999999"/>
    <x v="2"/>
    <x v="5"/>
    <x v="0"/>
  </r>
  <r>
    <d v="2021-06-04T00:00:00"/>
    <s v="P0020"/>
    <n v="8"/>
    <x v="0"/>
    <x v="0"/>
    <x v="14"/>
    <x v="0"/>
    <s v="Lt"/>
    <n v="61"/>
    <n v="76.25"/>
    <n v="488"/>
    <n v="610"/>
    <x v="3"/>
    <x v="5"/>
    <x v="0"/>
  </r>
  <r>
    <d v="2021-06-04T00:00:00"/>
    <s v="P0020"/>
    <n v="12"/>
    <x v="1"/>
    <x v="1"/>
    <x v="14"/>
    <x v="0"/>
    <s v="Lt"/>
    <n v="61"/>
    <n v="76.25"/>
    <n v="732"/>
    <n v="915"/>
    <x v="3"/>
    <x v="5"/>
    <x v="0"/>
  </r>
  <r>
    <d v="2021-06-05T00:00:00"/>
    <s v="P0022"/>
    <n v="15"/>
    <x v="0"/>
    <x v="0"/>
    <x v="22"/>
    <x v="0"/>
    <s v="Ft"/>
    <n v="121"/>
    <n v="141.57"/>
    <n v="1815"/>
    <n v="2123.5499999999997"/>
    <x v="15"/>
    <x v="5"/>
    <x v="0"/>
  </r>
  <r>
    <d v="2021-06-05T00:00:00"/>
    <s v="P0035"/>
    <n v="10"/>
    <x v="2"/>
    <x v="0"/>
    <x v="4"/>
    <x v="4"/>
    <s v="No."/>
    <n v="5"/>
    <n v="6.7"/>
    <n v="50"/>
    <n v="67"/>
    <x v="15"/>
    <x v="5"/>
    <x v="0"/>
  </r>
  <r>
    <d v="2021-06-06T00:00:00"/>
    <s v="P0033"/>
    <n v="6"/>
    <x v="2"/>
    <x v="0"/>
    <x v="38"/>
    <x v="4"/>
    <s v="Kg"/>
    <n v="95"/>
    <n v="119.7"/>
    <n v="570"/>
    <n v="718.2"/>
    <x v="16"/>
    <x v="5"/>
    <x v="0"/>
  </r>
  <r>
    <d v="2021-06-08T00:00:00"/>
    <s v="P0028"/>
    <n v="11"/>
    <x v="2"/>
    <x v="0"/>
    <x v="33"/>
    <x v="4"/>
    <s v="No."/>
    <n v="37"/>
    <n v="41.81"/>
    <n v="407"/>
    <n v="459.91"/>
    <x v="21"/>
    <x v="5"/>
    <x v="0"/>
  </r>
  <r>
    <d v="2021-06-08T00:00:00"/>
    <s v="P0004"/>
    <n v="11"/>
    <x v="0"/>
    <x v="1"/>
    <x v="3"/>
    <x v="3"/>
    <s v="Lt"/>
    <n v="44"/>
    <n v="48.84"/>
    <n v="484"/>
    <n v="537.24"/>
    <x v="21"/>
    <x v="5"/>
    <x v="0"/>
  </r>
  <r>
    <d v="2021-06-09T00:00:00"/>
    <s v="P0001"/>
    <n v="7"/>
    <x v="2"/>
    <x v="0"/>
    <x v="16"/>
    <x v="3"/>
    <s v="Kg"/>
    <n v="98"/>
    <n v="103.88"/>
    <n v="686"/>
    <n v="727.16"/>
    <x v="4"/>
    <x v="5"/>
    <x v="0"/>
  </r>
  <r>
    <d v="2021-06-11T00:00:00"/>
    <s v="P0032"/>
    <n v="12"/>
    <x v="0"/>
    <x v="1"/>
    <x v="18"/>
    <x v="4"/>
    <s v="Kg"/>
    <n v="89"/>
    <n v="117.48"/>
    <n v="1068"/>
    <n v="1409.76"/>
    <x v="5"/>
    <x v="5"/>
    <x v="0"/>
  </r>
  <r>
    <d v="2021-06-12T00:00:00"/>
    <s v="P0041"/>
    <n v="6"/>
    <x v="2"/>
    <x v="0"/>
    <x v="41"/>
    <x v="1"/>
    <s v="Ft"/>
    <n v="138"/>
    <n v="173.88"/>
    <n v="828"/>
    <n v="1043.28"/>
    <x v="6"/>
    <x v="5"/>
    <x v="0"/>
  </r>
  <r>
    <d v="2021-06-14T00:00:00"/>
    <s v="P0025"/>
    <n v="10"/>
    <x v="1"/>
    <x v="1"/>
    <x v="7"/>
    <x v="0"/>
    <s v="No."/>
    <n v="7"/>
    <n v="8.33"/>
    <n v="70"/>
    <n v="83.3"/>
    <x v="29"/>
    <x v="5"/>
    <x v="0"/>
  </r>
  <r>
    <d v="2021-06-16T00:00:00"/>
    <s v="P0019"/>
    <n v="5"/>
    <x v="0"/>
    <x v="1"/>
    <x v="40"/>
    <x v="2"/>
    <s v="Ft"/>
    <n v="150"/>
    <n v="210"/>
    <n v="750"/>
    <n v="1050"/>
    <x v="23"/>
    <x v="5"/>
    <x v="0"/>
  </r>
  <r>
    <d v="2021-06-16T00:00:00"/>
    <s v="P0015"/>
    <n v="12"/>
    <x v="1"/>
    <x v="1"/>
    <x v="27"/>
    <x v="2"/>
    <s v="No."/>
    <n v="12"/>
    <n v="15.719999999999999"/>
    <n v="144"/>
    <n v="188.64"/>
    <x v="23"/>
    <x v="5"/>
    <x v="0"/>
  </r>
  <r>
    <d v="2021-06-16T00:00:00"/>
    <s v="P0039"/>
    <n v="11"/>
    <x v="2"/>
    <x v="1"/>
    <x v="34"/>
    <x v="1"/>
    <s v="No."/>
    <n v="37"/>
    <n v="42.55"/>
    <n v="407"/>
    <n v="468.04999999999995"/>
    <x v="23"/>
    <x v="5"/>
    <x v="0"/>
  </r>
  <r>
    <d v="2021-06-18T00:00:00"/>
    <s v="P0025"/>
    <n v="13"/>
    <x v="2"/>
    <x v="1"/>
    <x v="7"/>
    <x v="0"/>
    <s v="No."/>
    <n v="7"/>
    <n v="8.33"/>
    <n v="91"/>
    <n v="108.29"/>
    <x v="7"/>
    <x v="5"/>
    <x v="0"/>
  </r>
  <r>
    <d v="2021-06-19T00:00:00"/>
    <s v="P0041"/>
    <n v="5"/>
    <x v="2"/>
    <x v="0"/>
    <x v="41"/>
    <x v="1"/>
    <s v="Ft"/>
    <n v="138"/>
    <n v="173.88"/>
    <n v="690"/>
    <n v="869.4"/>
    <x v="8"/>
    <x v="5"/>
    <x v="0"/>
  </r>
  <r>
    <d v="2021-06-20T00:00:00"/>
    <s v="P0016"/>
    <n v="1"/>
    <x v="0"/>
    <x v="1"/>
    <x v="21"/>
    <x v="2"/>
    <s v="No."/>
    <n v="13"/>
    <n v="16.64"/>
    <n v="13"/>
    <n v="16.64"/>
    <x v="9"/>
    <x v="5"/>
    <x v="0"/>
  </r>
  <r>
    <d v="2021-06-23T00:00:00"/>
    <s v="P0016"/>
    <n v="4"/>
    <x v="2"/>
    <x v="0"/>
    <x v="21"/>
    <x v="2"/>
    <s v="No."/>
    <n v="13"/>
    <n v="16.64"/>
    <n v="52"/>
    <n v="66.56"/>
    <x v="19"/>
    <x v="5"/>
    <x v="0"/>
  </r>
  <r>
    <d v="2021-06-24T00:00:00"/>
    <s v="P0011"/>
    <n v="13"/>
    <x v="2"/>
    <x v="0"/>
    <x v="31"/>
    <x v="2"/>
    <s v="Lt"/>
    <n v="44"/>
    <n v="48.4"/>
    <n v="572"/>
    <n v="629.19999999999993"/>
    <x v="27"/>
    <x v="5"/>
    <x v="0"/>
  </r>
  <r>
    <d v="2021-06-26T00:00:00"/>
    <s v="P0009"/>
    <n v="7"/>
    <x v="1"/>
    <x v="0"/>
    <x v="37"/>
    <x v="3"/>
    <s v="No."/>
    <n v="6"/>
    <n v="7.8599999999999994"/>
    <n v="42"/>
    <n v="55.019999999999996"/>
    <x v="12"/>
    <x v="5"/>
    <x v="0"/>
  </r>
  <r>
    <d v="2021-06-27T00:00:00"/>
    <s v="P0005"/>
    <n v="11"/>
    <x v="2"/>
    <x v="1"/>
    <x v="24"/>
    <x v="3"/>
    <s v="Ft"/>
    <n v="133"/>
    <n v="155.61000000000001"/>
    <n v="1463"/>
    <n v="1711.71"/>
    <x v="13"/>
    <x v="5"/>
    <x v="0"/>
  </r>
  <r>
    <d v="2021-06-28T00:00:00"/>
    <s v="P0021"/>
    <n v="2"/>
    <x v="1"/>
    <x v="1"/>
    <x v="32"/>
    <x v="0"/>
    <s v="Ft"/>
    <n v="126"/>
    <n v="162.54"/>
    <n v="252"/>
    <n v="325.08"/>
    <x v="14"/>
    <x v="5"/>
    <x v="0"/>
  </r>
  <r>
    <d v="2021-06-28T00:00:00"/>
    <s v="P0035"/>
    <n v="7"/>
    <x v="1"/>
    <x v="0"/>
    <x v="4"/>
    <x v="4"/>
    <s v="No."/>
    <n v="5"/>
    <n v="6.7"/>
    <n v="35"/>
    <n v="46.9"/>
    <x v="14"/>
    <x v="5"/>
    <x v="0"/>
  </r>
  <r>
    <d v="2021-06-29T00:00:00"/>
    <s v="P0014"/>
    <n v="4"/>
    <x v="2"/>
    <x v="0"/>
    <x v="9"/>
    <x v="2"/>
    <s v="Kg"/>
    <n v="112"/>
    <n v="146.72"/>
    <n v="448"/>
    <n v="586.88"/>
    <x v="28"/>
    <x v="5"/>
    <x v="0"/>
  </r>
  <r>
    <d v="2021-07-01T00:00:00"/>
    <s v="P0005"/>
    <n v="11"/>
    <x v="2"/>
    <x v="1"/>
    <x v="24"/>
    <x v="3"/>
    <s v="Ft"/>
    <n v="133"/>
    <n v="155.61000000000001"/>
    <n v="1463"/>
    <n v="1711.71"/>
    <x v="0"/>
    <x v="6"/>
    <x v="0"/>
  </r>
  <r>
    <d v="2021-07-02T00:00:00"/>
    <s v="P0010"/>
    <n v="11"/>
    <x v="2"/>
    <x v="1"/>
    <x v="20"/>
    <x v="2"/>
    <s v="Ft"/>
    <n v="148"/>
    <n v="164.28"/>
    <n v="1628"/>
    <n v="1807.08"/>
    <x v="1"/>
    <x v="6"/>
    <x v="0"/>
  </r>
  <r>
    <d v="2021-07-03T00:00:00"/>
    <s v="P0033"/>
    <n v="9"/>
    <x v="1"/>
    <x v="1"/>
    <x v="38"/>
    <x v="4"/>
    <s v="Kg"/>
    <n v="95"/>
    <n v="119.7"/>
    <n v="855"/>
    <n v="1077.3"/>
    <x v="2"/>
    <x v="6"/>
    <x v="0"/>
  </r>
  <r>
    <d v="2021-07-03T00:00:00"/>
    <s v="P0003"/>
    <n v="8"/>
    <x v="1"/>
    <x v="1"/>
    <x v="6"/>
    <x v="3"/>
    <s v="Kg"/>
    <n v="71"/>
    <n v="80.94"/>
    <n v="568"/>
    <n v="647.52"/>
    <x v="2"/>
    <x v="6"/>
    <x v="0"/>
  </r>
  <r>
    <d v="2021-07-05T00:00:00"/>
    <s v="P0002"/>
    <n v="8"/>
    <x v="2"/>
    <x v="0"/>
    <x v="29"/>
    <x v="3"/>
    <s v="Kg"/>
    <n v="105"/>
    <n v="142.80000000000001"/>
    <n v="840"/>
    <n v="1142.4000000000001"/>
    <x v="15"/>
    <x v="6"/>
    <x v="0"/>
  </r>
  <r>
    <d v="2021-07-06T00:00:00"/>
    <s v="P0041"/>
    <n v="15"/>
    <x v="2"/>
    <x v="1"/>
    <x v="41"/>
    <x v="1"/>
    <s v="Ft"/>
    <n v="138"/>
    <n v="173.88"/>
    <n v="2070"/>
    <n v="2608.1999999999998"/>
    <x v="16"/>
    <x v="6"/>
    <x v="0"/>
  </r>
  <r>
    <d v="2021-07-08T00:00:00"/>
    <s v="P0004"/>
    <n v="10"/>
    <x v="2"/>
    <x v="0"/>
    <x v="3"/>
    <x v="3"/>
    <s v="Lt"/>
    <n v="44"/>
    <n v="48.84"/>
    <n v="440"/>
    <n v="488.40000000000003"/>
    <x v="21"/>
    <x v="6"/>
    <x v="0"/>
  </r>
  <r>
    <d v="2021-07-10T00:00:00"/>
    <s v="P0034"/>
    <n v="6"/>
    <x v="0"/>
    <x v="1"/>
    <x v="13"/>
    <x v="4"/>
    <s v="Lt"/>
    <n v="55"/>
    <n v="58.3"/>
    <n v="330"/>
    <n v="349.79999999999995"/>
    <x v="26"/>
    <x v="6"/>
    <x v="0"/>
  </r>
  <r>
    <d v="2021-07-11T00:00:00"/>
    <s v="P0009"/>
    <n v="4"/>
    <x v="0"/>
    <x v="0"/>
    <x v="37"/>
    <x v="3"/>
    <s v="No."/>
    <n v="6"/>
    <n v="7.8599999999999994"/>
    <n v="24"/>
    <n v="31.439999999999998"/>
    <x v="5"/>
    <x v="6"/>
    <x v="0"/>
  </r>
  <r>
    <d v="2021-07-13T00:00:00"/>
    <s v="P0019"/>
    <n v="1"/>
    <x v="2"/>
    <x v="1"/>
    <x v="40"/>
    <x v="2"/>
    <s v="Ft"/>
    <n v="150"/>
    <n v="210"/>
    <n v="150"/>
    <n v="210"/>
    <x v="22"/>
    <x v="6"/>
    <x v="0"/>
  </r>
  <r>
    <d v="2021-07-16T00:00:00"/>
    <s v="P0023"/>
    <n v="8"/>
    <x v="0"/>
    <x v="1"/>
    <x v="12"/>
    <x v="0"/>
    <s v="Ft"/>
    <n v="141"/>
    <n v="149.46"/>
    <n v="1128"/>
    <n v="1195.68"/>
    <x v="23"/>
    <x v="6"/>
    <x v="0"/>
  </r>
  <r>
    <d v="2021-07-18T00:00:00"/>
    <s v="P0027"/>
    <n v="14"/>
    <x v="1"/>
    <x v="0"/>
    <x v="26"/>
    <x v="4"/>
    <s v="Lt"/>
    <n v="48"/>
    <n v="57.120000000000005"/>
    <n v="672"/>
    <n v="799.68000000000006"/>
    <x v="7"/>
    <x v="6"/>
    <x v="0"/>
  </r>
  <r>
    <d v="2021-07-20T00:00:00"/>
    <s v="P0038"/>
    <n v="11"/>
    <x v="1"/>
    <x v="0"/>
    <x v="1"/>
    <x v="1"/>
    <s v="Kg"/>
    <n v="72"/>
    <n v="79.92"/>
    <n v="792"/>
    <n v="879.12"/>
    <x v="9"/>
    <x v="6"/>
    <x v="0"/>
  </r>
  <r>
    <d v="2021-07-20T00:00:00"/>
    <s v="P0043"/>
    <n v="5"/>
    <x v="2"/>
    <x v="0"/>
    <x v="23"/>
    <x v="1"/>
    <s v="Kg"/>
    <n v="67"/>
    <n v="83.08"/>
    <n v="335"/>
    <n v="415.4"/>
    <x v="9"/>
    <x v="6"/>
    <x v="0"/>
  </r>
  <r>
    <d v="2021-07-21T00:00:00"/>
    <s v="P0029"/>
    <n v="15"/>
    <x v="2"/>
    <x v="0"/>
    <x v="19"/>
    <x v="4"/>
    <s v="Lt"/>
    <n v="47"/>
    <n v="53.11"/>
    <n v="705"/>
    <n v="796.65"/>
    <x v="10"/>
    <x v="6"/>
    <x v="0"/>
  </r>
  <r>
    <d v="2021-07-22T00:00:00"/>
    <s v="P0026"/>
    <n v="3"/>
    <x v="0"/>
    <x v="1"/>
    <x v="42"/>
    <x v="4"/>
    <s v="No."/>
    <n v="18"/>
    <n v="24.66"/>
    <n v="54"/>
    <n v="73.98"/>
    <x v="18"/>
    <x v="6"/>
    <x v="0"/>
  </r>
  <r>
    <d v="2021-07-22T00:00:00"/>
    <s v="P0024"/>
    <n v="14"/>
    <x v="1"/>
    <x v="1"/>
    <x v="0"/>
    <x v="0"/>
    <s v="Ft"/>
    <n v="144"/>
    <n v="156.96"/>
    <n v="2016"/>
    <n v="2197.44"/>
    <x v="18"/>
    <x v="6"/>
    <x v="0"/>
  </r>
  <r>
    <d v="2021-07-23T00:00:00"/>
    <s v="P0036"/>
    <n v="7"/>
    <x v="0"/>
    <x v="0"/>
    <x v="43"/>
    <x v="4"/>
    <s v="Kg"/>
    <n v="90"/>
    <n v="96.3"/>
    <n v="630"/>
    <n v="674.1"/>
    <x v="19"/>
    <x v="6"/>
    <x v="0"/>
  </r>
  <r>
    <d v="2021-07-23T00:00:00"/>
    <s v="P0037"/>
    <n v="8"/>
    <x v="2"/>
    <x v="0"/>
    <x v="8"/>
    <x v="1"/>
    <s v="Kg"/>
    <n v="67"/>
    <n v="85.76"/>
    <n v="536"/>
    <n v="686.08"/>
    <x v="19"/>
    <x v="6"/>
    <x v="0"/>
  </r>
  <r>
    <d v="2021-07-24T00:00:00"/>
    <s v="P0009"/>
    <n v="4"/>
    <x v="1"/>
    <x v="1"/>
    <x v="37"/>
    <x v="3"/>
    <s v="No."/>
    <n v="6"/>
    <n v="7.8599999999999994"/>
    <n v="24"/>
    <n v="31.439999999999998"/>
    <x v="27"/>
    <x v="6"/>
    <x v="0"/>
  </r>
  <r>
    <d v="2021-07-29T00:00:00"/>
    <s v="P0044"/>
    <n v="15"/>
    <x v="1"/>
    <x v="1"/>
    <x v="11"/>
    <x v="1"/>
    <s v="Kg"/>
    <n v="76"/>
    <n v="82.08"/>
    <n v="1140"/>
    <n v="1231.2"/>
    <x v="28"/>
    <x v="6"/>
    <x v="0"/>
  </r>
  <r>
    <d v="2021-08-01T00:00:00"/>
    <s v="P0001"/>
    <n v="11"/>
    <x v="2"/>
    <x v="1"/>
    <x v="16"/>
    <x v="3"/>
    <s v="Kg"/>
    <n v="98"/>
    <n v="103.88"/>
    <n v="1078"/>
    <n v="1142.6799999999998"/>
    <x v="0"/>
    <x v="7"/>
    <x v="0"/>
  </r>
  <r>
    <d v="2021-08-02T00:00:00"/>
    <s v="P0023"/>
    <n v="3"/>
    <x v="2"/>
    <x v="0"/>
    <x v="12"/>
    <x v="0"/>
    <s v="Ft"/>
    <n v="141"/>
    <n v="149.46"/>
    <n v="423"/>
    <n v="448.38"/>
    <x v="1"/>
    <x v="7"/>
    <x v="0"/>
  </r>
  <r>
    <d v="2021-08-03T00:00:00"/>
    <s v="P0022"/>
    <n v="13"/>
    <x v="1"/>
    <x v="0"/>
    <x v="22"/>
    <x v="0"/>
    <s v="Ft"/>
    <n v="121"/>
    <n v="141.57"/>
    <n v="1573"/>
    <n v="1840.4099999999999"/>
    <x v="2"/>
    <x v="7"/>
    <x v="0"/>
  </r>
  <r>
    <d v="2021-08-03T00:00:00"/>
    <s v="P0034"/>
    <n v="12"/>
    <x v="1"/>
    <x v="0"/>
    <x v="13"/>
    <x v="4"/>
    <s v="Lt"/>
    <n v="55"/>
    <n v="58.3"/>
    <n v="660"/>
    <n v="699.59999999999991"/>
    <x v="2"/>
    <x v="7"/>
    <x v="0"/>
  </r>
  <r>
    <d v="2021-08-05T00:00:00"/>
    <s v="P0028"/>
    <n v="14"/>
    <x v="2"/>
    <x v="1"/>
    <x v="33"/>
    <x v="4"/>
    <s v="No."/>
    <n v="37"/>
    <n v="41.81"/>
    <n v="518"/>
    <n v="585.34"/>
    <x v="15"/>
    <x v="7"/>
    <x v="0"/>
  </r>
  <r>
    <d v="2021-08-06T00:00:00"/>
    <s v="P0037"/>
    <n v="1"/>
    <x v="0"/>
    <x v="1"/>
    <x v="8"/>
    <x v="1"/>
    <s v="Kg"/>
    <n v="67"/>
    <n v="85.76"/>
    <n v="67"/>
    <n v="85.76"/>
    <x v="16"/>
    <x v="7"/>
    <x v="0"/>
  </r>
  <r>
    <d v="2021-08-10T00:00:00"/>
    <s v="P0005"/>
    <n v="4"/>
    <x v="0"/>
    <x v="1"/>
    <x v="24"/>
    <x v="3"/>
    <s v="Ft"/>
    <n v="133"/>
    <n v="155.61000000000001"/>
    <n v="532"/>
    <n v="622.44000000000005"/>
    <x v="26"/>
    <x v="7"/>
    <x v="0"/>
  </r>
  <r>
    <d v="2021-08-10T00:00:00"/>
    <s v="P0044"/>
    <n v="10"/>
    <x v="1"/>
    <x v="1"/>
    <x v="11"/>
    <x v="1"/>
    <s v="Kg"/>
    <n v="76"/>
    <n v="82.08"/>
    <n v="760"/>
    <n v="820.8"/>
    <x v="26"/>
    <x v="7"/>
    <x v="0"/>
  </r>
  <r>
    <d v="2021-08-10T00:00:00"/>
    <s v="P0006"/>
    <n v="6"/>
    <x v="2"/>
    <x v="1"/>
    <x v="15"/>
    <x v="3"/>
    <s v="Kg"/>
    <n v="75"/>
    <n v="85.5"/>
    <n v="450"/>
    <n v="513"/>
    <x v="26"/>
    <x v="7"/>
    <x v="0"/>
  </r>
  <r>
    <d v="2021-08-11T00:00:00"/>
    <s v="P0023"/>
    <n v="4"/>
    <x v="2"/>
    <x v="0"/>
    <x v="12"/>
    <x v="0"/>
    <s v="Ft"/>
    <n v="141"/>
    <n v="149.46"/>
    <n v="564"/>
    <n v="597.84"/>
    <x v="5"/>
    <x v="7"/>
    <x v="0"/>
  </r>
  <r>
    <d v="2021-08-13T00:00:00"/>
    <s v="P0011"/>
    <n v="13"/>
    <x v="2"/>
    <x v="0"/>
    <x v="31"/>
    <x v="2"/>
    <s v="Lt"/>
    <n v="44"/>
    <n v="48.4"/>
    <n v="572"/>
    <n v="629.19999999999993"/>
    <x v="22"/>
    <x v="7"/>
    <x v="0"/>
  </r>
  <r>
    <d v="2021-08-13T00:00:00"/>
    <s v="P0027"/>
    <n v="9"/>
    <x v="2"/>
    <x v="0"/>
    <x v="26"/>
    <x v="4"/>
    <s v="Lt"/>
    <n v="48"/>
    <n v="57.120000000000005"/>
    <n v="432"/>
    <n v="514.08000000000004"/>
    <x v="22"/>
    <x v="7"/>
    <x v="0"/>
  </r>
  <r>
    <d v="2021-08-16T00:00:00"/>
    <s v="P0003"/>
    <n v="3"/>
    <x v="1"/>
    <x v="0"/>
    <x v="6"/>
    <x v="3"/>
    <s v="Kg"/>
    <n v="71"/>
    <n v="80.94"/>
    <n v="213"/>
    <n v="242.82"/>
    <x v="23"/>
    <x v="7"/>
    <x v="0"/>
  </r>
  <r>
    <d v="2021-08-18T00:00:00"/>
    <s v="P0025"/>
    <n v="6"/>
    <x v="2"/>
    <x v="0"/>
    <x v="7"/>
    <x v="0"/>
    <s v="No."/>
    <n v="7"/>
    <n v="8.33"/>
    <n v="42"/>
    <n v="49.980000000000004"/>
    <x v="7"/>
    <x v="7"/>
    <x v="0"/>
  </r>
  <r>
    <d v="2021-08-20T00:00:00"/>
    <s v="P0020"/>
    <n v="15"/>
    <x v="2"/>
    <x v="1"/>
    <x v="14"/>
    <x v="0"/>
    <s v="Lt"/>
    <n v="61"/>
    <n v="76.25"/>
    <n v="915"/>
    <n v="1143.75"/>
    <x v="9"/>
    <x v="7"/>
    <x v="0"/>
  </r>
  <r>
    <d v="2021-08-20T00:00:00"/>
    <s v="P0031"/>
    <n v="9"/>
    <x v="2"/>
    <x v="0"/>
    <x v="5"/>
    <x v="4"/>
    <s v="Kg"/>
    <n v="93"/>
    <n v="104.16"/>
    <n v="837"/>
    <n v="937.43999999999994"/>
    <x v="9"/>
    <x v="7"/>
    <x v="0"/>
  </r>
  <r>
    <d v="2021-08-20T00:00:00"/>
    <s v="P0028"/>
    <n v="13"/>
    <x v="2"/>
    <x v="0"/>
    <x v="33"/>
    <x v="4"/>
    <s v="No."/>
    <n v="37"/>
    <n v="41.81"/>
    <n v="481"/>
    <n v="543.53"/>
    <x v="9"/>
    <x v="7"/>
    <x v="0"/>
  </r>
  <r>
    <d v="2021-08-26T00:00:00"/>
    <s v="P0039"/>
    <n v="4"/>
    <x v="2"/>
    <x v="0"/>
    <x v="34"/>
    <x v="1"/>
    <s v="No."/>
    <n v="37"/>
    <n v="42.55"/>
    <n v="148"/>
    <n v="170.2"/>
    <x v="12"/>
    <x v="7"/>
    <x v="0"/>
  </r>
  <r>
    <d v="2021-08-29T00:00:00"/>
    <s v="P0034"/>
    <n v="12"/>
    <x v="0"/>
    <x v="0"/>
    <x v="13"/>
    <x v="4"/>
    <s v="Lt"/>
    <n v="55"/>
    <n v="58.3"/>
    <n v="660"/>
    <n v="699.59999999999991"/>
    <x v="28"/>
    <x v="7"/>
    <x v="0"/>
  </r>
  <r>
    <d v="2021-08-30T00:00:00"/>
    <s v="P0013"/>
    <n v="13"/>
    <x v="2"/>
    <x v="0"/>
    <x v="2"/>
    <x v="2"/>
    <s v="Kg"/>
    <n v="112"/>
    <n v="122.08"/>
    <n v="1456"/>
    <n v="1587.04"/>
    <x v="24"/>
    <x v="7"/>
    <x v="0"/>
  </r>
  <r>
    <d v="2021-08-31T00:00:00"/>
    <s v="P0001"/>
    <n v="2"/>
    <x v="2"/>
    <x v="0"/>
    <x v="16"/>
    <x v="3"/>
    <s v="Kg"/>
    <n v="98"/>
    <n v="103.88"/>
    <n v="196"/>
    <n v="207.76"/>
    <x v="25"/>
    <x v="7"/>
    <x v="0"/>
  </r>
  <r>
    <d v="2021-08-31T00:00:00"/>
    <s v="P0035"/>
    <n v="11"/>
    <x v="2"/>
    <x v="0"/>
    <x v="4"/>
    <x v="4"/>
    <s v="No."/>
    <n v="5"/>
    <n v="6.7"/>
    <n v="55"/>
    <n v="73.7"/>
    <x v="25"/>
    <x v="7"/>
    <x v="0"/>
  </r>
  <r>
    <d v="2021-09-01T00:00:00"/>
    <s v="P0024"/>
    <n v="1"/>
    <x v="0"/>
    <x v="1"/>
    <x v="0"/>
    <x v="0"/>
    <s v="Ft"/>
    <n v="144"/>
    <n v="156.96"/>
    <n v="144"/>
    <n v="156.96"/>
    <x v="0"/>
    <x v="8"/>
    <x v="0"/>
  </r>
  <r>
    <d v="2021-09-01T00:00:00"/>
    <s v="P0003"/>
    <n v="14"/>
    <x v="1"/>
    <x v="0"/>
    <x v="6"/>
    <x v="3"/>
    <s v="Kg"/>
    <n v="71"/>
    <n v="80.94"/>
    <n v="994"/>
    <n v="1133.1599999999999"/>
    <x v="0"/>
    <x v="8"/>
    <x v="0"/>
  </r>
  <r>
    <d v="2021-09-03T00:00:00"/>
    <s v="P0041"/>
    <n v="8"/>
    <x v="2"/>
    <x v="0"/>
    <x v="41"/>
    <x v="1"/>
    <s v="Ft"/>
    <n v="138"/>
    <n v="173.88"/>
    <n v="1104"/>
    <n v="1391.04"/>
    <x v="2"/>
    <x v="8"/>
    <x v="0"/>
  </r>
  <r>
    <d v="2021-09-04T00:00:00"/>
    <s v="P0028"/>
    <n v="7"/>
    <x v="2"/>
    <x v="0"/>
    <x v="33"/>
    <x v="4"/>
    <s v="No."/>
    <n v="37"/>
    <n v="41.81"/>
    <n v="259"/>
    <n v="292.67"/>
    <x v="3"/>
    <x v="8"/>
    <x v="0"/>
  </r>
  <r>
    <d v="2021-09-04T00:00:00"/>
    <s v="P0023"/>
    <n v="15"/>
    <x v="2"/>
    <x v="0"/>
    <x v="12"/>
    <x v="0"/>
    <s v="Ft"/>
    <n v="141"/>
    <n v="149.46"/>
    <n v="2115"/>
    <n v="2241.9"/>
    <x v="3"/>
    <x v="8"/>
    <x v="0"/>
  </r>
  <r>
    <d v="2021-09-05T00:00:00"/>
    <s v="P0032"/>
    <n v="1"/>
    <x v="2"/>
    <x v="1"/>
    <x v="18"/>
    <x v="4"/>
    <s v="Kg"/>
    <n v="89"/>
    <n v="117.48"/>
    <n v="89"/>
    <n v="117.48"/>
    <x v="15"/>
    <x v="8"/>
    <x v="0"/>
  </r>
  <r>
    <d v="2021-09-07T00:00:00"/>
    <s v="P0019"/>
    <n v="5"/>
    <x v="2"/>
    <x v="0"/>
    <x v="40"/>
    <x v="2"/>
    <s v="Ft"/>
    <n v="150"/>
    <n v="210"/>
    <n v="750"/>
    <n v="1050"/>
    <x v="20"/>
    <x v="8"/>
    <x v="0"/>
  </r>
  <r>
    <d v="2021-09-09T00:00:00"/>
    <s v="P0044"/>
    <n v="4"/>
    <x v="2"/>
    <x v="0"/>
    <x v="11"/>
    <x v="1"/>
    <s v="Kg"/>
    <n v="76"/>
    <n v="82.08"/>
    <n v="304"/>
    <n v="328.32"/>
    <x v="4"/>
    <x v="8"/>
    <x v="0"/>
  </r>
  <r>
    <d v="2021-09-10T00:00:00"/>
    <s v="P0030"/>
    <n v="6"/>
    <x v="2"/>
    <x v="0"/>
    <x v="28"/>
    <x v="4"/>
    <s v="Ft"/>
    <n v="148"/>
    <n v="201.28"/>
    <n v="888"/>
    <n v="1207.68"/>
    <x v="26"/>
    <x v="8"/>
    <x v="0"/>
  </r>
  <r>
    <d v="2021-09-10T00:00:00"/>
    <s v="P0001"/>
    <n v="9"/>
    <x v="0"/>
    <x v="0"/>
    <x v="16"/>
    <x v="3"/>
    <s v="Kg"/>
    <n v="98"/>
    <n v="103.88"/>
    <n v="882"/>
    <n v="934.92"/>
    <x v="26"/>
    <x v="8"/>
    <x v="0"/>
  </r>
  <r>
    <d v="2021-09-10T00:00:00"/>
    <s v="P0026"/>
    <n v="2"/>
    <x v="2"/>
    <x v="0"/>
    <x v="42"/>
    <x v="4"/>
    <s v="No."/>
    <n v="18"/>
    <n v="24.66"/>
    <n v="36"/>
    <n v="49.32"/>
    <x v="26"/>
    <x v="8"/>
    <x v="0"/>
  </r>
  <r>
    <d v="2021-09-11T00:00:00"/>
    <s v="P0001"/>
    <n v="6"/>
    <x v="0"/>
    <x v="0"/>
    <x v="16"/>
    <x v="3"/>
    <s v="Kg"/>
    <n v="98"/>
    <n v="103.88"/>
    <n v="588"/>
    <n v="623.28"/>
    <x v="5"/>
    <x v="8"/>
    <x v="0"/>
  </r>
  <r>
    <d v="2021-09-13T00:00:00"/>
    <s v="P0041"/>
    <n v="7"/>
    <x v="2"/>
    <x v="1"/>
    <x v="41"/>
    <x v="1"/>
    <s v="Ft"/>
    <n v="138"/>
    <n v="173.88"/>
    <n v="966"/>
    <n v="1217.1599999999999"/>
    <x v="22"/>
    <x v="8"/>
    <x v="0"/>
  </r>
  <r>
    <d v="2021-09-15T00:00:00"/>
    <s v="P0042"/>
    <n v="6"/>
    <x v="2"/>
    <x v="0"/>
    <x v="10"/>
    <x v="1"/>
    <s v="Ft"/>
    <n v="120"/>
    <n v="162"/>
    <n v="720"/>
    <n v="972"/>
    <x v="17"/>
    <x v="8"/>
    <x v="0"/>
  </r>
  <r>
    <d v="2021-09-15T00:00:00"/>
    <s v="P0042"/>
    <n v="14"/>
    <x v="2"/>
    <x v="0"/>
    <x v="10"/>
    <x v="1"/>
    <s v="Ft"/>
    <n v="120"/>
    <n v="162"/>
    <n v="1680"/>
    <n v="2268"/>
    <x v="17"/>
    <x v="8"/>
    <x v="0"/>
  </r>
  <r>
    <d v="2021-09-21T00:00:00"/>
    <s v="P0020"/>
    <n v="7"/>
    <x v="0"/>
    <x v="1"/>
    <x v="14"/>
    <x v="0"/>
    <s v="Lt"/>
    <n v="61"/>
    <n v="76.25"/>
    <n v="427"/>
    <n v="533.75"/>
    <x v="10"/>
    <x v="8"/>
    <x v="0"/>
  </r>
  <r>
    <d v="2021-09-22T00:00:00"/>
    <s v="P0040"/>
    <n v="2"/>
    <x v="1"/>
    <x v="1"/>
    <x v="17"/>
    <x v="1"/>
    <s v="Kg"/>
    <n v="90"/>
    <n v="115.2"/>
    <n v="180"/>
    <n v="230.4"/>
    <x v="18"/>
    <x v="8"/>
    <x v="0"/>
  </r>
  <r>
    <d v="2021-09-22T00:00:00"/>
    <s v="P0002"/>
    <n v="4"/>
    <x v="2"/>
    <x v="1"/>
    <x v="29"/>
    <x v="3"/>
    <s v="Kg"/>
    <n v="105"/>
    <n v="142.80000000000001"/>
    <n v="420"/>
    <n v="571.20000000000005"/>
    <x v="18"/>
    <x v="8"/>
    <x v="0"/>
  </r>
  <r>
    <d v="2021-09-23T00:00:00"/>
    <s v="P0018"/>
    <n v="12"/>
    <x v="2"/>
    <x v="1"/>
    <x v="30"/>
    <x v="2"/>
    <s v="No."/>
    <n v="37"/>
    <n v="49.21"/>
    <n v="444"/>
    <n v="590.52"/>
    <x v="19"/>
    <x v="8"/>
    <x v="0"/>
  </r>
  <r>
    <d v="2021-09-23T00:00:00"/>
    <s v="P0021"/>
    <n v="7"/>
    <x v="1"/>
    <x v="0"/>
    <x v="32"/>
    <x v="0"/>
    <s v="Ft"/>
    <n v="126"/>
    <n v="162.54"/>
    <n v="882"/>
    <n v="1137.78"/>
    <x v="19"/>
    <x v="8"/>
    <x v="0"/>
  </r>
  <r>
    <d v="2021-09-27T00:00:00"/>
    <s v="P0034"/>
    <n v="1"/>
    <x v="2"/>
    <x v="1"/>
    <x v="13"/>
    <x v="4"/>
    <s v="Lt"/>
    <n v="55"/>
    <n v="58.3"/>
    <n v="55"/>
    <n v="58.3"/>
    <x v="13"/>
    <x v="8"/>
    <x v="0"/>
  </r>
  <r>
    <d v="2021-09-30T00:00:00"/>
    <s v="P0014"/>
    <n v="9"/>
    <x v="1"/>
    <x v="0"/>
    <x v="9"/>
    <x v="2"/>
    <s v="Kg"/>
    <n v="112"/>
    <n v="146.72"/>
    <n v="1008"/>
    <n v="1320.48"/>
    <x v="24"/>
    <x v="8"/>
    <x v="0"/>
  </r>
  <r>
    <d v="2021-09-30T00:00:00"/>
    <s v="P0006"/>
    <n v="5"/>
    <x v="1"/>
    <x v="0"/>
    <x v="15"/>
    <x v="3"/>
    <s v="Kg"/>
    <n v="75"/>
    <n v="85.5"/>
    <n v="375"/>
    <n v="427.5"/>
    <x v="24"/>
    <x v="8"/>
    <x v="0"/>
  </r>
  <r>
    <d v="2021-10-01T00:00:00"/>
    <s v="P0030"/>
    <n v="14"/>
    <x v="1"/>
    <x v="1"/>
    <x v="28"/>
    <x v="4"/>
    <s v="Ft"/>
    <n v="148"/>
    <n v="201.28"/>
    <n v="2072"/>
    <n v="2817.92"/>
    <x v="0"/>
    <x v="9"/>
    <x v="0"/>
  </r>
  <r>
    <d v="2021-10-02T00:00:00"/>
    <s v="P0014"/>
    <n v="15"/>
    <x v="2"/>
    <x v="0"/>
    <x v="9"/>
    <x v="2"/>
    <s v="Kg"/>
    <n v="112"/>
    <n v="146.72"/>
    <n v="1680"/>
    <n v="2200.8000000000002"/>
    <x v="1"/>
    <x v="9"/>
    <x v="0"/>
  </r>
  <r>
    <d v="2021-10-03T00:00:00"/>
    <s v="P0019"/>
    <n v="9"/>
    <x v="2"/>
    <x v="0"/>
    <x v="40"/>
    <x v="2"/>
    <s v="Ft"/>
    <n v="150"/>
    <n v="210"/>
    <n v="1350"/>
    <n v="1890"/>
    <x v="2"/>
    <x v="9"/>
    <x v="0"/>
  </r>
  <r>
    <d v="2021-10-06T00:00:00"/>
    <s v="P0035"/>
    <n v="1"/>
    <x v="2"/>
    <x v="0"/>
    <x v="4"/>
    <x v="4"/>
    <s v="No."/>
    <n v="5"/>
    <n v="6.7"/>
    <n v="5"/>
    <n v="6.7"/>
    <x v="16"/>
    <x v="9"/>
    <x v="0"/>
  </r>
  <r>
    <d v="2021-10-06T00:00:00"/>
    <s v="P0036"/>
    <n v="12"/>
    <x v="1"/>
    <x v="0"/>
    <x v="43"/>
    <x v="4"/>
    <s v="Kg"/>
    <n v="90"/>
    <n v="96.3"/>
    <n v="1080"/>
    <n v="1155.5999999999999"/>
    <x v="16"/>
    <x v="9"/>
    <x v="0"/>
  </r>
  <r>
    <d v="2021-10-07T00:00:00"/>
    <s v="P0026"/>
    <n v="6"/>
    <x v="2"/>
    <x v="1"/>
    <x v="42"/>
    <x v="4"/>
    <s v="No."/>
    <n v="18"/>
    <n v="24.66"/>
    <n v="108"/>
    <n v="147.96"/>
    <x v="20"/>
    <x v="9"/>
    <x v="0"/>
  </r>
  <r>
    <d v="2021-10-09T00:00:00"/>
    <s v="P0038"/>
    <n v="5"/>
    <x v="2"/>
    <x v="1"/>
    <x v="1"/>
    <x v="1"/>
    <s v="Kg"/>
    <n v="72"/>
    <n v="79.92"/>
    <n v="360"/>
    <n v="399.6"/>
    <x v="4"/>
    <x v="9"/>
    <x v="0"/>
  </r>
  <r>
    <d v="2021-10-09T00:00:00"/>
    <s v="P0032"/>
    <n v="11"/>
    <x v="1"/>
    <x v="1"/>
    <x v="18"/>
    <x v="4"/>
    <s v="Kg"/>
    <n v="89"/>
    <n v="117.48"/>
    <n v="979"/>
    <n v="1292.28"/>
    <x v="4"/>
    <x v="9"/>
    <x v="0"/>
  </r>
  <r>
    <d v="2021-10-10T00:00:00"/>
    <s v="P0035"/>
    <n v="14"/>
    <x v="2"/>
    <x v="1"/>
    <x v="4"/>
    <x v="4"/>
    <s v="No."/>
    <n v="5"/>
    <n v="6.7"/>
    <n v="70"/>
    <n v="93.8"/>
    <x v="26"/>
    <x v="9"/>
    <x v="0"/>
  </r>
  <r>
    <d v="2021-10-11T00:00:00"/>
    <s v="P0011"/>
    <n v="15"/>
    <x v="2"/>
    <x v="1"/>
    <x v="31"/>
    <x v="2"/>
    <s v="Lt"/>
    <n v="44"/>
    <n v="48.4"/>
    <n v="660"/>
    <n v="726"/>
    <x v="5"/>
    <x v="9"/>
    <x v="0"/>
  </r>
  <r>
    <d v="2021-10-12T00:00:00"/>
    <s v="P0027"/>
    <n v="8"/>
    <x v="1"/>
    <x v="0"/>
    <x v="26"/>
    <x v="4"/>
    <s v="Lt"/>
    <n v="48"/>
    <n v="57.120000000000005"/>
    <n v="384"/>
    <n v="456.96000000000004"/>
    <x v="6"/>
    <x v="9"/>
    <x v="0"/>
  </r>
  <r>
    <d v="2021-10-17T00:00:00"/>
    <s v="P0001"/>
    <n v="13"/>
    <x v="2"/>
    <x v="0"/>
    <x v="16"/>
    <x v="3"/>
    <s v="Kg"/>
    <n v="98"/>
    <n v="103.88"/>
    <n v="1274"/>
    <n v="1350.44"/>
    <x v="30"/>
    <x v="9"/>
    <x v="0"/>
  </r>
  <r>
    <d v="2021-10-18T00:00:00"/>
    <s v="P0025"/>
    <n v="6"/>
    <x v="1"/>
    <x v="1"/>
    <x v="7"/>
    <x v="0"/>
    <s v="No."/>
    <n v="7"/>
    <n v="8.33"/>
    <n v="42"/>
    <n v="49.980000000000004"/>
    <x v="7"/>
    <x v="9"/>
    <x v="0"/>
  </r>
  <r>
    <d v="2021-10-18T00:00:00"/>
    <s v="P0021"/>
    <n v="13"/>
    <x v="1"/>
    <x v="1"/>
    <x v="32"/>
    <x v="0"/>
    <s v="Ft"/>
    <n v="126"/>
    <n v="162.54"/>
    <n v="1638"/>
    <n v="2113.02"/>
    <x v="7"/>
    <x v="9"/>
    <x v="0"/>
  </r>
  <r>
    <d v="2021-10-22T00:00:00"/>
    <s v="P0011"/>
    <n v="7"/>
    <x v="2"/>
    <x v="1"/>
    <x v="31"/>
    <x v="2"/>
    <s v="Lt"/>
    <n v="44"/>
    <n v="48.4"/>
    <n v="308"/>
    <n v="338.8"/>
    <x v="18"/>
    <x v="9"/>
    <x v="0"/>
  </r>
  <r>
    <d v="2021-10-22T00:00:00"/>
    <s v="P0024"/>
    <n v="13"/>
    <x v="1"/>
    <x v="1"/>
    <x v="0"/>
    <x v="0"/>
    <s v="Ft"/>
    <n v="144"/>
    <n v="156.96"/>
    <n v="1872"/>
    <n v="2040.48"/>
    <x v="18"/>
    <x v="9"/>
    <x v="0"/>
  </r>
  <r>
    <d v="2021-10-22T00:00:00"/>
    <s v="P0009"/>
    <n v="1"/>
    <x v="2"/>
    <x v="1"/>
    <x v="37"/>
    <x v="3"/>
    <s v="No."/>
    <n v="6"/>
    <n v="7.8599999999999994"/>
    <n v="6"/>
    <n v="7.8599999999999994"/>
    <x v="18"/>
    <x v="9"/>
    <x v="0"/>
  </r>
  <r>
    <d v="2021-10-24T00:00:00"/>
    <s v="P0011"/>
    <n v="3"/>
    <x v="0"/>
    <x v="1"/>
    <x v="31"/>
    <x v="2"/>
    <s v="Lt"/>
    <n v="44"/>
    <n v="48.4"/>
    <n v="132"/>
    <n v="145.19999999999999"/>
    <x v="27"/>
    <x v="9"/>
    <x v="0"/>
  </r>
  <r>
    <d v="2021-10-25T00:00:00"/>
    <s v="P0044"/>
    <n v="9"/>
    <x v="1"/>
    <x v="1"/>
    <x v="11"/>
    <x v="1"/>
    <s v="Kg"/>
    <n v="76"/>
    <n v="82.08"/>
    <n v="684"/>
    <n v="738.72"/>
    <x v="11"/>
    <x v="9"/>
    <x v="0"/>
  </r>
  <r>
    <d v="2021-10-26T00:00:00"/>
    <s v="P0004"/>
    <n v="6"/>
    <x v="0"/>
    <x v="1"/>
    <x v="3"/>
    <x v="3"/>
    <s v="Lt"/>
    <n v="44"/>
    <n v="48.84"/>
    <n v="264"/>
    <n v="293.04000000000002"/>
    <x v="12"/>
    <x v="9"/>
    <x v="0"/>
  </r>
  <r>
    <d v="2021-10-28T00:00:00"/>
    <s v="P0008"/>
    <n v="1"/>
    <x v="2"/>
    <x v="1"/>
    <x v="25"/>
    <x v="3"/>
    <s v="Kg"/>
    <n v="83"/>
    <n v="94.62"/>
    <n v="83"/>
    <n v="94.62"/>
    <x v="14"/>
    <x v="9"/>
    <x v="0"/>
  </r>
  <r>
    <d v="2021-10-29T00:00:00"/>
    <s v="P0038"/>
    <n v="14"/>
    <x v="1"/>
    <x v="0"/>
    <x v="1"/>
    <x v="1"/>
    <s v="Kg"/>
    <n v="72"/>
    <n v="79.92"/>
    <n v="1008"/>
    <n v="1118.8800000000001"/>
    <x v="28"/>
    <x v="9"/>
    <x v="0"/>
  </r>
  <r>
    <d v="2021-10-31T00:00:00"/>
    <s v="P0021"/>
    <n v="6"/>
    <x v="1"/>
    <x v="1"/>
    <x v="32"/>
    <x v="0"/>
    <s v="Ft"/>
    <n v="126"/>
    <n v="162.54"/>
    <n v="756"/>
    <n v="975.24"/>
    <x v="25"/>
    <x v="9"/>
    <x v="0"/>
  </r>
  <r>
    <d v="2021-11-03T00:00:00"/>
    <s v="P0013"/>
    <n v="12"/>
    <x v="2"/>
    <x v="1"/>
    <x v="2"/>
    <x v="2"/>
    <s v="Kg"/>
    <n v="112"/>
    <n v="122.08"/>
    <n v="1344"/>
    <n v="1464.96"/>
    <x v="2"/>
    <x v="10"/>
    <x v="0"/>
  </r>
  <r>
    <d v="2021-11-06T00:00:00"/>
    <s v="P0036"/>
    <n v="10"/>
    <x v="2"/>
    <x v="0"/>
    <x v="43"/>
    <x v="4"/>
    <s v="Kg"/>
    <n v="90"/>
    <n v="96.3"/>
    <n v="900"/>
    <n v="963"/>
    <x v="16"/>
    <x v="10"/>
    <x v="0"/>
  </r>
  <r>
    <d v="2021-11-08T00:00:00"/>
    <s v="P0007"/>
    <n v="15"/>
    <x v="2"/>
    <x v="0"/>
    <x v="36"/>
    <x v="3"/>
    <s v="Lt"/>
    <n v="43"/>
    <n v="47.730000000000004"/>
    <n v="645"/>
    <n v="715.95"/>
    <x v="21"/>
    <x v="10"/>
    <x v="0"/>
  </r>
  <r>
    <d v="2021-11-10T00:00:00"/>
    <s v="P0042"/>
    <n v="6"/>
    <x v="1"/>
    <x v="1"/>
    <x v="10"/>
    <x v="1"/>
    <s v="Ft"/>
    <n v="120"/>
    <n v="162"/>
    <n v="720"/>
    <n v="972"/>
    <x v="26"/>
    <x v="10"/>
    <x v="0"/>
  </r>
  <r>
    <d v="2021-11-11T00:00:00"/>
    <s v="P0040"/>
    <n v="12"/>
    <x v="0"/>
    <x v="0"/>
    <x v="17"/>
    <x v="1"/>
    <s v="Kg"/>
    <n v="90"/>
    <n v="115.2"/>
    <n v="1080"/>
    <n v="1382.4"/>
    <x v="5"/>
    <x v="10"/>
    <x v="0"/>
  </r>
  <r>
    <d v="2021-11-12T00:00:00"/>
    <s v="P0010"/>
    <n v="3"/>
    <x v="1"/>
    <x v="1"/>
    <x v="20"/>
    <x v="2"/>
    <s v="Ft"/>
    <n v="148"/>
    <n v="164.28"/>
    <n v="444"/>
    <n v="492.84000000000003"/>
    <x v="6"/>
    <x v="10"/>
    <x v="0"/>
  </r>
  <r>
    <d v="2021-11-20T00:00:00"/>
    <s v="P0034"/>
    <n v="14"/>
    <x v="1"/>
    <x v="0"/>
    <x v="13"/>
    <x v="4"/>
    <s v="Lt"/>
    <n v="55"/>
    <n v="58.3"/>
    <n v="770"/>
    <n v="816.19999999999993"/>
    <x v="9"/>
    <x v="10"/>
    <x v="0"/>
  </r>
  <r>
    <d v="2021-11-20T00:00:00"/>
    <s v="P0008"/>
    <n v="11"/>
    <x v="1"/>
    <x v="1"/>
    <x v="25"/>
    <x v="3"/>
    <s v="Kg"/>
    <n v="83"/>
    <n v="94.62"/>
    <n v="913"/>
    <n v="1040.8200000000002"/>
    <x v="9"/>
    <x v="10"/>
    <x v="0"/>
  </r>
  <r>
    <d v="2021-11-21T00:00:00"/>
    <s v="P0014"/>
    <n v="1"/>
    <x v="0"/>
    <x v="0"/>
    <x v="9"/>
    <x v="2"/>
    <s v="Kg"/>
    <n v="112"/>
    <n v="146.72"/>
    <n v="112"/>
    <n v="146.72"/>
    <x v="10"/>
    <x v="10"/>
    <x v="0"/>
  </r>
  <r>
    <d v="2021-11-21T00:00:00"/>
    <s v="P0006"/>
    <n v="1"/>
    <x v="1"/>
    <x v="1"/>
    <x v="15"/>
    <x v="3"/>
    <s v="Kg"/>
    <n v="75"/>
    <n v="85.5"/>
    <n v="75"/>
    <n v="85.5"/>
    <x v="10"/>
    <x v="10"/>
    <x v="0"/>
  </r>
  <r>
    <d v="2021-11-27T00:00:00"/>
    <s v="P0012"/>
    <n v="8"/>
    <x v="1"/>
    <x v="0"/>
    <x v="35"/>
    <x v="2"/>
    <s v="Kg"/>
    <n v="73"/>
    <n v="94.17"/>
    <n v="584"/>
    <n v="753.36"/>
    <x v="13"/>
    <x v="10"/>
    <x v="0"/>
  </r>
  <r>
    <d v="2021-11-28T00:00:00"/>
    <s v="P0040"/>
    <n v="2"/>
    <x v="2"/>
    <x v="1"/>
    <x v="17"/>
    <x v="1"/>
    <s v="Kg"/>
    <n v="90"/>
    <n v="115.2"/>
    <n v="180"/>
    <n v="230.4"/>
    <x v="14"/>
    <x v="10"/>
    <x v="0"/>
  </r>
  <r>
    <d v="2021-11-30T00:00:00"/>
    <s v="P0039"/>
    <n v="15"/>
    <x v="2"/>
    <x v="0"/>
    <x v="34"/>
    <x v="1"/>
    <s v="No."/>
    <n v="37"/>
    <n v="42.55"/>
    <n v="555"/>
    <n v="638.25"/>
    <x v="24"/>
    <x v="10"/>
    <x v="0"/>
  </r>
  <r>
    <d v="2021-12-02T00:00:00"/>
    <s v="P0016"/>
    <n v="10"/>
    <x v="2"/>
    <x v="1"/>
    <x v="21"/>
    <x v="2"/>
    <s v="No."/>
    <n v="13"/>
    <n v="16.64"/>
    <n v="130"/>
    <n v="166.4"/>
    <x v="1"/>
    <x v="11"/>
    <x v="0"/>
  </r>
  <r>
    <d v="2021-12-03T00:00:00"/>
    <s v="P0034"/>
    <n v="2"/>
    <x v="1"/>
    <x v="1"/>
    <x v="13"/>
    <x v="4"/>
    <s v="Lt"/>
    <n v="55"/>
    <n v="58.3"/>
    <n v="110"/>
    <n v="116.6"/>
    <x v="2"/>
    <x v="11"/>
    <x v="0"/>
  </r>
  <r>
    <d v="2021-12-03T00:00:00"/>
    <s v="P0019"/>
    <n v="8"/>
    <x v="1"/>
    <x v="0"/>
    <x v="40"/>
    <x v="2"/>
    <s v="Ft"/>
    <n v="150"/>
    <n v="210"/>
    <n v="1200"/>
    <n v="1680"/>
    <x v="2"/>
    <x v="11"/>
    <x v="0"/>
  </r>
  <r>
    <d v="2021-12-05T00:00:00"/>
    <s v="P0004"/>
    <n v="15"/>
    <x v="2"/>
    <x v="1"/>
    <x v="3"/>
    <x v="3"/>
    <s v="Lt"/>
    <n v="44"/>
    <n v="48.84"/>
    <n v="660"/>
    <n v="732.6"/>
    <x v="15"/>
    <x v="11"/>
    <x v="0"/>
  </r>
  <r>
    <d v="2021-12-05T00:00:00"/>
    <s v="P0010"/>
    <n v="1"/>
    <x v="2"/>
    <x v="0"/>
    <x v="20"/>
    <x v="2"/>
    <s v="Ft"/>
    <n v="148"/>
    <n v="164.28"/>
    <n v="148"/>
    <n v="164.28"/>
    <x v="15"/>
    <x v="11"/>
    <x v="0"/>
  </r>
  <r>
    <d v="2021-12-07T00:00:00"/>
    <s v="P0013"/>
    <n v="8"/>
    <x v="2"/>
    <x v="0"/>
    <x v="2"/>
    <x v="2"/>
    <s v="Kg"/>
    <n v="112"/>
    <n v="122.08"/>
    <n v="896"/>
    <n v="976.64"/>
    <x v="20"/>
    <x v="11"/>
    <x v="0"/>
  </r>
  <r>
    <d v="2021-12-08T00:00:00"/>
    <s v="P0044"/>
    <n v="14"/>
    <x v="2"/>
    <x v="0"/>
    <x v="11"/>
    <x v="1"/>
    <s v="Kg"/>
    <n v="76"/>
    <n v="82.08"/>
    <n v="1064"/>
    <n v="1149.1199999999999"/>
    <x v="21"/>
    <x v="11"/>
    <x v="0"/>
  </r>
  <r>
    <d v="2021-12-14T00:00:00"/>
    <s v="P0042"/>
    <n v="4"/>
    <x v="2"/>
    <x v="0"/>
    <x v="10"/>
    <x v="1"/>
    <s v="Ft"/>
    <n v="120"/>
    <n v="162"/>
    <n v="480"/>
    <n v="648"/>
    <x v="29"/>
    <x v="11"/>
    <x v="0"/>
  </r>
  <r>
    <d v="2021-12-18T00:00:00"/>
    <s v="P0003"/>
    <n v="2"/>
    <x v="2"/>
    <x v="1"/>
    <x v="6"/>
    <x v="3"/>
    <s v="Kg"/>
    <n v="71"/>
    <n v="80.94"/>
    <n v="142"/>
    <n v="161.88"/>
    <x v="7"/>
    <x v="11"/>
    <x v="0"/>
  </r>
  <r>
    <d v="2021-12-18T00:00:00"/>
    <s v="P0022"/>
    <n v="8"/>
    <x v="1"/>
    <x v="1"/>
    <x v="22"/>
    <x v="0"/>
    <s v="Ft"/>
    <n v="121"/>
    <n v="141.57"/>
    <n v="968"/>
    <n v="1132.56"/>
    <x v="7"/>
    <x v="11"/>
    <x v="0"/>
  </r>
  <r>
    <d v="2021-12-19T00:00:00"/>
    <s v="P0023"/>
    <n v="12"/>
    <x v="2"/>
    <x v="0"/>
    <x v="12"/>
    <x v="0"/>
    <s v="Ft"/>
    <n v="141"/>
    <n v="149.46"/>
    <n v="1692"/>
    <n v="1793.52"/>
    <x v="8"/>
    <x v="11"/>
    <x v="0"/>
  </r>
  <r>
    <d v="2021-12-19T00:00:00"/>
    <s v="P0029"/>
    <n v="3"/>
    <x v="0"/>
    <x v="0"/>
    <x v="19"/>
    <x v="4"/>
    <s v="Lt"/>
    <n v="47"/>
    <n v="53.11"/>
    <n v="141"/>
    <n v="159.32999999999998"/>
    <x v="8"/>
    <x v="11"/>
    <x v="0"/>
  </r>
  <r>
    <d v="2021-12-19T00:00:00"/>
    <s v="P0011"/>
    <n v="10"/>
    <x v="1"/>
    <x v="0"/>
    <x v="31"/>
    <x v="2"/>
    <s v="Lt"/>
    <n v="44"/>
    <n v="48.4"/>
    <n v="440"/>
    <n v="484"/>
    <x v="8"/>
    <x v="11"/>
    <x v="0"/>
  </r>
  <r>
    <d v="2021-12-20T00:00:00"/>
    <s v="P0012"/>
    <n v="14"/>
    <x v="2"/>
    <x v="0"/>
    <x v="35"/>
    <x v="2"/>
    <s v="Kg"/>
    <n v="73"/>
    <n v="94.17"/>
    <n v="1022"/>
    <n v="1318.38"/>
    <x v="9"/>
    <x v="11"/>
    <x v="0"/>
  </r>
  <r>
    <d v="2021-12-21T00:00:00"/>
    <s v="P0026"/>
    <n v="10"/>
    <x v="1"/>
    <x v="1"/>
    <x v="42"/>
    <x v="4"/>
    <s v="No."/>
    <n v="18"/>
    <n v="24.66"/>
    <n v="180"/>
    <n v="246.6"/>
    <x v="10"/>
    <x v="11"/>
    <x v="0"/>
  </r>
  <r>
    <d v="2021-12-24T00:00:00"/>
    <s v="P0042"/>
    <n v="8"/>
    <x v="0"/>
    <x v="1"/>
    <x v="10"/>
    <x v="1"/>
    <s v="Ft"/>
    <n v="120"/>
    <n v="162"/>
    <n v="960"/>
    <n v="1296"/>
    <x v="27"/>
    <x v="11"/>
    <x v="0"/>
  </r>
  <r>
    <d v="2021-12-24T00:00:00"/>
    <s v="P0036"/>
    <n v="8"/>
    <x v="0"/>
    <x v="0"/>
    <x v="43"/>
    <x v="4"/>
    <s v="Kg"/>
    <n v="90"/>
    <n v="96.3"/>
    <n v="720"/>
    <n v="770.4"/>
    <x v="27"/>
    <x v="11"/>
    <x v="0"/>
  </r>
  <r>
    <d v="2021-12-26T00:00:00"/>
    <s v="P0041"/>
    <n v="14"/>
    <x v="1"/>
    <x v="1"/>
    <x v="41"/>
    <x v="1"/>
    <s v="Ft"/>
    <n v="138"/>
    <n v="173.88"/>
    <n v="1932"/>
    <n v="2434.3199999999997"/>
    <x v="12"/>
    <x v="11"/>
    <x v="0"/>
  </r>
  <r>
    <d v="2021-12-27T00:00:00"/>
    <s v="P0029"/>
    <n v="14"/>
    <x v="2"/>
    <x v="1"/>
    <x v="19"/>
    <x v="4"/>
    <s v="Lt"/>
    <n v="47"/>
    <n v="53.11"/>
    <n v="658"/>
    <n v="743.54"/>
    <x v="13"/>
    <x v="11"/>
    <x v="0"/>
  </r>
  <r>
    <d v="2021-12-28T00:00:00"/>
    <s v="P0029"/>
    <n v="6"/>
    <x v="2"/>
    <x v="1"/>
    <x v="19"/>
    <x v="4"/>
    <s v="Lt"/>
    <n v="47"/>
    <n v="53.11"/>
    <n v="282"/>
    <n v="318.65999999999997"/>
    <x v="14"/>
    <x v="11"/>
    <x v="0"/>
  </r>
  <r>
    <d v="2021-12-30T00:00:00"/>
    <s v="P0010"/>
    <n v="13"/>
    <x v="1"/>
    <x v="0"/>
    <x v="20"/>
    <x v="2"/>
    <s v="Ft"/>
    <n v="148"/>
    <n v="164.28"/>
    <n v="1924"/>
    <n v="2135.64"/>
    <x v="24"/>
    <x v="11"/>
    <x v="0"/>
  </r>
  <r>
    <d v="2022-01-01T00:00:00"/>
    <s v="P0022"/>
    <n v="1"/>
    <x v="0"/>
    <x v="1"/>
    <x v="22"/>
    <x v="0"/>
    <s v="Ft"/>
    <n v="121"/>
    <n v="141.57"/>
    <n v="121"/>
    <n v="141.57"/>
    <x v="0"/>
    <x v="0"/>
    <x v="1"/>
  </r>
  <r>
    <d v="2022-01-02T00:00:00"/>
    <s v="P0010"/>
    <n v="7"/>
    <x v="2"/>
    <x v="1"/>
    <x v="20"/>
    <x v="2"/>
    <s v="Ft"/>
    <n v="148"/>
    <n v="164.28"/>
    <n v="1036"/>
    <n v="1149.96"/>
    <x v="1"/>
    <x v="0"/>
    <x v="1"/>
  </r>
  <r>
    <d v="2022-01-02T00:00:00"/>
    <s v="P0015"/>
    <n v="2"/>
    <x v="1"/>
    <x v="1"/>
    <x v="27"/>
    <x v="2"/>
    <s v="No."/>
    <n v="12"/>
    <n v="15.719999999999999"/>
    <n v="24"/>
    <n v="31.439999999999998"/>
    <x v="1"/>
    <x v="0"/>
    <x v="1"/>
  </r>
  <r>
    <d v="2022-01-02T00:00:00"/>
    <s v="P0033"/>
    <n v="1"/>
    <x v="2"/>
    <x v="1"/>
    <x v="38"/>
    <x v="4"/>
    <s v="Kg"/>
    <n v="95"/>
    <n v="119.7"/>
    <n v="95"/>
    <n v="119.7"/>
    <x v="1"/>
    <x v="0"/>
    <x v="1"/>
  </r>
  <r>
    <d v="2022-01-03T00:00:00"/>
    <s v="P0043"/>
    <n v="9"/>
    <x v="2"/>
    <x v="1"/>
    <x v="23"/>
    <x v="1"/>
    <s v="Kg"/>
    <n v="67"/>
    <n v="83.08"/>
    <n v="603"/>
    <n v="747.72"/>
    <x v="2"/>
    <x v="0"/>
    <x v="1"/>
  </r>
  <r>
    <d v="2022-01-04T00:00:00"/>
    <s v="P0012"/>
    <n v="8"/>
    <x v="2"/>
    <x v="0"/>
    <x v="35"/>
    <x v="2"/>
    <s v="Kg"/>
    <n v="73"/>
    <n v="94.17"/>
    <n v="584"/>
    <n v="753.36"/>
    <x v="3"/>
    <x v="0"/>
    <x v="1"/>
  </r>
  <r>
    <d v="2022-01-04T00:00:00"/>
    <s v="P0029"/>
    <n v="1"/>
    <x v="1"/>
    <x v="0"/>
    <x v="19"/>
    <x v="4"/>
    <s v="Lt"/>
    <n v="47"/>
    <n v="53.11"/>
    <n v="47"/>
    <n v="53.11"/>
    <x v="3"/>
    <x v="0"/>
    <x v="1"/>
  </r>
  <r>
    <d v="2022-01-09T00:00:00"/>
    <s v="P0032"/>
    <n v="12"/>
    <x v="2"/>
    <x v="0"/>
    <x v="18"/>
    <x v="4"/>
    <s v="Kg"/>
    <n v="89"/>
    <n v="117.48"/>
    <n v="1068"/>
    <n v="1409.76"/>
    <x v="4"/>
    <x v="0"/>
    <x v="1"/>
  </r>
  <r>
    <d v="2022-01-10T00:00:00"/>
    <s v="P0034"/>
    <n v="14"/>
    <x v="1"/>
    <x v="0"/>
    <x v="13"/>
    <x v="4"/>
    <s v="Lt"/>
    <n v="55"/>
    <n v="58.3"/>
    <n v="770"/>
    <n v="816.19999999999993"/>
    <x v="26"/>
    <x v="0"/>
    <x v="1"/>
  </r>
  <r>
    <d v="2022-01-11T00:00:00"/>
    <s v="P0032"/>
    <n v="2"/>
    <x v="2"/>
    <x v="0"/>
    <x v="18"/>
    <x v="4"/>
    <s v="Kg"/>
    <n v="89"/>
    <n v="117.48"/>
    <n v="178"/>
    <n v="234.96"/>
    <x v="5"/>
    <x v="0"/>
    <x v="1"/>
  </r>
  <r>
    <d v="2022-01-13T00:00:00"/>
    <s v="P0019"/>
    <n v="6"/>
    <x v="1"/>
    <x v="0"/>
    <x v="40"/>
    <x v="2"/>
    <s v="Ft"/>
    <n v="150"/>
    <n v="210"/>
    <n v="900"/>
    <n v="1260"/>
    <x v="22"/>
    <x v="0"/>
    <x v="1"/>
  </r>
  <r>
    <d v="2022-01-14T00:00:00"/>
    <s v="P0011"/>
    <n v="14"/>
    <x v="2"/>
    <x v="0"/>
    <x v="31"/>
    <x v="2"/>
    <s v="Lt"/>
    <n v="44"/>
    <n v="48.4"/>
    <n v="616"/>
    <n v="677.6"/>
    <x v="29"/>
    <x v="0"/>
    <x v="1"/>
  </r>
  <r>
    <d v="2022-01-15T00:00:00"/>
    <s v="P0022"/>
    <n v="10"/>
    <x v="2"/>
    <x v="1"/>
    <x v="22"/>
    <x v="0"/>
    <s v="Ft"/>
    <n v="121"/>
    <n v="141.57"/>
    <n v="1210"/>
    <n v="1415.6999999999998"/>
    <x v="17"/>
    <x v="0"/>
    <x v="1"/>
  </r>
  <r>
    <d v="2022-01-16T00:00:00"/>
    <s v="P0014"/>
    <n v="11"/>
    <x v="1"/>
    <x v="1"/>
    <x v="9"/>
    <x v="2"/>
    <s v="Kg"/>
    <n v="112"/>
    <n v="146.72"/>
    <n v="1232"/>
    <n v="1613.92"/>
    <x v="23"/>
    <x v="0"/>
    <x v="1"/>
  </r>
  <r>
    <d v="2022-01-17T00:00:00"/>
    <s v="P0040"/>
    <n v="4"/>
    <x v="1"/>
    <x v="0"/>
    <x v="17"/>
    <x v="1"/>
    <s v="Kg"/>
    <n v="90"/>
    <n v="115.2"/>
    <n v="360"/>
    <n v="460.8"/>
    <x v="30"/>
    <x v="0"/>
    <x v="1"/>
  </r>
  <r>
    <d v="2022-01-18T00:00:00"/>
    <s v="P0008"/>
    <n v="9"/>
    <x v="0"/>
    <x v="1"/>
    <x v="25"/>
    <x v="3"/>
    <s v="Kg"/>
    <n v="83"/>
    <n v="94.62"/>
    <n v="747"/>
    <n v="851.58"/>
    <x v="7"/>
    <x v="0"/>
    <x v="1"/>
  </r>
  <r>
    <d v="2022-01-20T00:00:00"/>
    <s v="P0021"/>
    <n v="2"/>
    <x v="2"/>
    <x v="1"/>
    <x v="32"/>
    <x v="0"/>
    <s v="Ft"/>
    <n v="126"/>
    <n v="162.54"/>
    <n v="252"/>
    <n v="325.08"/>
    <x v="9"/>
    <x v="0"/>
    <x v="1"/>
  </r>
  <r>
    <d v="2022-01-20T00:00:00"/>
    <s v="P0014"/>
    <n v="7"/>
    <x v="1"/>
    <x v="0"/>
    <x v="9"/>
    <x v="2"/>
    <s v="Kg"/>
    <n v="112"/>
    <n v="146.72"/>
    <n v="784"/>
    <n v="1027.04"/>
    <x v="9"/>
    <x v="0"/>
    <x v="1"/>
  </r>
  <r>
    <d v="2022-01-22T00:00:00"/>
    <s v="P0001"/>
    <n v="6"/>
    <x v="1"/>
    <x v="1"/>
    <x v="16"/>
    <x v="3"/>
    <s v="Kg"/>
    <n v="98"/>
    <n v="103.88"/>
    <n v="588"/>
    <n v="623.28"/>
    <x v="18"/>
    <x v="0"/>
    <x v="1"/>
  </r>
  <r>
    <d v="2022-01-23T00:00:00"/>
    <s v="P0002"/>
    <n v="5"/>
    <x v="0"/>
    <x v="1"/>
    <x v="29"/>
    <x v="3"/>
    <s v="Kg"/>
    <n v="105"/>
    <n v="142.80000000000001"/>
    <n v="525"/>
    <n v="714"/>
    <x v="19"/>
    <x v="0"/>
    <x v="1"/>
  </r>
  <r>
    <d v="2022-01-23T00:00:00"/>
    <s v="P0042"/>
    <n v="8"/>
    <x v="2"/>
    <x v="0"/>
    <x v="10"/>
    <x v="1"/>
    <s v="Ft"/>
    <n v="120"/>
    <n v="162"/>
    <n v="960"/>
    <n v="1296"/>
    <x v="19"/>
    <x v="0"/>
    <x v="1"/>
  </r>
  <r>
    <d v="2022-01-24T00:00:00"/>
    <s v="P0030"/>
    <n v="15"/>
    <x v="1"/>
    <x v="0"/>
    <x v="28"/>
    <x v="4"/>
    <s v="Ft"/>
    <n v="148"/>
    <n v="201.28"/>
    <n v="2220"/>
    <n v="3019.2"/>
    <x v="27"/>
    <x v="0"/>
    <x v="1"/>
  </r>
  <r>
    <d v="2022-01-25T00:00:00"/>
    <s v="P0017"/>
    <n v="14"/>
    <x v="2"/>
    <x v="1"/>
    <x v="39"/>
    <x v="2"/>
    <s v="Ft"/>
    <n v="134"/>
    <n v="156.78"/>
    <n v="1876"/>
    <n v="2194.92"/>
    <x v="11"/>
    <x v="0"/>
    <x v="1"/>
  </r>
  <r>
    <d v="2022-01-28T00:00:00"/>
    <s v="P0016"/>
    <n v="11"/>
    <x v="2"/>
    <x v="0"/>
    <x v="21"/>
    <x v="2"/>
    <s v="No."/>
    <n v="13"/>
    <n v="16.64"/>
    <n v="143"/>
    <n v="183.04000000000002"/>
    <x v="14"/>
    <x v="0"/>
    <x v="1"/>
  </r>
  <r>
    <d v="2022-01-31T00:00:00"/>
    <s v="P0023"/>
    <n v="6"/>
    <x v="1"/>
    <x v="1"/>
    <x v="12"/>
    <x v="0"/>
    <s v="Ft"/>
    <n v="141"/>
    <n v="149.46"/>
    <n v="846"/>
    <n v="896.76"/>
    <x v="25"/>
    <x v="0"/>
    <x v="1"/>
  </r>
  <r>
    <d v="2022-01-31T00:00:00"/>
    <s v="P0041"/>
    <n v="9"/>
    <x v="2"/>
    <x v="1"/>
    <x v="41"/>
    <x v="1"/>
    <s v="Ft"/>
    <n v="138"/>
    <n v="173.88"/>
    <n v="1242"/>
    <n v="1564.92"/>
    <x v="25"/>
    <x v="0"/>
    <x v="1"/>
  </r>
  <r>
    <d v="2022-02-01T00:00:00"/>
    <s v="P0005"/>
    <n v="9"/>
    <x v="2"/>
    <x v="1"/>
    <x v="24"/>
    <x v="3"/>
    <s v="Ft"/>
    <n v="133"/>
    <n v="155.61000000000001"/>
    <n v="1197"/>
    <n v="1400.4900000000002"/>
    <x v="0"/>
    <x v="1"/>
    <x v="1"/>
  </r>
  <r>
    <d v="2022-02-03T00:00:00"/>
    <s v="P0014"/>
    <n v="8"/>
    <x v="2"/>
    <x v="0"/>
    <x v="9"/>
    <x v="2"/>
    <s v="Kg"/>
    <n v="112"/>
    <n v="146.72"/>
    <n v="896"/>
    <n v="1173.76"/>
    <x v="2"/>
    <x v="1"/>
    <x v="1"/>
  </r>
  <r>
    <d v="2022-02-05T00:00:00"/>
    <s v="P0018"/>
    <n v="6"/>
    <x v="2"/>
    <x v="1"/>
    <x v="30"/>
    <x v="2"/>
    <s v="No."/>
    <n v="37"/>
    <n v="49.21"/>
    <n v="222"/>
    <n v="295.26"/>
    <x v="15"/>
    <x v="1"/>
    <x v="1"/>
  </r>
  <r>
    <d v="2022-02-06T00:00:00"/>
    <s v="P0002"/>
    <n v="6"/>
    <x v="2"/>
    <x v="1"/>
    <x v="29"/>
    <x v="3"/>
    <s v="Kg"/>
    <n v="105"/>
    <n v="142.80000000000001"/>
    <n v="630"/>
    <n v="856.80000000000007"/>
    <x v="16"/>
    <x v="1"/>
    <x v="1"/>
  </r>
  <r>
    <d v="2022-02-08T00:00:00"/>
    <s v="P0005"/>
    <n v="11"/>
    <x v="1"/>
    <x v="1"/>
    <x v="24"/>
    <x v="3"/>
    <s v="Ft"/>
    <n v="133"/>
    <n v="155.61000000000001"/>
    <n v="1463"/>
    <n v="1711.71"/>
    <x v="21"/>
    <x v="1"/>
    <x v="1"/>
  </r>
  <r>
    <d v="2022-02-08T00:00:00"/>
    <s v="P0004"/>
    <n v="3"/>
    <x v="1"/>
    <x v="1"/>
    <x v="3"/>
    <x v="3"/>
    <s v="Lt"/>
    <n v="44"/>
    <n v="48.84"/>
    <n v="132"/>
    <n v="146.52000000000001"/>
    <x v="21"/>
    <x v="1"/>
    <x v="1"/>
  </r>
  <r>
    <d v="2022-02-09T00:00:00"/>
    <s v="P0032"/>
    <n v="14"/>
    <x v="1"/>
    <x v="0"/>
    <x v="18"/>
    <x v="4"/>
    <s v="Kg"/>
    <n v="89"/>
    <n v="117.48"/>
    <n v="1246"/>
    <n v="1644.72"/>
    <x v="4"/>
    <x v="1"/>
    <x v="1"/>
  </r>
  <r>
    <d v="2022-02-12T00:00:00"/>
    <s v="P0010"/>
    <n v="13"/>
    <x v="2"/>
    <x v="1"/>
    <x v="20"/>
    <x v="2"/>
    <s v="Ft"/>
    <n v="148"/>
    <n v="164.28"/>
    <n v="1924"/>
    <n v="2135.64"/>
    <x v="6"/>
    <x v="1"/>
    <x v="1"/>
  </r>
  <r>
    <d v="2022-02-14T00:00:00"/>
    <s v="P0026"/>
    <n v="8"/>
    <x v="1"/>
    <x v="1"/>
    <x v="42"/>
    <x v="4"/>
    <s v="No."/>
    <n v="18"/>
    <n v="24.66"/>
    <n v="144"/>
    <n v="197.28"/>
    <x v="29"/>
    <x v="1"/>
    <x v="1"/>
  </r>
  <r>
    <d v="2022-02-14T00:00:00"/>
    <s v="P0028"/>
    <n v="3"/>
    <x v="2"/>
    <x v="1"/>
    <x v="33"/>
    <x v="4"/>
    <s v="No."/>
    <n v="37"/>
    <n v="41.81"/>
    <n v="111"/>
    <n v="125.43"/>
    <x v="29"/>
    <x v="1"/>
    <x v="1"/>
  </r>
  <r>
    <d v="2022-02-16T00:00:00"/>
    <s v="P0032"/>
    <n v="1"/>
    <x v="1"/>
    <x v="1"/>
    <x v="18"/>
    <x v="4"/>
    <s v="Kg"/>
    <n v="89"/>
    <n v="117.48"/>
    <n v="89"/>
    <n v="117.48"/>
    <x v="23"/>
    <x v="1"/>
    <x v="1"/>
  </r>
  <r>
    <d v="2022-02-19T00:00:00"/>
    <s v="P0002"/>
    <n v="13"/>
    <x v="1"/>
    <x v="1"/>
    <x v="29"/>
    <x v="3"/>
    <s v="Kg"/>
    <n v="105"/>
    <n v="142.80000000000001"/>
    <n v="1365"/>
    <n v="1856.4"/>
    <x v="8"/>
    <x v="1"/>
    <x v="1"/>
  </r>
  <r>
    <d v="2022-02-20T00:00:00"/>
    <s v="P0012"/>
    <n v="6"/>
    <x v="2"/>
    <x v="1"/>
    <x v="35"/>
    <x v="2"/>
    <s v="Kg"/>
    <n v="73"/>
    <n v="94.17"/>
    <n v="438"/>
    <n v="565.02"/>
    <x v="9"/>
    <x v="1"/>
    <x v="1"/>
  </r>
  <r>
    <d v="2022-02-23T00:00:00"/>
    <s v="P0013"/>
    <n v="6"/>
    <x v="1"/>
    <x v="0"/>
    <x v="2"/>
    <x v="2"/>
    <s v="Kg"/>
    <n v="112"/>
    <n v="122.08"/>
    <n v="672"/>
    <n v="732.48"/>
    <x v="19"/>
    <x v="1"/>
    <x v="1"/>
  </r>
  <r>
    <d v="2022-02-23T00:00:00"/>
    <s v="P0016"/>
    <n v="15"/>
    <x v="1"/>
    <x v="1"/>
    <x v="21"/>
    <x v="2"/>
    <s v="No."/>
    <n v="13"/>
    <n v="16.64"/>
    <n v="195"/>
    <n v="249.60000000000002"/>
    <x v="19"/>
    <x v="1"/>
    <x v="1"/>
  </r>
  <r>
    <d v="2022-02-23T00:00:00"/>
    <s v="P0036"/>
    <n v="8"/>
    <x v="2"/>
    <x v="0"/>
    <x v="43"/>
    <x v="4"/>
    <s v="Kg"/>
    <n v="90"/>
    <n v="96.3"/>
    <n v="720"/>
    <n v="770.4"/>
    <x v="19"/>
    <x v="1"/>
    <x v="1"/>
  </r>
  <r>
    <d v="2022-02-27T00:00:00"/>
    <s v="P0012"/>
    <n v="7"/>
    <x v="2"/>
    <x v="1"/>
    <x v="35"/>
    <x v="2"/>
    <s v="Kg"/>
    <n v="73"/>
    <n v="94.17"/>
    <n v="511"/>
    <n v="659.19"/>
    <x v="13"/>
    <x v="1"/>
    <x v="1"/>
  </r>
  <r>
    <d v="2022-02-27T00:00:00"/>
    <s v="P0005"/>
    <n v="15"/>
    <x v="2"/>
    <x v="0"/>
    <x v="24"/>
    <x v="3"/>
    <s v="Ft"/>
    <n v="133"/>
    <n v="155.61000000000001"/>
    <n v="1995"/>
    <n v="2334.15"/>
    <x v="13"/>
    <x v="1"/>
    <x v="1"/>
  </r>
  <r>
    <d v="2022-02-28T00:00:00"/>
    <s v="P0037"/>
    <n v="15"/>
    <x v="2"/>
    <x v="1"/>
    <x v="8"/>
    <x v="1"/>
    <s v="Kg"/>
    <n v="67"/>
    <n v="85.76"/>
    <n v="1005"/>
    <n v="1286.4000000000001"/>
    <x v="14"/>
    <x v="1"/>
    <x v="1"/>
  </r>
  <r>
    <d v="2022-03-04T00:00:00"/>
    <s v="P0026"/>
    <n v="13"/>
    <x v="0"/>
    <x v="0"/>
    <x v="42"/>
    <x v="4"/>
    <s v="No."/>
    <n v="18"/>
    <n v="24.66"/>
    <n v="234"/>
    <n v="320.58"/>
    <x v="3"/>
    <x v="2"/>
    <x v="1"/>
  </r>
  <r>
    <d v="2022-03-06T00:00:00"/>
    <s v="P0004"/>
    <n v="2"/>
    <x v="2"/>
    <x v="1"/>
    <x v="3"/>
    <x v="3"/>
    <s v="Lt"/>
    <n v="44"/>
    <n v="48.84"/>
    <n v="88"/>
    <n v="97.68"/>
    <x v="16"/>
    <x v="2"/>
    <x v="1"/>
  </r>
  <r>
    <d v="2022-03-07T00:00:00"/>
    <s v="P0003"/>
    <n v="1"/>
    <x v="2"/>
    <x v="1"/>
    <x v="6"/>
    <x v="3"/>
    <s v="Kg"/>
    <n v="71"/>
    <n v="80.94"/>
    <n v="71"/>
    <n v="80.94"/>
    <x v="20"/>
    <x v="2"/>
    <x v="1"/>
  </r>
  <r>
    <d v="2022-03-08T00:00:00"/>
    <s v="P0044"/>
    <n v="6"/>
    <x v="2"/>
    <x v="0"/>
    <x v="11"/>
    <x v="1"/>
    <s v="Kg"/>
    <n v="76"/>
    <n v="82.08"/>
    <n v="456"/>
    <n v="492.48"/>
    <x v="21"/>
    <x v="2"/>
    <x v="1"/>
  </r>
  <r>
    <d v="2022-03-09T00:00:00"/>
    <s v="P0030"/>
    <n v="3"/>
    <x v="2"/>
    <x v="0"/>
    <x v="28"/>
    <x v="4"/>
    <s v="Ft"/>
    <n v="148"/>
    <n v="201.28"/>
    <n v="444"/>
    <n v="603.84"/>
    <x v="4"/>
    <x v="2"/>
    <x v="1"/>
  </r>
  <r>
    <d v="2022-03-09T00:00:00"/>
    <s v="P0004"/>
    <n v="11"/>
    <x v="1"/>
    <x v="1"/>
    <x v="3"/>
    <x v="3"/>
    <s v="Lt"/>
    <n v="44"/>
    <n v="48.84"/>
    <n v="484"/>
    <n v="537.24"/>
    <x v="4"/>
    <x v="2"/>
    <x v="1"/>
  </r>
  <r>
    <d v="2022-03-10T00:00:00"/>
    <s v="P0033"/>
    <n v="12"/>
    <x v="0"/>
    <x v="0"/>
    <x v="38"/>
    <x v="4"/>
    <s v="Kg"/>
    <n v="95"/>
    <n v="119.7"/>
    <n v="1140"/>
    <n v="1436.4"/>
    <x v="26"/>
    <x v="2"/>
    <x v="1"/>
  </r>
  <r>
    <d v="2022-03-14T00:00:00"/>
    <s v="P0016"/>
    <n v="2"/>
    <x v="2"/>
    <x v="1"/>
    <x v="21"/>
    <x v="2"/>
    <s v="No."/>
    <n v="13"/>
    <n v="16.64"/>
    <n v="26"/>
    <n v="33.28"/>
    <x v="29"/>
    <x v="2"/>
    <x v="1"/>
  </r>
  <r>
    <d v="2022-03-14T00:00:00"/>
    <s v="P0026"/>
    <n v="13"/>
    <x v="2"/>
    <x v="0"/>
    <x v="42"/>
    <x v="4"/>
    <s v="No."/>
    <n v="18"/>
    <n v="24.66"/>
    <n v="234"/>
    <n v="320.58"/>
    <x v="29"/>
    <x v="2"/>
    <x v="1"/>
  </r>
  <r>
    <d v="2022-03-18T00:00:00"/>
    <s v="P0019"/>
    <n v="2"/>
    <x v="1"/>
    <x v="1"/>
    <x v="40"/>
    <x v="2"/>
    <s v="Ft"/>
    <n v="150"/>
    <n v="210"/>
    <n v="300"/>
    <n v="420"/>
    <x v="7"/>
    <x v="2"/>
    <x v="1"/>
  </r>
  <r>
    <d v="2022-03-18T00:00:00"/>
    <s v="P0027"/>
    <n v="10"/>
    <x v="2"/>
    <x v="1"/>
    <x v="26"/>
    <x v="4"/>
    <s v="Lt"/>
    <n v="48"/>
    <n v="57.120000000000005"/>
    <n v="480"/>
    <n v="571.20000000000005"/>
    <x v="7"/>
    <x v="2"/>
    <x v="1"/>
  </r>
  <r>
    <d v="2022-03-19T00:00:00"/>
    <s v="P0041"/>
    <n v="6"/>
    <x v="0"/>
    <x v="1"/>
    <x v="41"/>
    <x v="1"/>
    <s v="Ft"/>
    <n v="138"/>
    <n v="173.88"/>
    <n v="828"/>
    <n v="1043.28"/>
    <x v="8"/>
    <x v="2"/>
    <x v="1"/>
  </r>
  <r>
    <d v="2022-03-23T00:00:00"/>
    <s v="P0032"/>
    <n v="9"/>
    <x v="2"/>
    <x v="1"/>
    <x v="18"/>
    <x v="4"/>
    <s v="Kg"/>
    <n v="89"/>
    <n v="117.48"/>
    <n v="801"/>
    <n v="1057.32"/>
    <x v="19"/>
    <x v="2"/>
    <x v="1"/>
  </r>
  <r>
    <d v="2022-03-25T00:00:00"/>
    <s v="P0001"/>
    <n v="2"/>
    <x v="0"/>
    <x v="0"/>
    <x v="16"/>
    <x v="3"/>
    <s v="Kg"/>
    <n v="98"/>
    <n v="103.88"/>
    <n v="196"/>
    <n v="207.76"/>
    <x v="11"/>
    <x v="2"/>
    <x v="1"/>
  </r>
  <r>
    <d v="2022-03-25T00:00:00"/>
    <s v="P0030"/>
    <n v="11"/>
    <x v="2"/>
    <x v="0"/>
    <x v="28"/>
    <x v="4"/>
    <s v="Ft"/>
    <n v="148"/>
    <n v="201.28"/>
    <n v="1628"/>
    <n v="2214.08"/>
    <x v="11"/>
    <x v="2"/>
    <x v="1"/>
  </r>
  <r>
    <d v="2022-03-29T00:00:00"/>
    <s v="P0032"/>
    <n v="12"/>
    <x v="1"/>
    <x v="0"/>
    <x v="18"/>
    <x v="4"/>
    <s v="Kg"/>
    <n v="89"/>
    <n v="117.48"/>
    <n v="1068"/>
    <n v="1409.76"/>
    <x v="28"/>
    <x v="2"/>
    <x v="1"/>
  </r>
  <r>
    <d v="2022-03-30T00:00:00"/>
    <s v="P0001"/>
    <n v="13"/>
    <x v="1"/>
    <x v="1"/>
    <x v="16"/>
    <x v="3"/>
    <s v="Kg"/>
    <n v="98"/>
    <n v="103.88"/>
    <n v="1274"/>
    <n v="1350.44"/>
    <x v="24"/>
    <x v="2"/>
    <x v="1"/>
  </r>
  <r>
    <d v="2022-04-01T00:00:00"/>
    <s v="P0002"/>
    <n v="2"/>
    <x v="1"/>
    <x v="1"/>
    <x v="29"/>
    <x v="3"/>
    <s v="Kg"/>
    <n v="105"/>
    <n v="142.80000000000001"/>
    <n v="210"/>
    <n v="285.60000000000002"/>
    <x v="0"/>
    <x v="3"/>
    <x v="1"/>
  </r>
  <r>
    <d v="2022-04-02T00:00:00"/>
    <s v="P0002"/>
    <n v="3"/>
    <x v="2"/>
    <x v="1"/>
    <x v="29"/>
    <x v="3"/>
    <s v="Kg"/>
    <n v="105"/>
    <n v="142.80000000000001"/>
    <n v="315"/>
    <n v="428.40000000000003"/>
    <x v="1"/>
    <x v="3"/>
    <x v="1"/>
  </r>
  <r>
    <d v="2022-04-06T00:00:00"/>
    <s v="P0040"/>
    <n v="2"/>
    <x v="0"/>
    <x v="1"/>
    <x v="17"/>
    <x v="1"/>
    <s v="Kg"/>
    <n v="90"/>
    <n v="115.2"/>
    <n v="180"/>
    <n v="230.4"/>
    <x v="16"/>
    <x v="3"/>
    <x v="1"/>
  </r>
  <r>
    <d v="2022-04-07T00:00:00"/>
    <s v="P0026"/>
    <n v="7"/>
    <x v="2"/>
    <x v="0"/>
    <x v="42"/>
    <x v="4"/>
    <s v="No."/>
    <n v="18"/>
    <n v="24.66"/>
    <n v="126"/>
    <n v="172.62"/>
    <x v="20"/>
    <x v="3"/>
    <x v="1"/>
  </r>
  <r>
    <d v="2022-04-09T00:00:00"/>
    <s v="P0039"/>
    <n v="12"/>
    <x v="0"/>
    <x v="1"/>
    <x v="34"/>
    <x v="1"/>
    <s v="No."/>
    <n v="37"/>
    <n v="42.55"/>
    <n v="444"/>
    <n v="510.59999999999997"/>
    <x v="4"/>
    <x v="3"/>
    <x v="1"/>
  </r>
  <r>
    <d v="2022-04-09T00:00:00"/>
    <s v="P0002"/>
    <n v="9"/>
    <x v="1"/>
    <x v="0"/>
    <x v="29"/>
    <x v="3"/>
    <s v="Kg"/>
    <n v="105"/>
    <n v="142.80000000000001"/>
    <n v="945"/>
    <n v="1285.2"/>
    <x v="4"/>
    <x v="3"/>
    <x v="1"/>
  </r>
  <r>
    <d v="2022-04-13T00:00:00"/>
    <s v="P0016"/>
    <n v="14"/>
    <x v="0"/>
    <x v="0"/>
    <x v="21"/>
    <x v="2"/>
    <s v="No."/>
    <n v="13"/>
    <n v="16.64"/>
    <n v="182"/>
    <n v="232.96"/>
    <x v="22"/>
    <x v="3"/>
    <x v="1"/>
  </r>
  <r>
    <d v="2022-04-18T00:00:00"/>
    <s v="P0041"/>
    <n v="9"/>
    <x v="2"/>
    <x v="1"/>
    <x v="41"/>
    <x v="1"/>
    <s v="Ft"/>
    <n v="138"/>
    <n v="173.88"/>
    <n v="1242"/>
    <n v="1564.92"/>
    <x v="7"/>
    <x v="3"/>
    <x v="1"/>
  </r>
  <r>
    <d v="2022-04-20T00:00:00"/>
    <s v="P0018"/>
    <n v="2"/>
    <x v="0"/>
    <x v="0"/>
    <x v="30"/>
    <x v="2"/>
    <s v="No."/>
    <n v="37"/>
    <n v="49.21"/>
    <n v="74"/>
    <n v="98.42"/>
    <x v="9"/>
    <x v="3"/>
    <x v="1"/>
  </r>
  <r>
    <d v="2022-04-20T00:00:00"/>
    <s v="P0012"/>
    <n v="4"/>
    <x v="2"/>
    <x v="0"/>
    <x v="35"/>
    <x v="2"/>
    <s v="Kg"/>
    <n v="73"/>
    <n v="94.17"/>
    <n v="292"/>
    <n v="376.68"/>
    <x v="9"/>
    <x v="3"/>
    <x v="1"/>
  </r>
  <r>
    <d v="2022-04-21T00:00:00"/>
    <s v="P0030"/>
    <n v="2"/>
    <x v="2"/>
    <x v="1"/>
    <x v="28"/>
    <x v="4"/>
    <s v="Ft"/>
    <n v="148"/>
    <n v="201.28"/>
    <n v="296"/>
    <n v="402.56"/>
    <x v="10"/>
    <x v="3"/>
    <x v="1"/>
  </r>
  <r>
    <d v="2022-04-21T00:00:00"/>
    <s v="P0026"/>
    <n v="14"/>
    <x v="1"/>
    <x v="0"/>
    <x v="42"/>
    <x v="4"/>
    <s v="No."/>
    <n v="18"/>
    <n v="24.66"/>
    <n v="252"/>
    <n v="345.24"/>
    <x v="10"/>
    <x v="3"/>
    <x v="1"/>
  </r>
  <r>
    <d v="2022-04-23T00:00:00"/>
    <s v="P0044"/>
    <n v="15"/>
    <x v="1"/>
    <x v="0"/>
    <x v="11"/>
    <x v="1"/>
    <s v="Kg"/>
    <n v="76"/>
    <n v="82.08"/>
    <n v="1140"/>
    <n v="1231.2"/>
    <x v="19"/>
    <x v="3"/>
    <x v="1"/>
  </r>
  <r>
    <d v="2022-04-24T00:00:00"/>
    <s v="P0034"/>
    <n v="4"/>
    <x v="2"/>
    <x v="0"/>
    <x v="13"/>
    <x v="4"/>
    <s v="Lt"/>
    <n v="55"/>
    <n v="58.3"/>
    <n v="220"/>
    <n v="233.2"/>
    <x v="27"/>
    <x v="3"/>
    <x v="1"/>
  </r>
  <r>
    <d v="2022-04-25T00:00:00"/>
    <s v="P0004"/>
    <n v="9"/>
    <x v="2"/>
    <x v="1"/>
    <x v="3"/>
    <x v="3"/>
    <s v="Lt"/>
    <n v="44"/>
    <n v="48.84"/>
    <n v="396"/>
    <n v="439.56000000000006"/>
    <x v="11"/>
    <x v="3"/>
    <x v="1"/>
  </r>
  <r>
    <d v="2022-04-25T00:00:00"/>
    <s v="P0003"/>
    <n v="8"/>
    <x v="1"/>
    <x v="0"/>
    <x v="6"/>
    <x v="3"/>
    <s v="Kg"/>
    <n v="71"/>
    <n v="80.94"/>
    <n v="568"/>
    <n v="647.52"/>
    <x v="11"/>
    <x v="3"/>
    <x v="1"/>
  </r>
  <r>
    <d v="2022-04-26T00:00:00"/>
    <s v="P0027"/>
    <n v="2"/>
    <x v="2"/>
    <x v="1"/>
    <x v="26"/>
    <x v="4"/>
    <s v="Lt"/>
    <n v="48"/>
    <n v="57.120000000000005"/>
    <n v="96"/>
    <n v="114.24000000000001"/>
    <x v="12"/>
    <x v="3"/>
    <x v="1"/>
  </r>
  <r>
    <d v="2022-04-28T00:00:00"/>
    <s v="P0014"/>
    <n v="14"/>
    <x v="2"/>
    <x v="1"/>
    <x v="9"/>
    <x v="2"/>
    <s v="Kg"/>
    <n v="112"/>
    <n v="146.72"/>
    <n v="1568"/>
    <n v="2054.08"/>
    <x v="14"/>
    <x v="3"/>
    <x v="1"/>
  </r>
  <r>
    <d v="2022-04-30T00:00:00"/>
    <s v="P0016"/>
    <n v="13"/>
    <x v="1"/>
    <x v="0"/>
    <x v="21"/>
    <x v="2"/>
    <s v="No."/>
    <n v="13"/>
    <n v="16.64"/>
    <n v="169"/>
    <n v="216.32"/>
    <x v="24"/>
    <x v="3"/>
    <x v="1"/>
  </r>
  <r>
    <d v="2022-04-30T00:00:00"/>
    <s v="P0027"/>
    <n v="8"/>
    <x v="2"/>
    <x v="0"/>
    <x v="26"/>
    <x v="4"/>
    <s v="Lt"/>
    <n v="48"/>
    <n v="57.120000000000005"/>
    <n v="384"/>
    <n v="456.96000000000004"/>
    <x v="24"/>
    <x v="3"/>
    <x v="1"/>
  </r>
  <r>
    <d v="2022-05-01T00:00:00"/>
    <s v="P0034"/>
    <n v="9"/>
    <x v="0"/>
    <x v="0"/>
    <x v="13"/>
    <x v="4"/>
    <s v="Lt"/>
    <n v="55"/>
    <n v="58.3"/>
    <n v="495"/>
    <n v="524.69999999999993"/>
    <x v="0"/>
    <x v="4"/>
    <x v="1"/>
  </r>
  <r>
    <d v="2022-05-01T00:00:00"/>
    <s v="P0033"/>
    <n v="6"/>
    <x v="1"/>
    <x v="0"/>
    <x v="38"/>
    <x v="4"/>
    <s v="Kg"/>
    <n v="95"/>
    <n v="119.7"/>
    <n v="570"/>
    <n v="718.2"/>
    <x v="0"/>
    <x v="4"/>
    <x v="1"/>
  </r>
  <r>
    <d v="2022-05-02T00:00:00"/>
    <s v="P0013"/>
    <n v="4"/>
    <x v="1"/>
    <x v="1"/>
    <x v="2"/>
    <x v="2"/>
    <s v="Kg"/>
    <n v="112"/>
    <n v="122.08"/>
    <n v="448"/>
    <n v="488.32"/>
    <x v="1"/>
    <x v="4"/>
    <x v="1"/>
  </r>
  <r>
    <d v="2022-05-04T00:00:00"/>
    <s v="P0020"/>
    <n v="10"/>
    <x v="2"/>
    <x v="0"/>
    <x v="14"/>
    <x v="0"/>
    <s v="Lt"/>
    <n v="61"/>
    <n v="76.25"/>
    <n v="610"/>
    <n v="762.5"/>
    <x v="3"/>
    <x v="4"/>
    <x v="1"/>
  </r>
  <r>
    <d v="2022-05-06T00:00:00"/>
    <s v="P0034"/>
    <n v="7"/>
    <x v="2"/>
    <x v="0"/>
    <x v="13"/>
    <x v="4"/>
    <s v="Lt"/>
    <n v="55"/>
    <n v="58.3"/>
    <n v="385"/>
    <n v="408.09999999999997"/>
    <x v="16"/>
    <x v="4"/>
    <x v="1"/>
  </r>
  <r>
    <d v="2022-05-07T00:00:00"/>
    <s v="P0015"/>
    <n v="4"/>
    <x v="1"/>
    <x v="1"/>
    <x v="27"/>
    <x v="2"/>
    <s v="No."/>
    <n v="12"/>
    <n v="15.719999999999999"/>
    <n v="48"/>
    <n v="62.879999999999995"/>
    <x v="20"/>
    <x v="4"/>
    <x v="1"/>
  </r>
  <r>
    <d v="2022-05-07T00:00:00"/>
    <s v="P0027"/>
    <n v="1"/>
    <x v="1"/>
    <x v="0"/>
    <x v="26"/>
    <x v="4"/>
    <s v="Lt"/>
    <n v="48"/>
    <n v="57.120000000000005"/>
    <n v="48"/>
    <n v="57.120000000000005"/>
    <x v="20"/>
    <x v="4"/>
    <x v="1"/>
  </r>
  <r>
    <d v="2022-05-08T00:00:00"/>
    <s v="P0022"/>
    <n v="7"/>
    <x v="1"/>
    <x v="0"/>
    <x v="22"/>
    <x v="0"/>
    <s v="Ft"/>
    <n v="121"/>
    <n v="141.57"/>
    <n v="847"/>
    <n v="990.99"/>
    <x v="21"/>
    <x v="4"/>
    <x v="1"/>
  </r>
  <r>
    <d v="2022-05-09T00:00:00"/>
    <s v="P0017"/>
    <n v="12"/>
    <x v="0"/>
    <x v="1"/>
    <x v="39"/>
    <x v="2"/>
    <s v="Ft"/>
    <n v="134"/>
    <n v="156.78"/>
    <n v="1608"/>
    <n v="1881.3600000000001"/>
    <x v="4"/>
    <x v="4"/>
    <x v="1"/>
  </r>
  <r>
    <d v="2022-05-10T00:00:00"/>
    <s v="P0009"/>
    <n v="6"/>
    <x v="2"/>
    <x v="0"/>
    <x v="37"/>
    <x v="3"/>
    <s v="No."/>
    <n v="6"/>
    <n v="7.8599999999999994"/>
    <n v="36"/>
    <n v="47.16"/>
    <x v="26"/>
    <x v="4"/>
    <x v="1"/>
  </r>
  <r>
    <d v="2022-05-12T00:00:00"/>
    <s v="P0011"/>
    <n v="7"/>
    <x v="1"/>
    <x v="1"/>
    <x v="31"/>
    <x v="2"/>
    <s v="Lt"/>
    <n v="44"/>
    <n v="48.4"/>
    <n v="308"/>
    <n v="338.8"/>
    <x v="6"/>
    <x v="4"/>
    <x v="1"/>
  </r>
  <r>
    <d v="2022-05-13T00:00:00"/>
    <s v="P0012"/>
    <n v="5"/>
    <x v="2"/>
    <x v="0"/>
    <x v="35"/>
    <x v="2"/>
    <s v="Kg"/>
    <n v="73"/>
    <n v="94.17"/>
    <n v="365"/>
    <n v="470.85"/>
    <x v="22"/>
    <x v="4"/>
    <x v="1"/>
  </r>
  <r>
    <d v="2022-05-14T00:00:00"/>
    <s v="P0008"/>
    <n v="14"/>
    <x v="2"/>
    <x v="1"/>
    <x v="25"/>
    <x v="3"/>
    <s v="Kg"/>
    <n v="83"/>
    <n v="94.62"/>
    <n v="1162"/>
    <n v="1324.68"/>
    <x v="29"/>
    <x v="4"/>
    <x v="1"/>
  </r>
  <r>
    <d v="2022-05-15T00:00:00"/>
    <s v="P0020"/>
    <n v="5"/>
    <x v="1"/>
    <x v="0"/>
    <x v="14"/>
    <x v="0"/>
    <s v="Lt"/>
    <n v="61"/>
    <n v="76.25"/>
    <n v="305"/>
    <n v="381.25"/>
    <x v="17"/>
    <x v="4"/>
    <x v="1"/>
  </r>
  <r>
    <d v="2022-05-16T00:00:00"/>
    <s v="P0010"/>
    <n v="13"/>
    <x v="2"/>
    <x v="1"/>
    <x v="20"/>
    <x v="2"/>
    <s v="Ft"/>
    <n v="148"/>
    <n v="164.28"/>
    <n v="1924"/>
    <n v="2135.64"/>
    <x v="23"/>
    <x v="4"/>
    <x v="1"/>
  </r>
  <r>
    <d v="2022-05-16T00:00:00"/>
    <s v="P0031"/>
    <n v="13"/>
    <x v="1"/>
    <x v="0"/>
    <x v="5"/>
    <x v="4"/>
    <s v="Kg"/>
    <n v="93"/>
    <n v="104.16"/>
    <n v="1209"/>
    <n v="1354.08"/>
    <x v="23"/>
    <x v="4"/>
    <x v="1"/>
  </r>
  <r>
    <d v="2022-05-17T00:00:00"/>
    <s v="P0027"/>
    <n v="8"/>
    <x v="2"/>
    <x v="1"/>
    <x v="26"/>
    <x v="4"/>
    <s v="Lt"/>
    <n v="48"/>
    <n v="57.120000000000005"/>
    <n v="384"/>
    <n v="456.96000000000004"/>
    <x v="30"/>
    <x v="4"/>
    <x v="1"/>
  </r>
  <r>
    <d v="2022-05-18T00:00:00"/>
    <s v="P0027"/>
    <n v="4"/>
    <x v="0"/>
    <x v="0"/>
    <x v="26"/>
    <x v="4"/>
    <s v="Lt"/>
    <n v="48"/>
    <n v="57.120000000000005"/>
    <n v="192"/>
    <n v="228.48000000000002"/>
    <x v="7"/>
    <x v="4"/>
    <x v="1"/>
  </r>
  <r>
    <d v="2022-05-18T00:00:00"/>
    <s v="P0038"/>
    <n v="8"/>
    <x v="0"/>
    <x v="0"/>
    <x v="1"/>
    <x v="1"/>
    <s v="Kg"/>
    <n v="72"/>
    <n v="79.92"/>
    <n v="576"/>
    <n v="639.36"/>
    <x v="7"/>
    <x v="4"/>
    <x v="1"/>
  </r>
  <r>
    <d v="2022-05-20T00:00:00"/>
    <s v="P0044"/>
    <n v="15"/>
    <x v="1"/>
    <x v="1"/>
    <x v="11"/>
    <x v="1"/>
    <s v="Kg"/>
    <n v="76"/>
    <n v="82.08"/>
    <n v="1140"/>
    <n v="1231.2"/>
    <x v="9"/>
    <x v="4"/>
    <x v="1"/>
  </r>
  <r>
    <d v="2022-05-22T00:00:00"/>
    <s v="P0015"/>
    <n v="12"/>
    <x v="2"/>
    <x v="0"/>
    <x v="27"/>
    <x v="2"/>
    <s v="No."/>
    <n v="12"/>
    <n v="15.719999999999999"/>
    <n v="144"/>
    <n v="188.64"/>
    <x v="18"/>
    <x v="4"/>
    <x v="1"/>
  </r>
  <r>
    <d v="2022-05-25T00:00:00"/>
    <s v="P0002"/>
    <n v="7"/>
    <x v="1"/>
    <x v="0"/>
    <x v="29"/>
    <x v="3"/>
    <s v="Kg"/>
    <n v="105"/>
    <n v="142.80000000000001"/>
    <n v="735"/>
    <n v="999.60000000000014"/>
    <x v="11"/>
    <x v="4"/>
    <x v="1"/>
  </r>
  <r>
    <d v="2022-05-26T00:00:00"/>
    <s v="P0028"/>
    <n v="2"/>
    <x v="2"/>
    <x v="0"/>
    <x v="33"/>
    <x v="4"/>
    <s v="No."/>
    <n v="37"/>
    <n v="41.81"/>
    <n v="74"/>
    <n v="83.62"/>
    <x v="12"/>
    <x v="4"/>
    <x v="1"/>
  </r>
  <r>
    <d v="2022-05-26T00:00:00"/>
    <s v="P0027"/>
    <n v="2"/>
    <x v="1"/>
    <x v="0"/>
    <x v="26"/>
    <x v="4"/>
    <s v="Lt"/>
    <n v="48"/>
    <n v="57.120000000000005"/>
    <n v="96"/>
    <n v="114.24000000000001"/>
    <x v="12"/>
    <x v="4"/>
    <x v="1"/>
  </r>
  <r>
    <d v="2022-05-28T00:00:00"/>
    <s v="P0041"/>
    <n v="10"/>
    <x v="0"/>
    <x v="1"/>
    <x v="41"/>
    <x v="1"/>
    <s v="Ft"/>
    <n v="138"/>
    <n v="173.88"/>
    <n v="1380"/>
    <n v="1738.8"/>
    <x v="14"/>
    <x v="4"/>
    <x v="1"/>
  </r>
  <r>
    <d v="2022-05-28T00:00:00"/>
    <s v="P0008"/>
    <n v="5"/>
    <x v="0"/>
    <x v="0"/>
    <x v="25"/>
    <x v="3"/>
    <s v="Kg"/>
    <n v="83"/>
    <n v="94.62"/>
    <n v="415"/>
    <n v="473.1"/>
    <x v="14"/>
    <x v="4"/>
    <x v="1"/>
  </r>
  <r>
    <d v="2022-05-28T00:00:00"/>
    <s v="P0010"/>
    <n v="9"/>
    <x v="1"/>
    <x v="1"/>
    <x v="20"/>
    <x v="2"/>
    <s v="Ft"/>
    <n v="148"/>
    <n v="164.28"/>
    <n v="1332"/>
    <n v="1478.52"/>
    <x v="14"/>
    <x v="4"/>
    <x v="1"/>
  </r>
  <r>
    <d v="2022-05-28T00:00:00"/>
    <s v="P0004"/>
    <n v="12"/>
    <x v="1"/>
    <x v="0"/>
    <x v="3"/>
    <x v="3"/>
    <s v="Lt"/>
    <n v="44"/>
    <n v="48.84"/>
    <n v="528"/>
    <n v="586.08000000000004"/>
    <x v="14"/>
    <x v="4"/>
    <x v="1"/>
  </r>
  <r>
    <d v="2022-05-28T00:00:00"/>
    <s v="P0020"/>
    <n v="14"/>
    <x v="2"/>
    <x v="1"/>
    <x v="14"/>
    <x v="0"/>
    <s v="Lt"/>
    <n v="61"/>
    <n v="76.25"/>
    <n v="854"/>
    <n v="1067.5"/>
    <x v="14"/>
    <x v="4"/>
    <x v="1"/>
  </r>
  <r>
    <d v="2022-05-30T00:00:00"/>
    <s v="P0044"/>
    <n v="9"/>
    <x v="2"/>
    <x v="0"/>
    <x v="11"/>
    <x v="1"/>
    <s v="Kg"/>
    <n v="76"/>
    <n v="82.08"/>
    <n v="684"/>
    <n v="738.72"/>
    <x v="24"/>
    <x v="4"/>
    <x v="1"/>
  </r>
  <r>
    <d v="2022-05-30T00:00:00"/>
    <s v="P0005"/>
    <n v="4"/>
    <x v="0"/>
    <x v="1"/>
    <x v="24"/>
    <x v="3"/>
    <s v="Ft"/>
    <n v="133"/>
    <n v="155.61000000000001"/>
    <n v="532"/>
    <n v="622.44000000000005"/>
    <x v="24"/>
    <x v="4"/>
    <x v="1"/>
  </r>
  <r>
    <d v="2022-05-30T00:00:00"/>
    <s v="P0033"/>
    <n v="3"/>
    <x v="1"/>
    <x v="1"/>
    <x v="38"/>
    <x v="4"/>
    <s v="Kg"/>
    <n v="95"/>
    <n v="119.7"/>
    <n v="285"/>
    <n v="359.1"/>
    <x v="24"/>
    <x v="4"/>
    <x v="1"/>
  </r>
  <r>
    <d v="2022-06-03T00:00:00"/>
    <s v="P0008"/>
    <n v="14"/>
    <x v="1"/>
    <x v="0"/>
    <x v="25"/>
    <x v="3"/>
    <s v="Kg"/>
    <n v="83"/>
    <n v="94.62"/>
    <n v="1162"/>
    <n v="1324.68"/>
    <x v="2"/>
    <x v="5"/>
    <x v="1"/>
  </r>
  <r>
    <d v="2022-06-10T00:00:00"/>
    <s v="P0028"/>
    <n v="8"/>
    <x v="0"/>
    <x v="0"/>
    <x v="33"/>
    <x v="4"/>
    <s v="No."/>
    <n v="37"/>
    <n v="41.81"/>
    <n v="296"/>
    <n v="334.48"/>
    <x v="26"/>
    <x v="5"/>
    <x v="1"/>
  </r>
  <r>
    <d v="2022-06-11T00:00:00"/>
    <s v="P0039"/>
    <n v="13"/>
    <x v="1"/>
    <x v="1"/>
    <x v="34"/>
    <x v="1"/>
    <s v="No."/>
    <n v="37"/>
    <n v="42.55"/>
    <n v="481"/>
    <n v="553.15"/>
    <x v="5"/>
    <x v="5"/>
    <x v="1"/>
  </r>
  <r>
    <d v="2022-06-11T00:00:00"/>
    <s v="P0021"/>
    <n v="6"/>
    <x v="2"/>
    <x v="0"/>
    <x v="32"/>
    <x v="0"/>
    <s v="Ft"/>
    <n v="126"/>
    <n v="162.54"/>
    <n v="756"/>
    <n v="975.24"/>
    <x v="5"/>
    <x v="5"/>
    <x v="1"/>
  </r>
  <r>
    <d v="2022-06-13T00:00:00"/>
    <s v="P0026"/>
    <n v="6"/>
    <x v="2"/>
    <x v="1"/>
    <x v="42"/>
    <x v="4"/>
    <s v="No."/>
    <n v="18"/>
    <n v="24.66"/>
    <n v="108"/>
    <n v="147.96"/>
    <x v="22"/>
    <x v="5"/>
    <x v="1"/>
  </r>
  <r>
    <d v="2022-06-15T00:00:00"/>
    <s v="P0042"/>
    <n v="15"/>
    <x v="0"/>
    <x v="0"/>
    <x v="10"/>
    <x v="1"/>
    <s v="Ft"/>
    <n v="120"/>
    <n v="162"/>
    <n v="1800"/>
    <n v="2430"/>
    <x v="17"/>
    <x v="5"/>
    <x v="1"/>
  </r>
  <r>
    <d v="2022-06-16T00:00:00"/>
    <s v="P0029"/>
    <n v="15"/>
    <x v="1"/>
    <x v="1"/>
    <x v="19"/>
    <x v="4"/>
    <s v="Lt"/>
    <n v="47"/>
    <n v="53.11"/>
    <n v="705"/>
    <n v="796.65"/>
    <x v="23"/>
    <x v="5"/>
    <x v="1"/>
  </r>
  <r>
    <d v="2022-06-19T00:00:00"/>
    <s v="P0002"/>
    <n v="8"/>
    <x v="2"/>
    <x v="1"/>
    <x v="29"/>
    <x v="3"/>
    <s v="Kg"/>
    <n v="105"/>
    <n v="142.80000000000001"/>
    <n v="840"/>
    <n v="1142.4000000000001"/>
    <x v="8"/>
    <x v="5"/>
    <x v="1"/>
  </r>
  <r>
    <d v="2022-06-21T00:00:00"/>
    <s v="P0017"/>
    <n v="14"/>
    <x v="2"/>
    <x v="1"/>
    <x v="39"/>
    <x v="2"/>
    <s v="Ft"/>
    <n v="134"/>
    <n v="156.78"/>
    <n v="1876"/>
    <n v="2194.92"/>
    <x v="10"/>
    <x v="5"/>
    <x v="1"/>
  </r>
  <r>
    <d v="2022-06-22T00:00:00"/>
    <s v="P0040"/>
    <n v="10"/>
    <x v="1"/>
    <x v="1"/>
    <x v="17"/>
    <x v="1"/>
    <s v="Kg"/>
    <n v="90"/>
    <n v="115.2"/>
    <n v="900"/>
    <n v="1152"/>
    <x v="18"/>
    <x v="5"/>
    <x v="1"/>
  </r>
  <r>
    <d v="2022-06-22T00:00:00"/>
    <s v="P0001"/>
    <n v="4"/>
    <x v="2"/>
    <x v="1"/>
    <x v="16"/>
    <x v="3"/>
    <s v="Kg"/>
    <n v="98"/>
    <n v="103.88"/>
    <n v="392"/>
    <n v="415.52"/>
    <x v="18"/>
    <x v="5"/>
    <x v="1"/>
  </r>
  <r>
    <d v="2022-06-23T00:00:00"/>
    <s v="P0004"/>
    <n v="8"/>
    <x v="2"/>
    <x v="0"/>
    <x v="3"/>
    <x v="3"/>
    <s v="Lt"/>
    <n v="44"/>
    <n v="48.84"/>
    <n v="352"/>
    <n v="390.72"/>
    <x v="19"/>
    <x v="5"/>
    <x v="1"/>
  </r>
  <r>
    <d v="2022-06-24T00:00:00"/>
    <s v="P0018"/>
    <n v="7"/>
    <x v="2"/>
    <x v="1"/>
    <x v="30"/>
    <x v="2"/>
    <s v="No."/>
    <n v="37"/>
    <n v="49.21"/>
    <n v="259"/>
    <n v="344.47"/>
    <x v="27"/>
    <x v="5"/>
    <x v="1"/>
  </r>
  <r>
    <d v="2022-06-25T00:00:00"/>
    <s v="P0012"/>
    <n v="7"/>
    <x v="1"/>
    <x v="0"/>
    <x v="35"/>
    <x v="2"/>
    <s v="Kg"/>
    <n v="73"/>
    <n v="94.17"/>
    <n v="511"/>
    <n v="659.19"/>
    <x v="11"/>
    <x v="5"/>
    <x v="1"/>
  </r>
  <r>
    <d v="2022-06-26T00:00:00"/>
    <s v="P0034"/>
    <n v="4"/>
    <x v="2"/>
    <x v="1"/>
    <x v="13"/>
    <x v="4"/>
    <s v="Lt"/>
    <n v="55"/>
    <n v="58.3"/>
    <n v="220"/>
    <n v="233.2"/>
    <x v="12"/>
    <x v="5"/>
    <x v="1"/>
  </r>
  <r>
    <d v="2022-06-26T00:00:00"/>
    <s v="P0043"/>
    <n v="12"/>
    <x v="2"/>
    <x v="0"/>
    <x v="23"/>
    <x v="1"/>
    <s v="Kg"/>
    <n v="67"/>
    <n v="83.08"/>
    <n v="804"/>
    <n v="996.96"/>
    <x v="12"/>
    <x v="5"/>
    <x v="1"/>
  </r>
  <r>
    <d v="2022-07-03T00:00:00"/>
    <s v="P0033"/>
    <n v="15"/>
    <x v="2"/>
    <x v="1"/>
    <x v="38"/>
    <x v="4"/>
    <s v="Kg"/>
    <n v="95"/>
    <n v="119.7"/>
    <n v="1425"/>
    <n v="1795.5"/>
    <x v="2"/>
    <x v="6"/>
    <x v="1"/>
  </r>
  <r>
    <d v="2022-07-04T00:00:00"/>
    <s v="P0007"/>
    <n v="7"/>
    <x v="2"/>
    <x v="0"/>
    <x v="36"/>
    <x v="3"/>
    <s v="Lt"/>
    <n v="43"/>
    <n v="47.730000000000004"/>
    <n v="301"/>
    <n v="334.11"/>
    <x v="3"/>
    <x v="6"/>
    <x v="1"/>
  </r>
  <r>
    <d v="2022-07-05T00:00:00"/>
    <s v="P0025"/>
    <n v="7"/>
    <x v="1"/>
    <x v="1"/>
    <x v="7"/>
    <x v="0"/>
    <s v="No."/>
    <n v="7"/>
    <n v="8.33"/>
    <n v="49"/>
    <n v="58.31"/>
    <x v="15"/>
    <x v="6"/>
    <x v="1"/>
  </r>
  <r>
    <d v="2022-07-05T00:00:00"/>
    <s v="P0015"/>
    <n v="8"/>
    <x v="2"/>
    <x v="0"/>
    <x v="27"/>
    <x v="2"/>
    <s v="No."/>
    <n v="12"/>
    <n v="15.719999999999999"/>
    <n v="96"/>
    <n v="125.75999999999999"/>
    <x v="15"/>
    <x v="6"/>
    <x v="1"/>
  </r>
  <r>
    <d v="2022-07-06T00:00:00"/>
    <s v="P0041"/>
    <n v="2"/>
    <x v="2"/>
    <x v="1"/>
    <x v="41"/>
    <x v="1"/>
    <s v="Ft"/>
    <n v="138"/>
    <n v="173.88"/>
    <n v="276"/>
    <n v="347.76"/>
    <x v="16"/>
    <x v="6"/>
    <x v="1"/>
  </r>
  <r>
    <d v="2022-07-08T00:00:00"/>
    <s v="P0018"/>
    <n v="2"/>
    <x v="2"/>
    <x v="0"/>
    <x v="30"/>
    <x v="2"/>
    <s v="No."/>
    <n v="37"/>
    <n v="49.21"/>
    <n v="74"/>
    <n v="98.42"/>
    <x v="21"/>
    <x v="6"/>
    <x v="1"/>
  </r>
  <r>
    <d v="2022-07-10T00:00:00"/>
    <s v="P0032"/>
    <n v="12"/>
    <x v="1"/>
    <x v="1"/>
    <x v="18"/>
    <x v="4"/>
    <s v="Kg"/>
    <n v="89"/>
    <n v="117.48"/>
    <n v="1068"/>
    <n v="1409.76"/>
    <x v="26"/>
    <x v="6"/>
    <x v="1"/>
  </r>
  <r>
    <d v="2022-07-12T00:00:00"/>
    <s v="P0028"/>
    <n v="12"/>
    <x v="2"/>
    <x v="1"/>
    <x v="33"/>
    <x v="4"/>
    <s v="No."/>
    <n v="37"/>
    <n v="41.81"/>
    <n v="444"/>
    <n v="501.72"/>
    <x v="6"/>
    <x v="6"/>
    <x v="1"/>
  </r>
  <r>
    <d v="2022-07-13T00:00:00"/>
    <s v="P0025"/>
    <n v="7"/>
    <x v="2"/>
    <x v="0"/>
    <x v="7"/>
    <x v="0"/>
    <s v="No."/>
    <n v="7"/>
    <n v="8.33"/>
    <n v="49"/>
    <n v="58.31"/>
    <x v="22"/>
    <x v="6"/>
    <x v="1"/>
  </r>
  <r>
    <d v="2022-07-14T00:00:00"/>
    <s v="P0033"/>
    <n v="9"/>
    <x v="2"/>
    <x v="0"/>
    <x v="38"/>
    <x v="4"/>
    <s v="Kg"/>
    <n v="95"/>
    <n v="119.7"/>
    <n v="855"/>
    <n v="1077.3"/>
    <x v="29"/>
    <x v="6"/>
    <x v="1"/>
  </r>
  <r>
    <d v="2022-07-15T00:00:00"/>
    <s v="P0004"/>
    <n v="2"/>
    <x v="1"/>
    <x v="0"/>
    <x v="3"/>
    <x v="3"/>
    <s v="Lt"/>
    <n v="44"/>
    <n v="48.84"/>
    <n v="88"/>
    <n v="97.68"/>
    <x v="17"/>
    <x v="6"/>
    <x v="1"/>
  </r>
  <r>
    <d v="2022-07-17T00:00:00"/>
    <s v="P0041"/>
    <n v="8"/>
    <x v="1"/>
    <x v="1"/>
    <x v="41"/>
    <x v="1"/>
    <s v="Ft"/>
    <n v="138"/>
    <n v="173.88"/>
    <n v="1104"/>
    <n v="1391.04"/>
    <x v="30"/>
    <x v="6"/>
    <x v="1"/>
  </r>
  <r>
    <d v="2022-07-18T00:00:00"/>
    <s v="P0010"/>
    <n v="12"/>
    <x v="2"/>
    <x v="0"/>
    <x v="20"/>
    <x v="2"/>
    <s v="Ft"/>
    <n v="148"/>
    <n v="164.28"/>
    <n v="1776"/>
    <n v="1971.3600000000001"/>
    <x v="7"/>
    <x v="6"/>
    <x v="1"/>
  </r>
  <r>
    <d v="2022-07-20T00:00:00"/>
    <s v="P0042"/>
    <n v="8"/>
    <x v="0"/>
    <x v="0"/>
    <x v="10"/>
    <x v="1"/>
    <s v="Ft"/>
    <n v="120"/>
    <n v="162"/>
    <n v="960"/>
    <n v="1296"/>
    <x v="9"/>
    <x v="6"/>
    <x v="1"/>
  </r>
  <r>
    <d v="2022-07-22T00:00:00"/>
    <s v="P0034"/>
    <n v="6"/>
    <x v="2"/>
    <x v="1"/>
    <x v="13"/>
    <x v="4"/>
    <s v="Lt"/>
    <n v="55"/>
    <n v="58.3"/>
    <n v="330"/>
    <n v="349.79999999999995"/>
    <x v="18"/>
    <x v="6"/>
    <x v="1"/>
  </r>
  <r>
    <d v="2022-07-23T00:00:00"/>
    <s v="P0018"/>
    <n v="2"/>
    <x v="1"/>
    <x v="0"/>
    <x v="30"/>
    <x v="2"/>
    <s v="No."/>
    <n v="37"/>
    <n v="49.21"/>
    <n v="74"/>
    <n v="98.42"/>
    <x v="19"/>
    <x v="6"/>
    <x v="1"/>
  </r>
  <r>
    <d v="2022-07-24T00:00:00"/>
    <s v="P0006"/>
    <n v="14"/>
    <x v="2"/>
    <x v="1"/>
    <x v="15"/>
    <x v="3"/>
    <s v="Kg"/>
    <n v="75"/>
    <n v="85.5"/>
    <n v="1050"/>
    <n v="1197"/>
    <x v="27"/>
    <x v="6"/>
    <x v="1"/>
  </r>
  <r>
    <d v="2022-07-24T00:00:00"/>
    <s v="P0027"/>
    <n v="1"/>
    <x v="1"/>
    <x v="0"/>
    <x v="26"/>
    <x v="4"/>
    <s v="Lt"/>
    <n v="48"/>
    <n v="57.120000000000005"/>
    <n v="48"/>
    <n v="57.120000000000005"/>
    <x v="27"/>
    <x v="6"/>
    <x v="1"/>
  </r>
  <r>
    <d v="2022-07-25T00:00:00"/>
    <s v="P0044"/>
    <n v="2"/>
    <x v="2"/>
    <x v="1"/>
    <x v="11"/>
    <x v="1"/>
    <s v="Kg"/>
    <n v="76"/>
    <n v="82.08"/>
    <n v="152"/>
    <n v="164.16"/>
    <x v="11"/>
    <x v="6"/>
    <x v="1"/>
  </r>
  <r>
    <d v="2022-07-25T00:00:00"/>
    <s v="P0017"/>
    <n v="12"/>
    <x v="2"/>
    <x v="1"/>
    <x v="39"/>
    <x v="2"/>
    <s v="Ft"/>
    <n v="134"/>
    <n v="156.78"/>
    <n v="1608"/>
    <n v="1881.3600000000001"/>
    <x v="11"/>
    <x v="6"/>
    <x v="1"/>
  </r>
  <r>
    <d v="2022-07-25T00:00:00"/>
    <s v="P0003"/>
    <n v="13"/>
    <x v="1"/>
    <x v="1"/>
    <x v="6"/>
    <x v="3"/>
    <s v="Kg"/>
    <n v="71"/>
    <n v="80.94"/>
    <n v="923"/>
    <n v="1052.22"/>
    <x v="11"/>
    <x v="6"/>
    <x v="1"/>
  </r>
  <r>
    <d v="2022-07-26T00:00:00"/>
    <s v="P0003"/>
    <n v="10"/>
    <x v="1"/>
    <x v="0"/>
    <x v="6"/>
    <x v="3"/>
    <s v="Kg"/>
    <n v="71"/>
    <n v="80.94"/>
    <n v="710"/>
    <n v="809.4"/>
    <x v="12"/>
    <x v="6"/>
    <x v="1"/>
  </r>
  <r>
    <d v="2022-07-26T00:00:00"/>
    <s v="P0026"/>
    <n v="1"/>
    <x v="1"/>
    <x v="1"/>
    <x v="42"/>
    <x v="4"/>
    <s v="No."/>
    <n v="18"/>
    <n v="24.66"/>
    <n v="18"/>
    <n v="24.66"/>
    <x v="12"/>
    <x v="6"/>
    <x v="1"/>
  </r>
  <r>
    <d v="2022-08-03T00:00:00"/>
    <s v="P0012"/>
    <n v="5"/>
    <x v="2"/>
    <x v="1"/>
    <x v="35"/>
    <x v="2"/>
    <s v="Kg"/>
    <n v="73"/>
    <n v="94.17"/>
    <n v="365"/>
    <n v="470.85"/>
    <x v="2"/>
    <x v="7"/>
    <x v="1"/>
  </r>
  <r>
    <d v="2022-08-06T00:00:00"/>
    <s v="P0016"/>
    <n v="9"/>
    <x v="1"/>
    <x v="0"/>
    <x v="21"/>
    <x v="2"/>
    <s v="No."/>
    <n v="13"/>
    <n v="16.64"/>
    <n v="117"/>
    <n v="149.76"/>
    <x v="16"/>
    <x v="7"/>
    <x v="1"/>
  </r>
  <r>
    <d v="2022-08-08T00:00:00"/>
    <s v="P0016"/>
    <n v="2"/>
    <x v="2"/>
    <x v="0"/>
    <x v="21"/>
    <x v="2"/>
    <s v="No."/>
    <n v="13"/>
    <n v="16.64"/>
    <n v="26"/>
    <n v="33.28"/>
    <x v="21"/>
    <x v="7"/>
    <x v="1"/>
  </r>
  <r>
    <d v="2022-08-08T00:00:00"/>
    <s v="P0032"/>
    <n v="12"/>
    <x v="2"/>
    <x v="1"/>
    <x v="18"/>
    <x v="4"/>
    <s v="Kg"/>
    <n v="89"/>
    <n v="117.48"/>
    <n v="1068"/>
    <n v="1409.76"/>
    <x v="21"/>
    <x v="7"/>
    <x v="1"/>
  </r>
  <r>
    <d v="2022-08-08T00:00:00"/>
    <s v="P0021"/>
    <n v="11"/>
    <x v="2"/>
    <x v="1"/>
    <x v="32"/>
    <x v="0"/>
    <s v="Ft"/>
    <n v="126"/>
    <n v="162.54"/>
    <n v="1386"/>
    <n v="1787.9399999999998"/>
    <x v="21"/>
    <x v="7"/>
    <x v="1"/>
  </r>
  <r>
    <d v="2022-08-14T00:00:00"/>
    <s v="P0030"/>
    <n v="14"/>
    <x v="2"/>
    <x v="1"/>
    <x v="28"/>
    <x v="4"/>
    <s v="Ft"/>
    <n v="148"/>
    <n v="201.28"/>
    <n v="2072"/>
    <n v="2817.92"/>
    <x v="29"/>
    <x v="7"/>
    <x v="1"/>
  </r>
  <r>
    <d v="2022-08-15T00:00:00"/>
    <s v="P0011"/>
    <n v="10"/>
    <x v="0"/>
    <x v="1"/>
    <x v="31"/>
    <x v="2"/>
    <s v="Lt"/>
    <n v="44"/>
    <n v="48.4"/>
    <n v="440"/>
    <n v="484"/>
    <x v="17"/>
    <x v="7"/>
    <x v="1"/>
  </r>
  <r>
    <d v="2022-08-15T00:00:00"/>
    <s v="P0015"/>
    <n v="7"/>
    <x v="2"/>
    <x v="0"/>
    <x v="27"/>
    <x v="2"/>
    <s v="No."/>
    <n v="12"/>
    <n v="15.719999999999999"/>
    <n v="84"/>
    <n v="110.03999999999999"/>
    <x v="17"/>
    <x v="7"/>
    <x v="1"/>
  </r>
  <r>
    <d v="2022-08-18T00:00:00"/>
    <s v="P0029"/>
    <n v="8"/>
    <x v="1"/>
    <x v="0"/>
    <x v="19"/>
    <x v="4"/>
    <s v="Lt"/>
    <n v="47"/>
    <n v="53.11"/>
    <n v="376"/>
    <n v="424.88"/>
    <x v="7"/>
    <x v="7"/>
    <x v="1"/>
  </r>
  <r>
    <d v="2022-08-18T00:00:00"/>
    <s v="P0010"/>
    <n v="2"/>
    <x v="1"/>
    <x v="1"/>
    <x v="20"/>
    <x v="2"/>
    <s v="Ft"/>
    <n v="148"/>
    <n v="164.28"/>
    <n v="296"/>
    <n v="328.56"/>
    <x v="7"/>
    <x v="7"/>
    <x v="1"/>
  </r>
  <r>
    <d v="2022-08-19T00:00:00"/>
    <s v="P0007"/>
    <n v="3"/>
    <x v="1"/>
    <x v="0"/>
    <x v="36"/>
    <x v="3"/>
    <s v="Lt"/>
    <n v="43"/>
    <n v="47.730000000000004"/>
    <n v="129"/>
    <n v="143.19"/>
    <x v="8"/>
    <x v="7"/>
    <x v="1"/>
  </r>
  <r>
    <d v="2022-08-20T00:00:00"/>
    <s v="P0023"/>
    <n v="13"/>
    <x v="2"/>
    <x v="0"/>
    <x v="12"/>
    <x v="0"/>
    <s v="Ft"/>
    <n v="141"/>
    <n v="149.46"/>
    <n v="1833"/>
    <n v="1942.98"/>
    <x v="9"/>
    <x v="7"/>
    <x v="1"/>
  </r>
  <r>
    <d v="2022-08-20T00:00:00"/>
    <s v="P0033"/>
    <n v="14"/>
    <x v="2"/>
    <x v="0"/>
    <x v="38"/>
    <x v="4"/>
    <s v="Kg"/>
    <n v="95"/>
    <n v="119.7"/>
    <n v="1330"/>
    <n v="1675.8"/>
    <x v="9"/>
    <x v="7"/>
    <x v="1"/>
  </r>
  <r>
    <d v="2022-08-21T00:00:00"/>
    <s v="P0016"/>
    <n v="4"/>
    <x v="2"/>
    <x v="0"/>
    <x v="21"/>
    <x v="2"/>
    <s v="No."/>
    <n v="13"/>
    <n v="16.64"/>
    <n v="52"/>
    <n v="66.56"/>
    <x v="10"/>
    <x v="7"/>
    <x v="1"/>
  </r>
  <r>
    <d v="2022-08-23T00:00:00"/>
    <s v="P0044"/>
    <n v="11"/>
    <x v="1"/>
    <x v="0"/>
    <x v="11"/>
    <x v="1"/>
    <s v="Kg"/>
    <n v="76"/>
    <n v="82.08"/>
    <n v="836"/>
    <n v="902.88"/>
    <x v="19"/>
    <x v="7"/>
    <x v="1"/>
  </r>
  <r>
    <d v="2022-08-23T00:00:00"/>
    <s v="P0029"/>
    <n v="14"/>
    <x v="2"/>
    <x v="1"/>
    <x v="19"/>
    <x v="4"/>
    <s v="Lt"/>
    <n v="47"/>
    <n v="53.11"/>
    <n v="658"/>
    <n v="743.54"/>
    <x v="19"/>
    <x v="7"/>
    <x v="1"/>
  </r>
  <r>
    <d v="2022-08-24T00:00:00"/>
    <s v="P0005"/>
    <n v="5"/>
    <x v="2"/>
    <x v="1"/>
    <x v="24"/>
    <x v="3"/>
    <s v="Ft"/>
    <n v="133"/>
    <n v="155.61000000000001"/>
    <n v="665"/>
    <n v="778.05000000000007"/>
    <x v="27"/>
    <x v="7"/>
    <x v="1"/>
  </r>
  <r>
    <d v="2022-08-26T00:00:00"/>
    <s v="P0019"/>
    <n v="13"/>
    <x v="0"/>
    <x v="1"/>
    <x v="40"/>
    <x v="2"/>
    <s v="Ft"/>
    <n v="150"/>
    <n v="210"/>
    <n v="1950"/>
    <n v="2730"/>
    <x v="12"/>
    <x v="7"/>
    <x v="1"/>
  </r>
  <r>
    <d v="2022-08-26T00:00:00"/>
    <s v="P0037"/>
    <n v="8"/>
    <x v="1"/>
    <x v="0"/>
    <x v="8"/>
    <x v="1"/>
    <s v="Kg"/>
    <n v="67"/>
    <n v="85.76"/>
    <n v="536"/>
    <n v="686.08"/>
    <x v="12"/>
    <x v="7"/>
    <x v="1"/>
  </r>
  <r>
    <d v="2022-08-27T00:00:00"/>
    <s v="P0039"/>
    <n v="15"/>
    <x v="0"/>
    <x v="0"/>
    <x v="34"/>
    <x v="1"/>
    <s v="No."/>
    <n v="37"/>
    <n v="42.55"/>
    <n v="555"/>
    <n v="638.25"/>
    <x v="13"/>
    <x v="7"/>
    <x v="1"/>
  </r>
  <r>
    <d v="2022-08-28T00:00:00"/>
    <s v="P0005"/>
    <n v="9"/>
    <x v="1"/>
    <x v="0"/>
    <x v="24"/>
    <x v="3"/>
    <s v="Ft"/>
    <n v="133"/>
    <n v="155.61000000000001"/>
    <n v="1197"/>
    <n v="1400.4900000000002"/>
    <x v="14"/>
    <x v="7"/>
    <x v="1"/>
  </r>
  <r>
    <d v="2022-08-28T00:00:00"/>
    <s v="P0039"/>
    <n v="5"/>
    <x v="2"/>
    <x v="0"/>
    <x v="34"/>
    <x v="1"/>
    <s v="No."/>
    <n v="37"/>
    <n v="42.55"/>
    <n v="185"/>
    <n v="212.75"/>
    <x v="14"/>
    <x v="7"/>
    <x v="1"/>
  </r>
  <r>
    <d v="2022-08-30T00:00:00"/>
    <s v="P0006"/>
    <n v="6"/>
    <x v="1"/>
    <x v="1"/>
    <x v="15"/>
    <x v="3"/>
    <s v="Kg"/>
    <n v="75"/>
    <n v="85.5"/>
    <n v="450"/>
    <n v="513"/>
    <x v="24"/>
    <x v="7"/>
    <x v="1"/>
  </r>
  <r>
    <d v="2022-08-30T00:00:00"/>
    <s v="P0043"/>
    <n v="6"/>
    <x v="2"/>
    <x v="1"/>
    <x v="23"/>
    <x v="1"/>
    <s v="Kg"/>
    <n v="67"/>
    <n v="83.08"/>
    <n v="402"/>
    <n v="498.48"/>
    <x v="24"/>
    <x v="7"/>
    <x v="1"/>
  </r>
  <r>
    <d v="2022-08-30T00:00:00"/>
    <s v="P0025"/>
    <n v="5"/>
    <x v="2"/>
    <x v="1"/>
    <x v="7"/>
    <x v="0"/>
    <s v="No."/>
    <n v="7"/>
    <n v="8.33"/>
    <n v="35"/>
    <n v="41.65"/>
    <x v="24"/>
    <x v="7"/>
    <x v="1"/>
  </r>
  <r>
    <d v="2022-08-31T00:00:00"/>
    <s v="P0015"/>
    <n v="13"/>
    <x v="2"/>
    <x v="1"/>
    <x v="27"/>
    <x v="2"/>
    <s v="No."/>
    <n v="12"/>
    <n v="15.719999999999999"/>
    <n v="156"/>
    <n v="204.35999999999999"/>
    <x v="25"/>
    <x v="7"/>
    <x v="1"/>
  </r>
  <r>
    <d v="2022-09-04T00:00:00"/>
    <s v="P0002"/>
    <n v="1"/>
    <x v="2"/>
    <x v="1"/>
    <x v="29"/>
    <x v="3"/>
    <s v="Kg"/>
    <n v="105"/>
    <n v="142.80000000000001"/>
    <n v="105"/>
    <n v="142.80000000000001"/>
    <x v="3"/>
    <x v="8"/>
    <x v="1"/>
  </r>
  <r>
    <d v="2022-09-06T00:00:00"/>
    <s v="P0005"/>
    <n v="12"/>
    <x v="0"/>
    <x v="0"/>
    <x v="24"/>
    <x v="3"/>
    <s v="Ft"/>
    <n v="133"/>
    <n v="155.61000000000001"/>
    <n v="1596"/>
    <n v="1867.3200000000002"/>
    <x v="16"/>
    <x v="8"/>
    <x v="1"/>
  </r>
  <r>
    <d v="2022-09-09T00:00:00"/>
    <s v="P0041"/>
    <n v="9"/>
    <x v="2"/>
    <x v="0"/>
    <x v="41"/>
    <x v="1"/>
    <s v="Ft"/>
    <n v="138"/>
    <n v="173.88"/>
    <n v="1242"/>
    <n v="1564.92"/>
    <x v="4"/>
    <x v="8"/>
    <x v="1"/>
  </r>
  <r>
    <d v="2022-09-09T00:00:00"/>
    <s v="P0003"/>
    <n v="3"/>
    <x v="2"/>
    <x v="0"/>
    <x v="6"/>
    <x v="3"/>
    <s v="Kg"/>
    <n v="71"/>
    <n v="80.94"/>
    <n v="213"/>
    <n v="242.82"/>
    <x v="4"/>
    <x v="8"/>
    <x v="1"/>
  </r>
  <r>
    <d v="2022-09-10T00:00:00"/>
    <s v="P0035"/>
    <n v="15"/>
    <x v="1"/>
    <x v="1"/>
    <x v="4"/>
    <x v="4"/>
    <s v="No."/>
    <n v="5"/>
    <n v="6.7"/>
    <n v="75"/>
    <n v="100.5"/>
    <x v="26"/>
    <x v="8"/>
    <x v="1"/>
  </r>
  <r>
    <d v="2022-09-10T00:00:00"/>
    <s v="P0038"/>
    <n v="4"/>
    <x v="2"/>
    <x v="1"/>
    <x v="1"/>
    <x v="1"/>
    <s v="Kg"/>
    <n v="72"/>
    <n v="79.92"/>
    <n v="288"/>
    <n v="319.68"/>
    <x v="26"/>
    <x v="8"/>
    <x v="1"/>
  </r>
  <r>
    <d v="2022-09-14T00:00:00"/>
    <s v="P0029"/>
    <n v="3"/>
    <x v="2"/>
    <x v="1"/>
    <x v="19"/>
    <x v="4"/>
    <s v="Lt"/>
    <n v="47"/>
    <n v="53.11"/>
    <n v="141"/>
    <n v="159.32999999999998"/>
    <x v="29"/>
    <x v="8"/>
    <x v="1"/>
  </r>
  <r>
    <d v="2022-09-15T00:00:00"/>
    <s v="P0037"/>
    <n v="15"/>
    <x v="1"/>
    <x v="0"/>
    <x v="8"/>
    <x v="1"/>
    <s v="Kg"/>
    <n v="67"/>
    <n v="85.76"/>
    <n v="1005"/>
    <n v="1286.4000000000001"/>
    <x v="17"/>
    <x v="8"/>
    <x v="1"/>
  </r>
  <r>
    <d v="2022-09-18T00:00:00"/>
    <s v="P0026"/>
    <n v="14"/>
    <x v="1"/>
    <x v="1"/>
    <x v="42"/>
    <x v="4"/>
    <s v="No."/>
    <n v="18"/>
    <n v="24.66"/>
    <n v="252"/>
    <n v="345.24"/>
    <x v="7"/>
    <x v="8"/>
    <x v="1"/>
  </r>
  <r>
    <d v="2022-09-19T00:00:00"/>
    <s v="P0033"/>
    <n v="8"/>
    <x v="0"/>
    <x v="1"/>
    <x v="38"/>
    <x v="4"/>
    <s v="Kg"/>
    <n v="95"/>
    <n v="119.7"/>
    <n v="760"/>
    <n v="957.6"/>
    <x v="8"/>
    <x v="8"/>
    <x v="1"/>
  </r>
  <r>
    <d v="2022-09-20T00:00:00"/>
    <s v="P0033"/>
    <n v="6"/>
    <x v="2"/>
    <x v="0"/>
    <x v="38"/>
    <x v="4"/>
    <s v="Kg"/>
    <n v="95"/>
    <n v="119.7"/>
    <n v="570"/>
    <n v="718.2"/>
    <x v="9"/>
    <x v="8"/>
    <x v="1"/>
  </r>
  <r>
    <d v="2022-09-20T00:00:00"/>
    <s v="P0001"/>
    <n v="10"/>
    <x v="2"/>
    <x v="0"/>
    <x v="16"/>
    <x v="3"/>
    <s v="Kg"/>
    <n v="98"/>
    <n v="103.88"/>
    <n v="980"/>
    <n v="1038.8"/>
    <x v="9"/>
    <x v="8"/>
    <x v="1"/>
  </r>
  <r>
    <d v="2022-09-21T00:00:00"/>
    <s v="P0018"/>
    <n v="14"/>
    <x v="1"/>
    <x v="0"/>
    <x v="30"/>
    <x v="2"/>
    <s v="No."/>
    <n v="37"/>
    <n v="49.21"/>
    <n v="518"/>
    <n v="688.94"/>
    <x v="10"/>
    <x v="8"/>
    <x v="1"/>
  </r>
  <r>
    <d v="2022-09-21T00:00:00"/>
    <s v="P0026"/>
    <n v="5"/>
    <x v="2"/>
    <x v="1"/>
    <x v="42"/>
    <x v="4"/>
    <s v="No."/>
    <n v="18"/>
    <n v="24.66"/>
    <n v="90"/>
    <n v="123.3"/>
    <x v="10"/>
    <x v="8"/>
    <x v="1"/>
  </r>
  <r>
    <d v="2022-09-22T00:00:00"/>
    <s v="P0043"/>
    <n v="12"/>
    <x v="1"/>
    <x v="0"/>
    <x v="23"/>
    <x v="1"/>
    <s v="Kg"/>
    <n v="67"/>
    <n v="83.08"/>
    <n v="804"/>
    <n v="996.96"/>
    <x v="18"/>
    <x v="8"/>
    <x v="1"/>
  </r>
  <r>
    <d v="2022-09-23T00:00:00"/>
    <s v="P0012"/>
    <n v="12"/>
    <x v="2"/>
    <x v="0"/>
    <x v="35"/>
    <x v="2"/>
    <s v="Kg"/>
    <n v="73"/>
    <n v="94.17"/>
    <n v="876"/>
    <n v="1130.04"/>
    <x v="19"/>
    <x v="8"/>
    <x v="1"/>
  </r>
  <r>
    <d v="2022-09-24T00:00:00"/>
    <s v="P0032"/>
    <n v="14"/>
    <x v="2"/>
    <x v="0"/>
    <x v="18"/>
    <x v="4"/>
    <s v="Kg"/>
    <n v="89"/>
    <n v="117.48"/>
    <n v="1246"/>
    <n v="1644.72"/>
    <x v="27"/>
    <x v="8"/>
    <x v="1"/>
  </r>
  <r>
    <d v="2022-09-24T00:00:00"/>
    <s v="P0032"/>
    <n v="8"/>
    <x v="2"/>
    <x v="1"/>
    <x v="18"/>
    <x v="4"/>
    <s v="Kg"/>
    <n v="89"/>
    <n v="117.48"/>
    <n v="712"/>
    <n v="939.84"/>
    <x v="27"/>
    <x v="8"/>
    <x v="1"/>
  </r>
  <r>
    <d v="2022-09-27T00:00:00"/>
    <s v="P0036"/>
    <n v="4"/>
    <x v="2"/>
    <x v="1"/>
    <x v="43"/>
    <x v="4"/>
    <s v="Kg"/>
    <n v="90"/>
    <n v="96.3"/>
    <n v="360"/>
    <n v="385.2"/>
    <x v="13"/>
    <x v="8"/>
    <x v="1"/>
  </r>
  <r>
    <d v="2022-09-27T00:00:00"/>
    <s v="P0044"/>
    <n v="9"/>
    <x v="2"/>
    <x v="1"/>
    <x v="11"/>
    <x v="1"/>
    <s v="Kg"/>
    <n v="76"/>
    <n v="82.08"/>
    <n v="684"/>
    <n v="738.72"/>
    <x v="13"/>
    <x v="8"/>
    <x v="1"/>
  </r>
  <r>
    <d v="2022-09-27T00:00:00"/>
    <s v="P0038"/>
    <n v="3"/>
    <x v="0"/>
    <x v="1"/>
    <x v="1"/>
    <x v="1"/>
    <s v="Kg"/>
    <n v="72"/>
    <n v="79.92"/>
    <n v="216"/>
    <n v="239.76"/>
    <x v="13"/>
    <x v="8"/>
    <x v="1"/>
  </r>
  <r>
    <d v="2022-09-29T00:00:00"/>
    <s v="P0034"/>
    <n v="13"/>
    <x v="2"/>
    <x v="0"/>
    <x v="13"/>
    <x v="4"/>
    <s v="Lt"/>
    <n v="55"/>
    <n v="58.3"/>
    <n v="715"/>
    <n v="757.9"/>
    <x v="28"/>
    <x v="8"/>
    <x v="1"/>
  </r>
  <r>
    <d v="2022-10-03T00:00:00"/>
    <s v="P0011"/>
    <n v="5"/>
    <x v="2"/>
    <x v="1"/>
    <x v="31"/>
    <x v="2"/>
    <s v="Lt"/>
    <n v="44"/>
    <n v="48.4"/>
    <n v="220"/>
    <n v="242"/>
    <x v="2"/>
    <x v="9"/>
    <x v="1"/>
  </r>
  <r>
    <d v="2022-10-04T00:00:00"/>
    <s v="P0007"/>
    <n v="15"/>
    <x v="2"/>
    <x v="0"/>
    <x v="36"/>
    <x v="3"/>
    <s v="Lt"/>
    <n v="43"/>
    <n v="47.730000000000004"/>
    <n v="645"/>
    <n v="715.95"/>
    <x v="3"/>
    <x v="9"/>
    <x v="1"/>
  </r>
  <r>
    <d v="2022-10-06T00:00:00"/>
    <s v="P0035"/>
    <n v="1"/>
    <x v="2"/>
    <x v="0"/>
    <x v="4"/>
    <x v="4"/>
    <s v="No."/>
    <n v="5"/>
    <n v="6.7"/>
    <n v="5"/>
    <n v="6.7"/>
    <x v="16"/>
    <x v="9"/>
    <x v="1"/>
  </r>
  <r>
    <d v="2022-10-09T00:00:00"/>
    <s v="P0038"/>
    <n v="14"/>
    <x v="1"/>
    <x v="0"/>
    <x v="1"/>
    <x v="1"/>
    <s v="Kg"/>
    <n v="72"/>
    <n v="79.92"/>
    <n v="1008"/>
    <n v="1118.8800000000001"/>
    <x v="4"/>
    <x v="9"/>
    <x v="1"/>
  </r>
  <r>
    <d v="2022-10-10T00:00:00"/>
    <s v="P0019"/>
    <n v="9"/>
    <x v="2"/>
    <x v="0"/>
    <x v="40"/>
    <x v="2"/>
    <s v="Ft"/>
    <n v="150"/>
    <n v="210"/>
    <n v="1350"/>
    <n v="1890"/>
    <x v="26"/>
    <x v="9"/>
    <x v="1"/>
  </r>
  <r>
    <d v="2022-10-10T00:00:00"/>
    <s v="P0044"/>
    <n v="12"/>
    <x v="1"/>
    <x v="0"/>
    <x v="11"/>
    <x v="1"/>
    <s v="Kg"/>
    <n v="76"/>
    <n v="82.08"/>
    <n v="912"/>
    <n v="984.96"/>
    <x v="26"/>
    <x v="9"/>
    <x v="1"/>
  </r>
  <r>
    <d v="2022-10-11T00:00:00"/>
    <s v="P0008"/>
    <n v="10"/>
    <x v="2"/>
    <x v="0"/>
    <x v="25"/>
    <x v="3"/>
    <s v="Kg"/>
    <n v="83"/>
    <n v="94.62"/>
    <n v="830"/>
    <n v="946.2"/>
    <x v="5"/>
    <x v="9"/>
    <x v="1"/>
  </r>
  <r>
    <d v="2022-10-13T00:00:00"/>
    <s v="P0002"/>
    <n v="15"/>
    <x v="1"/>
    <x v="0"/>
    <x v="29"/>
    <x v="3"/>
    <s v="Kg"/>
    <n v="105"/>
    <n v="142.80000000000001"/>
    <n v="1575"/>
    <n v="2142"/>
    <x v="22"/>
    <x v="9"/>
    <x v="1"/>
  </r>
  <r>
    <d v="2022-10-14T00:00:00"/>
    <s v="P0044"/>
    <n v="15"/>
    <x v="0"/>
    <x v="0"/>
    <x v="11"/>
    <x v="1"/>
    <s v="Kg"/>
    <n v="76"/>
    <n v="82.08"/>
    <n v="1140"/>
    <n v="1231.2"/>
    <x v="29"/>
    <x v="9"/>
    <x v="1"/>
  </r>
  <r>
    <d v="2022-10-15T00:00:00"/>
    <s v="P0015"/>
    <n v="10"/>
    <x v="2"/>
    <x v="1"/>
    <x v="27"/>
    <x v="2"/>
    <s v="No."/>
    <n v="12"/>
    <n v="15.719999999999999"/>
    <n v="120"/>
    <n v="157.19999999999999"/>
    <x v="17"/>
    <x v="9"/>
    <x v="1"/>
  </r>
  <r>
    <d v="2022-10-16T00:00:00"/>
    <s v="P0036"/>
    <n v="3"/>
    <x v="1"/>
    <x v="0"/>
    <x v="43"/>
    <x v="4"/>
    <s v="Kg"/>
    <n v="90"/>
    <n v="96.3"/>
    <n v="270"/>
    <n v="288.89999999999998"/>
    <x v="23"/>
    <x v="9"/>
    <x v="1"/>
  </r>
  <r>
    <d v="2022-10-23T00:00:00"/>
    <s v="P0024"/>
    <n v="14"/>
    <x v="1"/>
    <x v="1"/>
    <x v="0"/>
    <x v="0"/>
    <s v="Ft"/>
    <n v="144"/>
    <n v="156.96"/>
    <n v="2016"/>
    <n v="2197.44"/>
    <x v="19"/>
    <x v="9"/>
    <x v="1"/>
  </r>
  <r>
    <d v="2022-10-30T00:00:00"/>
    <s v="P0042"/>
    <n v="3"/>
    <x v="2"/>
    <x v="1"/>
    <x v="10"/>
    <x v="1"/>
    <s v="Ft"/>
    <n v="120"/>
    <n v="162"/>
    <n v="360"/>
    <n v="486"/>
    <x v="24"/>
    <x v="9"/>
    <x v="1"/>
  </r>
  <r>
    <d v="2022-10-31T00:00:00"/>
    <s v="P0038"/>
    <n v="8"/>
    <x v="2"/>
    <x v="0"/>
    <x v="1"/>
    <x v="1"/>
    <s v="Kg"/>
    <n v="72"/>
    <n v="79.92"/>
    <n v="576"/>
    <n v="639.36"/>
    <x v="25"/>
    <x v="9"/>
    <x v="1"/>
  </r>
  <r>
    <d v="2022-11-01T00:00:00"/>
    <s v="P0012"/>
    <n v="15"/>
    <x v="0"/>
    <x v="0"/>
    <x v="35"/>
    <x v="2"/>
    <s v="Kg"/>
    <n v="73"/>
    <n v="94.17"/>
    <n v="1095"/>
    <n v="1412.55"/>
    <x v="0"/>
    <x v="10"/>
    <x v="1"/>
  </r>
  <r>
    <d v="2022-11-02T00:00:00"/>
    <s v="P0015"/>
    <n v="15"/>
    <x v="0"/>
    <x v="1"/>
    <x v="27"/>
    <x v="2"/>
    <s v="No."/>
    <n v="12"/>
    <n v="15.719999999999999"/>
    <n v="180"/>
    <n v="235.79999999999998"/>
    <x v="1"/>
    <x v="10"/>
    <x v="1"/>
  </r>
  <r>
    <d v="2022-11-02T00:00:00"/>
    <s v="P0030"/>
    <n v="15"/>
    <x v="2"/>
    <x v="1"/>
    <x v="28"/>
    <x v="4"/>
    <s v="Ft"/>
    <n v="148"/>
    <n v="201.28"/>
    <n v="2220"/>
    <n v="3019.2"/>
    <x v="1"/>
    <x v="10"/>
    <x v="1"/>
  </r>
  <r>
    <d v="2022-11-02T00:00:00"/>
    <s v="P0035"/>
    <n v="5"/>
    <x v="2"/>
    <x v="1"/>
    <x v="4"/>
    <x v="4"/>
    <s v="No."/>
    <n v="5"/>
    <n v="6.7"/>
    <n v="25"/>
    <n v="33.5"/>
    <x v="1"/>
    <x v="10"/>
    <x v="1"/>
  </r>
  <r>
    <d v="2022-11-03T00:00:00"/>
    <s v="P0020"/>
    <n v="11"/>
    <x v="1"/>
    <x v="0"/>
    <x v="14"/>
    <x v="0"/>
    <s v="Lt"/>
    <n v="61"/>
    <n v="76.25"/>
    <n v="671"/>
    <n v="838.75"/>
    <x v="2"/>
    <x v="10"/>
    <x v="1"/>
  </r>
  <r>
    <d v="2022-11-04T00:00:00"/>
    <s v="P0008"/>
    <n v="10"/>
    <x v="2"/>
    <x v="0"/>
    <x v="25"/>
    <x v="3"/>
    <s v="Kg"/>
    <n v="83"/>
    <n v="94.62"/>
    <n v="830"/>
    <n v="946.2"/>
    <x v="3"/>
    <x v="10"/>
    <x v="1"/>
  </r>
  <r>
    <d v="2022-11-05T00:00:00"/>
    <s v="P0019"/>
    <n v="15"/>
    <x v="2"/>
    <x v="1"/>
    <x v="40"/>
    <x v="2"/>
    <s v="Ft"/>
    <n v="150"/>
    <n v="210"/>
    <n v="2250"/>
    <n v="3150"/>
    <x v="15"/>
    <x v="10"/>
    <x v="1"/>
  </r>
  <r>
    <d v="2022-11-06T00:00:00"/>
    <s v="P0043"/>
    <n v="13"/>
    <x v="2"/>
    <x v="1"/>
    <x v="23"/>
    <x v="1"/>
    <s v="Kg"/>
    <n v="67"/>
    <n v="83.08"/>
    <n v="871"/>
    <n v="1080.04"/>
    <x v="16"/>
    <x v="10"/>
    <x v="1"/>
  </r>
  <r>
    <d v="2022-11-06T00:00:00"/>
    <s v="P0015"/>
    <n v="13"/>
    <x v="1"/>
    <x v="0"/>
    <x v="27"/>
    <x v="2"/>
    <s v="No."/>
    <n v="12"/>
    <n v="15.719999999999999"/>
    <n v="156"/>
    <n v="204.35999999999999"/>
    <x v="16"/>
    <x v="10"/>
    <x v="1"/>
  </r>
  <r>
    <d v="2022-11-06T00:00:00"/>
    <s v="P0042"/>
    <n v="13"/>
    <x v="2"/>
    <x v="1"/>
    <x v="10"/>
    <x v="1"/>
    <s v="Ft"/>
    <n v="120"/>
    <n v="162"/>
    <n v="1560"/>
    <n v="2106"/>
    <x v="16"/>
    <x v="10"/>
    <x v="1"/>
  </r>
  <r>
    <d v="2022-11-07T00:00:00"/>
    <s v="P0040"/>
    <n v="13"/>
    <x v="1"/>
    <x v="1"/>
    <x v="17"/>
    <x v="1"/>
    <s v="Kg"/>
    <n v="90"/>
    <n v="115.2"/>
    <n v="1170"/>
    <n v="1497.6000000000001"/>
    <x v="20"/>
    <x v="10"/>
    <x v="1"/>
  </r>
  <r>
    <d v="2022-11-08T00:00:00"/>
    <s v="P0036"/>
    <n v="11"/>
    <x v="0"/>
    <x v="1"/>
    <x v="43"/>
    <x v="4"/>
    <s v="Kg"/>
    <n v="90"/>
    <n v="96.3"/>
    <n v="990"/>
    <n v="1059.3"/>
    <x v="21"/>
    <x v="10"/>
    <x v="1"/>
  </r>
  <r>
    <d v="2022-11-08T00:00:00"/>
    <s v="P0019"/>
    <n v="10"/>
    <x v="0"/>
    <x v="0"/>
    <x v="40"/>
    <x v="2"/>
    <s v="Ft"/>
    <n v="150"/>
    <n v="210"/>
    <n v="1500"/>
    <n v="2100"/>
    <x v="21"/>
    <x v="10"/>
    <x v="1"/>
  </r>
  <r>
    <d v="2022-11-09T00:00:00"/>
    <s v="P0027"/>
    <n v="8"/>
    <x v="1"/>
    <x v="1"/>
    <x v="26"/>
    <x v="4"/>
    <s v="Lt"/>
    <n v="48"/>
    <n v="57.120000000000005"/>
    <n v="384"/>
    <n v="456.96000000000004"/>
    <x v="4"/>
    <x v="10"/>
    <x v="1"/>
  </r>
  <r>
    <d v="2022-11-10T00:00:00"/>
    <s v="P0018"/>
    <n v="7"/>
    <x v="2"/>
    <x v="0"/>
    <x v="30"/>
    <x v="2"/>
    <s v="No."/>
    <n v="37"/>
    <n v="49.21"/>
    <n v="259"/>
    <n v="344.47"/>
    <x v="26"/>
    <x v="10"/>
    <x v="1"/>
  </r>
  <r>
    <d v="2022-11-13T00:00:00"/>
    <s v="P0027"/>
    <n v="10"/>
    <x v="0"/>
    <x v="1"/>
    <x v="26"/>
    <x v="4"/>
    <s v="Lt"/>
    <n v="48"/>
    <n v="57.120000000000005"/>
    <n v="480"/>
    <n v="571.20000000000005"/>
    <x v="22"/>
    <x v="10"/>
    <x v="1"/>
  </r>
  <r>
    <d v="2022-11-14T00:00:00"/>
    <s v="P0002"/>
    <n v="1"/>
    <x v="2"/>
    <x v="1"/>
    <x v="29"/>
    <x v="3"/>
    <s v="Kg"/>
    <n v="105"/>
    <n v="142.80000000000001"/>
    <n v="105"/>
    <n v="142.80000000000001"/>
    <x v="29"/>
    <x v="10"/>
    <x v="1"/>
  </r>
  <r>
    <d v="2022-11-15T00:00:00"/>
    <s v="P0012"/>
    <n v="14"/>
    <x v="2"/>
    <x v="1"/>
    <x v="35"/>
    <x v="2"/>
    <s v="Kg"/>
    <n v="73"/>
    <n v="94.17"/>
    <n v="1022"/>
    <n v="1318.38"/>
    <x v="17"/>
    <x v="10"/>
    <x v="1"/>
  </r>
  <r>
    <d v="2022-11-16T00:00:00"/>
    <s v="P0017"/>
    <n v="8"/>
    <x v="1"/>
    <x v="0"/>
    <x v="39"/>
    <x v="2"/>
    <s v="Ft"/>
    <n v="134"/>
    <n v="156.78"/>
    <n v="1072"/>
    <n v="1254.24"/>
    <x v="23"/>
    <x v="10"/>
    <x v="1"/>
  </r>
  <r>
    <d v="2022-11-18T00:00:00"/>
    <s v="P0034"/>
    <n v="8"/>
    <x v="2"/>
    <x v="1"/>
    <x v="13"/>
    <x v="4"/>
    <s v="Lt"/>
    <n v="55"/>
    <n v="58.3"/>
    <n v="440"/>
    <n v="466.4"/>
    <x v="7"/>
    <x v="10"/>
    <x v="1"/>
  </r>
  <r>
    <d v="2022-11-21T00:00:00"/>
    <s v="P0020"/>
    <n v="6"/>
    <x v="2"/>
    <x v="1"/>
    <x v="14"/>
    <x v="0"/>
    <s v="Lt"/>
    <n v="61"/>
    <n v="76.25"/>
    <n v="366"/>
    <n v="457.5"/>
    <x v="10"/>
    <x v="10"/>
    <x v="1"/>
  </r>
  <r>
    <d v="2022-11-23T00:00:00"/>
    <s v="P0036"/>
    <n v="12"/>
    <x v="1"/>
    <x v="0"/>
    <x v="43"/>
    <x v="4"/>
    <s v="Kg"/>
    <n v="90"/>
    <n v="96.3"/>
    <n v="1080"/>
    <n v="1155.5999999999999"/>
    <x v="19"/>
    <x v="10"/>
    <x v="1"/>
  </r>
  <r>
    <d v="2022-11-25T00:00:00"/>
    <s v="P0004"/>
    <n v="5"/>
    <x v="2"/>
    <x v="1"/>
    <x v="3"/>
    <x v="3"/>
    <s v="Lt"/>
    <n v="44"/>
    <n v="48.84"/>
    <n v="220"/>
    <n v="244.20000000000002"/>
    <x v="11"/>
    <x v="10"/>
    <x v="1"/>
  </r>
  <r>
    <d v="2022-11-26T00:00:00"/>
    <s v="P0032"/>
    <n v="5"/>
    <x v="2"/>
    <x v="0"/>
    <x v="18"/>
    <x v="4"/>
    <s v="Kg"/>
    <n v="89"/>
    <n v="117.48"/>
    <n v="445"/>
    <n v="587.4"/>
    <x v="12"/>
    <x v="10"/>
    <x v="1"/>
  </r>
  <r>
    <d v="2022-11-27T00:00:00"/>
    <s v="P0034"/>
    <n v="15"/>
    <x v="2"/>
    <x v="0"/>
    <x v="13"/>
    <x v="4"/>
    <s v="Lt"/>
    <n v="55"/>
    <n v="58.3"/>
    <n v="825"/>
    <n v="874.5"/>
    <x v="13"/>
    <x v="10"/>
    <x v="1"/>
  </r>
  <r>
    <d v="2022-11-28T00:00:00"/>
    <s v="P0031"/>
    <n v="8"/>
    <x v="2"/>
    <x v="1"/>
    <x v="5"/>
    <x v="4"/>
    <s v="Kg"/>
    <n v="93"/>
    <n v="104.16"/>
    <n v="744"/>
    <n v="833.28"/>
    <x v="14"/>
    <x v="10"/>
    <x v="1"/>
  </r>
  <r>
    <d v="2022-11-30T00:00:00"/>
    <s v="P0015"/>
    <n v="2"/>
    <x v="2"/>
    <x v="0"/>
    <x v="27"/>
    <x v="2"/>
    <s v="No."/>
    <n v="12"/>
    <n v="15.719999999999999"/>
    <n v="24"/>
    <n v="31.439999999999998"/>
    <x v="24"/>
    <x v="10"/>
    <x v="1"/>
  </r>
  <r>
    <d v="2022-12-03T00:00:00"/>
    <s v="P0028"/>
    <n v="5"/>
    <x v="0"/>
    <x v="1"/>
    <x v="33"/>
    <x v="4"/>
    <s v="No."/>
    <n v="37"/>
    <n v="41.81"/>
    <n v="185"/>
    <n v="209.05"/>
    <x v="2"/>
    <x v="11"/>
    <x v="1"/>
  </r>
  <r>
    <d v="2022-12-04T00:00:00"/>
    <s v="P0026"/>
    <n v="10"/>
    <x v="2"/>
    <x v="1"/>
    <x v="42"/>
    <x v="4"/>
    <s v="No."/>
    <n v="18"/>
    <n v="24.66"/>
    <n v="180"/>
    <n v="246.6"/>
    <x v="3"/>
    <x v="11"/>
    <x v="1"/>
  </r>
  <r>
    <d v="2022-12-04T00:00:00"/>
    <s v="P0044"/>
    <n v="15"/>
    <x v="2"/>
    <x v="1"/>
    <x v="11"/>
    <x v="1"/>
    <s v="Kg"/>
    <n v="76"/>
    <n v="82.08"/>
    <n v="1140"/>
    <n v="1231.2"/>
    <x v="3"/>
    <x v="11"/>
    <x v="1"/>
  </r>
  <r>
    <d v="2022-12-07T00:00:00"/>
    <s v="P0038"/>
    <n v="12"/>
    <x v="2"/>
    <x v="1"/>
    <x v="1"/>
    <x v="1"/>
    <s v="Kg"/>
    <n v="72"/>
    <n v="79.92"/>
    <n v="864"/>
    <n v="959.04"/>
    <x v="20"/>
    <x v="11"/>
    <x v="1"/>
  </r>
  <r>
    <d v="2022-12-07T00:00:00"/>
    <s v="P0016"/>
    <n v="13"/>
    <x v="2"/>
    <x v="0"/>
    <x v="21"/>
    <x v="2"/>
    <s v="No."/>
    <n v="13"/>
    <n v="16.64"/>
    <n v="169"/>
    <n v="216.32"/>
    <x v="20"/>
    <x v="11"/>
    <x v="1"/>
  </r>
  <r>
    <d v="2022-12-07T00:00:00"/>
    <s v="P0038"/>
    <n v="5"/>
    <x v="2"/>
    <x v="1"/>
    <x v="1"/>
    <x v="1"/>
    <s v="Kg"/>
    <n v="72"/>
    <n v="79.92"/>
    <n v="360"/>
    <n v="399.6"/>
    <x v="20"/>
    <x v="11"/>
    <x v="1"/>
  </r>
  <r>
    <d v="2022-12-11T00:00:00"/>
    <s v="P0027"/>
    <n v="5"/>
    <x v="2"/>
    <x v="0"/>
    <x v="26"/>
    <x v="4"/>
    <s v="Lt"/>
    <n v="48"/>
    <n v="57.120000000000005"/>
    <n v="240"/>
    <n v="285.60000000000002"/>
    <x v="5"/>
    <x v="11"/>
    <x v="1"/>
  </r>
  <r>
    <d v="2022-12-11T00:00:00"/>
    <s v="P0013"/>
    <n v="9"/>
    <x v="0"/>
    <x v="0"/>
    <x v="2"/>
    <x v="2"/>
    <s v="Kg"/>
    <n v="112"/>
    <n v="122.08"/>
    <n v="1008"/>
    <n v="1098.72"/>
    <x v="5"/>
    <x v="11"/>
    <x v="1"/>
  </r>
  <r>
    <d v="2022-12-11T00:00:00"/>
    <s v="P0014"/>
    <n v="10"/>
    <x v="1"/>
    <x v="1"/>
    <x v="9"/>
    <x v="2"/>
    <s v="Kg"/>
    <n v="112"/>
    <n v="146.72"/>
    <n v="1120"/>
    <n v="1467.2"/>
    <x v="5"/>
    <x v="11"/>
    <x v="1"/>
  </r>
  <r>
    <d v="2022-12-12T00:00:00"/>
    <s v="P0030"/>
    <n v="9"/>
    <x v="0"/>
    <x v="1"/>
    <x v="28"/>
    <x v="4"/>
    <s v="Ft"/>
    <n v="148"/>
    <n v="201.28"/>
    <n v="1332"/>
    <n v="1811.52"/>
    <x v="6"/>
    <x v="11"/>
    <x v="1"/>
  </r>
  <r>
    <d v="2022-12-12T00:00:00"/>
    <s v="P0041"/>
    <n v="10"/>
    <x v="0"/>
    <x v="0"/>
    <x v="41"/>
    <x v="1"/>
    <s v="Ft"/>
    <n v="138"/>
    <n v="173.88"/>
    <n v="1380"/>
    <n v="1738.8"/>
    <x v="6"/>
    <x v="11"/>
    <x v="1"/>
  </r>
  <r>
    <d v="2022-12-14T00:00:00"/>
    <s v="P0005"/>
    <n v="4"/>
    <x v="2"/>
    <x v="1"/>
    <x v="24"/>
    <x v="3"/>
    <s v="Ft"/>
    <n v="133"/>
    <n v="155.61000000000001"/>
    <n v="532"/>
    <n v="622.44000000000005"/>
    <x v="29"/>
    <x v="11"/>
    <x v="1"/>
  </r>
  <r>
    <d v="2022-12-15T00:00:00"/>
    <s v="P0009"/>
    <n v="13"/>
    <x v="2"/>
    <x v="0"/>
    <x v="37"/>
    <x v="3"/>
    <s v="No."/>
    <n v="6"/>
    <n v="7.8599999999999994"/>
    <n v="78"/>
    <n v="102.17999999999999"/>
    <x v="17"/>
    <x v="11"/>
    <x v="1"/>
  </r>
  <r>
    <d v="2022-12-19T00:00:00"/>
    <s v="P0044"/>
    <n v="7"/>
    <x v="2"/>
    <x v="0"/>
    <x v="11"/>
    <x v="1"/>
    <s v="Kg"/>
    <n v="76"/>
    <n v="82.08"/>
    <n v="532"/>
    <n v="574.55999999999995"/>
    <x v="8"/>
    <x v="11"/>
    <x v="1"/>
  </r>
  <r>
    <d v="2022-12-19T00:00:00"/>
    <s v="P0011"/>
    <n v="14"/>
    <x v="2"/>
    <x v="1"/>
    <x v="31"/>
    <x v="2"/>
    <s v="Lt"/>
    <n v="44"/>
    <n v="48.4"/>
    <n v="616"/>
    <n v="677.6"/>
    <x v="8"/>
    <x v="11"/>
    <x v="1"/>
  </r>
  <r>
    <d v="2022-12-19T00:00:00"/>
    <s v="P0009"/>
    <n v="11"/>
    <x v="1"/>
    <x v="0"/>
    <x v="37"/>
    <x v="3"/>
    <s v="No."/>
    <n v="6"/>
    <n v="7.8599999999999994"/>
    <n v="66"/>
    <n v="86.46"/>
    <x v="8"/>
    <x v="11"/>
    <x v="1"/>
  </r>
  <r>
    <d v="2022-12-21T00:00:00"/>
    <s v="P0006"/>
    <n v="10"/>
    <x v="2"/>
    <x v="0"/>
    <x v="15"/>
    <x v="3"/>
    <s v="Kg"/>
    <n v="75"/>
    <n v="85.5"/>
    <n v="750"/>
    <n v="855"/>
    <x v="10"/>
    <x v="11"/>
    <x v="1"/>
  </r>
  <r>
    <d v="2022-12-29T00:00:00"/>
    <s v="P0008"/>
    <n v="15"/>
    <x v="2"/>
    <x v="0"/>
    <x v="25"/>
    <x v="3"/>
    <s v="Kg"/>
    <n v="83"/>
    <n v="94.62"/>
    <n v="1245"/>
    <n v="1419.3000000000002"/>
    <x v="28"/>
    <x v="11"/>
    <x v="1"/>
  </r>
  <r>
    <d v="2022-12-29T00:00:00"/>
    <s v="P0042"/>
    <n v="1"/>
    <x v="0"/>
    <x v="1"/>
    <x v="10"/>
    <x v="1"/>
    <s v="Ft"/>
    <n v="120"/>
    <n v="162"/>
    <n v="120"/>
    <n v="162"/>
    <x v="28"/>
    <x v="11"/>
    <x v="1"/>
  </r>
  <r>
    <d v="2022-12-30T00:00:00"/>
    <s v="P0041"/>
    <n v="14"/>
    <x v="2"/>
    <x v="0"/>
    <x v="41"/>
    <x v="1"/>
    <s v="Ft"/>
    <n v="138"/>
    <n v="173.88"/>
    <n v="1932"/>
    <n v="2434.3199999999997"/>
    <x v="24"/>
    <x v="11"/>
    <x v="1"/>
  </r>
  <r>
    <d v="2022-12-31T00:00:00"/>
    <s v="P0033"/>
    <n v="12"/>
    <x v="1"/>
    <x v="0"/>
    <x v="38"/>
    <x v="4"/>
    <s v="Kg"/>
    <n v="95"/>
    <n v="119.7"/>
    <n v="1140"/>
    <n v="1436.4"/>
    <x v="25"/>
    <x v="11"/>
    <x v="1"/>
  </r>
  <r>
    <d v="2022-12-31T00:00:00"/>
    <s v="P0011"/>
    <n v="6"/>
    <x v="1"/>
    <x v="0"/>
    <x v="31"/>
    <x v="2"/>
    <s v="Lt"/>
    <n v="44"/>
    <n v="48.4"/>
    <n v="264"/>
    <n v="290.39999999999998"/>
    <x v="25"/>
    <x v="11"/>
    <x v="1"/>
  </r>
  <r>
    <d v="2022-12-31T00:00:00"/>
    <s v="P0011"/>
    <n v="3"/>
    <x v="0"/>
    <x v="1"/>
    <x v="31"/>
    <x v="2"/>
    <s v="Lt"/>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11AE6D-A602-4933-AEE7-B93C1502D7D8}" name="Category Wise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B28" firstHeaderRow="1" firstDataRow="1" firstDataCol="1"/>
  <pivotFields count="15">
    <pivotField numFmtId="14" showAll="0"/>
    <pivotField showAll="0"/>
    <pivotField numFmtId="1" showAll="0"/>
    <pivotField showAll="0">
      <items count="4">
        <item x="2"/>
        <item x="1"/>
        <item x="0"/>
        <item t="default"/>
      </items>
    </pivotField>
    <pivotField showAll="0">
      <items count="3">
        <item x="1"/>
        <item x="0"/>
        <item t="default"/>
      </items>
    </pivotField>
    <pivotField showAll="0"/>
    <pivotField axis="axisRow" showAll="0">
      <items count="6">
        <item x="3"/>
        <item x="2"/>
        <item x="0"/>
        <item x="4"/>
        <item x="1"/>
        <item t="default"/>
      </items>
    </pivotField>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6">
    <i>
      <x/>
    </i>
    <i>
      <x v="1"/>
    </i>
    <i>
      <x v="2"/>
    </i>
    <i>
      <x v="3"/>
    </i>
    <i>
      <x v="4"/>
    </i>
    <i t="grand">
      <x/>
    </i>
  </rowItems>
  <colItems count="1">
    <i/>
  </colItems>
  <dataFields count="1">
    <dataField name="Sum of TOTAL REVENUE" fld="1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AB6345-6F58-4DC5-91BA-BDB72203EF49}" name="Monthly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C19" firstHeaderRow="0" firstDataRow="1" firstDataCol="1"/>
  <pivotFields count="15">
    <pivotField numFmtId="14" showAll="0"/>
    <pivotField showAll="0"/>
    <pivotField numFmtId="1"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dataField="1" showAll="0"/>
    <pivotField dataField="1"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REVENUE" fld="11" baseField="0" baseItem="0"/>
    <dataField name="Sum of TOTAL BUYING COST"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343D7B-B450-4BF9-93D4-071931A2A0D6}" name="KP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5">
    <pivotField numFmtId="14" showAll="0"/>
    <pivotField showAll="0"/>
    <pivotField numFmtId="1"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dataField="1"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REVENUE" fld="11" baseField="0" baseItem="0"/>
    <dataField name="Sum of TOTAL BUYING COS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850585-8A67-4DF3-AA02-DB8EFAF28914}" name="Produc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B52" firstHeaderRow="1" firstDataRow="1" firstDataCol="1"/>
  <pivotFields count="15">
    <pivotField numFmtId="14" showAll="0"/>
    <pivotField showAll="0"/>
    <pivotField numFmtId="1" showAll="0"/>
    <pivotField showAll="0">
      <items count="4">
        <item x="2"/>
        <item x="1"/>
        <item x="0"/>
        <item t="default"/>
      </items>
    </pivotField>
    <pivotField showAll="0">
      <items count="3">
        <item x="1"/>
        <item x="0"/>
        <item t="default"/>
      </items>
    </pivotField>
    <pivotField axis="axisRow" showAll="0" measureFilter="1" sortType="ascending">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autoSortScope>
        <pivotArea dataOnly="0" outline="0" fieldPosition="0">
          <references count="1">
            <reference field="4294967294" count="1" selected="0">
              <x v="0"/>
            </reference>
          </references>
        </pivotArea>
      </autoSortScope>
    </pivotField>
    <pivotField showAll="0">
      <items count="6">
        <item x="3"/>
        <item x="2"/>
        <item x="0"/>
        <item x="4"/>
        <item x="1"/>
        <item t="default"/>
      </items>
    </pivotField>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5"/>
  </rowFields>
  <rowItems count="11">
    <i>
      <x v="1"/>
    </i>
    <i>
      <x v="32"/>
    </i>
    <i>
      <x v="4"/>
    </i>
    <i>
      <x v="31"/>
    </i>
    <i>
      <x v="43"/>
    </i>
    <i>
      <x v="9"/>
    </i>
    <i>
      <x v="18"/>
    </i>
    <i>
      <x v="41"/>
    </i>
    <i>
      <x v="29"/>
    </i>
    <i>
      <x v="40"/>
    </i>
    <i t="grand">
      <x/>
    </i>
  </rowItems>
  <colItems count="1">
    <i/>
  </colItems>
  <dataFields count="1">
    <dataField name="Sum of TOTAL REVENUE" fld="11"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63E4D2-449E-458B-BE05-EF789D3F107F}" name="Payment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6:B39" firstHeaderRow="1" firstDataRow="1" firstDataCol="1"/>
  <pivotFields count="15">
    <pivotField numFmtId="14" showAll="0"/>
    <pivotField showAll="0"/>
    <pivotField numFmtId="1" showAll="0"/>
    <pivotField showAll="0">
      <items count="4">
        <item x="2"/>
        <item x="1"/>
        <item x="0"/>
        <item t="default"/>
      </items>
    </pivotField>
    <pivotField axis="axisRow" showAll="0">
      <items count="3">
        <item x="1"/>
        <item x="0"/>
        <item t="default"/>
      </items>
    </pivotField>
    <pivotField showAll="0"/>
    <pivotField showAll="0">
      <items count="6">
        <item x="3"/>
        <item x="2"/>
        <item x="0"/>
        <item x="4"/>
        <item x="1"/>
        <item t="default"/>
      </items>
    </pivotField>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3">
    <i>
      <x/>
    </i>
    <i>
      <x v="1"/>
    </i>
    <i t="grand">
      <x/>
    </i>
  </rowItems>
  <colItems count="1">
    <i/>
  </colItems>
  <dataFields count="1">
    <dataField name="Sum of TOTAL REVENUE" fld="11" baseField="0" baseItem="0"/>
  </dataFields>
  <chartFormats count="4">
    <chartFormat chart="0"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4" count="1" selected="0">
            <x v="0"/>
          </reference>
        </references>
      </pivotArea>
    </chartFormat>
    <chartFormat chart="12"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7FD9BF-763E-45A5-BD5A-849E4D47CC7D}" name="Sales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0:B34" firstHeaderRow="1" firstDataRow="1" firstDataCol="1"/>
  <pivotFields count="15">
    <pivotField numFmtId="14" showAll="0"/>
    <pivotField showAll="0"/>
    <pivotField numFmtId="1" showAll="0"/>
    <pivotField axis="axisRow" showAll="0">
      <items count="4">
        <item x="2"/>
        <item x="1"/>
        <item x="0"/>
        <item t="default"/>
      </items>
    </pivotField>
    <pivotField showAll="0">
      <items count="3">
        <item x="1"/>
        <item x="0"/>
        <item t="default"/>
      </items>
    </pivotField>
    <pivotField showAll="0"/>
    <pivotField showAll="0">
      <items count="6">
        <item x="3"/>
        <item x="2"/>
        <item x="0"/>
        <item x="4"/>
        <item x="1"/>
        <item t="default"/>
      </items>
    </pivotField>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4">
    <i>
      <x/>
    </i>
    <i>
      <x v="1"/>
    </i>
    <i>
      <x v="2"/>
    </i>
    <i t="grand">
      <x/>
    </i>
  </rowItems>
  <colItems count="1">
    <i/>
  </colItems>
  <dataFields count="1">
    <dataField name="Sum of TOTAL REVENUE" fld="11" baseField="0" baseItem="0"/>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783941BB-0E53-4882-A395-AA23B2F47DB1}" sourceName="PAYMENT MODE">
  <pivotTables>
    <pivotTable tabId="4" name="Monthly Revenue"/>
    <pivotTable tabId="4" name="Category Wise Revenue"/>
    <pivotTable tabId="4" name="KPIs"/>
    <pivotTable tabId="4" name="Products"/>
    <pivotTable tabId="4" name="Sales Type"/>
  </pivotTables>
  <data>
    <tabular pivotCacheId="110534727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3E1D0346-6D23-4311-A90E-7D41DABB0E5E}" sourceName="SALE TYPE">
  <pivotTables>
    <pivotTable tabId="4" name="Monthly Revenue"/>
    <pivotTable tabId="4" name="Category Wise Revenue"/>
    <pivotTable tabId="4" name="KPIs"/>
    <pivotTable tabId="4" name="Payment Type"/>
    <pivotTable tabId="4" name="Products"/>
  </pivotTables>
  <data>
    <tabular pivotCacheId="11053472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7FEBBBE-6619-4A4F-9E13-79026287D90E}" sourceName="YEAR">
  <pivotTables>
    <pivotTable tabId="4" name="Monthly Revenue"/>
    <pivotTable tabId="4" name="Category Wise Revenue"/>
    <pivotTable tabId="4" name="KPIs"/>
    <pivotTable tabId="4" name="Payment Type"/>
    <pivotTable tabId="4" name="Products"/>
    <pivotTable tabId="4" name="Sales Type"/>
  </pivotTables>
  <data>
    <tabular pivotCacheId="110534727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CC83D05-6BB2-4E23-B0E3-EE0B13A314F1}" sourceName="MONTH">
  <pivotTables>
    <pivotTable tabId="4" name="Category Wise Revenue"/>
    <pivotTable tabId="4" name="KPIs"/>
    <pivotTable tabId="4" name="Payment Type"/>
    <pivotTable tabId="4" name="Products"/>
    <pivotTable tabId="4" name="Sales Type"/>
  </pivotTables>
  <data>
    <tabular pivotCacheId="110534727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BD41557B-D900-4EDC-A219-B13898C70B75}" cache="Slicer_PAYMENT_MODE" caption="PAYMENT MODE" columnCount="2" style="SLICER" rowHeight="241300"/>
  <slicer name="SALE TYPE" xr10:uid="{E775358F-1C96-4AEA-94EF-854478FE6E03}" cache="Slicer_SALE_TYPE" caption="SALE TYPE" columnCount="3" style="SLICER" rowHeight="241300"/>
  <slicer name="YEAR" xr10:uid="{29CDD4E4-E679-4ABE-92C9-213559185EF5}" cache="Slicer_YEAR" caption="YEAR" style="SLICER" rowHeight="241300"/>
  <slicer name="MONTH" xr10:uid="{EBCD79A7-1FBC-45B9-994E-C4151A6F8361}" cache="Slicer_MONTH" caption="MONTH"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0">
  <autoFilter ref="A1:F46" xr:uid="{DE6FA1E2-6EE8-430A-AF62-020400F3E926}"/>
  <tableColumns count="6">
    <tableColumn id="1" xr3:uid="{106E50BA-9FFB-484D-AC75-176578AFED44}" name="PRODUCT ID"/>
    <tableColumn id="2" xr3:uid="{C6063C4C-22AC-43C3-B630-5C0916CFA263}" name="PRODUCT"/>
    <tableColumn id="3" xr3:uid="{FEA9A0A4-A0D7-45FA-BD75-4D9EBBD09441}" name="CATEGORY"/>
    <tableColumn id="4" xr3:uid="{3BDFD3DA-79CD-4B0E-9F98-1F406523093B}" name="UOM"/>
    <tableColumn id="5" xr3:uid="{C286276F-25D5-4D9D-9759-32EF67A133BE}" name="BUYING PRIZE"/>
    <tableColumn id="6" xr3:uid="{BFC92544-6510-4B40-ABEE-FD6A4B0302D7}" name="SELLING PRICE"/>
  </tableColumns>
  <tableStyleInfo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E8248-75C7-4685-B07B-B141FA30140B}">
  <sheetPr>
    <tabColor theme="0"/>
  </sheetPr>
  <dimension ref="O33"/>
  <sheetViews>
    <sheetView showGridLines="0" showRowColHeaders="0" tabSelected="1" zoomScale="94" zoomScaleNormal="94" workbookViewId="0">
      <selection activeCell="Z12" sqref="Z12"/>
    </sheetView>
  </sheetViews>
  <sheetFormatPr defaultRowHeight="15" x14ac:dyDescent="0.25"/>
  <cols>
    <col min="1" max="16384" width="9.140625" style="12"/>
  </cols>
  <sheetData>
    <row r="33" spans="15:15" ht="18.75" x14ac:dyDescent="0.3">
      <c r="O33"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theme="0"/>
  </sheetPr>
  <dimension ref="A1:F528"/>
  <sheetViews>
    <sheetView workbookViewId="0">
      <selection sqref="A1:F528"/>
    </sheetView>
  </sheetViews>
  <sheetFormatPr defaultRowHeight="15" x14ac:dyDescent="0.25"/>
  <cols>
    <col min="1" max="1" width="17.5703125"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4.42578125" bestFit="1" customWidth="1"/>
    <col min="9" max="9" width="9.85546875" bestFit="1" customWidth="1"/>
    <col min="10" max="10" width="17.28515625" bestFit="1" customWidth="1"/>
    <col min="11" max="11" width="17.7109375" bestFit="1" customWidth="1"/>
    <col min="12" max="12" width="24.28515625" bestFit="1" customWidth="1"/>
    <col min="13" max="13" width="24.5703125" bestFit="1" customWidth="1"/>
  </cols>
  <sheetData>
    <row r="1" spans="1:6" s="1" customFormat="1" x14ac:dyDescent="0.25">
      <c r="A1" s="1" t="s">
        <v>100</v>
      </c>
      <c r="B1" s="1" t="s">
        <v>0</v>
      </c>
      <c r="C1" s="1" t="s">
        <v>101</v>
      </c>
      <c r="D1" s="1" t="s">
        <v>102</v>
      </c>
      <c r="E1" s="1" t="s">
        <v>103</v>
      </c>
      <c r="F1" s="1" t="s">
        <v>104</v>
      </c>
    </row>
    <row r="2" spans="1:6" x14ac:dyDescent="0.25">
      <c r="A2">
        <v>44197</v>
      </c>
      <c r="B2" t="s">
        <v>56</v>
      </c>
      <c r="C2">
        <v>9</v>
      </c>
      <c r="D2" t="s">
        <v>105</v>
      </c>
      <c r="E2" t="s">
        <v>106</v>
      </c>
      <c r="F2">
        <v>0</v>
      </c>
    </row>
    <row r="3" spans="1:6" x14ac:dyDescent="0.25">
      <c r="A3">
        <v>44198</v>
      </c>
      <c r="B3" t="s">
        <v>86</v>
      </c>
      <c r="C3">
        <v>15</v>
      </c>
      <c r="D3" t="s">
        <v>106</v>
      </c>
      <c r="E3" t="s">
        <v>107</v>
      </c>
      <c r="F3">
        <v>0</v>
      </c>
    </row>
    <row r="4" spans="1:6" x14ac:dyDescent="0.25">
      <c r="A4">
        <v>44198</v>
      </c>
      <c r="B4" t="s">
        <v>33</v>
      </c>
      <c r="C4">
        <v>6</v>
      </c>
      <c r="D4" t="s">
        <v>108</v>
      </c>
      <c r="E4" t="s">
        <v>107</v>
      </c>
      <c r="F4">
        <v>0</v>
      </c>
    </row>
    <row r="5" spans="1:6" x14ac:dyDescent="0.25">
      <c r="A5">
        <v>44199</v>
      </c>
      <c r="B5" t="s">
        <v>14</v>
      </c>
      <c r="C5">
        <v>5</v>
      </c>
      <c r="D5" t="s">
        <v>108</v>
      </c>
      <c r="E5" t="s">
        <v>106</v>
      </c>
      <c r="F5">
        <v>0</v>
      </c>
    </row>
    <row r="6" spans="1:6" x14ac:dyDescent="0.25">
      <c r="A6">
        <v>44200</v>
      </c>
      <c r="B6" t="s">
        <v>79</v>
      </c>
      <c r="C6">
        <v>12</v>
      </c>
      <c r="D6" t="s">
        <v>106</v>
      </c>
      <c r="E6" t="s">
        <v>106</v>
      </c>
      <c r="F6">
        <v>0</v>
      </c>
    </row>
    <row r="7" spans="1:6" x14ac:dyDescent="0.25">
      <c r="A7">
        <v>44205</v>
      </c>
      <c r="B7" t="s">
        <v>71</v>
      </c>
      <c r="C7">
        <v>1</v>
      </c>
      <c r="D7" t="s">
        <v>108</v>
      </c>
      <c r="E7" t="s">
        <v>107</v>
      </c>
      <c r="F7">
        <v>0</v>
      </c>
    </row>
    <row r="8" spans="1:6" x14ac:dyDescent="0.25">
      <c r="A8">
        <v>44205</v>
      </c>
      <c r="B8" t="s">
        <v>12</v>
      </c>
      <c r="C8">
        <v>8</v>
      </c>
      <c r="D8" t="s">
        <v>108</v>
      </c>
      <c r="E8" t="s">
        <v>107</v>
      </c>
      <c r="F8">
        <v>0</v>
      </c>
    </row>
    <row r="9" spans="1:6" x14ac:dyDescent="0.25">
      <c r="A9">
        <v>44205</v>
      </c>
      <c r="B9" t="s">
        <v>58</v>
      </c>
      <c r="C9">
        <v>4</v>
      </c>
      <c r="D9" t="s">
        <v>108</v>
      </c>
      <c r="E9" t="s">
        <v>106</v>
      </c>
      <c r="F9">
        <v>0</v>
      </c>
    </row>
    <row r="10" spans="1:6" x14ac:dyDescent="0.25">
      <c r="A10">
        <v>44207</v>
      </c>
      <c r="B10" t="s">
        <v>83</v>
      </c>
      <c r="C10">
        <v>3</v>
      </c>
      <c r="D10" t="s">
        <v>108</v>
      </c>
      <c r="E10" t="s">
        <v>107</v>
      </c>
      <c r="F10">
        <v>0</v>
      </c>
    </row>
    <row r="11" spans="1:6" x14ac:dyDescent="0.25">
      <c r="A11">
        <v>44207</v>
      </c>
      <c r="B11" t="s">
        <v>35</v>
      </c>
      <c r="C11">
        <v>4</v>
      </c>
      <c r="D11" t="s">
        <v>105</v>
      </c>
      <c r="E11" t="s">
        <v>106</v>
      </c>
      <c r="F11">
        <v>0</v>
      </c>
    </row>
    <row r="12" spans="1:6" x14ac:dyDescent="0.25">
      <c r="A12">
        <v>44207</v>
      </c>
      <c r="B12" t="s">
        <v>94</v>
      </c>
      <c r="C12">
        <v>4</v>
      </c>
      <c r="D12" t="s">
        <v>108</v>
      </c>
      <c r="E12" t="s">
        <v>106</v>
      </c>
      <c r="F12">
        <v>0</v>
      </c>
    </row>
    <row r="13" spans="1:6" x14ac:dyDescent="0.25">
      <c r="A13">
        <v>44208</v>
      </c>
      <c r="B13" t="s">
        <v>94</v>
      </c>
      <c r="C13">
        <v>10</v>
      </c>
      <c r="D13" t="s">
        <v>106</v>
      </c>
      <c r="E13" t="s">
        <v>107</v>
      </c>
      <c r="F13">
        <v>0</v>
      </c>
    </row>
    <row r="14" spans="1:6" x14ac:dyDescent="0.25">
      <c r="A14">
        <v>44214</v>
      </c>
      <c r="B14" t="s">
        <v>98</v>
      </c>
      <c r="C14">
        <v>13</v>
      </c>
      <c r="D14" t="s">
        <v>108</v>
      </c>
      <c r="E14" t="s">
        <v>106</v>
      </c>
      <c r="F14">
        <v>0</v>
      </c>
    </row>
    <row r="15" spans="1:6" x14ac:dyDescent="0.25">
      <c r="A15">
        <v>44214</v>
      </c>
      <c r="B15" t="s">
        <v>54</v>
      </c>
      <c r="C15">
        <v>3</v>
      </c>
      <c r="D15" t="s">
        <v>106</v>
      </c>
      <c r="E15" t="s">
        <v>107</v>
      </c>
      <c r="F15">
        <v>0</v>
      </c>
    </row>
    <row r="16" spans="1:6" x14ac:dyDescent="0.25">
      <c r="A16">
        <v>44215</v>
      </c>
      <c r="B16" t="s">
        <v>79</v>
      </c>
      <c r="C16">
        <v>6</v>
      </c>
      <c r="D16" t="s">
        <v>108</v>
      </c>
      <c r="E16" t="s">
        <v>107</v>
      </c>
      <c r="F16">
        <v>0</v>
      </c>
    </row>
    <row r="17" spans="1:6" x14ac:dyDescent="0.25">
      <c r="A17">
        <v>44216</v>
      </c>
      <c r="B17" t="s">
        <v>77</v>
      </c>
      <c r="C17">
        <v>4</v>
      </c>
      <c r="D17" t="s">
        <v>108</v>
      </c>
      <c r="E17" t="s">
        <v>107</v>
      </c>
      <c r="F17">
        <v>0</v>
      </c>
    </row>
    <row r="18" spans="1:6" x14ac:dyDescent="0.25">
      <c r="A18">
        <v>44216</v>
      </c>
      <c r="B18" t="s">
        <v>47</v>
      </c>
      <c r="C18">
        <v>4</v>
      </c>
      <c r="D18" t="s">
        <v>108</v>
      </c>
      <c r="E18" t="s">
        <v>107</v>
      </c>
      <c r="F18">
        <v>0</v>
      </c>
    </row>
    <row r="19" spans="1:6" x14ac:dyDescent="0.25">
      <c r="A19">
        <v>44217</v>
      </c>
      <c r="B19" t="s">
        <v>14</v>
      </c>
      <c r="C19">
        <v>15</v>
      </c>
      <c r="D19" t="s">
        <v>105</v>
      </c>
      <c r="E19" t="s">
        <v>107</v>
      </c>
      <c r="F19">
        <v>0</v>
      </c>
    </row>
    <row r="20" spans="1:6" x14ac:dyDescent="0.25">
      <c r="A20">
        <v>44217</v>
      </c>
      <c r="B20" t="s">
        <v>12</v>
      </c>
      <c r="C20">
        <v>9</v>
      </c>
      <c r="D20" t="s">
        <v>108</v>
      </c>
      <c r="E20" t="s">
        <v>106</v>
      </c>
      <c r="F20">
        <v>0</v>
      </c>
    </row>
    <row r="21" spans="1:6" x14ac:dyDescent="0.25">
      <c r="A21">
        <v>44217</v>
      </c>
      <c r="B21" t="s">
        <v>94</v>
      </c>
      <c r="C21">
        <v>6</v>
      </c>
      <c r="D21" t="s">
        <v>108</v>
      </c>
      <c r="E21" t="s">
        <v>106</v>
      </c>
      <c r="F21">
        <v>0</v>
      </c>
    </row>
    <row r="22" spans="1:6" x14ac:dyDescent="0.25">
      <c r="A22">
        <v>44221</v>
      </c>
      <c r="B22" t="s">
        <v>77</v>
      </c>
      <c r="C22">
        <v>6</v>
      </c>
      <c r="D22" t="s">
        <v>108</v>
      </c>
      <c r="E22" t="s">
        <v>107</v>
      </c>
      <c r="F22">
        <v>0</v>
      </c>
    </row>
    <row r="23" spans="1:6" x14ac:dyDescent="0.25">
      <c r="A23">
        <v>44221</v>
      </c>
      <c r="B23" t="s">
        <v>79</v>
      </c>
      <c r="C23">
        <v>7</v>
      </c>
      <c r="D23" t="s">
        <v>108</v>
      </c>
      <c r="E23" t="s">
        <v>106</v>
      </c>
      <c r="F23">
        <v>0</v>
      </c>
    </row>
    <row r="24" spans="1:6" x14ac:dyDescent="0.25">
      <c r="A24">
        <v>44221</v>
      </c>
      <c r="B24" t="s">
        <v>71</v>
      </c>
      <c r="C24">
        <v>14</v>
      </c>
      <c r="D24" t="s">
        <v>108</v>
      </c>
      <c r="E24" t="s">
        <v>106</v>
      </c>
      <c r="F24">
        <v>0</v>
      </c>
    </row>
    <row r="25" spans="1:6" x14ac:dyDescent="0.25">
      <c r="A25">
        <v>44222</v>
      </c>
      <c r="B25" t="s">
        <v>98</v>
      </c>
      <c r="C25">
        <v>9</v>
      </c>
      <c r="D25" t="s">
        <v>105</v>
      </c>
      <c r="E25" t="s">
        <v>107</v>
      </c>
      <c r="F25">
        <v>0</v>
      </c>
    </row>
    <row r="26" spans="1:6" x14ac:dyDescent="0.25">
      <c r="A26">
        <v>44222</v>
      </c>
      <c r="B26" t="s">
        <v>18</v>
      </c>
      <c r="C26">
        <v>7</v>
      </c>
      <c r="D26" t="s">
        <v>106</v>
      </c>
      <c r="E26" t="s">
        <v>107</v>
      </c>
      <c r="F26">
        <v>0</v>
      </c>
    </row>
    <row r="27" spans="1:6" x14ac:dyDescent="0.25">
      <c r="A27">
        <v>44222</v>
      </c>
      <c r="B27" t="s">
        <v>6</v>
      </c>
      <c r="C27">
        <v>7</v>
      </c>
      <c r="D27" t="s">
        <v>106</v>
      </c>
      <c r="E27" t="s">
        <v>106</v>
      </c>
      <c r="F27">
        <v>0</v>
      </c>
    </row>
    <row r="28" spans="1:6" x14ac:dyDescent="0.25">
      <c r="A28">
        <v>44223</v>
      </c>
      <c r="B28" t="s">
        <v>90</v>
      </c>
      <c r="C28">
        <v>7</v>
      </c>
      <c r="D28" t="s">
        <v>105</v>
      </c>
      <c r="E28" t="s">
        <v>106</v>
      </c>
      <c r="F28">
        <v>0</v>
      </c>
    </row>
    <row r="29" spans="1:6" x14ac:dyDescent="0.25">
      <c r="A29">
        <v>44223</v>
      </c>
      <c r="B29" t="s">
        <v>73</v>
      </c>
      <c r="C29">
        <v>3</v>
      </c>
      <c r="D29" t="s">
        <v>105</v>
      </c>
      <c r="E29" t="s">
        <v>106</v>
      </c>
      <c r="F29">
        <v>0</v>
      </c>
    </row>
    <row r="30" spans="1:6" x14ac:dyDescent="0.25">
      <c r="A30">
        <v>44224</v>
      </c>
      <c r="B30" t="s">
        <v>14</v>
      </c>
      <c r="C30">
        <v>10</v>
      </c>
      <c r="D30" t="s">
        <v>106</v>
      </c>
      <c r="E30" t="s">
        <v>107</v>
      </c>
      <c r="F30">
        <v>0</v>
      </c>
    </row>
    <row r="31" spans="1:6" x14ac:dyDescent="0.25">
      <c r="A31">
        <v>44224</v>
      </c>
      <c r="B31" t="s">
        <v>67</v>
      </c>
      <c r="C31">
        <v>2</v>
      </c>
      <c r="D31" t="s">
        <v>108</v>
      </c>
      <c r="E31" t="s">
        <v>107</v>
      </c>
      <c r="F31">
        <v>0</v>
      </c>
    </row>
    <row r="32" spans="1:6" x14ac:dyDescent="0.25">
      <c r="A32">
        <v>44229</v>
      </c>
      <c r="B32" t="s">
        <v>26</v>
      </c>
      <c r="C32">
        <v>7</v>
      </c>
      <c r="D32" t="s">
        <v>106</v>
      </c>
      <c r="E32" t="s">
        <v>106</v>
      </c>
      <c r="F32">
        <v>0</v>
      </c>
    </row>
    <row r="33" spans="1:6" x14ac:dyDescent="0.25">
      <c r="A33">
        <v>44230</v>
      </c>
      <c r="B33" t="s">
        <v>39</v>
      </c>
      <c r="C33">
        <v>13</v>
      </c>
      <c r="D33" t="s">
        <v>108</v>
      </c>
      <c r="E33" t="s">
        <v>106</v>
      </c>
      <c r="F33">
        <v>0</v>
      </c>
    </row>
    <row r="34" spans="1:6" x14ac:dyDescent="0.25">
      <c r="A34">
        <v>44230</v>
      </c>
      <c r="B34" t="s">
        <v>52</v>
      </c>
      <c r="C34">
        <v>2</v>
      </c>
      <c r="D34" t="s">
        <v>105</v>
      </c>
      <c r="E34" t="s">
        <v>107</v>
      </c>
      <c r="F34">
        <v>0</v>
      </c>
    </row>
    <row r="35" spans="1:6" x14ac:dyDescent="0.25">
      <c r="A35">
        <v>44231</v>
      </c>
      <c r="B35" t="s">
        <v>83</v>
      </c>
      <c r="C35">
        <v>4</v>
      </c>
      <c r="D35" t="s">
        <v>106</v>
      </c>
      <c r="E35" t="s">
        <v>106</v>
      </c>
      <c r="F35">
        <v>0</v>
      </c>
    </row>
    <row r="36" spans="1:6" x14ac:dyDescent="0.25">
      <c r="A36">
        <v>44232</v>
      </c>
      <c r="B36" t="s">
        <v>96</v>
      </c>
      <c r="C36">
        <v>7</v>
      </c>
      <c r="D36" t="s">
        <v>106</v>
      </c>
      <c r="E36" t="s">
        <v>107</v>
      </c>
      <c r="F36">
        <v>0</v>
      </c>
    </row>
    <row r="37" spans="1:6" x14ac:dyDescent="0.25">
      <c r="A37">
        <v>44232</v>
      </c>
      <c r="B37" t="s">
        <v>16</v>
      </c>
      <c r="C37">
        <v>1</v>
      </c>
      <c r="D37" t="s">
        <v>108</v>
      </c>
      <c r="E37" t="s">
        <v>107</v>
      </c>
      <c r="F37">
        <v>0</v>
      </c>
    </row>
    <row r="38" spans="1:6" x14ac:dyDescent="0.25">
      <c r="A38">
        <v>44232</v>
      </c>
      <c r="B38" t="s">
        <v>96</v>
      </c>
      <c r="C38">
        <v>9</v>
      </c>
      <c r="D38" t="s">
        <v>108</v>
      </c>
      <c r="E38" t="s">
        <v>107</v>
      </c>
      <c r="F38">
        <v>0</v>
      </c>
    </row>
    <row r="39" spans="1:6" x14ac:dyDescent="0.25">
      <c r="A39">
        <v>44233</v>
      </c>
      <c r="B39" t="s">
        <v>79</v>
      </c>
      <c r="C39">
        <v>1</v>
      </c>
      <c r="D39" t="s">
        <v>108</v>
      </c>
      <c r="E39" t="s">
        <v>107</v>
      </c>
      <c r="F39">
        <v>0</v>
      </c>
    </row>
    <row r="40" spans="1:6" x14ac:dyDescent="0.25">
      <c r="A40">
        <v>44236</v>
      </c>
      <c r="B40" t="s">
        <v>77</v>
      </c>
      <c r="C40">
        <v>14</v>
      </c>
      <c r="D40" t="s">
        <v>108</v>
      </c>
      <c r="E40" t="s">
        <v>106</v>
      </c>
      <c r="F40">
        <v>0</v>
      </c>
    </row>
    <row r="41" spans="1:6" x14ac:dyDescent="0.25">
      <c r="A41">
        <v>44239</v>
      </c>
      <c r="B41" t="s">
        <v>22</v>
      </c>
      <c r="C41">
        <v>7</v>
      </c>
      <c r="D41" t="s">
        <v>108</v>
      </c>
      <c r="E41" t="s">
        <v>107</v>
      </c>
      <c r="F41">
        <v>0</v>
      </c>
    </row>
    <row r="42" spans="1:6" x14ac:dyDescent="0.25">
      <c r="A42">
        <v>44239</v>
      </c>
      <c r="B42" t="s">
        <v>54</v>
      </c>
      <c r="C42">
        <v>9</v>
      </c>
      <c r="D42" t="s">
        <v>106</v>
      </c>
      <c r="E42" t="s">
        <v>107</v>
      </c>
      <c r="F42">
        <v>0</v>
      </c>
    </row>
    <row r="43" spans="1:6" x14ac:dyDescent="0.25">
      <c r="A43">
        <v>44242</v>
      </c>
      <c r="B43" t="s">
        <v>63</v>
      </c>
      <c r="C43">
        <v>4</v>
      </c>
      <c r="D43" t="s">
        <v>108</v>
      </c>
      <c r="E43" t="s">
        <v>106</v>
      </c>
      <c r="F43">
        <v>0</v>
      </c>
    </row>
    <row r="44" spans="1:6" x14ac:dyDescent="0.25">
      <c r="A44">
        <v>44245</v>
      </c>
      <c r="B44" t="s">
        <v>37</v>
      </c>
      <c r="C44">
        <v>6</v>
      </c>
      <c r="D44" t="s">
        <v>106</v>
      </c>
      <c r="E44" t="s">
        <v>107</v>
      </c>
      <c r="F44">
        <v>0</v>
      </c>
    </row>
    <row r="45" spans="1:6" x14ac:dyDescent="0.25">
      <c r="A45">
        <v>44247</v>
      </c>
      <c r="B45" t="s">
        <v>69</v>
      </c>
      <c r="C45">
        <v>11</v>
      </c>
      <c r="D45" t="s">
        <v>106</v>
      </c>
      <c r="E45" t="s">
        <v>107</v>
      </c>
      <c r="F45">
        <v>0</v>
      </c>
    </row>
    <row r="46" spans="1:6" x14ac:dyDescent="0.25">
      <c r="A46">
        <v>44249</v>
      </c>
      <c r="B46" t="s">
        <v>33</v>
      </c>
      <c r="C46">
        <v>5</v>
      </c>
      <c r="D46" t="s">
        <v>106</v>
      </c>
      <c r="E46" t="s">
        <v>107</v>
      </c>
      <c r="F46">
        <v>0</v>
      </c>
    </row>
    <row r="47" spans="1:6" x14ac:dyDescent="0.25">
      <c r="A47">
        <v>44250</v>
      </c>
      <c r="B47" t="s">
        <v>58</v>
      </c>
      <c r="C47">
        <v>3</v>
      </c>
      <c r="D47" t="s">
        <v>108</v>
      </c>
      <c r="E47" t="s">
        <v>107</v>
      </c>
      <c r="F47">
        <v>0</v>
      </c>
    </row>
    <row r="48" spans="1:6" x14ac:dyDescent="0.25">
      <c r="A48">
        <v>44250</v>
      </c>
      <c r="B48" t="s">
        <v>16</v>
      </c>
      <c r="C48">
        <v>2</v>
      </c>
      <c r="D48" t="s">
        <v>108</v>
      </c>
      <c r="E48" t="s">
        <v>106</v>
      </c>
      <c r="F48">
        <v>0</v>
      </c>
    </row>
    <row r="49" spans="1:6" x14ac:dyDescent="0.25">
      <c r="A49">
        <v>44252</v>
      </c>
      <c r="B49" t="s">
        <v>10</v>
      </c>
      <c r="C49">
        <v>4</v>
      </c>
      <c r="D49" t="s">
        <v>105</v>
      </c>
      <c r="E49" t="s">
        <v>106</v>
      </c>
      <c r="F49">
        <v>0</v>
      </c>
    </row>
    <row r="50" spans="1:6" x14ac:dyDescent="0.25">
      <c r="A50">
        <v>44252</v>
      </c>
      <c r="B50" t="s">
        <v>73</v>
      </c>
      <c r="C50">
        <v>11</v>
      </c>
      <c r="D50" t="s">
        <v>106</v>
      </c>
      <c r="E50" t="s">
        <v>107</v>
      </c>
      <c r="F50">
        <v>0</v>
      </c>
    </row>
    <row r="51" spans="1:6" x14ac:dyDescent="0.25">
      <c r="A51">
        <v>44252</v>
      </c>
      <c r="B51" t="s">
        <v>69</v>
      </c>
      <c r="C51">
        <v>2</v>
      </c>
      <c r="D51" t="s">
        <v>108</v>
      </c>
      <c r="E51" t="s">
        <v>106</v>
      </c>
      <c r="F51">
        <v>0</v>
      </c>
    </row>
    <row r="52" spans="1:6" x14ac:dyDescent="0.25">
      <c r="A52">
        <v>44254</v>
      </c>
      <c r="B52" t="s">
        <v>43</v>
      </c>
      <c r="C52">
        <v>11</v>
      </c>
      <c r="D52" t="s">
        <v>105</v>
      </c>
      <c r="E52" t="s">
        <v>106</v>
      </c>
      <c r="F52">
        <v>0</v>
      </c>
    </row>
    <row r="53" spans="1:6" x14ac:dyDescent="0.25">
      <c r="A53">
        <v>44258</v>
      </c>
      <c r="B53" t="s">
        <v>29</v>
      </c>
      <c r="C53">
        <v>1</v>
      </c>
      <c r="D53" t="s">
        <v>108</v>
      </c>
      <c r="E53" t="s">
        <v>106</v>
      </c>
      <c r="F53">
        <v>0</v>
      </c>
    </row>
    <row r="54" spans="1:6" x14ac:dyDescent="0.25">
      <c r="A54">
        <v>44262</v>
      </c>
      <c r="B54" t="s">
        <v>50</v>
      </c>
      <c r="C54">
        <v>9</v>
      </c>
      <c r="D54" t="s">
        <v>108</v>
      </c>
      <c r="E54" t="s">
        <v>107</v>
      </c>
      <c r="F54">
        <v>0</v>
      </c>
    </row>
    <row r="55" spans="1:6" x14ac:dyDescent="0.25">
      <c r="A55">
        <v>44263</v>
      </c>
      <c r="B55" t="s">
        <v>63</v>
      </c>
      <c r="C55">
        <v>6</v>
      </c>
      <c r="D55" t="s">
        <v>106</v>
      </c>
      <c r="E55" t="s">
        <v>107</v>
      </c>
      <c r="F55">
        <v>0</v>
      </c>
    </row>
    <row r="56" spans="1:6" x14ac:dyDescent="0.25">
      <c r="A56">
        <v>44263</v>
      </c>
      <c r="B56" t="s">
        <v>98</v>
      </c>
      <c r="C56">
        <v>9</v>
      </c>
      <c r="D56" t="s">
        <v>106</v>
      </c>
      <c r="E56" t="s">
        <v>106</v>
      </c>
      <c r="F56">
        <v>0</v>
      </c>
    </row>
    <row r="57" spans="1:6" x14ac:dyDescent="0.25">
      <c r="A57">
        <v>44264</v>
      </c>
      <c r="B57" t="s">
        <v>67</v>
      </c>
      <c r="C57">
        <v>6</v>
      </c>
      <c r="D57" t="s">
        <v>105</v>
      </c>
      <c r="E57" t="s">
        <v>106</v>
      </c>
      <c r="F57">
        <v>0</v>
      </c>
    </row>
    <row r="58" spans="1:6" x14ac:dyDescent="0.25">
      <c r="A58">
        <v>44266</v>
      </c>
      <c r="B58" t="s">
        <v>58</v>
      </c>
      <c r="C58">
        <v>11</v>
      </c>
      <c r="D58" t="s">
        <v>108</v>
      </c>
      <c r="E58" t="s">
        <v>107</v>
      </c>
      <c r="F58">
        <v>0</v>
      </c>
    </row>
    <row r="59" spans="1:6" x14ac:dyDescent="0.25">
      <c r="A59">
        <v>44268</v>
      </c>
      <c r="B59" t="s">
        <v>65</v>
      </c>
      <c r="C59">
        <v>10</v>
      </c>
      <c r="D59" t="s">
        <v>105</v>
      </c>
      <c r="E59" t="s">
        <v>107</v>
      </c>
      <c r="F59">
        <v>0</v>
      </c>
    </row>
    <row r="60" spans="1:6" x14ac:dyDescent="0.25">
      <c r="A60">
        <v>44270</v>
      </c>
      <c r="B60" t="s">
        <v>88</v>
      </c>
      <c r="C60">
        <v>11</v>
      </c>
      <c r="D60" t="s">
        <v>106</v>
      </c>
      <c r="E60" t="s">
        <v>107</v>
      </c>
      <c r="F60">
        <v>0</v>
      </c>
    </row>
    <row r="61" spans="1:6" x14ac:dyDescent="0.25">
      <c r="A61">
        <v>44271</v>
      </c>
      <c r="B61" t="s">
        <v>31</v>
      </c>
      <c r="C61">
        <v>14</v>
      </c>
      <c r="D61" t="s">
        <v>108</v>
      </c>
      <c r="E61" t="s">
        <v>107</v>
      </c>
      <c r="F61">
        <v>0</v>
      </c>
    </row>
    <row r="62" spans="1:6" x14ac:dyDescent="0.25">
      <c r="A62">
        <v>44273</v>
      </c>
      <c r="B62" t="s">
        <v>94</v>
      </c>
      <c r="C62">
        <v>8</v>
      </c>
      <c r="D62" t="s">
        <v>105</v>
      </c>
      <c r="E62" t="s">
        <v>107</v>
      </c>
      <c r="F62">
        <v>0</v>
      </c>
    </row>
    <row r="63" spans="1:6" x14ac:dyDescent="0.25">
      <c r="A63">
        <v>44274</v>
      </c>
      <c r="B63" t="s">
        <v>65</v>
      </c>
      <c r="C63">
        <v>9</v>
      </c>
      <c r="D63" t="s">
        <v>106</v>
      </c>
      <c r="E63" t="s">
        <v>107</v>
      </c>
      <c r="F63">
        <v>0</v>
      </c>
    </row>
    <row r="64" spans="1:6" x14ac:dyDescent="0.25">
      <c r="A64">
        <v>44276</v>
      </c>
      <c r="B64" t="s">
        <v>47</v>
      </c>
      <c r="C64">
        <v>13</v>
      </c>
      <c r="D64" t="s">
        <v>106</v>
      </c>
      <c r="E64" t="s">
        <v>106</v>
      </c>
      <c r="F64">
        <v>0</v>
      </c>
    </row>
    <row r="65" spans="1:6" x14ac:dyDescent="0.25">
      <c r="A65">
        <v>44276</v>
      </c>
      <c r="B65" t="s">
        <v>88</v>
      </c>
      <c r="C65">
        <v>7</v>
      </c>
      <c r="D65" t="s">
        <v>108</v>
      </c>
      <c r="E65" t="s">
        <v>106</v>
      </c>
      <c r="F65">
        <v>0</v>
      </c>
    </row>
    <row r="66" spans="1:6" x14ac:dyDescent="0.25">
      <c r="A66">
        <v>44277</v>
      </c>
      <c r="B66" t="s">
        <v>10</v>
      </c>
      <c r="C66">
        <v>8</v>
      </c>
      <c r="D66" t="s">
        <v>106</v>
      </c>
      <c r="E66" t="s">
        <v>106</v>
      </c>
      <c r="F66">
        <v>0</v>
      </c>
    </row>
    <row r="67" spans="1:6" x14ac:dyDescent="0.25">
      <c r="A67">
        <v>44277</v>
      </c>
      <c r="B67" t="s">
        <v>31</v>
      </c>
      <c r="C67">
        <v>4</v>
      </c>
      <c r="D67" t="s">
        <v>106</v>
      </c>
      <c r="E67" t="s">
        <v>106</v>
      </c>
      <c r="F67">
        <v>0</v>
      </c>
    </row>
    <row r="68" spans="1:6" x14ac:dyDescent="0.25">
      <c r="A68">
        <v>44280</v>
      </c>
      <c r="B68" t="s">
        <v>56</v>
      </c>
      <c r="C68">
        <v>14</v>
      </c>
      <c r="D68" t="s">
        <v>106</v>
      </c>
      <c r="E68" t="s">
        <v>107</v>
      </c>
      <c r="F68">
        <v>0</v>
      </c>
    </row>
    <row r="69" spans="1:6" x14ac:dyDescent="0.25">
      <c r="A69">
        <v>44280</v>
      </c>
      <c r="B69" t="s">
        <v>18</v>
      </c>
      <c r="C69">
        <v>4</v>
      </c>
      <c r="D69" t="s">
        <v>108</v>
      </c>
      <c r="E69" t="s">
        <v>107</v>
      </c>
      <c r="F69">
        <v>0</v>
      </c>
    </row>
    <row r="70" spans="1:6" x14ac:dyDescent="0.25">
      <c r="A70">
        <v>44280</v>
      </c>
      <c r="B70" t="s">
        <v>67</v>
      </c>
      <c r="C70">
        <v>8</v>
      </c>
      <c r="D70" t="s">
        <v>108</v>
      </c>
      <c r="E70" t="s">
        <v>107</v>
      </c>
      <c r="F70">
        <v>0</v>
      </c>
    </row>
    <row r="71" spans="1:6" x14ac:dyDescent="0.25">
      <c r="A71">
        <v>44280</v>
      </c>
      <c r="B71" t="s">
        <v>86</v>
      </c>
      <c r="C71">
        <v>2</v>
      </c>
      <c r="D71" t="s">
        <v>108</v>
      </c>
      <c r="E71" t="s">
        <v>106</v>
      </c>
      <c r="F71">
        <v>0</v>
      </c>
    </row>
    <row r="72" spans="1:6" x14ac:dyDescent="0.25">
      <c r="A72">
        <v>44281</v>
      </c>
      <c r="B72" t="s">
        <v>6</v>
      </c>
      <c r="C72">
        <v>4</v>
      </c>
      <c r="D72" t="s">
        <v>108</v>
      </c>
      <c r="E72" t="s">
        <v>107</v>
      </c>
      <c r="F72">
        <v>0</v>
      </c>
    </row>
    <row r="73" spans="1:6" x14ac:dyDescent="0.25">
      <c r="A73">
        <v>44281</v>
      </c>
      <c r="B73" t="s">
        <v>94</v>
      </c>
      <c r="C73">
        <v>1</v>
      </c>
      <c r="D73" t="s">
        <v>108</v>
      </c>
      <c r="E73" t="s">
        <v>107</v>
      </c>
      <c r="F73">
        <v>0</v>
      </c>
    </row>
    <row r="74" spans="1:6" x14ac:dyDescent="0.25">
      <c r="A74">
        <v>44281</v>
      </c>
      <c r="B74" t="s">
        <v>26</v>
      </c>
      <c r="C74">
        <v>9</v>
      </c>
      <c r="D74" t="s">
        <v>108</v>
      </c>
      <c r="E74" t="s">
        <v>106</v>
      </c>
      <c r="F74">
        <v>0</v>
      </c>
    </row>
    <row r="75" spans="1:6" x14ac:dyDescent="0.25">
      <c r="A75">
        <v>44282</v>
      </c>
      <c r="B75" t="s">
        <v>69</v>
      </c>
      <c r="C75">
        <v>3</v>
      </c>
      <c r="D75" t="s">
        <v>108</v>
      </c>
      <c r="E75" t="s">
        <v>106</v>
      </c>
      <c r="F75">
        <v>0</v>
      </c>
    </row>
    <row r="76" spans="1:6" x14ac:dyDescent="0.25">
      <c r="A76">
        <v>44283</v>
      </c>
      <c r="B76" t="s">
        <v>20</v>
      </c>
      <c r="C76">
        <v>8</v>
      </c>
      <c r="D76" t="s">
        <v>106</v>
      </c>
      <c r="E76" t="s">
        <v>107</v>
      </c>
      <c r="F76">
        <v>0</v>
      </c>
    </row>
    <row r="77" spans="1:6" x14ac:dyDescent="0.25">
      <c r="A77">
        <v>44285</v>
      </c>
      <c r="B77" t="s">
        <v>86</v>
      </c>
      <c r="C77">
        <v>1</v>
      </c>
      <c r="D77" t="s">
        <v>106</v>
      </c>
      <c r="E77" t="s">
        <v>107</v>
      </c>
      <c r="F77">
        <v>0</v>
      </c>
    </row>
    <row r="78" spans="1:6" x14ac:dyDescent="0.25">
      <c r="A78">
        <v>44286</v>
      </c>
      <c r="B78" t="s">
        <v>94</v>
      </c>
      <c r="C78">
        <v>3</v>
      </c>
      <c r="D78" t="s">
        <v>108</v>
      </c>
      <c r="E78" t="s">
        <v>107</v>
      </c>
      <c r="F78">
        <v>0</v>
      </c>
    </row>
    <row r="79" spans="1:6" x14ac:dyDescent="0.25">
      <c r="A79">
        <v>44290</v>
      </c>
      <c r="B79" t="s">
        <v>90</v>
      </c>
      <c r="C79">
        <v>4</v>
      </c>
      <c r="D79" t="s">
        <v>108</v>
      </c>
      <c r="E79" t="s">
        <v>107</v>
      </c>
      <c r="F79">
        <v>0</v>
      </c>
    </row>
    <row r="80" spans="1:6" x14ac:dyDescent="0.25">
      <c r="A80">
        <v>44290</v>
      </c>
      <c r="B80" t="s">
        <v>24</v>
      </c>
      <c r="C80">
        <v>9</v>
      </c>
      <c r="D80" t="s">
        <v>106</v>
      </c>
      <c r="E80" t="s">
        <v>107</v>
      </c>
      <c r="F80">
        <v>0</v>
      </c>
    </row>
    <row r="81" spans="1:6" x14ac:dyDescent="0.25">
      <c r="A81">
        <v>44291</v>
      </c>
      <c r="B81" t="s">
        <v>71</v>
      </c>
      <c r="C81">
        <v>15</v>
      </c>
      <c r="D81" t="s">
        <v>106</v>
      </c>
      <c r="E81" t="s">
        <v>106</v>
      </c>
      <c r="F81">
        <v>0</v>
      </c>
    </row>
    <row r="82" spans="1:6" x14ac:dyDescent="0.25">
      <c r="A82">
        <v>44295</v>
      </c>
      <c r="B82" t="s">
        <v>16</v>
      </c>
      <c r="C82">
        <v>3</v>
      </c>
      <c r="D82" t="s">
        <v>106</v>
      </c>
      <c r="E82" t="s">
        <v>106</v>
      </c>
      <c r="F82">
        <v>0</v>
      </c>
    </row>
    <row r="83" spans="1:6" x14ac:dyDescent="0.25">
      <c r="A83">
        <v>44296</v>
      </c>
      <c r="B83" t="s">
        <v>52</v>
      </c>
      <c r="C83">
        <v>14</v>
      </c>
      <c r="D83" t="s">
        <v>108</v>
      </c>
      <c r="E83" t="s">
        <v>106</v>
      </c>
      <c r="F83">
        <v>0</v>
      </c>
    </row>
    <row r="84" spans="1:6" x14ac:dyDescent="0.25">
      <c r="A84">
        <v>44298</v>
      </c>
      <c r="B84" t="s">
        <v>83</v>
      </c>
      <c r="C84">
        <v>3</v>
      </c>
      <c r="D84" t="s">
        <v>108</v>
      </c>
      <c r="E84" t="s">
        <v>107</v>
      </c>
      <c r="F84">
        <v>0</v>
      </c>
    </row>
    <row r="85" spans="1:6" x14ac:dyDescent="0.25">
      <c r="A85">
        <v>44298</v>
      </c>
      <c r="B85" t="s">
        <v>67</v>
      </c>
      <c r="C85">
        <v>4</v>
      </c>
      <c r="D85" t="s">
        <v>108</v>
      </c>
      <c r="E85" t="s">
        <v>106</v>
      </c>
      <c r="F85">
        <v>0</v>
      </c>
    </row>
    <row r="86" spans="1:6" x14ac:dyDescent="0.25">
      <c r="A86">
        <v>44298</v>
      </c>
      <c r="B86" t="s">
        <v>63</v>
      </c>
      <c r="C86">
        <v>9</v>
      </c>
      <c r="D86" t="s">
        <v>108</v>
      </c>
      <c r="E86" t="s">
        <v>106</v>
      </c>
      <c r="F86">
        <v>0</v>
      </c>
    </row>
    <row r="87" spans="1:6" x14ac:dyDescent="0.25">
      <c r="A87">
        <v>44298</v>
      </c>
      <c r="B87" t="s">
        <v>75</v>
      </c>
      <c r="C87">
        <v>13</v>
      </c>
      <c r="D87" t="s">
        <v>108</v>
      </c>
      <c r="E87" t="s">
        <v>107</v>
      </c>
      <c r="F87">
        <v>0</v>
      </c>
    </row>
    <row r="88" spans="1:6" x14ac:dyDescent="0.25">
      <c r="A88">
        <v>44301</v>
      </c>
      <c r="B88" t="s">
        <v>41</v>
      </c>
      <c r="C88">
        <v>3</v>
      </c>
      <c r="D88" t="s">
        <v>108</v>
      </c>
      <c r="E88" t="s">
        <v>106</v>
      </c>
      <c r="F88">
        <v>0</v>
      </c>
    </row>
    <row r="89" spans="1:6" x14ac:dyDescent="0.25">
      <c r="A89">
        <v>44302</v>
      </c>
      <c r="B89" t="s">
        <v>43</v>
      </c>
      <c r="C89">
        <v>15</v>
      </c>
      <c r="D89" t="s">
        <v>108</v>
      </c>
      <c r="E89" t="s">
        <v>107</v>
      </c>
      <c r="F89">
        <v>0</v>
      </c>
    </row>
    <row r="90" spans="1:6" x14ac:dyDescent="0.25">
      <c r="A90">
        <v>44304</v>
      </c>
      <c r="B90" t="s">
        <v>86</v>
      </c>
      <c r="C90">
        <v>9</v>
      </c>
      <c r="D90" t="s">
        <v>105</v>
      </c>
      <c r="E90" t="s">
        <v>106</v>
      </c>
      <c r="F90">
        <v>0</v>
      </c>
    </row>
    <row r="91" spans="1:6" x14ac:dyDescent="0.25">
      <c r="A91">
        <v>44304</v>
      </c>
      <c r="B91" t="s">
        <v>45</v>
      </c>
      <c r="C91">
        <v>13</v>
      </c>
      <c r="D91" t="s">
        <v>108</v>
      </c>
      <c r="E91" t="s">
        <v>107</v>
      </c>
      <c r="F91">
        <v>0</v>
      </c>
    </row>
    <row r="92" spans="1:6" x14ac:dyDescent="0.25">
      <c r="A92">
        <v>44309</v>
      </c>
      <c r="B92" t="s">
        <v>94</v>
      </c>
      <c r="C92">
        <v>6</v>
      </c>
      <c r="D92" t="s">
        <v>108</v>
      </c>
      <c r="E92" t="s">
        <v>106</v>
      </c>
      <c r="F92">
        <v>0</v>
      </c>
    </row>
    <row r="93" spans="1:6" x14ac:dyDescent="0.25">
      <c r="A93">
        <v>44309</v>
      </c>
      <c r="B93" t="s">
        <v>65</v>
      </c>
      <c r="C93">
        <v>10</v>
      </c>
      <c r="D93" t="s">
        <v>108</v>
      </c>
      <c r="E93" t="s">
        <v>106</v>
      </c>
      <c r="F93">
        <v>0</v>
      </c>
    </row>
    <row r="94" spans="1:6" x14ac:dyDescent="0.25">
      <c r="A94">
        <v>44310</v>
      </c>
      <c r="B94" t="s">
        <v>69</v>
      </c>
      <c r="C94">
        <v>2</v>
      </c>
      <c r="D94" t="s">
        <v>106</v>
      </c>
      <c r="E94" t="s">
        <v>106</v>
      </c>
      <c r="F94">
        <v>0</v>
      </c>
    </row>
    <row r="95" spans="1:6" x14ac:dyDescent="0.25">
      <c r="A95">
        <v>44312</v>
      </c>
      <c r="B95" t="s">
        <v>83</v>
      </c>
      <c r="C95">
        <v>3</v>
      </c>
      <c r="D95" t="s">
        <v>108</v>
      </c>
      <c r="E95" t="s">
        <v>106</v>
      </c>
      <c r="F95">
        <v>0</v>
      </c>
    </row>
    <row r="96" spans="1:6" x14ac:dyDescent="0.25">
      <c r="A96">
        <v>44315</v>
      </c>
      <c r="B96" t="s">
        <v>69</v>
      </c>
      <c r="C96">
        <v>7</v>
      </c>
      <c r="D96" t="s">
        <v>108</v>
      </c>
      <c r="E96" t="s">
        <v>106</v>
      </c>
      <c r="F96">
        <v>0</v>
      </c>
    </row>
    <row r="97" spans="1:6" x14ac:dyDescent="0.25">
      <c r="A97">
        <v>44316</v>
      </c>
      <c r="B97" t="s">
        <v>67</v>
      </c>
      <c r="C97">
        <v>1</v>
      </c>
      <c r="D97" t="s">
        <v>108</v>
      </c>
      <c r="E97" t="s">
        <v>106</v>
      </c>
      <c r="F97">
        <v>0</v>
      </c>
    </row>
    <row r="98" spans="1:6" x14ac:dyDescent="0.25">
      <c r="A98">
        <v>44317</v>
      </c>
      <c r="B98" t="s">
        <v>43</v>
      </c>
      <c r="C98">
        <v>3</v>
      </c>
      <c r="D98" t="s">
        <v>106</v>
      </c>
      <c r="E98" t="s">
        <v>107</v>
      </c>
      <c r="F98">
        <v>0</v>
      </c>
    </row>
    <row r="99" spans="1:6" x14ac:dyDescent="0.25">
      <c r="A99">
        <v>44317</v>
      </c>
      <c r="B99" t="s">
        <v>94</v>
      </c>
      <c r="C99">
        <v>1</v>
      </c>
      <c r="D99" t="s">
        <v>106</v>
      </c>
      <c r="E99" t="s">
        <v>107</v>
      </c>
      <c r="F99">
        <v>0</v>
      </c>
    </row>
    <row r="100" spans="1:6" x14ac:dyDescent="0.25">
      <c r="A100">
        <v>44319</v>
      </c>
      <c r="B100" t="s">
        <v>77</v>
      </c>
      <c r="C100">
        <v>3</v>
      </c>
      <c r="D100" t="s">
        <v>106</v>
      </c>
      <c r="E100" t="s">
        <v>106</v>
      </c>
      <c r="F100">
        <v>0</v>
      </c>
    </row>
    <row r="101" spans="1:6" x14ac:dyDescent="0.25">
      <c r="A101">
        <v>44320</v>
      </c>
      <c r="B101" t="s">
        <v>37</v>
      </c>
      <c r="C101">
        <v>13</v>
      </c>
      <c r="D101" t="s">
        <v>106</v>
      </c>
      <c r="E101" t="s">
        <v>106</v>
      </c>
      <c r="F101">
        <v>0</v>
      </c>
    </row>
    <row r="102" spans="1:6" x14ac:dyDescent="0.25">
      <c r="A102">
        <v>44320</v>
      </c>
      <c r="B102" t="s">
        <v>35</v>
      </c>
      <c r="C102">
        <v>4</v>
      </c>
      <c r="D102" t="s">
        <v>108</v>
      </c>
      <c r="E102" t="s">
        <v>107</v>
      </c>
      <c r="F102">
        <v>0</v>
      </c>
    </row>
    <row r="103" spans="1:6" x14ac:dyDescent="0.25">
      <c r="A103">
        <v>44321</v>
      </c>
      <c r="B103" t="s">
        <v>24</v>
      </c>
      <c r="C103">
        <v>13</v>
      </c>
      <c r="D103" t="s">
        <v>108</v>
      </c>
      <c r="E103" t="s">
        <v>107</v>
      </c>
      <c r="F103">
        <v>0</v>
      </c>
    </row>
    <row r="104" spans="1:6" x14ac:dyDescent="0.25">
      <c r="A104">
        <v>44322</v>
      </c>
      <c r="B104" t="s">
        <v>22</v>
      </c>
      <c r="C104">
        <v>15</v>
      </c>
      <c r="D104" t="s">
        <v>108</v>
      </c>
      <c r="E104" t="s">
        <v>106</v>
      </c>
      <c r="F104">
        <v>0</v>
      </c>
    </row>
    <row r="105" spans="1:6" x14ac:dyDescent="0.25">
      <c r="A105">
        <v>44322</v>
      </c>
      <c r="B105" t="s">
        <v>24</v>
      </c>
      <c r="C105">
        <v>6</v>
      </c>
      <c r="D105" t="s">
        <v>106</v>
      </c>
      <c r="E105" t="s">
        <v>106</v>
      </c>
      <c r="F105">
        <v>0</v>
      </c>
    </row>
    <row r="106" spans="1:6" x14ac:dyDescent="0.25">
      <c r="A106">
        <v>44323</v>
      </c>
      <c r="B106" t="s">
        <v>43</v>
      </c>
      <c r="C106">
        <v>1</v>
      </c>
      <c r="D106" t="s">
        <v>108</v>
      </c>
      <c r="E106" t="s">
        <v>107</v>
      </c>
      <c r="F106">
        <v>0</v>
      </c>
    </row>
    <row r="107" spans="1:6" x14ac:dyDescent="0.25">
      <c r="A107">
        <v>44325</v>
      </c>
      <c r="B107" t="s">
        <v>39</v>
      </c>
      <c r="C107">
        <v>6</v>
      </c>
      <c r="D107" t="s">
        <v>106</v>
      </c>
      <c r="E107" t="s">
        <v>106</v>
      </c>
      <c r="F107">
        <v>0</v>
      </c>
    </row>
    <row r="108" spans="1:6" x14ac:dyDescent="0.25">
      <c r="A108">
        <v>44325</v>
      </c>
      <c r="B108" t="s">
        <v>65</v>
      </c>
      <c r="C108">
        <v>8</v>
      </c>
      <c r="D108" t="s">
        <v>108</v>
      </c>
      <c r="E108" t="s">
        <v>107</v>
      </c>
      <c r="F108">
        <v>0</v>
      </c>
    </row>
    <row r="109" spans="1:6" x14ac:dyDescent="0.25">
      <c r="A109">
        <v>44328</v>
      </c>
      <c r="B109" t="s">
        <v>39</v>
      </c>
      <c r="C109">
        <v>3</v>
      </c>
      <c r="D109" t="s">
        <v>108</v>
      </c>
      <c r="E109" t="s">
        <v>106</v>
      </c>
      <c r="F109">
        <v>0</v>
      </c>
    </row>
    <row r="110" spans="1:6" x14ac:dyDescent="0.25">
      <c r="A110">
        <v>44328</v>
      </c>
      <c r="B110" t="s">
        <v>79</v>
      </c>
      <c r="C110">
        <v>15</v>
      </c>
      <c r="D110" t="s">
        <v>108</v>
      </c>
      <c r="E110" t="s">
        <v>106</v>
      </c>
      <c r="F110">
        <v>0</v>
      </c>
    </row>
    <row r="111" spans="1:6" x14ac:dyDescent="0.25">
      <c r="A111">
        <v>44329</v>
      </c>
      <c r="B111" t="s">
        <v>67</v>
      </c>
      <c r="C111">
        <v>4</v>
      </c>
      <c r="D111" t="s">
        <v>108</v>
      </c>
      <c r="E111" t="s">
        <v>106</v>
      </c>
      <c r="F111">
        <v>0</v>
      </c>
    </row>
    <row r="112" spans="1:6" x14ac:dyDescent="0.25">
      <c r="A112">
        <v>44336</v>
      </c>
      <c r="B112" t="s">
        <v>94</v>
      </c>
      <c r="C112">
        <v>2</v>
      </c>
      <c r="D112" t="s">
        <v>106</v>
      </c>
      <c r="E112" t="s">
        <v>107</v>
      </c>
      <c r="F112">
        <v>0</v>
      </c>
    </row>
    <row r="113" spans="1:6" x14ac:dyDescent="0.25">
      <c r="A113">
        <v>44339</v>
      </c>
      <c r="B113" t="s">
        <v>90</v>
      </c>
      <c r="C113">
        <v>11</v>
      </c>
      <c r="D113" t="s">
        <v>108</v>
      </c>
      <c r="E113" t="s">
        <v>106</v>
      </c>
      <c r="F113">
        <v>0</v>
      </c>
    </row>
    <row r="114" spans="1:6" x14ac:dyDescent="0.25">
      <c r="A114">
        <v>44346</v>
      </c>
      <c r="B114" t="s">
        <v>54</v>
      </c>
      <c r="C114">
        <v>13</v>
      </c>
      <c r="D114" t="s">
        <v>106</v>
      </c>
      <c r="E114" t="s">
        <v>106</v>
      </c>
      <c r="F114">
        <v>0</v>
      </c>
    </row>
    <row r="115" spans="1:6" x14ac:dyDescent="0.25">
      <c r="A115">
        <v>44346</v>
      </c>
      <c r="B115" t="s">
        <v>33</v>
      </c>
      <c r="C115">
        <v>6</v>
      </c>
      <c r="D115" t="s">
        <v>106</v>
      </c>
      <c r="E115" t="s">
        <v>107</v>
      </c>
      <c r="F115">
        <v>0</v>
      </c>
    </row>
    <row r="116" spans="1:6" x14ac:dyDescent="0.25">
      <c r="A116">
        <v>44350</v>
      </c>
      <c r="B116" t="s">
        <v>50</v>
      </c>
      <c r="C116">
        <v>10</v>
      </c>
      <c r="D116" t="s">
        <v>108</v>
      </c>
      <c r="E116" t="s">
        <v>107</v>
      </c>
      <c r="F116">
        <v>0</v>
      </c>
    </row>
    <row r="117" spans="1:6" x14ac:dyDescent="0.25">
      <c r="A117">
        <v>44351</v>
      </c>
      <c r="B117" t="s">
        <v>47</v>
      </c>
      <c r="C117">
        <v>8</v>
      </c>
      <c r="D117" t="s">
        <v>105</v>
      </c>
      <c r="E117" t="s">
        <v>106</v>
      </c>
      <c r="F117">
        <v>0</v>
      </c>
    </row>
    <row r="118" spans="1:6" x14ac:dyDescent="0.25">
      <c r="A118">
        <v>44351</v>
      </c>
      <c r="B118" t="s">
        <v>47</v>
      </c>
      <c r="C118">
        <v>12</v>
      </c>
      <c r="D118" t="s">
        <v>106</v>
      </c>
      <c r="E118" t="s">
        <v>107</v>
      </c>
      <c r="F118">
        <v>0</v>
      </c>
    </row>
    <row r="119" spans="1:6" x14ac:dyDescent="0.25">
      <c r="A119">
        <v>44352</v>
      </c>
      <c r="B119" t="s">
        <v>52</v>
      </c>
      <c r="C119">
        <v>15</v>
      </c>
      <c r="D119" t="s">
        <v>105</v>
      </c>
      <c r="E119" t="s">
        <v>106</v>
      </c>
      <c r="F119">
        <v>0</v>
      </c>
    </row>
    <row r="120" spans="1:6" x14ac:dyDescent="0.25">
      <c r="A120">
        <v>44352</v>
      </c>
      <c r="B120" t="s">
        <v>79</v>
      </c>
      <c r="C120">
        <v>10</v>
      </c>
      <c r="D120" t="s">
        <v>108</v>
      </c>
      <c r="E120" t="s">
        <v>106</v>
      </c>
      <c r="F120">
        <v>0</v>
      </c>
    </row>
    <row r="121" spans="1:6" x14ac:dyDescent="0.25">
      <c r="A121">
        <v>44353</v>
      </c>
      <c r="B121" t="s">
        <v>75</v>
      </c>
      <c r="C121">
        <v>6</v>
      </c>
      <c r="D121" t="s">
        <v>108</v>
      </c>
      <c r="E121" t="s">
        <v>106</v>
      </c>
      <c r="F121">
        <v>0</v>
      </c>
    </row>
    <row r="122" spans="1:6" x14ac:dyDescent="0.25">
      <c r="A122">
        <v>44355</v>
      </c>
      <c r="B122" t="s">
        <v>65</v>
      </c>
      <c r="C122">
        <v>11</v>
      </c>
      <c r="D122" t="s">
        <v>108</v>
      </c>
      <c r="E122" t="s">
        <v>106</v>
      </c>
      <c r="F122">
        <v>0</v>
      </c>
    </row>
    <row r="123" spans="1:6" x14ac:dyDescent="0.25">
      <c r="A123">
        <v>44355</v>
      </c>
      <c r="B123" t="s">
        <v>14</v>
      </c>
      <c r="C123">
        <v>11</v>
      </c>
      <c r="D123" t="s">
        <v>105</v>
      </c>
      <c r="E123" t="s">
        <v>107</v>
      </c>
      <c r="F123">
        <v>0</v>
      </c>
    </row>
    <row r="124" spans="1:6" x14ac:dyDescent="0.25">
      <c r="A124">
        <v>44356</v>
      </c>
      <c r="B124" t="s">
        <v>6</v>
      </c>
      <c r="C124">
        <v>7</v>
      </c>
      <c r="D124" t="s">
        <v>108</v>
      </c>
      <c r="E124" t="s">
        <v>106</v>
      </c>
      <c r="F124">
        <v>0</v>
      </c>
    </row>
    <row r="125" spans="1:6" x14ac:dyDescent="0.25">
      <c r="A125">
        <v>44358</v>
      </c>
      <c r="B125" t="s">
        <v>73</v>
      </c>
      <c r="C125">
        <v>12</v>
      </c>
      <c r="D125" t="s">
        <v>105</v>
      </c>
      <c r="E125" t="s">
        <v>107</v>
      </c>
      <c r="F125">
        <v>0</v>
      </c>
    </row>
    <row r="126" spans="1:6" x14ac:dyDescent="0.25">
      <c r="A126">
        <v>44359</v>
      </c>
      <c r="B126" t="s">
        <v>92</v>
      </c>
      <c r="C126">
        <v>6</v>
      </c>
      <c r="D126" t="s">
        <v>108</v>
      </c>
      <c r="E126" t="s">
        <v>106</v>
      </c>
      <c r="F126">
        <v>0</v>
      </c>
    </row>
    <row r="127" spans="1:6" x14ac:dyDescent="0.25">
      <c r="A127">
        <v>44361</v>
      </c>
      <c r="B127" t="s">
        <v>58</v>
      </c>
      <c r="C127">
        <v>10</v>
      </c>
      <c r="D127" t="s">
        <v>106</v>
      </c>
      <c r="E127" t="s">
        <v>107</v>
      </c>
      <c r="F127">
        <v>0</v>
      </c>
    </row>
    <row r="128" spans="1:6" x14ac:dyDescent="0.25">
      <c r="A128">
        <v>44363</v>
      </c>
      <c r="B128" t="s">
        <v>45</v>
      </c>
      <c r="C128">
        <v>5</v>
      </c>
      <c r="D128" t="s">
        <v>105</v>
      </c>
      <c r="E128" t="s">
        <v>107</v>
      </c>
      <c r="F128">
        <v>0</v>
      </c>
    </row>
    <row r="129" spans="1:6" x14ac:dyDescent="0.25">
      <c r="A129">
        <v>44363</v>
      </c>
      <c r="B129" t="s">
        <v>37</v>
      </c>
      <c r="C129">
        <v>12</v>
      </c>
      <c r="D129" t="s">
        <v>106</v>
      </c>
      <c r="E129" t="s">
        <v>107</v>
      </c>
      <c r="F129">
        <v>0</v>
      </c>
    </row>
    <row r="130" spans="1:6" x14ac:dyDescent="0.25">
      <c r="A130">
        <v>44363</v>
      </c>
      <c r="B130" t="s">
        <v>88</v>
      </c>
      <c r="C130">
        <v>11</v>
      </c>
      <c r="D130" t="s">
        <v>108</v>
      </c>
      <c r="E130" t="s">
        <v>107</v>
      </c>
      <c r="F130">
        <v>0</v>
      </c>
    </row>
    <row r="131" spans="1:6" x14ac:dyDescent="0.25">
      <c r="A131">
        <v>44365</v>
      </c>
      <c r="B131" t="s">
        <v>58</v>
      </c>
      <c r="C131">
        <v>13</v>
      </c>
      <c r="D131" t="s">
        <v>108</v>
      </c>
      <c r="E131" t="s">
        <v>107</v>
      </c>
      <c r="F131">
        <v>0</v>
      </c>
    </row>
    <row r="132" spans="1:6" x14ac:dyDescent="0.25">
      <c r="A132">
        <v>44366</v>
      </c>
      <c r="B132" t="s">
        <v>92</v>
      </c>
      <c r="C132">
        <v>5</v>
      </c>
      <c r="D132" t="s">
        <v>108</v>
      </c>
      <c r="E132" t="s">
        <v>106</v>
      </c>
      <c r="F132">
        <v>0</v>
      </c>
    </row>
    <row r="133" spans="1:6" x14ac:dyDescent="0.25">
      <c r="A133">
        <v>44367</v>
      </c>
      <c r="B133" t="s">
        <v>39</v>
      </c>
      <c r="C133">
        <v>1</v>
      </c>
      <c r="D133" t="s">
        <v>105</v>
      </c>
      <c r="E133" t="s">
        <v>107</v>
      </c>
      <c r="F133">
        <v>0</v>
      </c>
    </row>
    <row r="134" spans="1:6" x14ac:dyDescent="0.25">
      <c r="A134">
        <v>44370</v>
      </c>
      <c r="B134" t="s">
        <v>39</v>
      </c>
      <c r="C134">
        <v>4</v>
      </c>
      <c r="D134" t="s">
        <v>108</v>
      </c>
      <c r="E134" t="s">
        <v>106</v>
      </c>
      <c r="F134">
        <v>0</v>
      </c>
    </row>
    <row r="135" spans="1:6" x14ac:dyDescent="0.25">
      <c r="A135">
        <v>44371</v>
      </c>
      <c r="B135" t="s">
        <v>29</v>
      </c>
      <c r="C135">
        <v>13</v>
      </c>
      <c r="D135" t="s">
        <v>108</v>
      </c>
      <c r="E135" t="s">
        <v>106</v>
      </c>
      <c r="F135">
        <v>0</v>
      </c>
    </row>
    <row r="136" spans="1:6" x14ac:dyDescent="0.25">
      <c r="A136">
        <v>44373</v>
      </c>
      <c r="B136" t="s">
        <v>24</v>
      </c>
      <c r="C136">
        <v>7</v>
      </c>
      <c r="D136" t="s">
        <v>106</v>
      </c>
      <c r="E136" t="s">
        <v>106</v>
      </c>
      <c r="F136">
        <v>0</v>
      </c>
    </row>
    <row r="137" spans="1:6" x14ac:dyDescent="0.25">
      <c r="A137">
        <v>44374</v>
      </c>
      <c r="B137" t="s">
        <v>16</v>
      </c>
      <c r="C137">
        <v>11</v>
      </c>
      <c r="D137" t="s">
        <v>108</v>
      </c>
      <c r="E137" t="s">
        <v>107</v>
      </c>
      <c r="F137">
        <v>0</v>
      </c>
    </row>
    <row r="138" spans="1:6" x14ac:dyDescent="0.25">
      <c r="A138">
        <v>44375</v>
      </c>
      <c r="B138" t="s">
        <v>50</v>
      </c>
      <c r="C138">
        <v>2</v>
      </c>
      <c r="D138" t="s">
        <v>106</v>
      </c>
      <c r="E138" t="s">
        <v>107</v>
      </c>
      <c r="F138">
        <v>0</v>
      </c>
    </row>
    <row r="139" spans="1:6" x14ac:dyDescent="0.25">
      <c r="A139">
        <v>44375</v>
      </c>
      <c r="B139" t="s">
        <v>79</v>
      </c>
      <c r="C139">
        <v>7</v>
      </c>
      <c r="D139" t="s">
        <v>106</v>
      </c>
      <c r="E139" t="s">
        <v>106</v>
      </c>
      <c r="F139">
        <v>0</v>
      </c>
    </row>
    <row r="140" spans="1:6" x14ac:dyDescent="0.25">
      <c r="A140">
        <v>44376</v>
      </c>
      <c r="B140" t="s">
        <v>35</v>
      </c>
      <c r="C140">
        <v>4</v>
      </c>
      <c r="D140" t="s">
        <v>108</v>
      </c>
      <c r="E140" t="s">
        <v>106</v>
      </c>
      <c r="F140">
        <v>0</v>
      </c>
    </row>
    <row r="141" spans="1:6" x14ac:dyDescent="0.25">
      <c r="A141">
        <v>44378</v>
      </c>
      <c r="B141" t="s">
        <v>16</v>
      </c>
      <c r="C141">
        <v>11</v>
      </c>
      <c r="D141" t="s">
        <v>108</v>
      </c>
      <c r="E141" t="s">
        <v>107</v>
      </c>
      <c r="F141">
        <v>0</v>
      </c>
    </row>
    <row r="142" spans="1:6" x14ac:dyDescent="0.25">
      <c r="A142">
        <v>44379</v>
      </c>
      <c r="B142" t="s">
        <v>26</v>
      </c>
      <c r="C142">
        <v>11</v>
      </c>
      <c r="D142" t="s">
        <v>108</v>
      </c>
      <c r="E142" t="s">
        <v>107</v>
      </c>
      <c r="F142">
        <v>0</v>
      </c>
    </row>
    <row r="143" spans="1:6" x14ac:dyDescent="0.25">
      <c r="A143">
        <v>44380</v>
      </c>
      <c r="B143" t="s">
        <v>75</v>
      </c>
      <c r="C143">
        <v>9</v>
      </c>
      <c r="D143" t="s">
        <v>106</v>
      </c>
      <c r="E143" t="s">
        <v>107</v>
      </c>
      <c r="F143">
        <v>0</v>
      </c>
    </row>
    <row r="144" spans="1:6" x14ac:dyDescent="0.25">
      <c r="A144">
        <v>44380</v>
      </c>
      <c r="B144" t="s">
        <v>12</v>
      </c>
      <c r="C144">
        <v>8</v>
      </c>
      <c r="D144" t="s">
        <v>106</v>
      </c>
      <c r="E144" t="s">
        <v>107</v>
      </c>
      <c r="F144">
        <v>0</v>
      </c>
    </row>
    <row r="145" spans="1:6" x14ac:dyDescent="0.25">
      <c r="A145">
        <v>44382</v>
      </c>
      <c r="B145" t="s">
        <v>10</v>
      </c>
      <c r="C145">
        <v>8</v>
      </c>
      <c r="D145" t="s">
        <v>108</v>
      </c>
      <c r="E145" t="s">
        <v>106</v>
      </c>
      <c r="F145">
        <v>0</v>
      </c>
    </row>
    <row r="146" spans="1:6" x14ac:dyDescent="0.25">
      <c r="A146">
        <v>44383</v>
      </c>
      <c r="B146" t="s">
        <v>92</v>
      </c>
      <c r="C146">
        <v>15</v>
      </c>
      <c r="D146" t="s">
        <v>108</v>
      </c>
      <c r="E146" t="s">
        <v>107</v>
      </c>
      <c r="F146">
        <v>0</v>
      </c>
    </row>
    <row r="147" spans="1:6" x14ac:dyDescent="0.25">
      <c r="A147">
        <v>44385</v>
      </c>
      <c r="B147" t="s">
        <v>14</v>
      </c>
      <c r="C147">
        <v>10</v>
      </c>
      <c r="D147" t="s">
        <v>108</v>
      </c>
      <c r="E147" t="s">
        <v>106</v>
      </c>
      <c r="F147">
        <v>0</v>
      </c>
    </row>
    <row r="148" spans="1:6" x14ac:dyDescent="0.25">
      <c r="A148">
        <v>44387</v>
      </c>
      <c r="B148" t="s">
        <v>77</v>
      </c>
      <c r="C148">
        <v>6</v>
      </c>
      <c r="D148" t="s">
        <v>105</v>
      </c>
      <c r="E148" t="s">
        <v>107</v>
      </c>
      <c r="F148">
        <v>0</v>
      </c>
    </row>
    <row r="149" spans="1:6" x14ac:dyDescent="0.25">
      <c r="A149">
        <v>44388</v>
      </c>
      <c r="B149" t="s">
        <v>24</v>
      </c>
      <c r="C149">
        <v>4</v>
      </c>
      <c r="D149" t="s">
        <v>105</v>
      </c>
      <c r="E149" t="s">
        <v>106</v>
      </c>
      <c r="F149">
        <v>0</v>
      </c>
    </row>
    <row r="150" spans="1:6" x14ac:dyDescent="0.25">
      <c r="A150">
        <v>44390</v>
      </c>
      <c r="B150" t="s">
        <v>45</v>
      </c>
      <c r="C150">
        <v>1</v>
      </c>
      <c r="D150" t="s">
        <v>108</v>
      </c>
      <c r="E150" t="s">
        <v>107</v>
      </c>
      <c r="F150">
        <v>0</v>
      </c>
    </row>
    <row r="151" spans="1:6" x14ac:dyDescent="0.25">
      <c r="A151">
        <v>44393</v>
      </c>
      <c r="B151" t="s">
        <v>54</v>
      </c>
      <c r="C151">
        <v>8</v>
      </c>
      <c r="D151" t="s">
        <v>105</v>
      </c>
      <c r="E151" t="s">
        <v>107</v>
      </c>
      <c r="F151">
        <v>0</v>
      </c>
    </row>
    <row r="152" spans="1:6" x14ac:dyDescent="0.25">
      <c r="A152">
        <v>44395</v>
      </c>
      <c r="B152" t="s">
        <v>63</v>
      </c>
      <c r="C152">
        <v>14</v>
      </c>
      <c r="D152" t="s">
        <v>106</v>
      </c>
      <c r="E152" t="s">
        <v>106</v>
      </c>
      <c r="F152">
        <v>0</v>
      </c>
    </row>
    <row r="153" spans="1:6" x14ac:dyDescent="0.25">
      <c r="A153">
        <v>44397</v>
      </c>
      <c r="B153" t="s">
        <v>86</v>
      </c>
      <c r="C153">
        <v>11</v>
      </c>
      <c r="D153" t="s">
        <v>106</v>
      </c>
      <c r="E153" t="s">
        <v>106</v>
      </c>
      <c r="F153">
        <v>0</v>
      </c>
    </row>
    <row r="154" spans="1:6" x14ac:dyDescent="0.25">
      <c r="A154">
        <v>44397</v>
      </c>
      <c r="B154" t="s">
        <v>96</v>
      </c>
      <c r="C154">
        <v>5</v>
      </c>
      <c r="D154" t="s">
        <v>108</v>
      </c>
      <c r="E154" t="s">
        <v>106</v>
      </c>
      <c r="F154">
        <v>0</v>
      </c>
    </row>
    <row r="155" spans="1:6" x14ac:dyDescent="0.25">
      <c r="A155">
        <v>44398</v>
      </c>
      <c r="B155" t="s">
        <v>67</v>
      </c>
      <c r="C155">
        <v>15</v>
      </c>
      <c r="D155" t="s">
        <v>108</v>
      </c>
      <c r="E155" t="s">
        <v>106</v>
      </c>
      <c r="F155">
        <v>0</v>
      </c>
    </row>
    <row r="156" spans="1:6" x14ac:dyDescent="0.25">
      <c r="A156">
        <v>44399</v>
      </c>
      <c r="B156" t="s">
        <v>60</v>
      </c>
      <c r="C156">
        <v>3</v>
      </c>
      <c r="D156" t="s">
        <v>105</v>
      </c>
      <c r="E156" t="s">
        <v>107</v>
      </c>
      <c r="F156">
        <v>0</v>
      </c>
    </row>
    <row r="157" spans="1:6" x14ac:dyDescent="0.25">
      <c r="A157">
        <v>44399</v>
      </c>
      <c r="B157" t="s">
        <v>56</v>
      </c>
      <c r="C157">
        <v>14</v>
      </c>
      <c r="D157" t="s">
        <v>106</v>
      </c>
      <c r="E157" t="s">
        <v>107</v>
      </c>
      <c r="F157">
        <v>0</v>
      </c>
    </row>
    <row r="158" spans="1:6" x14ac:dyDescent="0.25">
      <c r="A158">
        <v>44400</v>
      </c>
      <c r="B158" t="s">
        <v>81</v>
      </c>
      <c r="C158">
        <v>7</v>
      </c>
      <c r="D158" t="s">
        <v>105</v>
      </c>
      <c r="E158" t="s">
        <v>106</v>
      </c>
      <c r="F158">
        <v>0</v>
      </c>
    </row>
    <row r="159" spans="1:6" x14ac:dyDescent="0.25">
      <c r="A159">
        <v>44400</v>
      </c>
      <c r="B159" t="s">
        <v>83</v>
      </c>
      <c r="C159">
        <v>8</v>
      </c>
      <c r="D159" t="s">
        <v>108</v>
      </c>
      <c r="E159" t="s">
        <v>106</v>
      </c>
      <c r="F159">
        <v>0</v>
      </c>
    </row>
    <row r="160" spans="1:6" x14ac:dyDescent="0.25">
      <c r="A160">
        <v>44401</v>
      </c>
      <c r="B160" t="s">
        <v>24</v>
      </c>
      <c r="C160">
        <v>4</v>
      </c>
      <c r="D160" t="s">
        <v>106</v>
      </c>
      <c r="E160" t="s">
        <v>107</v>
      </c>
      <c r="F160">
        <v>0</v>
      </c>
    </row>
    <row r="161" spans="1:6" x14ac:dyDescent="0.25">
      <c r="A161">
        <v>44406</v>
      </c>
      <c r="B161" t="s">
        <v>98</v>
      </c>
      <c r="C161">
        <v>15</v>
      </c>
      <c r="D161" t="s">
        <v>106</v>
      </c>
      <c r="E161" t="s">
        <v>107</v>
      </c>
      <c r="F161">
        <v>0</v>
      </c>
    </row>
    <row r="162" spans="1:6" x14ac:dyDescent="0.25">
      <c r="A162">
        <v>44409</v>
      </c>
      <c r="B162" t="s">
        <v>6</v>
      </c>
      <c r="C162">
        <v>11</v>
      </c>
      <c r="D162" t="s">
        <v>108</v>
      </c>
      <c r="E162" t="s">
        <v>107</v>
      </c>
      <c r="F162">
        <v>0</v>
      </c>
    </row>
    <row r="163" spans="1:6" x14ac:dyDescent="0.25">
      <c r="A163">
        <v>44410</v>
      </c>
      <c r="B163" t="s">
        <v>54</v>
      </c>
      <c r="C163">
        <v>3</v>
      </c>
      <c r="D163" t="s">
        <v>108</v>
      </c>
      <c r="E163" t="s">
        <v>106</v>
      </c>
      <c r="F163">
        <v>0</v>
      </c>
    </row>
    <row r="164" spans="1:6" x14ac:dyDescent="0.25">
      <c r="A164">
        <v>44411</v>
      </c>
      <c r="B164" t="s">
        <v>52</v>
      </c>
      <c r="C164">
        <v>13</v>
      </c>
      <c r="D164" t="s">
        <v>106</v>
      </c>
      <c r="E164" t="s">
        <v>106</v>
      </c>
      <c r="F164">
        <v>0</v>
      </c>
    </row>
    <row r="165" spans="1:6" x14ac:dyDescent="0.25">
      <c r="A165">
        <v>44411</v>
      </c>
      <c r="B165" t="s">
        <v>77</v>
      </c>
      <c r="C165">
        <v>12</v>
      </c>
      <c r="D165" t="s">
        <v>106</v>
      </c>
      <c r="E165" t="s">
        <v>106</v>
      </c>
      <c r="F165">
        <v>0</v>
      </c>
    </row>
    <row r="166" spans="1:6" x14ac:dyDescent="0.25">
      <c r="A166">
        <v>44413</v>
      </c>
      <c r="B166" t="s">
        <v>65</v>
      </c>
      <c r="C166">
        <v>14</v>
      </c>
      <c r="D166" t="s">
        <v>108</v>
      </c>
      <c r="E166" t="s">
        <v>107</v>
      </c>
      <c r="F166">
        <v>0</v>
      </c>
    </row>
    <row r="167" spans="1:6" x14ac:dyDescent="0.25">
      <c r="A167">
        <v>44414</v>
      </c>
      <c r="B167" t="s">
        <v>83</v>
      </c>
      <c r="C167">
        <v>1</v>
      </c>
      <c r="D167" t="s">
        <v>105</v>
      </c>
      <c r="E167" t="s">
        <v>107</v>
      </c>
      <c r="F167">
        <v>0</v>
      </c>
    </row>
    <row r="168" spans="1:6" x14ac:dyDescent="0.25">
      <c r="A168">
        <v>44418</v>
      </c>
      <c r="B168" t="s">
        <v>16</v>
      </c>
      <c r="C168">
        <v>4</v>
      </c>
      <c r="D168" t="s">
        <v>105</v>
      </c>
      <c r="E168" t="s">
        <v>107</v>
      </c>
      <c r="F168">
        <v>0</v>
      </c>
    </row>
    <row r="169" spans="1:6" x14ac:dyDescent="0.25">
      <c r="A169">
        <v>44418</v>
      </c>
      <c r="B169" t="s">
        <v>98</v>
      </c>
      <c r="C169">
        <v>10</v>
      </c>
      <c r="D169" t="s">
        <v>106</v>
      </c>
      <c r="E169" t="s">
        <v>107</v>
      </c>
      <c r="F169">
        <v>0</v>
      </c>
    </row>
    <row r="170" spans="1:6" x14ac:dyDescent="0.25">
      <c r="A170">
        <v>44418</v>
      </c>
      <c r="B170" t="s">
        <v>18</v>
      </c>
      <c r="C170">
        <v>6</v>
      </c>
      <c r="D170" t="s">
        <v>108</v>
      </c>
      <c r="E170" t="s">
        <v>107</v>
      </c>
      <c r="F170">
        <v>0</v>
      </c>
    </row>
    <row r="171" spans="1:6" x14ac:dyDescent="0.25">
      <c r="A171">
        <v>44419</v>
      </c>
      <c r="B171" t="s">
        <v>54</v>
      </c>
      <c r="C171">
        <v>4</v>
      </c>
      <c r="D171" t="s">
        <v>108</v>
      </c>
      <c r="E171" t="s">
        <v>106</v>
      </c>
      <c r="F171">
        <v>0</v>
      </c>
    </row>
    <row r="172" spans="1:6" x14ac:dyDescent="0.25">
      <c r="A172">
        <v>44421</v>
      </c>
      <c r="B172" t="s">
        <v>29</v>
      </c>
      <c r="C172">
        <v>13</v>
      </c>
      <c r="D172" t="s">
        <v>108</v>
      </c>
      <c r="E172" t="s">
        <v>106</v>
      </c>
      <c r="F172">
        <v>0</v>
      </c>
    </row>
    <row r="173" spans="1:6" x14ac:dyDescent="0.25">
      <c r="A173">
        <v>44421</v>
      </c>
      <c r="B173" t="s">
        <v>63</v>
      </c>
      <c r="C173">
        <v>9</v>
      </c>
      <c r="D173" t="s">
        <v>108</v>
      </c>
      <c r="E173" t="s">
        <v>106</v>
      </c>
      <c r="F173">
        <v>0</v>
      </c>
    </row>
    <row r="174" spans="1:6" x14ac:dyDescent="0.25">
      <c r="A174">
        <v>44424</v>
      </c>
      <c r="B174" t="s">
        <v>12</v>
      </c>
      <c r="C174">
        <v>3</v>
      </c>
      <c r="D174" t="s">
        <v>106</v>
      </c>
      <c r="E174" t="s">
        <v>106</v>
      </c>
      <c r="F174">
        <v>0</v>
      </c>
    </row>
    <row r="175" spans="1:6" x14ac:dyDescent="0.25">
      <c r="A175">
        <v>44426</v>
      </c>
      <c r="B175" t="s">
        <v>58</v>
      </c>
      <c r="C175">
        <v>6</v>
      </c>
      <c r="D175" t="s">
        <v>108</v>
      </c>
      <c r="E175" t="s">
        <v>106</v>
      </c>
      <c r="F175">
        <v>0</v>
      </c>
    </row>
    <row r="176" spans="1:6" x14ac:dyDescent="0.25">
      <c r="A176">
        <v>44428</v>
      </c>
      <c r="B176" t="s">
        <v>47</v>
      </c>
      <c r="C176">
        <v>15</v>
      </c>
      <c r="D176" t="s">
        <v>108</v>
      </c>
      <c r="E176" t="s">
        <v>107</v>
      </c>
      <c r="F176">
        <v>0</v>
      </c>
    </row>
    <row r="177" spans="1:6" x14ac:dyDescent="0.25">
      <c r="A177">
        <v>44428</v>
      </c>
      <c r="B177" t="s">
        <v>71</v>
      </c>
      <c r="C177">
        <v>9</v>
      </c>
      <c r="D177" t="s">
        <v>108</v>
      </c>
      <c r="E177" t="s">
        <v>106</v>
      </c>
      <c r="F177">
        <v>0</v>
      </c>
    </row>
    <row r="178" spans="1:6" x14ac:dyDescent="0.25">
      <c r="A178">
        <v>44428</v>
      </c>
      <c r="B178" t="s">
        <v>65</v>
      </c>
      <c r="C178">
        <v>13</v>
      </c>
      <c r="D178" t="s">
        <v>108</v>
      </c>
      <c r="E178" t="s">
        <v>106</v>
      </c>
      <c r="F178">
        <v>0</v>
      </c>
    </row>
    <row r="179" spans="1:6" x14ac:dyDescent="0.25">
      <c r="A179">
        <v>44434</v>
      </c>
      <c r="B179" t="s">
        <v>88</v>
      </c>
      <c r="C179">
        <v>4</v>
      </c>
      <c r="D179" t="s">
        <v>108</v>
      </c>
      <c r="E179" t="s">
        <v>106</v>
      </c>
      <c r="F179">
        <v>0</v>
      </c>
    </row>
    <row r="180" spans="1:6" x14ac:dyDescent="0.25">
      <c r="A180">
        <v>44437</v>
      </c>
      <c r="B180" t="s">
        <v>77</v>
      </c>
      <c r="C180">
        <v>12</v>
      </c>
      <c r="D180" t="s">
        <v>105</v>
      </c>
      <c r="E180" t="s">
        <v>106</v>
      </c>
      <c r="F180">
        <v>0</v>
      </c>
    </row>
    <row r="181" spans="1:6" x14ac:dyDescent="0.25">
      <c r="A181">
        <v>44438</v>
      </c>
      <c r="B181" t="s">
        <v>33</v>
      </c>
      <c r="C181">
        <v>13</v>
      </c>
      <c r="D181" t="s">
        <v>108</v>
      </c>
      <c r="E181" t="s">
        <v>106</v>
      </c>
      <c r="F181">
        <v>0</v>
      </c>
    </row>
    <row r="182" spans="1:6" x14ac:dyDescent="0.25">
      <c r="A182">
        <v>44439</v>
      </c>
      <c r="B182" t="s">
        <v>6</v>
      </c>
      <c r="C182">
        <v>2</v>
      </c>
      <c r="D182" t="s">
        <v>108</v>
      </c>
      <c r="E182" t="s">
        <v>106</v>
      </c>
      <c r="F182">
        <v>0</v>
      </c>
    </row>
    <row r="183" spans="1:6" x14ac:dyDescent="0.25">
      <c r="A183">
        <v>44439</v>
      </c>
      <c r="B183" t="s">
        <v>79</v>
      </c>
      <c r="C183">
        <v>11</v>
      </c>
      <c r="D183" t="s">
        <v>108</v>
      </c>
      <c r="E183" t="s">
        <v>106</v>
      </c>
      <c r="F183">
        <v>0</v>
      </c>
    </row>
    <row r="184" spans="1:6" x14ac:dyDescent="0.25">
      <c r="A184">
        <v>44440</v>
      </c>
      <c r="B184" t="s">
        <v>56</v>
      </c>
      <c r="C184">
        <v>1</v>
      </c>
      <c r="D184" t="s">
        <v>105</v>
      </c>
      <c r="E184" t="s">
        <v>107</v>
      </c>
      <c r="F184">
        <v>0</v>
      </c>
    </row>
    <row r="185" spans="1:6" x14ac:dyDescent="0.25">
      <c r="A185">
        <v>44440</v>
      </c>
      <c r="B185" t="s">
        <v>12</v>
      </c>
      <c r="C185">
        <v>14</v>
      </c>
      <c r="D185" t="s">
        <v>106</v>
      </c>
      <c r="E185" t="s">
        <v>106</v>
      </c>
      <c r="F185">
        <v>0</v>
      </c>
    </row>
    <row r="186" spans="1:6" x14ac:dyDescent="0.25">
      <c r="A186">
        <v>44442</v>
      </c>
      <c r="B186" t="s">
        <v>92</v>
      </c>
      <c r="C186">
        <v>8</v>
      </c>
      <c r="D186" t="s">
        <v>108</v>
      </c>
      <c r="E186" t="s">
        <v>106</v>
      </c>
      <c r="F186">
        <v>0</v>
      </c>
    </row>
    <row r="187" spans="1:6" x14ac:dyDescent="0.25">
      <c r="A187">
        <v>44443</v>
      </c>
      <c r="B187" t="s">
        <v>65</v>
      </c>
      <c r="C187">
        <v>7</v>
      </c>
      <c r="D187" t="s">
        <v>108</v>
      </c>
      <c r="E187" t="s">
        <v>106</v>
      </c>
      <c r="F187">
        <v>0</v>
      </c>
    </row>
    <row r="188" spans="1:6" x14ac:dyDescent="0.25">
      <c r="A188">
        <v>44443</v>
      </c>
      <c r="B188" t="s">
        <v>54</v>
      </c>
      <c r="C188">
        <v>15</v>
      </c>
      <c r="D188" t="s">
        <v>108</v>
      </c>
      <c r="E188" t="s">
        <v>106</v>
      </c>
      <c r="F188">
        <v>0</v>
      </c>
    </row>
    <row r="189" spans="1:6" x14ac:dyDescent="0.25">
      <c r="A189">
        <v>44444</v>
      </c>
      <c r="B189" t="s">
        <v>73</v>
      </c>
      <c r="C189">
        <v>1</v>
      </c>
      <c r="D189" t="s">
        <v>108</v>
      </c>
      <c r="E189" t="s">
        <v>107</v>
      </c>
      <c r="F189">
        <v>0</v>
      </c>
    </row>
    <row r="190" spans="1:6" x14ac:dyDescent="0.25">
      <c r="A190">
        <v>44446</v>
      </c>
      <c r="B190" t="s">
        <v>45</v>
      </c>
      <c r="C190">
        <v>5</v>
      </c>
      <c r="D190" t="s">
        <v>108</v>
      </c>
      <c r="E190" t="s">
        <v>106</v>
      </c>
      <c r="F190">
        <v>0</v>
      </c>
    </row>
    <row r="191" spans="1:6" x14ac:dyDescent="0.25">
      <c r="A191">
        <v>44448</v>
      </c>
      <c r="B191" t="s">
        <v>98</v>
      </c>
      <c r="C191">
        <v>4</v>
      </c>
      <c r="D191" t="s">
        <v>108</v>
      </c>
      <c r="E191" t="s">
        <v>106</v>
      </c>
      <c r="F191">
        <v>0</v>
      </c>
    </row>
    <row r="192" spans="1:6" x14ac:dyDescent="0.25">
      <c r="A192">
        <v>44449</v>
      </c>
      <c r="B192" t="s">
        <v>69</v>
      </c>
      <c r="C192">
        <v>6</v>
      </c>
      <c r="D192" t="s">
        <v>108</v>
      </c>
      <c r="E192" t="s">
        <v>106</v>
      </c>
      <c r="F192">
        <v>0</v>
      </c>
    </row>
    <row r="193" spans="1:6" x14ac:dyDescent="0.25">
      <c r="A193">
        <v>44449</v>
      </c>
      <c r="B193" t="s">
        <v>6</v>
      </c>
      <c r="C193">
        <v>9</v>
      </c>
      <c r="D193" t="s">
        <v>105</v>
      </c>
      <c r="E193" t="s">
        <v>106</v>
      </c>
      <c r="F193">
        <v>0</v>
      </c>
    </row>
    <row r="194" spans="1:6" x14ac:dyDescent="0.25">
      <c r="A194">
        <v>44449</v>
      </c>
      <c r="B194" t="s">
        <v>60</v>
      </c>
      <c r="C194">
        <v>2</v>
      </c>
      <c r="D194" t="s">
        <v>108</v>
      </c>
      <c r="E194" t="s">
        <v>106</v>
      </c>
      <c r="F194">
        <v>0</v>
      </c>
    </row>
    <row r="195" spans="1:6" x14ac:dyDescent="0.25">
      <c r="A195">
        <v>44450</v>
      </c>
      <c r="B195" t="s">
        <v>6</v>
      </c>
      <c r="C195">
        <v>6</v>
      </c>
      <c r="D195" t="s">
        <v>105</v>
      </c>
      <c r="E195" t="s">
        <v>106</v>
      </c>
      <c r="F195">
        <v>0</v>
      </c>
    </row>
    <row r="196" spans="1:6" x14ac:dyDescent="0.25">
      <c r="A196">
        <v>44452</v>
      </c>
      <c r="B196" t="s">
        <v>92</v>
      </c>
      <c r="C196">
        <v>7</v>
      </c>
      <c r="D196" t="s">
        <v>108</v>
      </c>
      <c r="E196" t="s">
        <v>107</v>
      </c>
      <c r="F196">
        <v>0</v>
      </c>
    </row>
    <row r="197" spans="1:6" x14ac:dyDescent="0.25">
      <c r="A197">
        <v>44454</v>
      </c>
      <c r="B197" t="s">
        <v>94</v>
      </c>
      <c r="C197">
        <v>6</v>
      </c>
      <c r="D197" t="s">
        <v>108</v>
      </c>
      <c r="E197" t="s">
        <v>106</v>
      </c>
      <c r="F197">
        <v>0</v>
      </c>
    </row>
    <row r="198" spans="1:6" x14ac:dyDescent="0.25">
      <c r="A198">
        <v>44454</v>
      </c>
      <c r="B198" t="s">
        <v>94</v>
      </c>
      <c r="C198">
        <v>14</v>
      </c>
      <c r="D198" t="s">
        <v>108</v>
      </c>
      <c r="E198" t="s">
        <v>106</v>
      </c>
      <c r="F198">
        <v>0</v>
      </c>
    </row>
    <row r="199" spans="1:6" x14ac:dyDescent="0.25">
      <c r="A199">
        <v>44460</v>
      </c>
      <c r="B199" t="s">
        <v>47</v>
      </c>
      <c r="C199">
        <v>7</v>
      </c>
      <c r="D199" t="s">
        <v>105</v>
      </c>
      <c r="E199" t="s">
        <v>107</v>
      </c>
      <c r="F199">
        <v>0</v>
      </c>
    </row>
    <row r="200" spans="1:6" x14ac:dyDescent="0.25">
      <c r="A200">
        <v>44461</v>
      </c>
      <c r="B200" t="s">
        <v>90</v>
      </c>
      <c r="C200">
        <v>2</v>
      </c>
      <c r="D200" t="s">
        <v>106</v>
      </c>
      <c r="E200" t="s">
        <v>107</v>
      </c>
      <c r="F200">
        <v>0</v>
      </c>
    </row>
    <row r="201" spans="1:6" x14ac:dyDescent="0.25">
      <c r="A201">
        <v>44461</v>
      </c>
      <c r="B201" t="s">
        <v>10</v>
      </c>
      <c r="C201">
        <v>4</v>
      </c>
      <c r="D201" t="s">
        <v>108</v>
      </c>
      <c r="E201" t="s">
        <v>107</v>
      </c>
      <c r="F201">
        <v>0</v>
      </c>
    </row>
    <row r="202" spans="1:6" x14ac:dyDescent="0.25">
      <c r="A202">
        <v>44462</v>
      </c>
      <c r="B202" t="s">
        <v>43</v>
      </c>
      <c r="C202">
        <v>12</v>
      </c>
      <c r="D202" t="s">
        <v>108</v>
      </c>
      <c r="E202" t="s">
        <v>107</v>
      </c>
      <c r="F202">
        <v>0</v>
      </c>
    </row>
    <row r="203" spans="1:6" x14ac:dyDescent="0.25">
      <c r="A203">
        <v>44462</v>
      </c>
      <c r="B203" t="s">
        <v>50</v>
      </c>
      <c r="C203">
        <v>7</v>
      </c>
      <c r="D203" t="s">
        <v>106</v>
      </c>
      <c r="E203" t="s">
        <v>106</v>
      </c>
      <c r="F203">
        <v>0</v>
      </c>
    </row>
    <row r="204" spans="1:6" x14ac:dyDescent="0.25">
      <c r="A204">
        <v>44466</v>
      </c>
      <c r="B204" t="s">
        <v>77</v>
      </c>
      <c r="C204">
        <v>1</v>
      </c>
      <c r="D204" t="s">
        <v>108</v>
      </c>
      <c r="E204" t="s">
        <v>107</v>
      </c>
      <c r="F204">
        <v>0</v>
      </c>
    </row>
    <row r="205" spans="1:6" x14ac:dyDescent="0.25">
      <c r="A205">
        <v>44469</v>
      </c>
      <c r="B205" t="s">
        <v>35</v>
      </c>
      <c r="C205">
        <v>9</v>
      </c>
      <c r="D205" t="s">
        <v>106</v>
      </c>
      <c r="E205" t="s">
        <v>106</v>
      </c>
      <c r="F205">
        <v>0</v>
      </c>
    </row>
    <row r="206" spans="1:6" x14ac:dyDescent="0.25">
      <c r="A206">
        <v>44469</v>
      </c>
      <c r="B206" t="s">
        <v>18</v>
      </c>
      <c r="C206">
        <v>5</v>
      </c>
      <c r="D206" t="s">
        <v>106</v>
      </c>
      <c r="E206" t="s">
        <v>106</v>
      </c>
      <c r="F206">
        <v>0</v>
      </c>
    </row>
    <row r="207" spans="1:6" x14ac:dyDescent="0.25">
      <c r="A207">
        <v>44470</v>
      </c>
      <c r="B207" t="s">
        <v>69</v>
      </c>
      <c r="C207">
        <v>14</v>
      </c>
      <c r="D207" t="s">
        <v>106</v>
      </c>
      <c r="E207" t="s">
        <v>107</v>
      </c>
      <c r="F207">
        <v>0</v>
      </c>
    </row>
    <row r="208" spans="1:6" x14ac:dyDescent="0.25">
      <c r="A208">
        <v>44471</v>
      </c>
      <c r="B208" t="s">
        <v>35</v>
      </c>
      <c r="C208">
        <v>15</v>
      </c>
      <c r="D208" t="s">
        <v>108</v>
      </c>
      <c r="E208" t="s">
        <v>106</v>
      </c>
      <c r="F208">
        <v>0</v>
      </c>
    </row>
    <row r="209" spans="1:6" x14ac:dyDescent="0.25">
      <c r="A209">
        <v>44472</v>
      </c>
      <c r="B209" t="s">
        <v>45</v>
      </c>
      <c r="C209">
        <v>9</v>
      </c>
      <c r="D209" t="s">
        <v>108</v>
      </c>
      <c r="E209" t="s">
        <v>106</v>
      </c>
      <c r="F209">
        <v>0</v>
      </c>
    </row>
    <row r="210" spans="1:6" x14ac:dyDescent="0.25">
      <c r="A210">
        <v>44475</v>
      </c>
      <c r="B210" t="s">
        <v>79</v>
      </c>
      <c r="C210">
        <v>1</v>
      </c>
      <c r="D210" t="s">
        <v>108</v>
      </c>
      <c r="E210" t="s">
        <v>106</v>
      </c>
      <c r="F210">
        <v>0</v>
      </c>
    </row>
    <row r="211" spans="1:6" x14ac:dyDescent="0.25">
      <c r="A211">
        <v>44475</v>
      </c>
      <c r="B211" t="s">
        <v>81</v>
      </c>
      <c r="C211">
        <v>12</v>
      </c>
      <c r="D211" t="s">
        <v>106</v>
      </c>
      <c r="E211" t="s">
        <v>106</v>
      </c>
      <c r="F211">
        <v>0</v>
      </c>
    </row>
    <row r="212" spans="1:6" x14ac:dyDescent="0.25">
      <c r="A212">
        <v>44476</v>
      </c>
      <c r="B212" t="s">
        <v>60</v>
      </c>
      <c r="C212">
        <v>6</v>
      </c>
      <c r="D212" t="s">
        <v>108</v>
      </c>
      <c r="E212" t="s">
        <v>107</v>
      </c>
      <c r="F212">
        <v>0</v>
      </c>
    </row>
    <row r="213" spans="1:6" x14ac:dyDescent="0.25">
      <c r="A213">
        <v>44478</v>
      </c>
      <c r="B213" t="s">
        <v>86</v>
      </c>
      <c r="C213">
        <v>5</v>
      </c>
      <c r="D213" t="s">
        <v>108</v>
      </c>
      <c r="E213" t="s">
        <v>107</v>
      </c>
      <c r="F213">
        <v>0</v>
      </c>
    </row>
    <row r="214" spans="1:6" x14ac:dyDescent="0.25">
      <c r="A214">
        <v>44478</v>
      </c>
      <c r="B214" t="s">
        <v>73</v>
      </c>
      <c r="C214">
        <v>11</v>
      </c>
      <c r="D214" t="s">
        <v>106</v>
      </c>
      <c r="E214" t="s">
        <v>107</v>
      </c>
      <c r="F214">
        <v>0</v>
      </c>
    </row>
    <row r="215" spans="1:6" x14ac:dyDescent="0.25">
      <c r="A215">
        <v>44479</v>
      </c>
      <c r="B215" t="s">
        <v>79</v>
      </c>
      <c r="C215">
        <v>14</v>
      </c>
      <c r="D215" t="s">
        <v>108</v>
      </c>
      <c r="E215" t="s">
        <v>107</v>
      </c>
      <c r="F215">
        <v>0</v>
      </c>
    </row>
    <row r="216" spans="1:6" x14ac:dyDescent="0.25">
      <c r="A216">
        <v>44480</v>
      </c>
      <c r="B216" t="s">
        <v>29</v>
      </c>
      <c r="C216">
        <v>15</v>
      </c>
      <c r="D216" t="s">
        <v>108</v>
      </c>
      <c r="E216" t="s">
        <v>107</v>
      </c>
      <c r="F216">
        <v>0</v>
      </c>
    </row>
    <row r="217" spans="1:6" x14ac:dyDescent="0.25">
      <c r="A217">
        <v>44481</v>
      </c>
      <c r="B217" t="s">
        <v>63</v>
      </c>
      <c r="C217">
        <v>8</v>
      </c>
      <c r="D217" t="s">
        <v>106</v>
      </c>
      <c r="E217" t="s">
        <v>106</v>
      </c>
      <c r="F217">
        <v>0</v>
      </c>
    </row>
    <row r="218" spans="1:6" x14ac:dyDescent="0.25">
      <c r="A218">
        <v>44486</v>
      </c>
      <c r="B218" t="s">
        <v>6</v>
      </c>
      <c r="C218">
        <v>13</v>
      </c>
      <c r="D218" t="s">
        <v>108</v>
      </c>
      <c r="E218" t="s">
        <v>106</v>
      </c>
      <c r="F218">
        <v>0</v>
      </c>
    </row>
    <row r="219" spans="1:6" x14ac:dyDescent="0.25">
      <c r="A219">
        <v>44487</v>
      </c>
      <c r="B219" t="s">
        <v>58</v>
      </c>
      <c r="C219">
        <v>6</v>
      </c>
      <c r="D219" t="s">
        <v>106</v>
      </c>
      <c r="E219" t="s">
        <v>107</v>
      </c>
      <c r="F219">
        <v>0</v>
      </c>
    </row>
    <row r="220" spans="1:6" x14ac:dyDescent="0.25">
      <c r="A220">
        <v>44487</v>
      </c>
      <c r="B220" t="s">
        <v>50</v>
      </c>
      <c r="C220">
        <v>13</v>
      </c>
      <c r="D220" t="s">
        <v>106</v>
      </c>
      <c r="E220" t="s">
        <v>107</v>
      </c>
      <c r="F220">
        <v>0</v>
      </c>
    </row>
    <row r="221" spans="1:6" x14ac:dyDescent="0.25">
      <c r="A221">
        <v>44491</v>
      </c>
      <c r="B221" t="s">
        <v>29</v>
      </c>
      <c r="C221">
        <v>7</v>
      </c>
      <c r="D221" t="s">
        <v>108</v>
      </c>
      <c r="E221" t="s">
        <v>107</v>
      </c>
      <c r="F221">
        <v>0</v>
      </c>
    </row>
    <row r="222" spans="1:6" x14ac:dyDescent="0.25">
      <c r="A222">
        <v>44491</v>
      </c>
      <c r="B222" t="s">
        <v>56</v>
      </c>
      <c r="C222">
        <v>13</v>
      </c>
      <c r="D222" t="s">
        <v>106</v>
      </c>
      <c r="E222" t="s">
        <v>107</v>
      </c>
      <c r="F222">
        <v>0</v>
      </c>
    </row>
    <row r="223" spans="1:6" x14ac:dyDescent="0.25">
      <c r="A223">
        <v>44491</v>
      </c>
      <c r="B223" t="s">
        <v>24</v>
      </c>
      <c r="C223">
        <v>1</v>
      </c>
      <c r="D223" t="s">
        <v>108</v>
      </c>
      <c r="E223" t="s">
        <v>107</v>
      </c>
      <c r="F223">
        <v>0</v>
      </c>
    </row>
    <row r="224" spans="1:6" x14ac:dyDescent="0.25">
      <c r="A224">
        <v>44493</v>
      </c>
      <c r="B224" t="s">
        <v>29</v>
      </c>
      <c r="C224">
        <v>3</v>
      </c>
      <c r="D224" t="s">
        <v>105</v>
      </c>
      <c r="E224" t="s">
        <v>107</v>
      </c>
      <c r="F224">
        <v>0</v>
      </c>
    </row>
    <row r="225" spans="1:6" x14ac:dyDescent="0.25">
      <c r="A225">
        <v>44494</v>
      </c>
      <c r="B225" t="s">
        <v>98</v>
      </c>
      <c r="C225">
        <v>9</v>
      </c>
      <c r="D225" t="s">
        <v>106</v>
      </c>
      <c r="E225" t="s">
        <v>107</v>
      </c>
      <c r="F225">
        <v>0</v>
      </c>
    </row>
    <row r="226" spans="1:6" x14ac:dyDescent="0.25">
      <c r="A226">
        <v>44495</v>
      </c>
      <c r="B226" t="s">
        <v>14</v>
      </c>
      <c r="C226">
        <v>6</v>
      </c>
      <c r="D226" t="s">
        <v>105</v>
      </c>
      <c r="E226" t="s">
        <v>107</v>
      </c>
      <c r="F226">
        <v>0</v>
      </c>
    </row>
    <row r="227" spans="1:6" x14ac:dyDescent="0.25">
      <c r="A227">
        <v>44497</v>
      </c>
      <c r="B227" t="s">
        <v>22</v>
      </c>
      <c r="C227">
        <v>1</v>
      </c>
      <c r="D227" t="s">
        <v>108</v>
      </c>
      <c r="E227" t="s">
        <v>107</v>
      </c>
      <c r="F227">
        <v>0</v>
      </c>
    </row>
    <row r="228" spans="1:6" x14ac:dyDescent="0.25">
      <c r="A228">
        <v>44498</v>
      </c>
      <c r="B228" t="s">
        <v>86</v>
      </c>
      <c r="C228">
        <v>14</v>
      </c>
      <c r="D228" t="s">
        <v>106</v>
      </c>
      <c r="E228" t="s">
        <v>106</v>
      </c>
      <c r="F228">
        <v>0</v>
      </c>
    </row>
    <row r="229" spans="1:6" x14ac:dyDescent="0.25">
      <c r="A229">
        <v>44500</v>
      </c>
      <c r="B229" t="s">
        <v>50</v>
      </c>
      <c r="C229">
        <v>6</v>
      </c>
      <c r="D229" t="s">
        <v>106</v>
      </c>
      <c r="E229" t="s">
        <v>107</v>
      </c>
      <c r="F229">
        <v>0</v>
      </c>
    </row>
    <row r="230" spans="1:6" x14ac:dyDescent="0.25">
      <c r="A230">
        <v>44503</v>
      </c>
      <c r="B230" t="s">
        <v>33</v>
      </c>
      <c r="C230">
        <v>12</v>
      </c>
      <c r="D230" t="s">
        <v>108</v>
      </c>
      <c r="E230" t="s">
        <v>107</v>
      </c>
      <c r="F230">
        <v>0</v>
      </c>
    </row>
    <row r="231" spans="1:6" x14ac:dyDescent="0.25">
      <c r="A231">
        <v>44506</v>
      </c>
      <c r="B231" t="s">
        <v>81</v>
      </c>
      <c r="C231">
        <v>10</v>
      </c>
      <c r="D231" t="s">
        <v>108</v>
      </c>
      <c r="E231" t="s">
        <v>106</v>
      </c>
      <c r="F231">
        <v>0</v>
      </c>
    </row>
    <row r="232" spans="1:6" x14ac:dyDescent="0.25">
      <c r="A232">
        <v>44508</v>
      </c>
      <c r="B232" t="s">
        <v>20</v>
      </c>
      <c r="C232">
        <v>15</v>
      </c>
      <c r="D232" t="s">
        <v>108</v>
      </c>
      <c r="E232" t="s">
        <v>106</v>
      </c>
      <c r="F232">
        <v>0</v>
      </c>
    </row>
    <row r="233" spans="1:6" x14ac:dyDescent="0.25">
      <c r="A233">
        <v>44510</v>
      </c>
      <c r="B233" t="s">
        <v>94</v>
      </c>
      <c r="C233">
        <v>6</v>
      </c>
      <c r="D233" t="s">
        <v>106</v>
      </c>
      <c r="E233" t="s">
        <v>107</v>
      </c>
      <c r="F233">
        <v>0</v>
      </c>
    </row>
    <row r="234" spans="1:6" x14ac:dyDescent="0.25">
      <c r="A234">
        <v>44511</v>
      </c>
      <c r="B234" t="s">
        <v>90</v>
      </c>
      <c r="C234">
        <v>12</v>
      </c>
      <c r="D234" t="s">
        <v>105</v>
      </c>
      <c r="E234" t="s">
        <v>106</v>
      </c>
      <c r="F234">
        <v>0</v>
      </c>
    </row>
    <row r="235" spans="1:6" x14ac:dyDescent="0.25">
      <c r="A235">
        <v>44512</v>
      </c>
      <c r="B235" t="s">
        <v>26</v>
      </c>
      <c r="C235">
        <v>3</v>
      </c>
      <c r="D235" t="s">
        <v>106</v>
      </c>
      <c r="E235" t="s">
        <v>107</v>
      </c>
      <c r="F235">
        <v>0</v>
      </c>
    </row>
    <row r="236" spans="1:6" x14ac:dyDescent="0.25">
      <c r="A236">
        <v>44520</v>
      </c>
      <c r="B236" t="s">
        <v>77</v>
      </c>
      <c r="C236">
        <v>14</v>
      </c>
      <c r="D236" t="s">
        <v>106</v>
      </c>
      <c r="E236" t="s">
        <v>106</v>
      </c>
      <c r="F236">
        <v>0</v>
      </c>
    </row>
    <row r="237" spans="1:6" x14ac:dyDescent="0.25">
      <c r="A237">
        <v>44520</v>
      </c>
      <c r="B237" t="s">
        <v>22</v>
      </c>
      <c r="C237">
        <v>11</v>
      </c>
      <c r="D237" t="s">
        <v>106</v>
      </c>
      <c r="E237" t="s">
        <v>107</v>
      </c>
      <c r="F237">
        <v>0</v>
      </c>
    </row>
    <row r="238" spans="1:6" x14ac:dyDescent="0.25">
      <c r="A238">
        <v>44521</v>
      </c>
      <c r="B238" t="s">
        <v>35</v>
      </c>
      <c r="C238">
        <v>1</v>
      </c>
      <c r="D238" t="s">
        <v>105</v>
      </c>
      <c r="E238" t="s">
        <v>106</v>
      </c>
      <c r="F238">
        <v>0</v>
      </c>
    </row>
    <row r="239" spans="1:6" x14ac:dyDescent="0.25">
      <c r="A239">
        <v>44521</v>
      </c>
      <c r="B239" t="s">
        <v>18</v>
      </c>
      <c r="C239">
        <v>1</v>
      </c>
      <c r="D239" t="s">
        <v>106</v>
      </c>
      <c r="E239" t="s">
        <v>107</v>
      </c>
      <c r="F239">
        <v>0</v>
      </c>
    </row>
    <row r="240" spans="1:6" x14ac:dyDescent="0.25">
      <c r="A240">
        <v>44527</v>
      </c>
      <c r="B240" t="s">
        <v>31</v>
      </c>
      <c r="C240">
        <v>8</v>
      </c>
      <c r="D240" t="s">
        <v>106</v>
      </c>
      <c r="E240" t="s">
        <v>106</v>
      </c>
      <c r="F240">
        <v>0</v>
      </c>
    </row>
    <row r="241" spans="1:6" x14ac:dyDescent="0.25">
      <c r="A241">
        <v>44528</v>
      </c>
      <c r="B241" t="s">
        <v>90</v>
      </c>
      <c r="C241">
        <v>2</v>
      </c>
      <c r="D241" t="s">
        <v>108</v>
      </c>
      <c r="E241" t="s">
        <v>107</v>
      </c>
      <c r="F241">
        <v>0</v>
      </c>
    </row>
    <row r="242" spans="1:6" x14ac:dyDescent="0.25">
      <c r="A242">
        <v>44530</v>
      </c>
      <c r="B242" t="s">
        <v>88</v>
      </c>
      <c r="C242">
        <v>15</v>
      </c>
      <c r="D242" t="s">
        <v>108</v>
      </c>
      <c r="E242" t="s">
        <v>106</v>
      </c>
      <c r="F242">
        <v>0</v>
      </c>
    </row>
    <row r="243" spans="1:6" x14ac:dyDescent="0.25">
      <c r="A243">
        <v>44532</v>
      </c>
      <c r="B243" t="s">
        <v>39</v>
      </c>
      <c r="C243">
        <v>10</v>
      </c>
      <c r="D243" t="s">
        <v>108</v>
      </c>
      <c r="E243" t="s">
        <v>107</v>
      </c>
      <c r="F243">
        <v>0</v>
      </c>
    </row>
    <row r="244" spans="1:6" x14ac:dyDescent="0.25">
      <c r="A244">
        <v>44533</v>
      </c>
      <c r="B244" t="s">
        <v>77</v>
      </c>
      <c r="C244">
        <v>2</v>
      </c>
      <c r="D244" t="s">
        <v>106</v>
      </c>
      <c r="E244" t="s">
        <v>107</v>
      </c>
      <c r="F244">
        <v>0</v>
      </c>
    </row>
    <row r="245" spans="1:6" x14ac:dyDescent="0.25">
      <c r="A245">
        <v>44533</v>
      </c>
      <c r="B245" t="s">
        <v>45</v>
      </c>
      <c r="C245">
        <v>8</v>
      </c>
      <c r="D245" t="s">
        <v>106</v>
      </c>
      <c r="E245" t="s">
        <v>106</v>
      </c>
      <c r="F245">
        <v>0</v>
      </c>
    </row>
    <row r="246" spans="1:6" x14ac:dyDescent="0.25">
      <c r="A246">
        <v>44535</v>
      </c>
      <c r="B246" t="s">
        <v>14</v>
      </c>
      <c r="C246">
        <v>15</v>
      </c>
      <c r="D246" t="s">
        <v>108</v>
      </c>
      <c r="E246" t="s">
        <v>107</v>
      </c>
      <c r="F246">
        <v>0</v>
      </c>
    </row>
    <row r="247" spans="1:6" x14ac:dyDescent="0.25">
      <c r="A247">
        <v>44535</v>
      </c>
      <c r="B247" t="s">
        <v>26</v>
      </c>
      <c r="C247">
        <v>1</v>
      </c>
      <c r="D247" t="s">
        <v>108</v>
      </c>
      <c r="E247" t="s">
        <v>106</v>
      </c>
      <c r="F247">
        <v>0</v>
      </c>
    </row>
    <row r="248" spans="1:6" x14ac:dyDescent="0.25">
      <c r="A248">
        <v>44537</v>
      </c>
      <c r="B248" t="s">
        <v>33</v>
      </c>
      <c r="C248">
        <v>8</v>
      </c>
      <c r="D248" t="s">
        <v>108</v>
      </c>
      <c r="E248" t="s">
        <v>106</v>
      </c>
      <c r="F248">
        <v>0</v>
      </c>
    </row>
    <row r="249" spans="1:6" x14ac:dyDescent="0.25">
      <c r="A249">
        <v>44538</v>
      </c>
      <c r="B249" t="s">
        <v>98</v>
      </c>
      <c r="C249">
        <v>14</v>
      </c>
      <c r="D249" t="s">
        <v>108</v>
      </c>
      <c r="E249" t="s">
        <v>106</v>
      </c>
      <c r="F249">
        <v>0</v>
      </c>
    </row>
    <row r="250" spans="1:6" x14ac:dyDescent="0.25">
      <c r="A250">
        <v>44544</v>
      </c>
      <c r="B250" t="s">
        <v>94</v>
      </c>
      <c r="C250">
        <v>4</v>
      </c>
      <c r="D250" t="s">
        <v>108</v>
      </c>
      <c r="E250" t="s">
        <v>106</v>
      </c>
      <c r="F250">
        <v>0</v>
      </c>
    </row>
    <row r="251" spans="1:6" x14ac:dyDescent="0.25">
      <c r="A251">
        <v>44548</v>
      </c>
      <c r="B251" t="s">
        <v>12</v>
      </c>
      <c r="C251">
        <v>2</v>
      </c>
      <c r="D251" t="s">
        <v>108</v>
      </c>
      <c r="E251" t="s">
        <v>107</v>
      </c>
      <c r="F251">
        <v>0</v>
      </c>
    </row>
    <row r="252" spans="1:6" x14ac:dyDescent="0.25">
      <c r="A252">
        <v>44548</v>
      </c>
      <c r="B252" t="s">
        <v>52</v>
      </c>
      <c r="C252">
        <v>8</v>
      </c>
      <c r="D252" t="s">
        <v>106</v>
      </c>
      <c r="E252" t="s">
        <v>107</v>
      </c>
      <c r="F252">
        <v>0</v>
      </c>
    </row>
    <row r="253" spans="1:6" x14ac:dyDescent="0.25">
      <c r="A253">
        <v>44549</v>
      </c>
      <c r="B253" t="s">
        <v>54</v>
      </c>
      <c r="C253">
        <v>12</v>
      </c>
      <c r="D253" t="s">
        <v>108</v>
      </c>
      <c r="E253" t="s">
        <v>106</v>
      </c>
      <c r="F253">
        <v>0</v>
      </c>
    </row>
    <row r="254" spans="1:6" x14ac:dyDescent="0.25">
      <c r="A254">
        <v>44549</v>
      </c>
      <c r="B254" t="s">
        <v>67</v>
      </c>
      <c r="C254">
        <v>3</v>
      </c>
      <c r="D254" t="s">
        <v>105</v>
      </c>
      <c r="E254" t="s">
        <v>106</v>
      </c>
      <c r="F254">
        <v>0</v>
      </c>
    </row>
    <row r="255" spans="1:6" x14ac:dyDescent="0.25">
      <c r="A255">
        <v>44549</v>
      </c>
      <c r="B255" t="s">
        <v>29</v>
      </c>
      <c r="C255">
        <v>10</v>
      </c>
      <c r="D255" t="s">
        <v>106</v>
      </c>
      <c r="E255" t="s">
        <v>106</v>
      </c>
      <c r="F255">
        <v>0</v>
      </c>
    </row>
    <row r="256" spans="1:6" x14ac:dyDescent="0.25">
      <c r="A256">
        <v>44550</v>
      </c>
      <c r="B256" t="s">
        <v>31</v>
      </c>
      <c r="C256">
        <v>14</v>
      </c>
      <c r="D256" t="s">
        <v>108</v>
      </c>
      <c r="E256" t="s">
        <v>106</v>
      </c>
      <c r="F256">
        <v>0</v>
      </c>
    </row>
    <row r="257" spans="1:6" x14ac:dyDescent="0.25">
      <c r="A257">
        <v>44551</v>
      </c>
      <c r="B257" t="s">
        <v>60</v>
      </c>
      <c r="C257">
        <v>10</v>
      </c>
      <c r="D257" t="s">
        <v>106</v>
      </c>
      <c r="E257" t="s">
        <v>107</v>
      </c>
      <c r="F257">
        <v>0</v>
      </c>
    </row>
    <row r="258" spans="1:6" x14ac:dyDescent="0.25">
      <c r="A258">
        <v>44554</v>
      </c>
      <c r="B258" t="s">
        <v>94</v>
      </c>
      <c r="C258">
        <v>8</v>
      </c>
      <c r="D258" t="s">
        <v>105</v>
      </c>
      <c r="E258" t="s">
        <v>107</v>
      </c>
      <c r="F258">
        <v>0</v>
      </c>
    </row>
    <row r="259" spans="1:6" x14ac:dyDescent="0.25">
      <c r="A259">
        <v>44554</v>
      </c>
      <c r="B259" t="s">
        <v>81</v>
      </c>
      <c r="C259">
        <v>8</v>
      </c>
      <c r="D259" t="s">
        <v>105</v>
      </c>
      <c r="E259" t="s">
        <v>106</v>
      </c>
      <c r="F259">
        <v>0</v>
      </c>
    </row>
    <row r="260" spans="1:6" x14ac:dyDescent="0.25">
      <c r="A260">
        <v>44556</v>
      </c>
      <c r="B260" t="s">
        <v>92</v>
      </c>
      <c r="C260">
        <v>14</v>
      </c>
      <c r="D260" t="s">
        <v>106</v>
      </c>
      <c r="E260" t="s">
        <v>107</v>
      </c>
      <c r="F260">
        <v>0</v>
      </c>
    </row>
    <row r="261" spans="1:6" x14ac:dyDescent="0.25">
      <c r="A261">
        <v>44557</v>
      </c>
      <c r="B261" t="s">
        <v>67</v>
      </c>
      <c r="C261">
        <v>14</v>
      </c>
      <c r="D261" t="s">
        <v>108</v>
      </c>
      <c r="E261" t="s">
        <v>107</v>
      </c>
      <c r="F261">
        <v>0</v>
      </c>
    </row>
    <row r="262" spans="1:6" x14ac:dyDescent="0.25">
      <c r="A262">
        <v>44558</v>
      </c>
      <c r="B262" t="s">
        <v>67</v>
      </c>
      <c r="C262">
        <v>6</v>
      </c>
      <c r="D262" t="s">
        <v>108</v>
      </c>
      <c r="E262" t="s">
        <v>107</v>
      </c>
      <c r="F262">
        <v>0</v>
      </c>
    </row>
    <row r="263" spans="1:6" x14ac:dyDescent="0.25">
      <c r="A263">
        <v>44560</v>
      </c>
      <c r="B263" t="s">
        <v>26</v>
      </c>
      <c r="C263">
        <v>13</v>
      </c>
      <c r="D263" t="s">
        <v>106</v>
      </c>
      <c r="E263" t="s">
        <v>106</v>
      </c>
      <c r="F263">
        <v>0</v>
      </c>
    </row>
    <row r="264" spans="1:6" x14ac:dyDescent="0.25">
      <c r="A264">
        <v>44562</v>
      </c>
      <c r="B264" t="s">
        <v>52</v>
      </c>
      <c r="C264">
        <v>1</v>
      </c>
      <c r="D264" t="s">
        <v>105</v>
      </c>
      <c r="E264" t="s">
        <v>107</v>
      </c>
      <c r="F264">
        <v>0</v>
      </c>
    </row>
    <row r="265" spans="1:6" x14ac:dyDescent="0.25">
      <c r="A265">
        <v>44563</v>
      </c>
      <c r="B265" t="s">
        <v>26</v>
      </c>
      <c r="C265">
        <v>7</v>
      </c>
      <c r="D265" t="s">
        <v>108</v>
      </c>
      <c r="E265" t="s">
        <v>107</v>
      </c>
      <c r="F265">
        <v>0</v>
      </c>
    </row>
    <row r="266" spans="1:6" x14ac:dyDescent="0.25">
      <c r="A266">
        <v>44563</v>
      </c>
      <c r="B266" t="s">
        <v>37</v>
      </c>
      <c r="C266">
        <v>2</v>
      </c>
      <c r="D266" t="s">
        <v>106</v>
      </c>
      <c r="E266" t="s">
        <v>107</v>
      </c>
      <c r="F266">
        <v>0</v>
      </c>
    </row>
    <row r="267" spans="1:6" x14ac:dyDescent="0.25">
      <c r="A267">
        <v>44563</v>
      </c>
      <c r="B267" t="s">
        <v>75</v>
      </c>
      <c r="C267">
        <v>1</v>
      </c>
      <c r="D267" t="s">
        <v>108</v>
      </c>
      <c r="E267" t="s">
        <v>107</v>
      </c>
      <c r="F267">
        <v>0</v>
      </c>
    </row>
    <row r="268" spans="1:6" x14ac:dyDescent="0.25">
      <c r="A268">
        <v>44564</v>
      </c>
      <c r="B268" t="s">
        <v>96</v>
      </c>
      <c r="C268">
        <v>9</v>
      </c>
      <c r="D268" t="s">
        <v>108</v>
      </c>
      <c r="E268" t="s">
        <v>107</v>
      </c>
      <c r="F268">
        <v>0</v>
      </c>
    </row>
    <row r="269" spans="1:6" x14ac:dyDescent="0.25">
      <c r="A269">
        <v>44565</v>
      </c>
      <c r="B269" t="s">
        <v>31</v>
      </c>
      <c r="C269">
        <v>8</v>
      </c>
      <c r="D269" t="s">
        <v>108</v>
      </c>
      <c r="E269" t="s">
        <v>106</v>
      </c>
      <c r="F269">
        <v>0</v>
      </c>
    </row>
    <row r="270" spans="1:6" x14ac:dyDescent="0.25">
      <c r="A270">
        <v>44565</v>
      </c>
      <c r="B270" t="s">
        <v>67</v>
      </c>
      <c r="C270">
        <v>1</v>
      </c>
      <c r="D270" t="s">
        <v>106</v>
      </c>
      <c r="E270" t="s">
        <v>106</v>
      </c>
      <c r="F270">
        <v>0</v>
      </c>
    </row>
    <row r="271" spans="1:6" x14ac:dyDescent="0.25">
      <c r="A271">
        <v>44570</v>
      </c>
      <c r="B271" t="s">
        <v>73</v>
      </c>
      <c r="C271">
        <v>12</v>
      </c>
      <c r="D271" t="s">
        <v>108</v>
      </c>
      <c r="E271" t="s">
        <v>106</v>
      </c>
      <c r="F271">
        <v>0</v>
      </c>
    </row>
    <row r="272" spans="1:6" x14ac:dyDescent="0.25">
      <c r="A272">
        <v>44571</v>
      </c>
      <c r="B272" t="s">
        <v>77</v>
      </c>
      <c r="C272">
        <v>14</v>
      </c>
      <c r="D272" t="s">
        <v>106</v>
      </c>
      <c r="E272" t="s">
        <v>106</v>
      </c>
      <c r="F272">
        <v>0</v>
      </c>
    </row>
    <row r="273" spans="1:6" x14ac:dyDescent="0.25">
      <c r="A273">
        <v>44572</v>
      </c>
      <c r="B273" t="s">
        <v>73</v>
      </c>
      <c r="C273">
        <v>2</v>
      </c>
      <c r="D273" t="s">
        <v>108</v>
      </c>
      <c r="E273" t="s">
        <v>106</v>
      </c>
      <c r="F273">
        <v>0</v>
      </c>
    </row>
    <row r="274" spans="1:6" x14ac:dyDescent="0.25">
      <c r="A274">
        <v>44574</v>
      </c>
      <c r="B274" t="s">
        <v>45</v>
      </c>
      <c r="C274">
        <v>6</v>
      </c>
      <c r="D274" t="s">
        <v>106</v>
      </c>
      <c r="E274" t="s">
        <v>106</v>
      </c>
      <c r="F274">
        <v>0</v>
      </c>
    </row>
    <row r="275" spans="1:6" x14ac:dyDescent="0.25">
      <c r="A275">
        <v>44575</v>
      </c>
      <c r="B275" t="s">
        <v>29</v>
      </c>
      <c r="C275">
        <v>14</v>
      </c>
      <c r="D275" t="s">
        <v>108</v>
      </c>
      <c r="E275" t="s">
        <v>106</v>
      </c>
      <c r="F275">
        <v>0</v>
      </c>
    </row>
    <row r="276" spans="1:6" x14ac:dyDescent="0.25">
      <c r="A276">
        <v>44576</v>
      </c>
      <c r="B276" t="s">
        <v>52</v>
      </c>
      <c r="C276">
        <v>10</v>
      </c>
      <c r="D276" t="s">
        <v>108</v>
      </c>
      <c r="E276" t="s">
        <v>107</v>
      </c>
      <c r="F276">
        <v>0</v>
      </c>
    </row>
    <row r="277" spans="1:6" x14ac:dyDescent="0.25">
      <c r="A277">
        <v>44577</v>
      </c>
      <c r="B277" t="s">
        <v>35</v>
      </c>
      <c r="C277">
        <v>11</v>
      </c>
      <c r="D277" t="s">
        <v>106</v>
      </c>
      <c r="E277" t="s">
        <v>107</v>
      </c>
      <c r="F277">
        <v>0</v>
      </c>
    </row>
    <row r="278" spans="1:6" x14ac:dyDescent="0.25">
      <c r="A278">
        <v>44578</v>
      </c>
      <c r="B278" t="s">
        <v>90</v>
      </c>
      <c r="C278">
        <v>4</v>
      </c>
      <c r="D278" t="s">
        <v>106</v>
      </c>
      <c r="E278" t="s">
        <v>106</v>
      </c>
      <c r="F278">
        <v>0</v>
      </c>
    </row>
    <row r="279" spans="1:6" x14ac:dyDescent="0.25">
      <c r="A279">
        <v>44579</v>
      </c>
      <c r="B279" t="s">
        <v>22</v>
      </c>
      <c r="C279">
        <v>9</v>
      </c>
      <c r="D279" t="s">
        <v>105</v>
      </c>
      <c r="E279" t="s">
        <v>107</v>
      </c>
      <c r="F279">
        <v>0</v>
      </c>
    </row>
    <row r="280" spans="1:6" x14ac:dyDescent="0.25">
      <c r="A280">
        <v>44581</v>
      </c>
      <c r="B280" t="s">
        <v>50</v>
      </c>
      <c r="C280">
        <v>2</v>
      </c>
      <c r="D280" t="s">
        <v>108</v>
      </c>
      <c r="E280" t="s">
        <v>107</v>
      </c>
      <c r="F280">
        <v>0</v>
      </c>
    </row>
    <row r="281" spans="1:6" x14ac:dyDescent="0.25">
      <c r="A281">
        <v>44581</v>
      </c>
      <c r="B281" t="s">
        <v>35</v>
      </c>
      <c r="C281">
        <v>7</v>
      </c>
      <c r="D281" t="s">
        <v>106</v>
      </c>
      <c r="E281" t="s">
        <v>106</v>
      </c>
      <c r="F281">
        <v>0</v>
      </c>
    </row>
    <row r="282" spans="1:6" x14ac:dyDescent="0.25">
      <c r="A282">
        <v>44583</v>
      </c>
      <c r="B282" t="s">
        <v>6</v>
      </c>
      <c r="C282">
        <v>6</v>
      </c>
      <c r="D282" t="s">
        <v>106</v>
      </c>
      <c r="E282" t="s">
        <v>107</v>
      </c>
      <c r="F282">
        <v>0</v>
      </c>
    </row>
    <row r="283" spans="1:6" x14ac:dyDescent="0.25">
      <c r="A283">
        <v>44584</v>
      </c>
      <c r="B283" t="s">
        <v>10</v>
      </c>
      <c r="C283">
        <v>5</v>
      </c>
      <c r="D283" t="s">
        <v>105</v>
      </c>
      <c r="E283" t="s">
        <v>107</v>
      </c>
      <c r="F283">
        <v>0</v>
      </c>
    </row>
    <row r="284" spans="1:6" x14ac:dyDescent="0.25">
      <c r="A284">
        <v>44584</v>
      </c>
      <c r="B284" t="s">
        <v>94</v>
      </c>
      <c r="C284">
        <v>8</v>
      </c>
      <c r="D284" t="s">
        <v>108</v>
      </c>
      <c r="E284" t="s">
        <v>106</v>
      </c>
      <c r="F284">
        <v>0</v>
      </c>
    </row>
    <row r="285" spans="1:6" x14ac:dyDescent="0.25">
      <c r="A285">
        <v>44585</v>
      </c>
      <c r="B285" t="s">
        <v>69</v>
      </c>
      <c r="C285">
        <v>15</v>
      </c>
      <c r="D285" t="s">
        <v>106</v>
      </c>
      <c r="E285" t="s">
        <v>106</v>
      </c>
      <c r="F285">
        <v>0</v>
      </c>
    </row>
    <row r="286" spans="1:6" x14ac:dyDescent="0.25">
      <c r="A286">
        <v>44586</v>
      </c>
      <c r="B286" t="s">
        <v>41</v>
      </c>
      <c r="C286">
        <v>14</v>
      </c>
      <c r="D286" t="s">
        <v>108</v>
      </c>
      <c r="E286" t="s">
        <v>107</v>
      </c>
      <c r="F286">
        <v>0</v>
      </c>
    </row>
    <row r="287" spans="1:6" x14ac:dyDescent="0.25">
      <c r="A287">
        <v>44589</v>
      </c>
      <c r="B287" t="s">
        <v>39</v>
      </c>
      <c r="C287">
        <v>11</v>
      </c>
      <c r="D287" t="s">
        <v>108</v>
      </c>
      <c r="E287" t="s">
        <v>106</v>
      </c>
      <c r="F287">
        <v>0</v>
      </c>
    </row>
    <row r="288" spans="1:6" x14ac:dyDescent="0.25">
      <c r="A288">
        <v>44592</v>
      </c>
      <c r="B288" t="s">
        <v>54</v>
      </c>
      <c r="C288">
        <v>6</v>
      </c>
      <c r="D288" t="s">
        <v>106</v>
      </c>
      <c r="E288" t="s">
        <v>107</v>
      </c>
      <c r="F288">
        <v>0</v>
      </c>
    </row>
    <row r="289" spans="1:6" x14ac:dyDescent="0.25">
      <c r="A289">
        <v>44592</v>
      </c>
      <c r="B289" t="s">
        <v>92</v>
      </c>
      <c r="C289">
        <v>9</v>
      </c>
      <c r="D289" t="s">
        <v>108</v>
      </c>
      <c r="E289" t="s">
        <v>107</v>
      </c>
      <c r="F289">
        <v>0</v>
      </c>
    </row>
    <row r="290" spans="1:6" x14ac:dyDescent="0.25">
      <c r="A290">
        <v>44593</v>
      </c>
      <c r="B290" t="s">
        <v>16</v>
      </c>
      <c r="C290">
        <v>9</v>
      </c>
      <c r="D290" t="s">
        <v>108</v>
      </c>
      <c r="E290" t="s">
        <v>107</v>
      </c>
      <c r="F290">
        <v>0</v>
      </c>
    </row>
    <row r="291" spans="1:6" x14ac:dyDescent="0.25">
      <c r="A291">
        <v>44595</v>
      </c>
      <c r="B291" t="s">
        <v>35</v>
      </c>
      <c r="C291">
        <v>8</v>
      </c>
      <c r="D291" t="s">
        <v>108</v>
      </c>
      <c r="E291" t="s">
        <v>106</v>
      </c>
      <c r="F291">
        <v>0</v>
      </c>
    </row>
    <row r="292" spans="1:6" x14ac:dyDescent="0.25">
      <c r="A292">
        <v>44597</v>
      </c>
      <c r="B292" t="s">
        <v>43</v>
      </c>
      <c r="C292">
        <v>6</v>
      </c>
      <c r="D292" t="s">
        <v>108</v>
      </c>
      <c r="E292" t="s">
        <v>107</v>
      </c>
      <c r="F292">
        <v>0</v>
      </c>
    </row>
    <row r="293" spans="1:6" x14ac:dyDescent="0.25">
      <c r="A293">
        <v>44598</v>
      </c>
      <c r="B293" t="s">
        <v>10</v>
      </c>
      <c r="C293">
        <v>6</v>
      </c>
      <c r="D293" t="s">
        <v>108</v>
      </c>
      <c r="E293" t="s">
        <v>107</v>
      </c>
      <c r="F293">
        <v>0</v>
      </c>
    </row>
    <row r="294" spans="1:6" x14ac:dyDescent="0.25">
      <c r="A294">
        <v>44600</v>
      </c>
      <c r="B294" t="s">
        <v>16</v>
      </c>
      <c r="C294">
        <v>11</v>
      </c>
      <c r="D294" t="s">
        <v>106</v>
      </c>
      <c r="E294" t="s">
        <v>107</v>
      </c>
      <c r="F294">
        <v>0</v>
      </c>
    </row>
    <row r="295" spans="1:6" x14ac:dyDescent="0.25">
      <c r="A295">
        <v>44600</v>
      </c>
      <c r="B295" t="s">
        <v>14</v>
      </c>
      <c r="C295">
        <v>3</v>
      </c>
      <c r="D295" t="s">
        <v>106</v>
      </c>
      <c r="E295" t="s">
        <v>107</v>
      </c>
      <c r="F295">
        <v>0</v>
      </c>
    </row>
    <row r="296" spans="1:6" x14ac:dyDescent="0.25">
      <c r="A296">
        <v>44601</v>
      </c>
      <c r="B296" t="s">
        <v>73</v>
      </c>
      <c r="C296">
        <v>14</v>
      </c>
      <c r="D296" t="s">
        <v>106</v>
      </c>
      <c r="E296" t="s">
        <v>106</v>
      </c>
      <c r="F296">
        <v>0</v>
      </c>
    </row>
    <row r="297" spans="1:6" x14ac:dyDescent="0.25">
      <c r="A297">
        <v>44604</v>
      </c>
      <c r="B297" t="s">
        <v>26</v>
      </c>
      <c r="C297">
        <v>13</v>
      </c>
      <c r="D297" t="s">
        <v>108</v>
      </c>
      <c r="E297" t="s">
        <v>107</v>
      </c>
      <c r="F297">
        <v>0</v>
      </c>
    </row>
    <row r="298" spans="1:6" x14ac:dyDescent="0.25">
      <c r="A298">
        <v>44606</v>
      </c>
      <c r="B298" t="s">
        <v>60</v>
      </c>
      <c r="C298">
        <v>8</v>
      </c>
      <c r="D298" t="s">
        <v>106</v>
      </c>
      <c r="E298" t="s">
        <v>107</v>
      </c>
      <c r="F298">
        <v>0</v>
      </c>
    </row>
    <row r="299" spans="1:6" x14ac:dyDescent="0.25">
      <c r="A299">
        <v>44606</v>
      </c>
      <c r="B299" t="s">
        <v>65</v>
      </c>
      <c r="C299">
        <v>3</v>
      </c>
      <c r="D299" t="s">
        <v>108</v>
      </c>
      <c r="E299" t="s">
        <v>107</v>
      </c>
      <c r="F299">
        <v>0</v>
      </c>
    </row>
    <row r="300" spans="1:6" x14ac:dyDescent="0.25">
      <c r="A300">
        <v>44608</v>
      </c>
      <c r="B300" t="s">
        <v>73</v>
      </c>
      <c r="C300">
        <v>1</v>
      </c>
      <c r="D300" t="s">
        <v>106</v>
      </c>
      <c r="E300" t="s">
        <v>107</v>
      </c>
      <c r="F300">
        <v>0</v>
      </c>
    </row>
    <row r="301" spans="1:6" x14ac:dyDescent="0.25">
      <c r="A301">
        <v>44611</v>
      </c>
      <c r="B301" t="s">
        <v>10</v>
      </c>
      <c r="C301">
        <v>13</v>
      </c>
      <c r="D301" t="s">
        <v>106</v>
      </c>
      <c r="E301" t="s">
        <v>107</v>
      </c>
      <c r="F301">
        <v>0</v>
      </c>
    </row>
    <row r="302" spans="1:6" x14ac:dyDescent="0.25">
      <c r="A302">
        <v>44612</v>
      </c>
      <c r="B302" t="s">
        <v>31</v>
      </c>
      <c r="C302">
        <v>6</v>
      </c>
      <c r="D302" t="s">
        <v>108</v>
      </c>
      <c r="E302" t="s">
        <v>107</v>
      </c>
      <c r="F302">
        <v>0</v>
      </c>
    </row>
    <row r="303" spans="1:6" x14ac:dyDescent="0.25">
      <c r="A303">
        <v>44615</v>
      </c>
      <c r="B303" t="s">
        <v>33</v>
      </c>
      <c r="C303">
        <v>6</v>
      </c>
      <c r="D303" t="s">
        <v>106</v>
      </c>
      <c r="E303" t="s">
        <v>106</v>
      </c>
      <c r="F303">
        <v>0</v>
      </c>
    </row>
    <row r="304" spans="1:6" x14ac:dyDescent="0.25">
      <c r="A304">
        <v>44615</v>
      </c>
      <c r="B304" t="s">
        <v>39</v>
      </c>
      <c r="C304">
        <v>15</v>
      </c>
      <c r="D304" t="s">
        <v>106</v>
      </c>
      <c r="E304" t="s">
        <v>107</v>
      </c>
      <c r="F304">
        <v>0</v>
      </c>
    </row>
    <row r="305" spans="1:6" x14ac:dyDescent="0.25">
      <c r="A305">
        <v>44615</v>
      </c>
      <c r="B305" t="s">
        <v>81</v>
      </c>
      <c r="C305">
        <v>8</v>
      </c>
      <c r="D305" t="s">
        <v>108</v>
      </c>
      <c r="E305" t="s">
        <v>106</v>
      </c>
      <c r="F305">
        <v>0</v>
      </c>
    </row>
    <row r="306" spans="1:6" x14ac:dyDescent="0.25">
      <c r="A306">
        <v>44619</v>
      </c>
      <c r="B306" t="s">
        <v>31</v>
      </c>
      <c r="C306">
        <v>7</v>
      </c>
      <c r="D306" t="s">
        <v>108</v>
      </c>
      <c r="E306" t="s">
        <v>107</v>
      </c>
      <c r="F306">
        <v>0</v>
      </c>
    </row>
    <row r="307" spans="1:6" x14ac:dyDescent="0.25">
      <c r="A307">
        <v>44619</v>
      </c>
      <c r="B307" t="s">
        <v>16</v>
      </c>
      <c r="C307">
        <v>15</v>
      </c>
      <c r="D307" t="s">
        <v>108</v>
      </c>
      <c r="E307" t="s">
        <v>106</v>
      </c>
      <c r="F307">
        <v>0</v>
      </c>
    </row>
    <row r="308" spans="1:6" x14ac:dyDescent="0.25">
      <c r="A308">
        <v>44620</v>
      </c>
      <c r="B308" t="s">
        <v>83</v>
      </c>
      <c r="C308">
        <v>15</v>
      </c>
      <c r="D308" t="s">
        <v>108</v>
      </c>
      <c r="E308" t="s">
        <v>107</v>
      </c>
      <c r="F308">
        <v>0</v>
      </c>
    </row>
    <row r="309" spans="1:6" x14ac:dyDescent="0.25">
      <c r="A309">
        <v>44624</v>
      </c>
      <c r="B309" t="s">
        <v>60</v>
      </c>
      <c r="C309">
        <v>13</v>
      </c>
      <c r="D309" t="s">
        <v>105</v>
      </c>
      <c r="E309" t="s">
        <v>106</v>
      </c>
      <c r="F309">
        <v>0</v>
      </c>
    </row>
    <row r="310" spans="1:6" x14ac:dyDescent="0.25">
      <c r="A310">
        <v>44626</v>
      </c>
      <c r="B310" t="s">
        <v>14</v>
      </c>
      <c r="C310">
        <v>2</v>
      </c>
      <c r="D310" t="s">
        <v>108</v>
      </c>
      <c r="E310" t="s">
        <v>107</v>
      </c>
      <c r="F310">
        <v>0</v>
      </c>
    </row>
    <row r="311" spans="1:6" x14ac:dyDescent="0.25">
      <c r="A311">
        <v>44627</v>
      </c>
      <c r="B311" t="s">
        <v>12</v>
      </c>
      <c r="C311">
        <v>1</v>
      </c>
      <c r="D311" t="s">
        <v>108</v>
      </c>
      <c r="E311" t="s">
        <v>107</v>
      </c>
      <c r="F311">
        <v>0</v>
      </c>
    </row>
    <row r="312" spans="1:6" x14ac:dyDescent="0.25">
      <c r="A312">
        <v>44628</v>
      </c>
      <c r="B312" t="s">
        <v>98</v>
      </c>
      <c r="C312">
        <v>6</v>
      </c>
      <c r="D312" t="s">
        <v>108</v>
      </c>
      <c r="E312" t="s">
        <v>106</v>
      </c>
      <c r="F312">
        <v>0</v>
      </c>
    </row>
    <row r="313" spans="1:6" x14ac:dyDescent="0.25">
      <c r="A313">
        <v>44629</v>
      </c>
      <c r="B313" t="s">
        <v>69</v>
      </c>
      <c r="C313">
        <v>3</v>
      </c>
      <c r="D313" t="s">
        <v>108</v>
      </c>
      <c r="E313" t="s">
        <v>106</v>
      </c>
      <c r="F313">
        <v>0</v>
      </c>
    </row>
    <row r="314" spans="1:6" x14ac:dyDescent="0.25">
      <c r="A314">
        <v>44629</v>
      </c>
      <c r="B314" t="s">
        <v>14</v>
      </c>
      <c r="C314">
        <v>11</v>
      </c>
      <c r="D314" t="s">
        <v>106</v>
      </c>
      <c r="E314" t="s">
        <v>107</v>
      </c>
      <c r="F314">
        <v>0</v>
      </c>
    </row>
    <row r="315" spans="1:6" x14ac:dyDescent="0.25">
      <c r="A315">
        <v>44630</v>
      </c>
      <c r="B315" t="s">
        <v>75</v>
      </c>
      <c r="C315">
        <v>12</v>
      </c>
      <c r="D315" t="s">
        <v>105</v>
      </c>
      <c r="E315" t="s">
        <v>106</v>
      </c>
      <c r="F315">
        <v>0</v>
      </c>
    </row>
    <row r="316" spans="1:6" x14ac:dyDescent="0.25">
      <c r="A316">
        <v>44634</v>
      </c>
      <c r="B316" t="s">
        <v>39</v>
      </c>
      <c r="C316">
        <v>2</v>
      </c>
      <c r="D316" t="s">
        <v>108</v>
      </c>
      <c r="E316" t="s">
        <v>107</v>
      </c>
      <c r="F316">
        <v>0</v>
      </c>
    </row>
    <row r="317" spans="1:6" x14ac:dyDescent="0.25">
      <c r="A317">
        <v>44634</v>
      </c>
      <c r="B317" t="s">
        <v>60</v>
      </c>
      <c r="C317">
        <v>13</v>
      </c>
      <c r="D317" t="s">
        <v>108</v>
      </c>
      <c r="E317" t="s">
        <v>106</v>
      </c>
      <c r="F317">
        <v>0</v>
      </c>
    </row>
    <row r="318" spans="1:6" x14ac:dyDescent="0.25">
      <c r="A318">
        <v>44638</v>
      </c>
      <c r="B318" t="s">
        <v>45</v>
      </c>
      <c r="C318">
        <v>2</v>
      </c>
      <c r="D318" t="s">
        <v>106</v>
      </c>
      <c r="E318" t="s">
        <v>107</v>
      </c>
      <c r="F318">
        <v>0</v>
      </c>
    </row>
    <row r="319" spans="1:6" x14ac:dyDescent="0.25">
      <c r="A319">
        <v>44638</v>
      </c>
      <c r="B319" t="s">
        <v>63</v>
      </c>
      <c r="C319">
        <v>10</v>
      </c>
      <c r="D319" t="s">
        <v>108</v>
      </c>
      <c r="E319" t="s">
        <v>107</v>
      </c>
      <c r="F319">
        <v>0</v>
      </c>
    </row>
    <row r="320" spans="1:6" x14ac:dyDescent="0.25">
      <c r="A320">
        <v>44639</v>
      </c>
      <c r="B320" t="s">
        <v>92</v>
      </c>
      <c r="C320">
        <v>6</v>
      </c>
      <c r="D320" t="s">
        <v>105</v>
      </c>
      <c r="E320" t="s">
        <v>107</v>
      </c>
      <c r="F320">
        <v>0</v>
      </c>
    </row>
    <row r="321" spans="1:6" x14ac:dyDescent="0.25">
      <c r="A321">
        <v>44643</v>
      </c>
      <c r="B321" t="s">
        <v>73</v>
      </c>
      <c r="C321">
        <v>9</v>
      </c>
      <c r="D321" t="s">
        <v>108</v>
      </c>
      <c r="E321" t="s">
        <v>107</v>
      </c>
      <c r="F321">
        <v>0</v>
      </c>
    </row>
    <row r="322" spans="1:6" x14ac:dyDescent="0.25">
      <c r="A322">
        <v>44645</v>
      </c>
      <c r="B322" t="s">
        <v>6</v>
      </c>
      <c r="C322">
        <v>2</v>
      </c>
      <c r="D322" t="s">
        <v>105</v>
      </c>
      <c r="E322" t="s">
        <v>106</v>
      </c>
      <c r="F322">
        <v>0</v>
      </c>
    </row>
    <row r="323" spans="1:6" x14ac:dyDescent="0.25">
      <c r="A323">
        <v>44645</v>
      </c>
      <c r="B323" t="s">
        <v>69</v>
      </c>
      <c r="C323">
        <v>11</v>
      </c>
      <c r="D323" t="s">
        <v>108</v>
      </c>
      <c r="E323" t="s">
        <v>106</v>
      </c>
      <c r="F323">
        <v>0</v>
      </c>
    </row>
    <row r="324" spans="1:6" x14ac:dyDescent="0.25">
      <c r="A324">
        <v>44649</v>
      </c>
      <c r="B324" t="s">
        <v>73</v>
      </c>
      <c r="C324">
        <v>12</v>
      </c>
      <c r="D324" t="s">
        <v>106</v>
      </c>
      <c r="E324" t="s">
        <v>106</v>
      </c>
      <c r="F324">
        <v>0</v>
      </c>
    </row>
    <row r="325" spans="1:6" x14ac:dyDescent="0.25">
      <c r="A325">
        <v>44650</v>
      </c>
      <c r="B325" t="s">
        <v>6</v>
      </c>
      <c r="C325">
        <v>13</v>
      </c>
      <c r="D325" t="s">
        <v>106</v>
      </c>
      <c r="E325" t="s">
        <v>107</v>
      </c>
      <c r="F325">
        <v>0</v>
      </c>
    </row>
    <row r="326" spans="1:6" x14ac:dyDescent="0.25">
      <c r="A326">
        <v>44652</v>
      </c>
      <c r="B326" t="s">
        <v>10</v>
      </c>
      <c r="C326">
        <v>2</v>
      </c>
      <c r="D326" t="s">
        <v>106</v>
      </c>
      <c r="E326" t="s">
        <v>107</v>
      </c>
      <c r="F326">
        <v>0</v>
      </c>
    </row>
    <row r="327" spans="1:6" x14ac:dyDescent="0.25">
      <c r="A327">
        <v>44653</v>
      </c>
      <c r="B327" t="s">
        <v>10</v>
      </c>
      <c r="C327">
        <v>3</v>
      </c>
      <c r="D327" t="s">
        <v>108</v>
      </c>
      <c r="E327" t="s">
        <v>107</v>
      </c>
      <c r="F327">
        <v>0</v>
      </c>
    </row>
    <row r="328" spans="1:6" x14ac:dyDescent="0.25">
      <c r="A328">
        <v>44657</v>
      </c>
      <c r="B328" t="s">
        <v>90</v>
      </c>
      <c r="C328">
        <v>2</v>
      </c>
      <c r="D328" t="s">
        <v>105</v>
      </c>
      <c r="E328" t="s">
        <v>107</v>
      </c>
      <c r="F328">
        <v>0</v>
      </c>
    </row>
    <row r="329" spans="1:6" x14ac:dyDescent="0.25">
      <c r="A329">
        <v>44658</v>
      </c>
      <c r="B329" t="s">
        <v>60</v>
      </c>
      <c r="C329">
        <v>7</v>
      </c>
      <c r="D329" t="s">
        <v>108</v>
      </c>
      <c r="E329" t="s">
        <v>106</v>
      </c>
      <c r="F329">
        <v>0</v>
      </c>
    </row>
    <row r="330" spans="1:6" x14ac:dyDescent="0.25">
      <c r="A330">
        <v>44660</v>
      </c>
      <c r="B330" t="s">
        <v>88</v>
      </c>
      <c r="C330">
        <v>12</v>
      </c>
      <c r="D330" t="s">
        <v>105</v>
      </c>
      <c r="E330" t="s">
        <v>107</v>
      </c>
      <c r="F330">
        <v>0</v>
      </c>
    </row>
    <row r="331" spans="1:6" x14ac:dyDescent="0.25">
      <c r="A331">
        <v>44660</v>
      </c>
      <c r="B331" t="s">
        <v>10</v>
      </c>
      <c r="C331">
        <v>9</v>
      </c>
      <c r="D331" t="s">
        <v>106</v>
      </c>
      <c r="E331" t="s">
        <v>106</v>
      </c>
      <c r="F331">
        <v>0</v>
      </c>
    </row>
    <row r="332" spans="1:6" x14ac:dyDescent="0.25">
      <c r="A332">
        <v>44664</v>
      </c>
      <c r="B332" t="s">
        <v>39</v>
      </c>
      <c r="C332">
        <v>14</v>
      </c>
      <c r="D332" t="s">
        <v>105</v>
      </c>
      <c r="E332" t="s">
        <v>106</v>
      </c>
      <c r="F332">
        <v>0</v>
      </c>
    </row>
    <row r="333" spans="1:6" x14ac:dyDescent="0.25">
      <c r="A333">
        <v>44669</v>
      </c>
      <c r="B333" t="s">
        <v>92</v>
      </c>
      <c r="C333">
        <v>9</v>
      </c>
      <c r="D333" t="s">
        <v>108</v>
      </c>
      <c r="E333" t="s">
        <v>107</v>
      </c>
      <c r="F333">
        <v>0</v>
      </c>
    </row>
    <row r="334" spans="1:6" x14ac:dyDescent="0.25">
      <c r="A334">
        <v>44671</v>
      </c>
      <c r="B334" t="s">
        <v>43</v>
      </c>
      <c r="C334">
        <v>2</v>
      </c>
      <c r="D334" t="s">
        <v>105</v>
      </c>
      <c r="E334" t="s">
        <v>106</v>
      </c>
      <c r="F334">
        <v>0</v>
      </c>
    </row>
    <row r="335" spans="1:6" x14ac:dyDescent="0.25">
      <c r="A335">
        <v>44671</v>
      </c>
      <c r="B335" t="s">
        <v>31</v>
      </c>
      <c r="C335">
        <v>4</v>
      </c>
      <c r="D335" t="s">
        <v>108</v>
      </c>
      <c r="E335" t="s">
        <v>106</v>
      </c>
      <c r="F335">
        <v>0</v>
      </c>
    </row>
    <row r="336" spans="1:6" x14ac:dyDescent="0.25">
      <c r="A336">
        <v>44672</v>
      </c>
      <c r="B336" t="s">
        <v>69</v>
      </c>
      <c r="C336">
        <v>2</v>
      </c>
      <c r="D336" t="s">
        <v>108</v>
      </c>
      <c r="E336" t="s">
        <v>107</v>
      </c>
      <c r="F336">
        <v>0</v>
      </c>
    </row>
    <row r="337" spans="1:6" x14ac:dyDescent="0.25">
      <c r="A337">
        <v>44672</v>
      </c>
      <c r="B337" t="s">
        <v>60</v>
      </c>
      <c r="C337">
        <v>14</v>
      </c>
      <c r="D337" t="s">
        <v>106</v>
      </c>
      <c r="E337" t="s">
        <v>106</v>
      </c>
      <c r="F337">
        <v>0</v>
      </c>
    </row>
    <row r="338" spans="1:6" x14ac:dyDescent="0.25">
      <c r="A338">
        <v>44674</v>
      </c>
      <c r="B338" t="s">
        <v>98</v>
      </c>
      <c r="C338">
        <v>15</v>
      </c>
      <c r="D338" t="s">
        <v>106</v>
      </c>
      <c r="E338" t="s">
        <v>106</v>
      </c>
      <c r="F338">
        <v>0</v>
      </c>
    </row>
    <row r="339" spans="1:6" x14ac:dyDescent="0.25">
      <c r="A339">
        <v>44675</v>
      </c>
      <c r="B339" t="s">
        <v>77</v>
      </c>
      <c r="C339">
        <v>4</v>
      </c>
      <c r="D339" t="s">
        <v>108</v>
      </c>
      <c r="E339" t="s">
        <v>106</v>
      </c>
      <c r="F339">
        <v>0</v>
      </c>
    </row>
    <row r="340" spans="1:6" x14ac:dyDescent="0.25">
      <c r="A340">
        <v>44676</v>
      </c>
      <c r="B340" t="s">
        <v>14</v>
      </c>
      <c r="C340">
        <v>9</v>
      </c>
      <c r="D340" t="s">
        <v>108</v>
      </c>
      <c r="E340" t="s">
        <v>107</v>
      </c>
      <c r="F340">
        <v>0</v>
      </c>
    </row>
    <row r="341" spans="1:6" x14ac:dyDescent="0.25">
      <c r="A341">
        <v>44676</v>
      </c>
      <c r="B341" t="s">
        <v>12</v>
      </c>
      <c r="C341">
        <v>8</v>
      </c>
      <c r="D341" t="s">
        <v>106</v>
      </c>
      <c r="E341" t="s">
        <v>106</v>
      </c>
      <c r="F341">
        <v>0</v>
      </c>
    </row>
    <row r="342" spans="1:6" x14ac:dyDescent="0.25">
      <c r="A342">
        <v>44677</v>
      </c>
      <c r="B342" t="s">
        <v>63</v>
      </c>
      <c r="C342">
        <v>2</v>
      </c>
      <c r="D342" t="s">
        <v>108</v>
      </c>
      <c r="E342" t="s">
        <v>107</v>
      </c>
      <c r="F342">
        <v>0</v>
      </c>
    </row>
    <row r="343" spans="1:6" x14ac:dyDescent="0.25">
      <c r="A343">
        <v>44679</v>
      </c>
      <c r="B343" t="s">
        <v>35</v>
      </c>
      <c r="C343">
        <v>14</v>
      </c>
      <c r="D343" t="s">
        <v>108</v>
      </c>
      <c r="E343" t="s">
        <v>107</v>
      </c>
      <c r="F343">
        <v>0</v>
      </c>
    </row>
    <row r="344" spans="1:6" x14ac:dyDescent="0.25">
      <c r="A344">
        <v>44681</v>
      </c>
      <c r="B344" t="s">
        <v>39</v>
      </c>
      <c r="C344">
        <v>13</v>
      </c>
      <c r="D344" t="s">
        <v>106</v>
      </c>
      <c r="E344" t="s">
        <v>106</v>
      </c>
      <c r="F344">
        <v>0</v>
      </c>
    </row>
    <row r="345" spans="1:6" x14ac:dyDescent="0.25">
      <c r="A345">
        <v>44681</v>
      </c>
      <c r="B345" t="s">
        <v>63</v>
      </c>
      <c r="C345">
        <v>8</v>
      </c>
      <c r="D345" t="s">
        <v>108</v>
      </c>
      <c r="E345" t="s">
        <v>106</v>
      </c>
      <c r="F345">
        <v>0</v>
      </c>
    </row>
    <row r="346" spans="1:6" x14ac:dyDescent="0.25">
      <c r="A346">
        <v>44682</v>
      </c>
      <c r="B346" t="s">
        <v>77</v>
      </c>
      <c r="C346">
        <v>9</v>
      </c>
      <c r="D346" t="s">
        <v>105</v>
      </c>
      <c r="E346" t="s">
        <v>106</v>
      </c>
      <c r="F346">
        <v>0</v>
      </c>
    </row>
    <row r="347" spans="1:6" x14ac:dyDescent="0.25">
      <c r="A347">
        <v>44682</v>
      </c>
      <c r="B347" t="s">
        <v>75</v>
      </c>
      <c r="C347">
        <v>6</v>
      </c>
      <c r="D347" t="s">
        <v>106</v>
      </c>
      <c r="E347" t="s">
        <v>106</v>
      </c>
      <c r="F347">
        <v>0</v>
      </c>
    </row>
    <row r="348" spans="1:6" x14ac:dyDescent="0.25">
      <c r="A348">
        <v>44683</v>
      </c>
      <c r="B348" t="s">
        <v>33</v>
      </c>
      <c r="C348">
        <v>4</v>
      </c>
      <c r="D348" t="s">
        <v>106</v>
      </c>
      <c r="E348" t="s">
        <v>107</v>
      </c>
      <c r="F348">
        <v>0</v>
      </c>
    </row>
    <row r="349" spans="1:6" x14ac:dyDescent="0.25">
      <c r="A349">
        <v>44685</v>
      </c>
      <c r="B349" t="s">
        <v>47</v>
      </c>
      <c r="C349">
        <v>10</v>
      </c>
      <c r="D349" t="s">
        <v>108</v>
      </c>
      <c r="E349" t="s">
        <v>106</v>
      </c>
      <c r="F349">
        <v>0</v>
      </c>
    </row>
    <row r="350" spans="1:6" x14ac:dyDescent="0.25">
      <c r="A350">
        <v>44687</v>
      </c>
      <c r="B350" t="s">
        <v>77</v>
      </c>
      <c r="C350">
        <v>7</v>
      </c>
      <c r="D350" t="s">
        <v>108</v>
      </c>
      <c r="E350" t="s">
        <v>106</v>
      </c>
      <c r="F350">
        <v>0</v>
      </c>
    </row>
    <row r="351" spans="1:6" x14ac:dyDescent="0.25">
      <c r="A351">
        <v>44688</v>
      </c>
      <c r="B351" t="s">
        <v>37</v>
      </c>
      <c r="C351">
        <v>4</v>
      </c>
      <c r="D351" t="s">
        <v>106</v>
      </c>
      <c r="E351" t="s">
        <v>107</v>
      </c>
      <c r="F351">
        <v>0</v>
      </c>
    </row>
    <row r="352" spans="1:6" x14ac:dyDescent="0.25">
      <c r="A352">
        <v>44688</v>
      </c>
      <c r="B352" t="s">
        <v>63</v>
      </c>
      <c r="C352">
        <v>1</v>
      </c>
      <c r="D352" t="s">
        <v>106</v>
      </c>
      <c r="E352" t="s">
        <v>106</v>
      </c>
      <c r="F352">
        <v>0</v>
      </c>
    </row>
    <row r="353" spans="1:6" x14ac:dyDescent="0.25">
      <c r="A353">
        <v>44689</v>
      </c>
      <c r="B353" t="s">
        <v>52</v>
      </c>
      <c r="C353">
        <v>7</v>
      </c>
      <c r="D353" t="s">
        <v>106</v>
      </c>
      <c r="E353" t="s">
        <v>106</v>
      </c>
      <c r="F353">
        <v>0</v>
      </c>
    </row>
    <row r="354" spans="1:6" x14ac:dyDescent="0.25">
      <c r="A354">
        <v>44690</v>
      </c>
      <c r="B354" t="s">
        <v>41</v>
      </c>
      <c r="C354">
        <v>12</v>
      </c>
      <c r="D354" t="s">
        <v>105</v>
      </c>
      <c r="E354" t="s">
        <v>107</v>
      </c>
      <c r="F354">
        <v>0</v>
      </c>
    </row>
    <row r="355" spans="1:6" x14ac:dyDescent="0.25">
      <c r="A355">
        <v>44691</v>
      </c>
      <c r="B355" t="s">
        <v>24</v>
      </c>
      <c r="C355">
        <v>6</v>
      </c>
      <c r="D355" t="s">
        <v>108</v>
      </c>
      <c r="E355" t="s">
        <v>106</v>
      </c>
      <c r="F355">
        <v>0</v>
      </c>
    </row>
    <row r="356" spans="1:6" x14ac:dyDescent="0.25">
      <c r="A356">
        <v>44693</v>
      </c>
      <c r="B356" t="s">
        <v>29</v>
      </c>
      <c r="C356">
        <v>7</v>
      </c>
      <c r="D356" t="s">
        <v>106</v>
      </c>
      <c r="E356" t="s">
        <v>107</v>
      </c>
      <c r="F356">
        <v>0</v>
      </c>
    </row>
    <row r="357" spans="1:6" x14ac:dyDescent="0.25">
      <c r="A357">
        <v>44694</v>
      </c>
      <c r="B357" t="s">
        <v>31</v>
      </c>
      <c r="C357">
        <v>5</v>
      </c>
      <c r="D357" t="s">
        <v>108</v>
      </c>
      <c r="E357" t="s">
        <v>106</v>
      </c>
      <c r="F357">
        <v>0</v>
      </c>
    </row>
    <row r="358" spans="1:6" x14ac:dyDescent="0.25">
      <c r="A358">
        <v>44695</v>
      </c>
      <c r="B358" t="s">
        <v>22</v>
      </c>
      <c r="C358">
        <v>14</v>
      </c>
      <c r="D358" t="s">
        <v>108</v>
      </c>
      <c r="E358" t="s">
        <v>107</v>
      </c>
      <c r="F358">
        <v>0</v>
      </c>
    </row>
    <row r="359" spans="1:6" x14ac:dyDescent="0.25">
      <c r="A359">
        <v>44696</v>
      </c>
      <c r="B359" t="s">
        <v>47</v>
      </c>
      <c r="C359">
        <v>5</v>
      </c>
      <c r="D359" t="s">
        <v>106</v>
      </c>
      <c r="E359" t="s">
        <v>106</v>
      </c>
      <c r="F359">
        <v>0</v>
      </c>
    </row>
    <row r="360" spans="1:6" x14ac:dyDescent="0.25">
      <c r="A360">
        <v>44697</v>
      </c>
      <c r="B360" t="s">
        <v>26</v>
      </c>
      <c r="C360">
        <v>13</v>
      </c>
      <c r="D360" t="s">
        <v>108</v>
      </c>
      <c r="E360" t="s">
        <v>107</v>
      </c>
      <c r="F360">
        <v>0</v>
      </c>
    </row>
    <row r="361" spans="1:6" x14ac:dyDescent="0.25">
      <c r="A361">
        <v>44697</v>
      </c>
      <c r="B361" t="s">
        <v>71</v>
      </c>
      <c r="C361">
        <v>13</v>
      </c>
      <c r="D361" t="s">
        <v>106</v>
      </c>
      <c r="E361" t="s">
        <v>106</v>
      </c>
      <c r="F361">
        <v>0</v>
      </c>
    </row>
    <row r="362" spans="1:6" x14ac:dyDescent="0.25">
      <c r="A362">
        <v>44698</v>
      </c>
      <c r="B362" t="s">
        <v>63</v>
      </c>
      <c r="C362">
        <v>8</v>
      </c>
      <c r="D362" t="s">
        <v>108</v>
      </c>
      <c r="E362" t="s">
        <v>107</v>
      </c>
      <c r="F362">
        <v>0</v>
      </c>
    </row>
    <row r="363" spans="1:6" x14ac:dyDescent="0.25">
      <c r="A363">
        <v>44699</v>
      </c>
      <c r="B363" t="s">
        <v>63</v>
      </c>
      <c r="C363">
        <v>4</v>
      </c>
      <c r="D363" t="s">
        <v>105</v>
      </c>
      <c r="E363" t="s">
        <v>106</v>
      </c>
      <c r="F363">
        <v>0</v>
      </c>
    </row>
    <row r="364" spans="1:6" x14ac:dyDescent="0.25">
      <c r="A364">
        <v>44699</v>
      </c>
      <c r="B364" t="s">
        <v>86</v>
      </c>
      <c r="C364">
        <v>8</v>
      </c>
      <c r="D364" t="s">
        <v>105</v>
      </c>
      <c r="E364" t="s">
        <v>106</v>
      </c>
      <c r="F364">
        <v>0</v>
      </c>
    </row>
    <row r="365" spans="1:6" x14ac:dyDescent="0.25">
      <c r="A365">
        <v>44701</v>
      </c>
      <c r="B365" t="s">
        <v>98</v>
      </c>
      <c r="C365">
        <v>15</v>
      </c>
      <c r="D365" t="s">
        <v>106</v>
      </c>
      <c r="E365" t="s">
        <v>107</v>
      </c>
      <c r="F365">
        <v>0</v>
      </c>
    </row>
    <row r="366" spans="1:6" x14ac:dyDescent="0.25">
      <c r="A366">
        <v>44703</v>
      </c>
      <c r="B366" t="s">
        <v>37</v>
      </c>
      <c r="C366">
        <v>12</v>
      </c>
      <c r="D366" t="s">
        <v>108</v>
      </c>
      <c r="E366" t="s">
        <v>106</v>
      </c>
      <c r="F366">
        <v>0</v>
      </c>
    </row>
    <row r="367" spans="1:6" x14ac:dyDescent="0.25">
      <c r="A367">
        <v>44706</v>
      </c>
      <c r="B367" t="s">
        <v>10</v>
      </c>
      <c r="C367">
        <v>7</v>
      </c>
      <c r="D367" t="s">
        <v>106</v>
      </c>
      <c r="E367" t="s">
        <v>106</v>
      </c>
      <c r="F367">
        <v>0</v>
      </c>
    </row>
    <row r="368" spans="1:6" x14ac:dyDescent="0.25">
      <c r="A368">
        <v>44707</v>
      </c>
      <c r="B368" t="s">
        <v>65</v>
      </c>
      <c r="C368">
        <v>2</v>
      </c>
      <c r="D368" t="s">
        <v>108</v>
      </c>
      <c r="E368" t="s">
        <v>106</v>
      </c>
      <c r="F368">
        <v>0</v>
      </c>
    </row>
    <row r="369" spans="1:6" x14ac:dyDescent="0.25">
      <c r="A369">
        <v>44707</v>
      </c>
      <c r="B369" t="s">
        <v>63</v>
      </c>
      <c r="C369">
        <v>2</v>
      </c>
      <c r="D369" t="s">
        <v>106</v>
      </c>
      <c r="E369" t="s">
        <v>106</v>
      </c>
      <c r="F369">
        <v>0</v>
      </c>
    </row>
    <row r="370" spans="1:6" x14ac:dyDescent="0.25">
      <c r="A370">
        <v>44709</v>
      </c>
      <c r="B370" t="s">
        <v>92</v>
      </c>
      <c r="C370">
        <v>10</v>
      </c>
      <c r="D370" t="s">
        <v>105</v>
      </c>
      <c r="E370" t="s">
        <v>107</v>
      </c>
      <c r="F370">
        <v>0</v>
      </c>
    </row>
    <row r="371" spans="1:6" x14ac:dyDescent="0.25">
      <c r="A371">
        <v>44709</v>
      </c>
      <c r="B371" t="s">
        <v>22</v>
      </c>
      <c r="C371">
        <v>5</v>
      </c>
      <c r="D371" t="s">
        <v>105</v>
      </c>
      <c r="E371" t="s">
        <v>106</v>
      </c>
      <c r="F371">
        <v>0</v>
      </c>
    </row>
    <row r="372" spans="1:6" x14ac:dyDescent="0.25">
      <c r="A372">
        <v>44709</v>
      </c>
      <c r="B372" t="s">
        <v>26</v>
      </c>
      <c r="C372">
        <v>9</v>
      </c>
      <c r="D372" t="s">
        <v>106</v>
      </c>
      <c r="E372" t="s">
        <v>107</v>
      </c>
      <c r="F372">
        <v>0</v>
      </c>
    </row>
    <row r="373" spans="1:6" x14ac:dyDescent="0.25">
      <c r="A373">
        <v>44709</v>
      </c>
      <c r="B373" t="s">
        <v>14</v>
      </c>
      <c r="C373">
        <v>12</v>
      </c>
      <c r="D373" t="s">
        <v>106</v>
      </c>
      <c r="E373" t="s">
        <v>106</v>
      </c>
      <c r="F373">
        <v>0</v>
      </c>
    </row>
    <row r="374" spans="1:6" x14ac:dyDescent="0.25">
      <c r="A374">
        <v>44709</v>
      </c>
      <c r="B374" t="s">
        <v>47</v>
      </c>
      <c r="C374">
        <v>14</v>
      </c>
      <c r="D374" t="s">
        <v>108</v>
      </c>
      <c r="E374" t="s">
        <v>107</v>
      </c>
      <c r="F374">
        <v>0</v>
      </c>
    </row>
    <row r="375" spans="1:6" x14ac:dyDescent="0.25">
      <c r="A375">
        <v>44711</v>
      </c>
      <c r="B375" t="s">
        <v>98</v>
      </c>
      <c r="C375">
        <v>9</v>
      </c>
      <c r="D375" t="s">
        <v>108</v>
      </c>
      <c r="E375" t="s">
        <v>106</v>
      </c>
      <c r="F375">
        <v>0</v>
      </c>
    </row>
    <row r="376" spans="1:6" x14ac:dyDescent="0.25">
      <c r="A376">
        <v>44711</v>
      </c>
      <c r="B376" t="s">
        <v>16</v>
      </c>
      <c r="C376">
        <v>4</v>
      </c>
      <c r="D376" t="s">
        <v>105</v>
      </c>
      <c r="E376" t="s">
        <v>107</v>
      </c>
      <c r="F376">
        <v>0</v>
      </c>
    </row>
    <row r="377" spans="1:6" x14ac:dyDescent="0.25">
      <c r="A377">
        <v>44711</v>
      </c>
      <c r="B377" t="s">
        <v>75</v>
      </c>
      <c r="C377">
        <v>3</v>
      </c>
      <c r="D377" t="s">
        <v>106</v>
      </c>
      <c r="E377" t="s">
        <v>107</v>
      </c>
      <c r="F377">
        <v>0</v>
      </c>
    </row>
    <row r="378" spans="1:6" x14ac:dyDescent="0.25">
      <c r="A378">
        <v>44715</v>
      </c>
      <c r="B378" t="s">
        <v>22</v>
      </c>
      <c r="C378">
        <v>14</v>
      </c>
      <c r="D378" t="s">
        <v>106</v>
      </c>
      <c r="E378" t="s">
        <v>106</v>
      </c>
      <c r="F378">
        <v>0</v>
      </c>
    </row>
    <row r="379" spans="1:6" x14ac:dyDescent="0.25">
      <c r="A379">
        <v>44722</v>
      </c>
      <c r="B379" t="s">
        <v>65</v>
      </c>
      <c r="C379">
        <v>8</v>
      </c>
      <c r="D379" t="s">
        <v>105</v>
      </c>
      <c r="E379" t="s">
        <v>106</v>
      </c>
      <c r="F379">
        <v>0</v>
      </c>
    </row>
    <row r="380" spans="1:6" x14ac:dyDescent="0.25">
      <c r="A380">
        <v>44723</v>
      </c>
      <c r="B380" t="s">
        <v>88</v>
      </c>
      <c r="C380">
        <v>13</v>
      </c>
      <c r="D380" t="s">
        <v>106</v>
      </c>
      <c r="E380" t="s">
        <v>107</v>
      </c>
      <c r="F380">
        <v>0</v>
      </c>
    </row>
    <row r="381" spans="1:6" x14ac:dyDescent="0.25">
      <c r="A381">
        <v>44723</v>
      </c>
      <c r="B381" t="s">
        <v>50</v>
      </c>
      <c r="C381">
        <v>6</v>
      </c>
      <c r="D381" t="s">
        <v>108</v>
      </c>
      <c r="E381" t="s">
        <v>106</v>
      </c>
      <c r="F381">
        <v>0</v>
      </c>
    </row>
    <row r="382" spans="1:6" x14ac:dyDescent="0.25">
      <c r="A382">
        <v>44725</v>
      </c>
      <c r="B382" t="s">
        <v>60</v>
      </c>
      <c r="C382">
        <v>6</v>
      </c>
      <c r="D382" t="s">
        <v>108</v>
      </c>
      <c r="E382" t="s">
        <v>107</v>
      </c>
      <c r="F382">
        <v>0</v>
      </c>
    </row>
    <row r="383" spans="1:6" x14ac:dyDescent="0.25">
      <c r="A383">
        <v>44727</v>
      </c>
      <c r="B383" t="s">
        <v>94</v>
      </c>
      <c r="C383">
        <v>15</v>
      </c>
      <c r="D383" t="s">
        <v>105</v>
      </c>
      <c r="E383" t="s">
        <v>106</v>
      </c>
      <c r="F383">
        <v>0</v>
      </c>
    </row>
    <row r="384" spans="1:6" x14ac:dyDescent="0.25">
      <c r="A384">
        <v>44728</v>
      </c>
      <c r="B384" t="s">
        <v>67</v>
      </c>
      <c r="C384">
        <v>15</v>
      </c>
      <c r="D384" t="s">
        <v>106</v>
      </c>
      <c r="E384" t="s">
        <v>107</v>
      </c>
      <c r="F384">
        <v>0</v>
      </c>
    </row>
    <row r="385" spans="1:6" x14ac:dyDescent="0.25">
      <c r="A385">
        <v>44731</v>
      </c>
      <c r="B385" t="s">
        <v>10</v>
      </c>
      <c r="C385">
        <v>8</v>
      </c>
      <c r="D385" t="s">
        <v>108</v>
      </c>
      <c r="E385" t="s">
        <v>107</v>
      </c>
      <c r="F385">
        <v>0</v>
      </c>
    </row>
    <row r="386" spans="1:6" x14ac:dyDescent="0.25">
      <c r="A386">
        <v>44733</v>
      </c>
      <c r="B386" t="s">
        <v>41</v>
      </c>
      <c r="C386">
        <v>14</v>
      </c>
      <c r="D386" t="s">
        <v>108</v>
      </c>
      <c r="E386" t="s">
        <v>107</v>
      </c>
      <c r="F386">
        <v>0</v>
      </c>
    </row>
    <row r="387" spans="1:6" x14ac:dyDescent="0.25">
      <c r="A387">
        <v>44734</v>
      </c>
      <c r="B387" t="s">
        <v>90</v>
      </c>
      <c r="C387">
        <v>10</v>
      </c>
      <c r="D387" t="s">
        <v>106</v>
      </c>
      <c r="E387" t="s">
        <v>107</v>
      </c>
      <c r="F387">
        <v>0</v>
      </c>
    </row>
    <row r="388" spans="1:6" x14ac:dyDescent="0.25">
      <c r="A388">
        <v>44734</v>
      </c>
      <c r="B388" t="s">
        <v>6</v>
      </c>
      <c r="C388">
        <v>4</v>
      </c>
      <c r="D388" t="s">
        <v>108</v>
      </c>
      <c r="E388" t="s">
        <v>107</v>
      </c>
      <c r="F388">
        <v>0</v>
      </c>
    </row>
    <row r="389" spans="1:6" x14ac:dyDescent="0.25">
      <c r="A389">
        <v>44735</v>
      </c>
      <c r="B389" t="s">
        <v>14</v>
      </c>
      <c r="C389">
        <v>8</v>
      </c>
      <c r="D389" t="s">
        <v>108</v>
      </c>
      <c r="E389" t="s">
        <v>106</v>
      </c>
      <c r="F389">
        <v>0</v>
      </c>
    </row>
    <row r="390" spans="1:6" x14ac:dyDescent="0.25">
      <c r="A390">
        <v>44736</v>
      </c>
      <c r="B390" t="s">
        <v>43</v>
      </c>
      <c r="C390">
        <v>7</v>
      </c>
      <c r="D390" t="s">
        <v>108</v>
      </c>
      <c r="E390" t="s">
        <v>107</v>
      </c>
      <c r="F390">
        <v>0</v>
      </c>
    </row>
    <row r="391" spans="1:6" x14ac:dyDescent="0.25">
      <c r="A391">
        <v>44737</v>
      </c>
      <c r="B391" t="s">
        <v>31</v>
      </c>
      <c r="C391">
        <v>7</v>
      </c>
      <c r="D391" t="s">
        <v>106</v>
      </c>
      <c r="E391" t="s">
        <v>106</v>
      </c>
      <c r="F391">
        <v>0</v>
      </c>
    </row>
    <row r="392" spans="1:6" x14ac:dyDescent="0.25">
      <c r="A392">
        <v>44738</v>
      </c>
      <c r="B392" t="s">
        <v>77</v>
      </c>
      <c r="C392">
        <v>4</v>
      </c>
      <c r="D392" t="s">
        <v>108</v>
      </c>
      <c r="E392" t="s">
        <v>107</v>
      </c>
      <c r="F392">
        <v>0</v>
      </c>
    </row>
    <row r="393" spans="1:6" x14ac:dyDescent="0.25">
      <c r="A393">
        <v>44738</v>
      </c>
      <c r="B393" t="s">
        <v>96</v>
      </c>
      <c r="C393">
        <v>12</v>
      </c>
      <c r="D393" t="s">
        <v>108</v>
      </c>
      <c r="E393" t="s">
        <v>106</v>
      </c>
      <c r="F393">
        <v>0</v>
      </c>
    </row>
    <row r="394" spans="1:6" x14ac:dyDescent="0.25">
      <c r="A394">
        <v>44745</v>
      </c>
      <c r="B394" t="s">
        <v>75</v>
      </c>
      <c r="C394">
        <v>15</v>
      </c>
      <c r="D394" t="s">
        <v>108</v>
      </c>
      <c r="E394" t="s">
        <v>107</v>
      </c>
      <c r="F394">
        <v>0</v>
      </c>
    </row>
    <row r="395" spans="1:6" x14ac:dyDescent="0.25">
      <c r="A395">
        <v>44746</v>
      </c>
      <c r="B395" t="s">
        <v>20</v>
      </c>
      <c r="C395">
        <v>7</v>
      </c>
      <c r="D395" t="s">
        <v>108</v>
      </c>
      <c r="E395" t="s">
        <v>106</v>
      </c>
      <c r="F395">
        <v>0</v>
      </c>
    </row>
    <row r="396" spans="1:6" x14ac:dyDescent="0.25">
      <c r="A396">
        <v>44747</v>
      </c>
      <c r="B396" t="s">
        <v>58</v>
      </c>
      <c r="C396">
        <v>7</v>
      </c>
      <c r="D396" t="s">
        <v>106</v>
      </c>
      <c r="E396" t="s">
        <v>107</v>
      </c>
      <c r="F396">
        <v>0</v>
      </c>
    </row>
    <row r="397" spans="1:6" x14ac:dyDescent="0.25">
      <c r="A397">
        <v>44747</v>
      </c>
      <c r="B397" t="s">
        <v>37</v>
      </c>
      <c r="C397">
        <v>8</v>
      </c>
      <c r="D397" t="s">
        <v>108</v>
      </c>
      <c r="E397" t="s">
        <v>106</v>
      </c>
      <c r="F397">
        <v>0</v>
      </c>
    </row>
    <row r="398" spans="1:6" x14ac:dyDescent="0.25">
      <c r="A398">
        <v>44748</v>
      </c>
      <c r="B398" t="s">
        <v>92</v>
      </c>
      <c r="C398">
        <v>2</v>
      </c>
      <c r="D398" t="s">
        <v>108</v>
      </c>
      <c r="E398" t="s">
        <v>107</v>
      </c>
      <c r="F398">
        <v>0</v>
      </c>
    </row>
    <row r="399" spans="1:6" x14ac:dyDescent="0.25">
      <c r="A399">
        <v>44750</v>
      </c>
      <c r="B399" t="s">
        <v>43</v>
      </c>
      <c r="C399">
        <v>2</v>
      </c>
      <c r="D399" t="s">
        <v>108</v>
      </c>
      <c r="E399" t="s">
        <v>106</v>
      </c>
      <c r="F399">
        <v>0</v>
      </c>
    </row>
    <row r="400" spans="1:6" x14ac:dyDescent="0.25">
      <c r="A400">
        <v>44752</v>
      </c>
      <c r="B400" t="s">
        <v>73</v>
      </c>
      <c r="C400">
        <v>12</v>
      </c>
      <c r="D400" t="s">
        <v>106</v>
      </c>
      <c r="E400" t="s">
        <v>107</v>
      </c>
      <c r="F400">
        <v>0</v>
      </c>
    </row>
    <row r="401" spans="1:6" x14ac:dyDescent="0.25">
      <c r="A401">
        <v>44754</v>
      </c>
      <c r="B401" t="s">
        <v>65</v>
      </c>
      <c r="C401">
        <v>12</v>
      </c>
      <c r="D401" t="s">
        <v>108</v>
      </c>
      <c r="E401" t="s">
        <v>107</v>
      </c>
      <c r="F401">
        <v>0</v>
      </c>
    </row>
    <row r="402" spans="1:6" x14ac:dyDescent="0.25">
      <c r="A402">
        <v>44755</v>
      </c>
      <c r="B402" t="s">
        <v>58</v>
      </c>
      <c r="C402">
        <v>7</v>
      </c>
      <c r="D402" t="s">
        <v>108</v>
      </c>
      <c r="E402" t="s">
        <v>106</v>
      </c>
      <c r="F402">
        <v>0</v>
      </c>
    </row>
    <row r="403" spans="1:6" x14ac:dyDescent="0.25">
      <c r="A403">
        <v>44756</v>
      </c>
      <c r="B403" t="s">
        <v>75</v>
      </c>
      <c r="C403">
        <v>9</v>
      </c>
      <c r="D403" t="s">
        <v>108</v>
      </c>
      <c r="E403" t="s">
        <v>106</v>
      </c>
      <c r="F403">
        <v>0</v>
      </c>
    </row>
    <row r="404" spans="1:6" x14ac:dyDescent="0.25">
      <c r="A404">
        <v>44757</v>
      </c>
      <c r="B404" t="s">
        <v>14</v>
      </c>
      <c r="C404">
        <v>2</v>
      </c>
      <c r="D404" t="s">
        <v>106</v>
      </c>
      <c r="E404" t="s">
        <v>106</v>
      </c>
      <c r="F404">
        <v>0</v>
      </c>
    </row>
    <row r="405" spans="1:6" x14ac:dyDescent="0.25">
      <c r="A405">
        <v>44759</v>
      </c>
      <c r="B405" t="s">
        <v>92</v>
      </c>
      <c r="C405">
        <v>8</v>
      </c>
      <c r="D405" t="s">
        <v>106</v>
      </c>
      <c r="E405" t="s">
        <v>107</v>
      </c>
      <c r="F405">
        <v>0</v>
      </c>
    </row>
    <row r="406" spans="1:6" x14ac:dyDescent="0.25">
      <c r="A406">
        <v>44760</v>
      </c>
      <c r="B406" t="s">
        <v>26</v>
      </c>
      <c r="C406">
        <v>12</v>
      </c>
      <c r="D406" t="s">
        <v>108</v>
      </c>
      <c r="E406" t="s">
        <v>106</v>
      </c>
      <c r="F406">
        <v>0</v>
      </c>
    </row>
    <row r="407" spans="1:6" x14ac:dyDescent="0.25">
      <c r="A407">
        <v>44762</v>
      </c>
      <c r="B407" t="s">
        <v>94</v>
      </c>
      <c r="C407">
        <v>8</v>
      </c>
      <c r="D407" t="s">
        <v>105</v>
      </c>
      <c r="E407" t="s">
        <v>106</v>
      </c>
      <c r="F407">
        <v>0</v>
      </c>
    </row>
    <row r="408" spans="1:6" x14ac:dyDescent="0.25">
      <c r="A408">
        <v>44764</v>
      </c>
      <c r="B408" t="s">
        <v>77</v>
      </c>
      <c r="C408">
        <v>6</v>
      </c>
      <c r="D408" t="s">
        <v>108</v>
      </c>
      <c r="E408" t="s">
        <v>107</v>
      </c>
      <c r="F408">
        <v>0</v>
      </c>
    </row>
    <row r="409" spans="1:6" x14ac:dyDescent="0.25">
      <c r="A409">
        <v>44765</v>
      </c>
      <c r="B409" t="s">
        <v>43</v>
      </c>
      <c r="C409">
        <v>2</v>
      </c>
      <c r="D409" t="s">
        <v>106</v>
      </c>
      <c r="E409" t="s">
        <v>106</v>
      </c>
      <c r="F409">
        <v>0</v>
      </c>
    </row>
    <row r="410" spans="1:6" x14ac:dyDescent="0.25">
      <c r="A410">
        <v>44766</v>
      </c>
      <c r="B410" t="s">
        <v>18</v>
      </c>
      <c r="C410">
        <v>14</v>
      </c>
      <c r="D410" t="s">
        <v>108</v>
      </c>
      <c r="E410" t="s">
        <v>107</v>
      </c>
      <c r="F410">
        <v>0</v>
      </c>
    </row>
    <row r="411" spans="1:6" x14ac:dyDescent="0.25">
      <c r="A411">
        <v>44766</v>
      </c>
      <c r="B411" t="s">
        <v>63</v>
      </c>
      <c r="C411">
        <v>1</v>
      </c>
      <c r="D411" t="s">
        <v>106</v>
      </c>
      <c r="E411" t="s">
        <v>106</v>
      </c>
      <c r="F411">
        <v>0</v>
      </c>
    </row>
    <row r="412" spans="1:6" x14ac:dyDescent="0.25">
      <c r="A412">
        <v>44767</v>
      </c>
      <c r="B412" t="s">
        <v>98</v>
      </c>
      <c r="C412">
        <v>2</v>
      </c>
      <c r="D412" t="s">
        <v>108</v>
      </c>
      <c r="E412" t="s">
        <v>107</v>
      </c>
      <c r="F412">
        <v>0</v>
      </c>
    </row>
    <row r="413" spans="1:6" x14ac:dyDescent="0.25">
      <c r="A413">
        <v>44767</v>
      </c>
      <c r="B413" t="s">
        <v>41</v>
      </c>
      <c r="C413">
        <v>12</v>
      </c>
      <c r="D413" t="s">
        <v>108</v>
      </c>
      <c r="E413" t="s">
        <v>107</v>
      </c>
      <c r="F413">
        <v>0</v>
      </c>
    </row>
    <row r="414" spans="1:6" x14ac:dyDescent="0.25">
      <c r="A414">
        <v>44767</v>
      </c>
      <c r="B414" t="s">
        <v>12</v>
      </c>
      <c r="C414">
        <v>13</v>
      </c>
      <c r="D414" t="s">
        <v>106</v>
      </c>
      <c r="E414" t="s">
        <v>107</v>
      </c>
      <c r="F414">
        <v>0</v>
      </c>
    </row>
    <row r="415" spans="1:6" x14ac:dyDescent="0.25">
      <c r="A415">
        <v>44768</v>
      </c>
      <c r="B415" t="s">
        <v>12</v>
      </c>
      <c r="C415">
        <v>10</v>
      </c>
      <c r="D415" t="s">
        <v>106</v>
      </c>
      <c r="E415" t="s">
        <v>106</v>
      </c>
      <c r="F415">
        <v>0</v>
      </c>
    </row>
    <row r="416" spans="1:6" x14ac:dyDescent="0.25">
      <c r="A416">
        <v>44768</v>
      </c>
      <c r="B416" t="s">
        <v>60</v>
      </c>
      <c r="C416">
        <v>1</v>
      </c>
      <c r="D416" t="s">
        <v>106</v>
      </c>
      <c r="E416" t="s">
        <v>107</v>
      </c>
      <c r="F416">
        <v>0</v>
      </c>
    </row>
    <row r="417" spans="1:6" x14ac:dyDescent="0.25">
      <c r="A417">
        <v>44776</v>
      </c>
      <c r="B417" t="s">
        <v>31</v>
      </c>
      <c r="C417">
        <v>5</v>
      </c>
      <c r="D417" t="s">
        <v>108</v>
      </c>
      <c r="E417" t="s">
        <v>107</v>
      </c>
      <c r="F417">
        <v>0</v>
      </c>
    </row>
    <row r="418" spans="1:6" x14ac:dyDescent="0.25">
      <c r="A418">
        <v>44779</v>
      </c>
      <c r="B418" t="s">
        <v>39</v>
      </c>
      <c r="C418">
        <v>9</v>
      </c>
      <c r="D418" t="s">
        <v>106</v>
      </c>
      <c r="E418" t="s">
        <v>106</v>
      </c>
      <c r="F418">
        <v>0</v>
      </c>
    </row>
    <row r="419" spans="1:6" x14ac:dyDescent="0.25">
      <c r="A419">
        <v>44781</v>
      </c>
      <c r="B419" t="s">
        <v>39</v>
      </c>
      <c r="C419">
        <v>2</v>
      </c>
      <c r="D419" t="s">
        <v>108</v>
      </c>
      <c r="E419" t="s">
        <v>106</v>
      </c>
      <c r="F419">
        <v>0</v>
      </c>
    </row>
    <row r="420" spans="1:6" x14ac:dyDescent="0.25">
      <c r="A420">
        <v>44781</v>
      </c>
      <c r="B420" t="s">
        <v>73</v>
      </c>
      <c r="C420">
        <v>12</v>
      </c>
      <c r="D420" t="s">
        <v>108</v>
      </c>
      <c r="E420" t="s">
        <v>107</v>
      </c>
      <c r="F420">
        <v>0</v>
      </c>
    </row>
    <row r="421" spans="1:6" x14ac:dyDescent="0.25">
      <c r="A421">
        <v>44781</v>
      </c>
      <c r="B421" t="s">
        <v>50</v>
      </c>
      <c r="C421">
        <v>11</v>
      </c>
      <c r="D421" t="s">
        <v>108</v>
      </c>
      <c r="E421" t="s">
        <v>107</v>
      </c>
      <c r="F421">
        <v>0</v>
      </c>
    </row>
    <row r="422" spans="1:6" x14ac:dyDescent="0.25">
      <c r="A422">
        <v>44787</v>
      </c>
      <c r="B422" t="s">
        <v>69</v>
      </c>
      <c r="C422">
        <v>14</v>
      </c>
      <c r="D422" t="s">
        <v>108</v>
      </c>
      <c r="E422" t="s">
        <v>107</v>
      </c>
      <c r="F422">
        <v>0</v>
      </c>
    </row>
    <row r="423" spans="1:6" x14ac:dyDescent="0.25">
      <c r="A423">
        <v>44788</v>
      </c>
      <c r="B423" t="s">
        <v>29</v>
      </c>
      <c r="C423">
        <v>10</v>
      </c>
      <c r="D423" t="s">
        <v>105</v>
      </c>
      <c r="E423" t="s">
        <v>107</v>
      </c>
      <c r="F423">
        <v>0</v>
      </c>
    </row>
    <row r="424" spans="1:6" x14ac:dyDescent="0.25">
      <c r="A424">
        <v>44788</v>
      </c>
      <c r="B424" t="s">
        <v>37</v>
      </c>
      <c r="C424">
        <v>7</v>
      </c>
      <c r="D424" t="s">
        <v>108</v>
      </c>
      <c r="E424" t="s">
        <v>106</v>
      </c>
      <c r="F424">
        <v>0</v>
      </c>
    </row>
    <row r="425" spans="1:6" x14ac:dyDescent="0.25">
      <c r="A425">
        <v>44791</v>
      </c>
      <c r="B425" t="s">
        <v>67</v>
      </c>
      <c r="C425">
        <v>8</v>
      </c>
      <c r="D425" t="s">
        <v>106</v>
      </c>
      <c r="E425" t="s">
        <v>106</v>
      </c>
      <c r="F425">
        <v>0</v>
      </c>
    </row>
    <row r="426" spans="1:6" x14ac:dyDescent="0.25">
      <c r="A426">
        <v>44791</v>
      </c>
      <c r="B426" t="s">
        <v>26</v>
      </c>
      <c r="C426">
        <v>2</v>
      </c>
      <c r="D426" t="s">
        <v>106</v>
      </c>
      <c r="E426" t="s">
        <v>107</v>
      </c>
      <c r="F426">
        <v>0</v>
      </c>
    </row>
    <row r="427" spans="1:6" x14ac:dyDescent="0.25">
      <c r="A427">
        <v>44792</v>
      </c>
      <c r="B427" t="s">
        <v>20</v>
      </c>
      <c r="C427">
        <v>3</v>
      </c>
      <c r="D427" t="s">
        <v>106</v>
      </c>
      <c r="E427" t="s">
        <v>106</v>
      </c>
      <c r="F427">
        <v>0</v>
      </c>
    </row>
    <row r="428" spans="1:6" x14ac:dyDescent="0.25">
      <c r="A428">
        <v>44793</v>
      </c>
      <c r="B428" t="s">
        <v>54</v>
      </c>
      <c r="C428">
        <v>13</v>
      </c>
      <c r="D428" t="s">
        <v>108</v>
      </c>
      <c r="E428" t="s">
        <v>106</v>
      </c>
      <c r="F428">
        <v>0</v>
      </c>
    </row>
    <row r="429" spans="1:6" x14ac:dyDescent="0.25">
      <c r="A429">
        <v>44793</v>
      </c>
      <c r="B429" t="s">
        <v>75</v>
      </c>
      <c r="C429">
        <v>14</v>
      </c>
      <c r="D429" t="s">
        <v>108</v>
      </c>
      <c r="E429" t="s">
        <v>106</v>
      </c>
      <c r="F429">
        <v>0</v>
      </c>
    </row>
    <row r="430" spans="1:6" x14ac:dyDescent="0.25">
      <c r="A430">
        <v>44794</v>
      </c>
      <c r="B430" t="s">
        <v>39</v>
      </c>
      <c r="C430">
        <v>4</v>
      </c>
      <c r="D430" t="s">
        <v>108</v>
      </c>
      <c r="E430" t="s">
        <v>106</v>
      </c>
      <c r="F430">
        <v>0</v>
      </c>
    </row>
    <row r="431" spans="1:6" x14ac:dyDescent="0.25">
      <c r="A431">
        <v>44796</v>
      </c>
      <c r="B431" t="s">
        <v>98</v>
      </c>
      <c r="C431">
        <v>11</v>
      </c>
      <c r="D431" t="s">
        <v>106</v>
      </c>
      <c r="E431" t="s">
        <v>106</v>
      </c>
      <c r="F431">
        <v>0</v>
      </c>
    </row>
    <row r="432" spans="1:6" x14ac:dyDescent="0.25">
      <c r="A432">
        <v>44796</v>
      </c>
      <c r="B432" t="s">
        <v>67</v>
      </c>
      <c r="C432">
        <v>14</v>
      </c>
      <c r="D432" t="s">
        <v>108</v>
      </c>
      <c r="E432" t="s">
        <v>107</v>
      </c>
      <c r="F432">
        <v>0</v>
      </c>
    </row>
    <row r="433" spans="1:6" x14ac:dyDescent="0.25">
      <c r="A433">
        <v>44797</v>
      </c>
      <c r="B433" t="s">
        <v>16</v>
      </c>
      <c r="C433">
        <v>5</v>
      </c>
      <c r="D433" t="s">
        <v>108</v>
      </c>
      <c r="E433" t="s">
        <v>107</v>
      </c>
      <c r="F433">
        <v>0</v>
      </c>
    </row>
    <row r="434" spans="1:6" x14ac:dyDescent="0.25">
      <c r="A434">
        <v>44799</v>
      </c>
      <c r="B434" t="s">
        <v>45</v>
      </c>
      <c r="C434">
        <v>13</v>
      </c>
      <c r="D434" t="s">
        <v>105</v>
      </c>
      <c r="E434" t="s">
        <v>107</v>
      </c>
      <c r="F434">
        <v>0</v>
      </c>
    </row>
    <row r="435" spans="1:6" x14ac:dyDescent="0.25">
      <c r="A435">
        <v>44799</v>
      </c>
      <c r="B435" t="s">
        <v>83</v>
      </c>
      <c r="C435">
        <v>8</v>
      </c>
      <c r="D435" t="s">
        <v>106</v>
      </c>
      <c r="E435" t="s">
        <v>106</v>
      </c>
      <c r="F435">
        <v>0</v>
      </c>
    </row>
    <row r="436" spans="1:6" x14ac:dyDescent="0.25">
      <c r="A436">
        <v>44800</v>
      </c>
      <c r="B436" t="s">
        <v>88</v>
      </c>
      <c r="C436">
        <v>15</v>
      </c>
      <c r="D436" t="s">
        <v>105</v>
      </c>
      <c r="E436" t="s">
        <v>106</v>
      </c>
      <c r="F436">
        <v>0</v>
      </c>
    </row>
    <row r="437" spans="1:6" x14ac:dyDescent="0.25">
      <c r="A437">
        <v>44801</v>
      </c>
      <c r="B437" t="s">
        <v>16</v>
      </c>
      <c r="C437">
        <v>9</v>
      </c>
      <c r="D437" t="s">
        <v>106</v>
      </c>
      <c r="E437" t="s">
        <v>106</v>
      </c>
      <c r="F437">
        <v>0</v>
      </c>
    </row>
    <row r="438" spans="1:6" x14ac:dyDescent="0.25">
      <c r="A438">
        <v>44801</v>
      </c>
      <c r="B438" t="s">
        <v>88</v>
      </c>
      <c r="C438">
        <v>5</v>
      </c>
      <c r="D438" t="s">
        <v>108</v>
      </c>
      <c r="E438" t="s">
        <v>106</v>
      </c>
      <c r="F438">
        <v>0</v>
      </c>
    </row>
    <row r="439" spans="1:6" x14ac:dyDescent="0.25">
      <c r="A439">
        <v>44803</v>
      </c>
      <c r="B439" t="s">
        <v>18</v>
      </c>
      <c r="C439">
        <v>6</v>
      </c>
      <c r="D439" t="s">
        <v>106</v>
      </c>
      <c r="E439" t="s">
        <v>107</v>
      </c>
      <c r="F439">
        <v>0</v>
      </c>
    </row>
    <row r="440" spans="1:6" x14ac:dyDescent="0.25">
      <c r="A440">
        <v>44803</v>
      </c>
      <c r="B440" t="s">
        <v>96</v>
      </c>
      <c r="C440">
        <v>6</v>
      </c>
      <c r="D440" t="s">
        <v>108</v>
      </c>
      <c r="E440" t="s">
        <v>107</v>
      </c>
      <c r="F440">
        <v>0</v>
      </c>
    </row>
    <row r="441" spans="1:6" x14ac:dyDescent="0.25">
      <c r="A441">
        <v>44803</v>
      </c>
      <c r="B441" t="s">
        <v>58</v>
      </c>
      <c r="C441">
        <v>5</v>
      </c>
      <c r="D441" t="s">
        <v>108</v>
      </c>
      <c r="E441" t="s">
        <v>107</v>
      </c>
      <c r="F441">
        <v>0</v>
      </c>
    </row>
    <row r="442" spans="1:6" x14ac:dyDescent="0.25">
      <c r="A442">
        <v>44804</v>
      </c>
      <c r="B442" t="s">
        <v>37</v>
      </c>
      <c r="C442">
        <v>13</v>
      </c>
      <c r="D442" t="s">
        <v>108</v>
      </c>
      <c r="E442" t="s">
        <v>107</v>
      </c>
      <c r="F442">
        <v>0</v>
      </c>
    </row>
    <row r="443" spans="1:6" x14ac:dyDescent="0.25">
      <c r="A443">
        <v>44808</v>
      </c>
      <c r="B443" t="s">
        <v>10</v>
      </c>
      <c r="C443">
        <v>1</v>
      </c>
      <c r="D443" t="s">
        <v>108</v>
      </c>
      <c r="E443" t="s">
        <v>107</v>
      </c>
      <c r="F443">
        <v>0</v>
      </c>
    </row>
    <row r="444" spans="1:6" x14ac:dyDescent="0.25">
      <c r="A444">
        <v>44810</v>
      </c>
      <c r="B444" t="s">
        <v>16</v>
      </c>
      <c r="C444">
        <v>12</v>
      </c>
      <c r="D444" t="s">
        <v>105</v>
      </c>
      <c r="E444" t="s">
        <v>106</v>
      </c>
      <c r="F444">
        <v>0</v>
      </c>
    </row>
    <row r="445" spans="1:6" x14ac:dyDescent="0.25">
      <c r="A445">
        <v>44813</v>
      </c>
      <c r="B445" t="s">
        <v>92</v>
      </c>
      <c r="C445">
        <v>9</v>
      </c>
      <c r="D445" t="s">
        <v>108</v>
      </c>
      <c r="E445" t="s">
        <v>106</v>
      </c>
      <c r="F445">
        <v>0</v>
      </c>
    </row>
    <row r="446" spans="1:6" x14ac:dyDescent="0.25">
      <c r="A446">
        <v>44813</v>
      </c>
      <c r="B446" t="s">
        <v>12</v>
      </c>
      <c r="C446">
        <v>3</v>
      </c>
      <c r="D446" t="s">
        <v>108</v>
      </c>
      <c r="E446" t="s">
        <v>106</v>
      </c>
      <c r="F446">
        <v>0</v>
      </c>
    </row>
    <row r="447" spans="1:6" x14ac:dyDescent="0.25">
      <c r="A447">
        <v>44814</v>
      </c>
      <c r="B447" t="s">
        <v>79</v>
      </c>
      <c r="C447">
        <v>15</v>
      </c>
      <c r="D447" t="s">
        <v>106</v>
      </c>
      <c r="E447" t="s">
        <v>107</v>
      </c>
      <c r="F447">
        <v>0</v>
      </c>
    </row>
    <row r="448" spans="1:6" x14ac:dyDescent="0.25">
      <c r="A448">
        <v>44814</v>
      </c>
      <c r="B448" t="s">
        <v>86</v>
      </c>
      <c r="C448">
        <v>4</v>
      </c>
      <c r="D448" t="s">
        <v>108</v>
      </c>
      <c r="E448" t="s">
        <v>107</v>
      </c>
      <c r="F448">
        <v>0</v>
      </c>
    </row>
    <row r="449" spans="1:6" x14ac:dyDescent="0.25">
      <c r="A449">
        <v>44818</v>
      </c>
      <c r="B449" t="s">
        <v>67</v>
      </c>
      <c r="C449">
        <v>3</v>
      </c>
      <c r="D449" t="s">
        <v>108</v>
      </c>
      <c r="E449" t="s">
        <v>107</v>
      </c>
      <c r="F449">
        <v>0</v>
      </c>
    </row>
    <row r="450" spans="1:6" x14ac:dyDescent="0.25">
      <c r="A450">
        <v>44819</v>
      </c>
      <c r="B450" t="s">
        <v>83</v>
      </c>
      <c r="C450">
        <v>15</v>
      </c>
      <c r="D450" t="s">
        <v>106</v>
      </c>
      <c r="E450" t="s">
        <v>106</v>
      </c>
      <c r="F450">
        <v>0</v>
      </c>
    </row>
    <row r="451" spans="1:6" x14ac:dyDescent="0.25">
      <c r="A451">
        <v>44822</v>
      </c>
      <c r="B451" t="s">
        <v>60</v>
      </c>
      <c r="C451">
        <v>14</v>
      </c>
      <c r="D451" t="s">
        <v>106</v>
      </c>
      <c r="E451" t="s">
        <v>107</v>
      </c>
      <c r="F451">
        <v>0</v>
      </c>
    </row>
    <row r="452" spans="1:6" x14ac:dyDescent="0.25">
      <c r="A452">
        <v>44823</v>
      </c>
      <c r="B452" t="s">
        <v>75</v>
      </c>
      <c r="C452">
        <v>8</v>
      </c>
      <c r="D452" t="s">
        <v>105</v>
      </c>
      <c r="E452" t="s">
        <v>107</v>
      </c>
      <c r="F452">
        <v>0</v>
      </c>
    </row>
    <row r="453" spans="1:6" x14ac:dyDescent="0.25">
      <c r="A453">
        <v>44824</v>
      </c>
      <c r="B453" t="s">
        <v>75</v>
      </c>
      <c r="C453">
        <v>6</v>
      </c>
      <c r="D453" t="s">
        <v>108</v>
      </c>
      <c r="E453" t="s">
        <v>106</v>
      </c>
      <c r="F453">
        <v>0</v>
      </c>
    </row>
    <row r="454" spans="1:6" x14ac:dyDescent="0.25">
      <c r="A454">
        <v>44824</v>
      </c>
      <c r="B454" t="s">
        <v>6</v>
      </c>
      <c r="C454">
        <v>10</v>
      </c>
      <c r="D454" t="s">
        <v>108</v>
      </c>
      <c r="E454" t="s">
        <v>106</v>
      </c>
      <c r="F454">
        <v>0</v>
      </c>
    </row>
    <row r="455" spans="1:6" x14ac:dyDescent="0.25">
      <c r="A455">
        <v>44825</v>
      </c>
      <c r="B455" t="s">
        <v>43</v>
      </c>
      <c r="C455">
        <v>14</v>
      </c>
      <c r="D455" t="s">
        <v>106</v>
      </c>
      <c r="E455" t="s">
        <v>106</v>
      </c>
      <c r="F455">
        <v>0</v>
      </c>
    </row>
    <row r="456" spans="1:6" x14ac:dyDescent="0.25">
      <c r="A456">
        <v>44825</v>
      </c>
      <c r="B456" t="s">
        <v>60</v>
      </c>
      <c r="C456">
        <v>5</v>
      </c>
      <c r="D456" t="s">
        <v>108</v>
      </c>
      <c r="E456" t="s">
        <v>107</v>
      </c>
      <c r="F456">
        <v>0</v>
      </c>
    </row>
    <row r="457" spans="1:6" x14ac:dyDescent="0.25">
      <c r="A457">
        <v>44826</v>
      </c>
      <c r="B457" t="s">
        <v>96</v>
      </c>
      <c r="C457">
        <v>12</v>
      </c>
      <c r="D457" t="s">
        <v>106</v>
      </c>
      <c r="E457" t="s">
        <v>106</v>
      </c>
      <c r="F457">
        <v>0</v>
      </c>
    </row>
    <row r="458" spans="1:6" x14ac:dyDescent="0.25">
      <c r="A458">
        <v>44827</v>
      </c>
      <c r="B458" t="s">
        <v>31</v>
      </c>
      <c r="C458">
        <v>12</v>
      </c>
      <c r="D458" t="s">
        <v>108</v>
      </c>
      <c r="E458" t="s">
        <v>106</v>
      </c>
      <c r="F458">
        <v>0</v>
      </c>
    </row>
    <row r="459" spans="1:6" x14ac:dyDescent="0.25">
      <c r="A459">
        <v>44828</v>
      </c>
      <c r="B459" t="s">
        <v>73</v>
      </c>
      <c r="C459">
        <v>14</v>
      </c>
      <c r="D459" t="s">
        <v>108</v>
      </c>
      <c r="E459" t="s">
        <v>106</v>
      </c>
      <c r="F459">
        <v>0</v>
      </c>
    </row>
    <row r="460" spans="1:6" x14ac:dyDescent="0.25">
      <c r="A460">
        <v>44828</v>
      </c>
      <c r="B460" t="s">
        <v>73</v>
      </c>
      <c r="C460">
        <v>8</v>
      </c>
      <c r="D460" t="s">
        <v>108</v>
      </c>
      <c r="E460" t="s">
        <v>107</v>
      </c>
      <c r="F460">
        <v>0</v>
      </c>
    </row>
    <row r="461" spans="1:6" x14ac:dyDescent="0.25">
      <c r="A461">
        <v>44831</v>
      </c>
      <c r="B461" t="s">
        <v>81</v>
      </c>
      <c r="C461">
        <v>4</v>
      </c>
      <c r="D461" t="s">
        <v>108</v>
      </c>
      <c r="E461" t="s">
        <v>107</v>
      </c>
      <c r="F461">
        <v>0</v>
      </c>
    </row>
    <row r="462" spans="1:6" x14ac:dyDescent="0.25">
      <c r="A462">
        <v>44831</v>
      </c>
      <c r="B462" t="s">
        <v>98</v>
      </c>
      <c r="C462">
        <v>9</v>
      </c>
      <c r="D462" t="s">
        <v>108</v>
      </c>
      <c r="E462" t="s">
        <v>107</v>
      </c>
      <c r="F462">
        <v>0</v>
      </c>
    </row>
    <row r="463" spans="1:6" x14ac:dyDescent="0.25">
      <c r="A463">
        <v>44831</v>
      </c>
      <c r="B463" t="s">
        <v>86</v>
      </c>
      <c r="C463">
        <v>3</v>
      </c>
      <c r="D463" t="s">
        <v>105</v>
      </c>
      <c r="E463" t="s">
        <v>107</v>
      </c>
      <c r="F463">
        <v>0</v>
      </c>
    </row>
    <row r="464" spans="1:6" x14ac:dyDescent="0.25">
      <c r="A464">
        <v>44833</v>
      </c>
      <c r="B464" t="s">
        <v>77</v>
      </c>
      <c r="C464">
        <v>13</v>
      </c>
      <c r="D464" t="s">
        <v>108</v>
      </c>
      <c r="E464" t="s">
        <v>106</v>
      </c>
      <c r="F464">
        <v>0</v>
      </c>
    </row>
    <row r="465" spans="1:6" x14ac:dyDescent="0.25">
      <c r="A465">
        <v>44837</v>
      </c>
      <c r="B465" t="s">
        <v>29</v>
      </c>
      <c r="C465">
        <v>5</v>
      </c>
      <c r="D465" t="s">
        <v>108</v>
      </c>
      <c r="E465" t="s">
        <v>107</v>
      </c>
      <c r="F465">
        <v>0</v>
      </c>
    </row>
    <row r="466" spans="1:6" x14ac:dyDescent="0.25">
      <c r="A466">
        <v>44838</v>
      </c>
      <c r="B466" t="s">
        <v>20</v>
      </c>
      <c r="C466">
        <v>15</v>
      </c>
      <c r="D466" t="s">
        <v>108</v>
      </c>
      <c r="E466" t="s">
        <v>106</v>
      </c>
      <c r="F466">
        <v>0</v>
      </c>
    </row>
    <row r="467" spans="1:6" x14ac:dyDescent="0.25">
      <c r="A467">
        <v>44840</v>
      </c>
      <c r="B467" t="s">
        <v>79</v>
      </c>
      <c r="C467">
        <v>1</v>
      </c>
      <c r="D467" t="s">
        <v>108</v>
      </c>
      <c r="E467" t="s">
        <v>106</v>
      </c>
      <c r="F467">
        <v>0</v>
      </c>
    </row>
    <row r="468" spans="1:6" x14ac:dyDescent="0.25">
      <c r="A468">
        <v>44843</v>
      </c>
      <c r="B468" t="s">
        <v>86</v>
      </c>
      <c r="C468">
        <v>14</v>
      </c>
      <c r="D468" t="s">
        <v>106</v>
      </c>
      <c r="E468" t="s">
        <v>106</v>
      </c>
      <c r="F468">
        <v>0</v>
      </c>
    </row>
    <row r="469" spans="1:6" x14ac:dyDescent="0.25">
      <c r="A469">
        <v>44844</v>
      </c>
      <c r="B469" t="s">
        <v>45</v>
      </c>
      <c r="C469">
        <v>9</v>
      </c>
      <c r="D469" t="s">
        <v>108</v>
      </c>
      <c r="E469" t="s">
        <v>106</v>
      </c>
      <c r="F469">
        <v>0</v>
      </c>
    </row>
    <row r="470" spans="1:6" x14ac:dyDescent="0.25">
      <c r="A470">
        <v>44844</v>
      </c>
      <c r="B470" t="s">
        <v>98</v>
      </c>
      <c r="C470">
        <v>12</v>
      </c>
      <c r="D470" t="s">
        <v>106</v>
      </c>
      <c r="E470" t="s">
        <v>106</v>
      </c>
      <c r="F470">
        <v>0</v>
      </c>
    </row>
    <row r="471" spans="1:6" x14ac:dyDescent="0.25">
      <c r="A471">
        <v>44845</v>
      </c>
      <c r="B471" t="s">
        <v>22</v>
      </c>
      <c r="C471">
        <v>10</v>
      </c>
      <c r="D471" t="s">
        <v>108</v>
      </c>
      <c r="E471" t="s">
        <v>106</v>
      </c>
      <c r="F471">
        <v>0</v>
      </c>
    </row>
    <row r="472" spans="1:6" x14ac:dyDescent="0.25">
      <c r="A472">
        <v>44847</v>
      </c>
      <c r="B472" t="s">
        <v>10</v>
      </c>
      <c r="C472">
        <v>15</v>
      </c>
      <c r="D472" t="s">
        <v>106</v>
      </c>
      <c r="E472" t="s">
        <v>106</v>
      </c>
      <c r="F472">
        <v>0</v>
      </c>
    </row>
    <row r="473" spans="1:6" x14ac:dyDescent="0.25">
      <c r="A473">
        <v>44848</v>
      </c>
      <c r="B473" t="s">
        <v>98</v>
      </c>
      <c r="C473">
        <v>15</v>
      </c>
      <c r="D473" t="s">
        <v>105</v>
      </c>
      <c r="E473" t="s">
        <v>106</v>
      </c>
      <c r="F473">
        <v>0</v>
      </c>
    </row>
    <row r="474" spans="1:6" x14ac:dyDescent="0.25">
      <c r="A474">
        <v>44849</v>
      </c>
      <c r="B474" t="s">
        <v>37</v>
      </c>
      <c r="C474">
        <v>10</v>
      </c>
      <c r="D474" t="s">
        <v>108</v>
      </c>
      <c r="E474" t="s">
        <v>107</v>
      </c>
      <c r="F474">
        <v>0</v>
      </c>
    </row>
    <row r="475" spans="1:6" x14ac:dyDescent="0.25">
      <c r="A475">
        <v>44850</v>
      </c>
      <c r="B475" t="s">
        <v>81</v>
      </c>
      <c r="C475">
        <v>3</v>
      </c>
      <c r="D475" t="s">
        <v>106</v>
      </c>
      <c r="E475" t="s">
        <v>106</v>
      </c>
      <c r="F475">
        <v>0</v>
      </c>
    </row>
    <row r="476" spans="1:6" x14ac:dyDescent="0.25">
      <c r="A476">
        <v>44857</v>
      </c>
      <c r="B476" t="s">
        <v>56</v>
      </c>
      <c r="C476">
        <v>14</v>
      </c>
      <c r="D476" t="s">
        <v>106</v>
      </c>
      <c r="E476" t="s">
        <v>107</v>
      </c>
      <c r="F476">
        <v>0</v>
      </c>
    </row>
    <row r="477" spans="1:6" x14ac:dyDescent="0.25">
      <c r="A477">
        <v>44864</v>
      </c>
      <c r="B477" t="s">
        <v>94</v>
      </c>
      <c r="C477">
        <v>3</v>
      </c>
      <c r="D477" t="s">
        <v>108</v>
      </c>
      <c r="E477" t="s">
        <v>107</v>
      </c>
      <c r="F477">
        <v>0</v>
      </c>
    </row>
    <row r="478" spans="1:6" x14ac:dyDescent="0.25">
      <c r="A478">
        <v>44865</v>
      </c>
      <c r="B478" t="s">
        <v>86</v>
      </c>
      <c r="C478">
        <v>8</v>
      </c>
      <c r="D478" t="s">
        <v>108</v>
      </c>
      <c r="E478" t="s">
        <v>106</v>
      </c>
      <c r="F478">
        <v>0</v>
      </c>
    </row>
    <row r="479" spans="1:6" x14ac:dyDescent="0.25">
      <c r="A479">
        <v>44866</v>
      </c>
      <c r="B479" t="s">
        <v>31</v>
      </c>
      <c r="C479">
        <v>15</v>
      </c>
      <c r="D479" t="s">
        <v>105</v>
      </c>
      <c r="E479" t="s">
        <v>106</v>
      </c>
      <c r="F479">
        <v>0</v>
      </c>
    </row>
    <row r="480" spans="1:6" x14ac:dyDescent="0.25">
      <c r="A480">
        <v>44867</v>
      </c>
      <c r="B480" t="s">
        <v>37</v>
      </c>
      <c r="C480">
        <v>15</v>
      </c>
      <c r="D480" t="s">
        <v>105</v>
      </c>
      <c r="E480" t="s">
        <v>107</v>
      </c>
      <c r="F480">
        <v>0</v>
      </c>
    </row>
    <row r="481" spans="1:6" x14ac:dyDescent="0.25">
      <c r="A481">
        <v>44867</v>
      </c>
      <c r="B481" t="s">
        <v>69</v>
      </c>
      <c r="C481">
        <v>15</v>
      </c>
      <c r="D481" t="s">
        <v>108</v>
      </c>
      <c r="E481" t="s">
        <v>107</v>
      </c>
      <c r="F481">
        <v>0</v>
      </c>
    </row>
    <row r="482" spans="1:6" x14ac:dyDescent="0.25">
      <c r="A482">
        <v>44867</v>
      </c>
      <c r="B482" t="s">
        <v>79</v>
      </c>
      <c r="C482">
        <v>5</v>
      </c>
      <c r="D482" t="s">
        <v>108</v>
      </c>
      <c r="E482" t="s">
        <v>107</v>
      </c>
      <c r="F482">
        <v>0</v>
      </c>
    </row>
    <row r="483" spans="1:6" x14ac:dyDescent="0.25">
      <c r="A483">
        <v>44868</v>
      </c>
      <c r="B483" t="s">
        <v>47</v>
      </c>
      <c r="C483">
        <v>11</v>
      </c>
      <c r="D483" t="s">
        <v>106</v>
      </c>
      <c r="E483" t="s">
        <v>106</v>
      </c>
      <c r="F483">
        <v>0</v>
      </c>
    </row>
    <row r="484" spans="1:6" x14ac:dyDescent="0.25">
      <c r="A484">
        <v>44869</v>
      </c>
      <c r="B484" t="s">
        <v>22</v>
      </c>
      <c r="C484">
        <v>10</v>
      </c>
      <c r="D484" t="s">
        <v>108</v>
      </c>
      <c r="E484" t="s">
        <v>106</v>
      </c>
      <c r="F484">
        <v>0</v>
      </c>
    </row>
    <row r="485" spans="1:6" x14ac:dyDescent="0.25">
      <c r="A485">
        <v>44870</v>
      </c>
      <c r="B485" t="s">
        <v>45</v>
      </c>
      <c r="C485">
        <v>15</v>
      </c>
      <c r="D485" t="s">
        <v>108</v>
      </c>
      <c r="E485" t="s">
        <v>107</v>
      </c>
      <c r="F485">
        <v>0</v>
      </c>
    </row>
    <row r="486" spans="1:6" x14ac:dyDescent="0.25">
      <c r="A486">
        <v>44871</v>
      </c>
      <c r="B486" t="s">
        <v>96</v>
      </c>
      <c r="C486">
        <v>13</v>
      </c>
      <c r="D486" t="s">
        <v>108</v>
      </c>
      <c r="E486" t="s">
        <v>107</v>
      </c>
      <c r="F486">
        <v>0</v>
      </c>
    </row>
    <row r="487" spans="1:6" x14ac:dyDescent="0.25">
      <c r="A487">
        <v>44871</v>
      </c>
      <c r="B487" t="s">
        <v>37</v>
      </c>
      <c r="C487">
        <v>13</v>
      </c>
      <c r="D487" t="s">
        <v>106</v>
      </c>
      <c r="E487" t="s">
        <v>106</v>
      </c>
      <c r="F487">
        <v>0</v>
      </c>
    </row>
    <row r="488" spans="1:6" x14ac:dyDescent="0.25">
      <c r="A488">
        <v>44871</v>
      </c>
      <c r="B488" t="s">
        <v>94</v>
      </c>
      <c r="C488">
        <v>13</v>
      </c>
      <c r="D488" t="s">
        <v>108</v>
      </c>
      <c r="E488" t="s">
        <v>107</v>
      </c>
      <c r="F488">
        <v>0</v>
      </c>
    </row>
    <row r="489" spans="1:6" x14ac:dyDescent="0.25">
      <c r="A489">
        <v>44872</v>
      </c>
      <c r="B489" t="s">
        <v>90</v>
      </c>
      <c r="C489">
        <v>13</v>
      </c>
      <c r="D489" t="s">
        <v>106</v>
      </c>
      <c r="E489" t="s">
        <v>107</v>
      </c>
      <c r="F489">
        <v>0</v>
      </c>
    </row>
    <row r="490" spans="1:6" x14ac:dyDescent="0.25">
      <c r="A490">
        <v>44873</v>
      </c>
      <c r="B490" t="s">
        <v>81</v>
      </c>
      <c r="C490">
        <v>11</v>
      </c>
      <c r="D490" t="s">
        <v>105</v>
      </c>
      <c r="E490" t="s">
        <v>107</v>
      </c>
      <c r="F490">
        <v>0</v>
      </c>
    </row>
    <row r="491" spans="1:6" x14ac:dyDescent="0.25">
      <c r="A491">
        <v>44873</v>
      </c>
      <c r="B491" t="s">
        <v>45</v>
      </c>
      <c r="C491">
        <v>10</v>
      </c>
      <c r="D491" t="s">
        <v>105</v>
      </c>
      <c r="E491" t="s">
        <v>106</v>
      </c>
      <c r="F491">
        <v>0</v>
      </c>
    </row>
    <row r="492" spans="1:6" x14ac:dyDescent="0.25">
      <c r="A492">
        <v>44874</v>
      </c>
      <c r="B492" t="s">
        <v>63</v>
      </c>
      <c r="C492">
        <v>8</v>
      </c>
      <c r="D492" t="s">
        <v>106</v>
      </c>
      <c r="E492" t="s">
        <v>107</v>
      </c>
      <c r="F492">
        <v>0</v>
      </c>
    </row>
    <row r="493" spans="1:6" x14ac:dyDescent="0.25">
      <c r="A493">
        <v>44875</v>
      </c>
      <c r="B493" t="s">
        <v>43</v>
      </c>
      <c r="C493">
        <v>7</v>
      </c>
      <c r="D493" t="s">
        <v>108</v>
      </c>
      <c r="E493" t="s">
        <v>106</v>
      </c>
      <c r="F493">
        <v>0</v>
      </c>
    </row>
    <row r="494" spans="1:6" x14ac:dyDescent="0.25">
      <c r="A494">
        <v>44878</v>
      </c>
      <c r="B494" t="s">
        <v>63</v>
      </c>
      <c r="C494">
        <v>10</v>
      </c>
      <c r="D494" t="s">
        <v>105</v>
      </c>
      <c r="E494" t="s">
        <v>107</v>
      </c>
      <c r="F494">
        <v>0</v>
      </c>
    </row>
    <row r="495" spans="1:6" x14ac:dyDescent="0.25">
      <c r="A495">
        <v>44879</v>
      </c>
      <c r="B495" t="s">
        <v>10</v>
      </c>
      <c r="C495">
        <v>1</v>
      </c>
      <c r="D495" t="s">
        <v>108</v>
      </c>
      <c r="E495" t="s">
        <v>107</v>
      </c>
      <c r="F495">
        <v>0</v>
      </c>
    </row>
    <row r="496" spans="1:6" x14ac:dyDescent="0.25">
      <c r="A496">
        <v>44880</v>
      </c>
      <c r="B496" t="s">
        <v>31</v>
      </c>
      <c r="C496">
        <v>14</v>
      </c>
      <c r="D496" t="s">
        <v>108</v>
      </c>
      <c r="E496" t="s">
        <v>107</v>
      </c>
      <c r="F496">
        <v>0</v>
      </c>
    </row>
    <row r="497" spans="1:6" x14ac:dyDescent="0.25">
      <c r="A497">
        <v>44881</v>
      </c>
      <c r="B497" t="s">
        <v>41</v>
      </c>
      <c r="C497">
        <v>8</v>
      </c>
      <c r="D497" t="s">
        <v>106</v>
      </c>
      <c r="E497" t="s">
        <v>106</v>
      </c>
      <c r="F497">
        <v>0</v>
      </c>
    </row>
    <row r="498" spans="1:6" x14ac:dyDescent="0.25">
      <c r="A498">
        <v>44883</v>
      </c>
      <c r="B498" t="s">
        <v>77</v>
      </c>
      <c r="C498">
        <v>8</v>
      </c>
      <c r="D498" t="s">
        <v>108</v>
      </c>
      <c r="E498" t="s">
        <v>107</v>
      </c>
      <c r="F498">
        <v>0</v>
      </c>
    </row>
    <row r="499" spans="1:6" x14ac:dyDescent="0.25">
      <c r="A499">
        <v>44886</v>
      </c>
      <c r="B499" t="s">
        <v>47</v>
      </c>
      <c r="C499">
        <v>6</v>
      </c>
      <c r="D499" t="s">
        <v>108</v>
      </c>
      <c r="E499" t="s">
        <v>107</v>
      </c>
      <c r="F499">
        <v>0</v>
      </c>
    </row>
    <row r="500" spans="1:6" x14ac:dyDescent="0.25">
      <c r="A500">
        <v>44888</v>
      </c>
      <c r="B500" t="s">
        <v>81</v>
      </c>
      <c r="C500">
        <v>12</v>
      </c>
      <c r="D500" t="s">
        <v>106</v>
      </c>
      <c r="E500" t="s">
        <v>106</v>
      </c>
      <c r="F500">
        <v>0</v>
      </c>
    </row>
    <row r="501" spans="1:6" x14ac:dyDescent="0.25">
      <c r="A501">
        <v>44890</v>
      </c>
      <c r="B501" t="s">
        <v>14</v>
      </c>
      <c r="C501">
        <v>5</v>
      </c>
      <c r="D501" t="s">
        <v>108</v>
      </c>
      <c r="E501" t="s">
        <v>107</v>
      </c>
      <c r="F501">
        <v>0</v>
      </c>
    </row>
    <row r="502" spans="1:6" x14ac:dyDescent="0.25">
      <c r="A502">
        <v>44891</v>
      </c>
      <c r="B502" t="s">
        <v>73</v>
      </c>
      <c r="C502">
        <v>5</v>
      </c>
      <c r="D502" t="s">
        <v>108</v>
      </c>
      <c r="E502" t="s">
        <v>106</v>
      </c>
      <c r="F502">
        <v>0</v>
      </c>
    </row>
    <row r="503" spans="1:6" x14ac:dyDescent="0.25">
      <c r="A503">
        <v>44892</v>
      </c>
      <c r="B503" t="s">
        <v>77</v>
      </c>
      <c r="C503">
        <v>15</v>
      </c>
      <c r="D503" t="s">
        <v>108</v>
      </c>
      <c r="E503" t="s">
        <v>106</v>
      </c>
      <c r="F503">
        <v>0</v>
      </c>
    </row>
    <row r="504" spans="1:6" x14ac:dyDescent="0.25">
      <c r="A504">
        <v>44893</v>
      </c>
      <c r="B504" t="s">
        <v>71</v>
      </c>
      <c r="C504">
        <v>8</v>
      </c>
      <c r="D504" t="s">
        <v>108</v>
      </c>
      <c r="E504" t="s">
        <v>107</v>
      </c>
      <c r="F504">
        <v>0</v>
      </c>
    </row>
    <row r="505" spans="1:6" x14ac:dyDescent="0.25">
      <c r="A505">
        <v>44895</v>
      </c>
      <c r="B505" t="s">
        <v>37</v>
      </c>
      <c r="C505">
        <v>2</v>
      </c>
      <c r="D505" t="s">
        <v>108</v>
      </c>
      <c r="E505" t="s">
        <v>106</v>
      </c>
      <c r="F505">
        <v>0</v>
      </c>
    </row>
    <row r="506" spans="1:6" x14ac:dyDescent="0.25">
      <c r="A506">
        <v>44898</v>
      </c>
      <c r="B506" t="s">
        <v>65</v>
      </c>
      <c r="C506">
        <v>5</v>
      </c>
      <c r="D506" t="s">
        <v>105</v>
      </c>
      <c r="E506" t="s">
        <v>107</v>
      </c>
      <c r="F506">
        <v>0</v>
      </c>
    </row>
    <row r="507" spans="1:6" x14ac:dyDescent="0.25">
      <c r="A507">
        <v>44899</v>
      </c>
      <c r="B507" t="s">
        <v>60</v>
      </c>
      <c r="C507">
        <v>10</v>
      </c>
      <c r="D507" t="s">
        <v>108</v>
      </c>
      <c r="E507" t="s">
        <v>107</v>
      </c>
      <c r="F507">
        <v>0</v>
      </c>
    </row>
    <row r="508" spans="1:6" x14ac:dyDescent="0.25">
      <c r="A508">
        <v>44899</v>
      </c>
      <c r="B508" t="s">
        <v>98</v>
      </c>
      <c r="C508">
        <v>15</v>
      </c>
      <c r="D508" t="s">
        <v>108</v>
      </c>
      <c r="E508" t="s">
        <v>107</v>
      </c>
      <c r="F508">
        <v>0</v>
      </c>
    </row>
    <row r="509" spans="1:6" x14ac:dyDescent="0.25">
      <c r="A509">
        <v>44902</v>
      </c>
      <c r="B509" t="s">
        <v>86</v>
      </c>
      <c r="C509">
        <v>12</v>
      </c>
      <c r="D509" t="s">
        <v>108</v>
      </c>
      <c r="E509" t="s">
        <v>107</v>
      </c>
      <c r="F509">
        <v>0</v>
      </c>
    </row>
    <row r="510" spans="1:6" x14ac:dyDescent="0.25">
      <c r="A510">
        <v>44902</v>
      </c>
      <c r="B510" t="s">
        <v>39</v>
      </c>
      <c r="C510">
        <v>13</v>
      </c>
      <c r="D510" t="s">
        <v>108</v>
      </c>
      <c r="E510" t="s">
        <v>106</v>
      </c>
      <c r="F510">
        <v>0</v>
      </c>
    </row>
    <row r="511" spans="1:6" x14ac:dyDescent="0.25">
      <c r="A511">
        <v>44902</v>
      </c>
      <c r="B511" t="s">
        <v>86</v>
      </c>
      <c r="C511">
        <v>5</v>
      </c>
      <c r="D511" t="s">
        <v>108</v>
      </c>
      <c r="E511" t="s">
        <v>107</v>
      </c>
      <c r="F511">
        <v>0</v>
      </c>
    </row>
    <row r="512" spans="1:6" x14ac:dyDescent="0.25">
      <c r="A512">
        <v>44906</v>
      </c>
      <c r="B512" t="s">
        <v>63</v>
      </c>
      <c r="C512">
        <v>5</v>
      </c>
      <c r="D512" t="s">
        <v>108</v>
      </c>
      <c r="E512" t="s">
        <v>106</v>
      </c>
      <c r="F512">
        <v>0</v>
      </c>
    </row>
    <row r="513" spans="1:6" x14ac:dyDescent="0.25">
      <c r="A513">
        <v>44906</v>
      </c>
      <c r="B513" t="s">
        <v>33</v>
      </c>
      <c r="C513">
        <v>9</v>
      </c>
      <c r="D513" t="s">
        <v>105</v>
      </c>
      <c r="E513" t="s">
        <v>106</v>
      </c>
      <c r="F513">
        <v>0</v>
      </c>
    </row>
    <row r="514" spans="1:6" x14ac:dyDescent="0.25">
      <c r="A514">
        <v>44906</v>
      </c>
      <c r="B514" t="s">
        <v>35</v>
      </c>
      <c r="C514">
        <v>10</v>
      </c>
      <c r="D514" t="s">
        <v>106</v>
      </c>
      <c r="E514" t="s">
        <v>107</v>
      </c>
      <c r="F514">
        <v>0</v>
      </c>
    </row>
    <row r="515" spans="1:6" x14ac:dyDescent="0.25">
      <c r="A515">
        <v>44907</v>
      </c>
      <c r="B515" t="s">
        <v>69</v>
      </c>
      <c r="C515">
        <v>9</v>
      </c>
      <c r="D515" t="s">
        <v>105</v>
      </c>
      <c r="E515" t="s">
        <v>107</v>
      </c>
      <c r="F515">
        <v>0</v>
      </c>
    </row>
    <row r="516" spans="1:6" x14ac:dyDescent="0.25">
      <c r="A516">
        <v>44907</v>
      </c>
      <c r="B516" t="s">
        <v>92</v>
      </c>
      <c r="C516">
        <v>10</v>
      </c>
      <c r="D516" t="s">
        <v>105</v>
      </c>
      <c r="E516" t="s">
        <v>106</v>
      </c>
      <c r="F516">
        <v>0</v>
      </c>
    </row>
    <row r="517" spans="1:6" x14ac:dyDescent="0.25">
      <c r="A517">
        <v>44909</v>
      </c>
      <c r="B517" t="s">
        <v>16</v>
      </c>
      <c r="C517">
        <v>4</v>
      </c>
      <c r="D517" t="s">
        <v>108</v>
      </c>
      <c r="E517" t="s">
        <v>107</v>
      </c>
      <c r="F517">
        <v>0</v>
      </c>
    </row>
    <row r="518" spans="1:6" x14ac:dyDescent="0.25">
      <c r="A518">
        <v>44910</v>
      </c>
      <c r="B518" t="s">
        <v>24</v>
      </c>
      <c r="C518">
        <v>13</v>
      </c>
      <c r="D518" t="s">
        <v>108</v>
      </c>
      <c r="E518" t="s">
        <v>106</v>
      </c>
      <c r="F518">
        <v>0</v>
      </c>
    </row>
    <row r="519" spans="1:6" x14ac:dyDescent="0.25">
      <c r="A519">
        <v>44914</v>
      </c>
      <c r="B519" t="s">
        <v>98</v>
      </c>
      <c r="C519">
        <v>7</v>
      </c>
      <c r="D519" t="s">
        <v>108</v>
      </c>
      <c r="E519" t="s">
        <v>106</v>
      </c>
      <c r="F519">
        <v>0</v>
      </c>
    </row>
    <row r="520" spans="1:6" x14ac:dyDescent="0.25">
      <c r="A520">
        <v>44914</v>
      </c>
      <c r="B520" t="s">
        <v>29</v>
      </c>
      <c r="C520">
        <v>14</v>
      </c>
      <c r="D520" t="s">
        <v>108</v>
      </c>
      <c r="E520" t="s">
        <v>107</v>
      </c>
      <c r="F520">
        <v>0</v>
      </c>
    </row>
    <row r="521" spans="1:6" x14ac:dyDescent="0.25">
      <c r="A521">
        <v>44914</v>
      </c>
      <c r="B521" t="s">
        <v>24</v>
      </c>
      <c r="C521">
        <v>11</v>
      </c>
      <c r="D521" t="s">
        <v>106</v>
      </c>
      <c r="E521" t="s">
        <v>106</v>
      </c>
      <c r="F521">
        <v>0</v>
      </c>
    </row>
    <row r="522" spans="1:6" x14ac:dyDescent="0.25">
      <c r="A522">
        <v>44916</v>
      </c>
      <c r="B522" t="s">
        <v>18</v>
      </c>
      <c r="C522">
        <v>10</v>
      </c>
      <c r="D522" t="s">
        <v>108</v>
      </c>
      <c r="E522" t="s">
        <v>106</v>
      </c>
      <c r="F522">
        <v>0</v>
      </c>
    </row>
    <row r="523" spans="1:6" x14ac:dyDescent="0.25">
      <c r="A523">
        <v>44924</v>
      </c>
      <c r="B523" t="s">
        <v>22</v>
      </c>
      <c r="C523">
        <v>15</v>
      </c>
      <c r="D523" t="s">
        <v>108</v>
      </c>
      <c r="E523" t="s">
        <v>106</v>
      </c>
      <c r="F523">
        <v>0</v>
      </c>
    </row>
    <row r="524" spans="1:6" x14ac:dyDescent="0.25">
      <c r="A524">
        <v>44924</v>
      </c>
      <c r="B524" t="s">
        <v>94</v>
      </c>
      <c r="C524">
        <v>1</v>
      </c>
      <c r="D524" t="s">
        <v>105</v>
      </c>
      <c r="E524" t="s">
        <v>107</v>
      </c>
      <c r="F524">
        <v>0</v>
      </c>
    </row>
    <row r="525" spans="1:6" x14ac:dyDescent="0.25">
      <c r="A525">
        <v>44925</v>
      </c>
      <c r="B525" t="s">
        <v>92</v>
      </c>
      <c r="C525">
        <v>14</v>
      </c>
      <c r="D525" t="s">
        <v>108</v>
      </c>
      <c r="E525" t="s">
        <v>106</v>
      </c>
      <c r="F525">
        <v>0</v>
      </c>
    </row>
    <row r="526" spans="1:6" x14ac:dyDescent="0.25">
      <c r="A526">
        <v>44926</v>
      </c>
      <c r="B526" t="s">
        <v>75</v>
      </c>
      <c r="C526">
        <v>12</v>
      </c>
      <c r="D526" t="s">
        <v>106</v>
      </c>
      <c r="E526" t="s">
        <v>106</v>
      </c>
      <c r="F526">
        <v>0</v>
      </c>
    </row>
    <row r="527" spans="1:6" x14ac:dyDescent="0.25">
      <c r="A527">
        <v>44926</v>
      </c>
      <c r="B527" t="s">
        <v>29</v>
      </c>
      <c r="C527">
        <v>6</v>
      </c>
      <c r="D527" t="s">
        <v>106</v>
      </c>
      <c r="E527" t="s">
        <v>106</v>
      </c>
      <c r="F527">
        <v>0</v>
      </c>
    </row>
    <row r="528" spans="1:6" x14ac:dyDescent="0.25">
      <c r="A528">
        <v>44926</v>
      </c>
      <c r="B528" t="s">
        <v>29</v>
      </c>
      <c r="C528">
        <v>3</v>
      </c>
      <c r="D528" t="s">
        <v>105</v>
      </c>
      <c r="E528" t="s">
        <v>107</v>
      </c>
      <c r="F528">
        <v>0</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0"/>
  </sheetPr>
  <dimension ref="A1:F46"/>
  <sheetViews>
    <sheetView workbookViewId="0">
      <selection sqref="A1:XFD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s="2" customFormat="1" x14ac:dyDescent="0.25">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98435-4E49-45C5-A99B-8D5BF3308560}">
  <sheetPr>
    <tabColor theme="0"/>
  </sheetPr>
  <dimension ref="A3:K52"/>
  <sheetViews>
    <sheetView topLeftCell="A33" workbookViewId="0">
      <selection activeCell="B51" sqref="B51"/>
    </sheetView>
  </sheetViews>
  <sheetFormatPr defaultRowHeight="15" x14ac:dyDescent="0.25"/>
  <cols>
    <col min="1" max="1" width="13.140625" bestFit="1" customWidth="1"/>
    <col min="2" max="2" width="22.28515625" bestFit="1" customWidth="1"/>
    <col min="3" max="3" width="26.28515625" bestFit="1" customWidth="1"/>
    <col min="5" max="5" width="22.28515625" bestFit="1" customWidth="1"/>
    <col min="10" max="10" width="31.140625" customWidth="1"/>
    <col min="11" max="11" width="20.42578125" customWidth="1"/>
  </cols>
  <sheetData>
    <row r="3" spans="1:11" x14ac:dyDescent="0.25">
      <c r="A3" t="s">
        <v>134</v>
      </c>
      <c r="B3" t="s">
        <v>135</v>
      </c>
      <c r="C3" t="s">
        <v>136</v>
      </c>
    </row>
    <row r="4" spans="1:11" x14ac:dyDescent="0.25">
      <c r="A4">
        <v>401411.91999999969</v>
      </c>
      <c r="B4">
        <v>332504</v>
      </c>
      <c r="C4" s="11">
        <f>(A4-B4)/B4</f>
        <v>0.20723937155643149</v>
      </c>
    </row>
    <row r="6" spans="1:11" x14ac:dyDescent="0.25">
      <c r="A6" s="7" t="s">
        <v>120</v>
      </c>
      <c r="B6" t="s">
        <v>134</v>
      </c>
      <c r="C6" t="s">
        <v>135</v>
      </c>
      <c r="I6" t="s">
        <v>138</v>
      </c>
      <c r="J6" s="10" t="s">
        <v>134</v>
      </c>
      <c r="K6" t="s">
        <v>137</v>
      </c>
    </row>
    <row r="7" spans="1:11" x14ac:dyDescent="0.25">
      <c r="A7" s="8" t="s">
        <v>121</v>
      </c>
      <c r="B7">
        <v>41346.959999999992</v>
      </c>
      <c r="C7">
        <v>34290</v>
      </c>
      <c r="I7" t="s">
        <v>121</v>
      </c>
      <c r="J7">
        <v>41346.959999999992</v>
      </c>
      <c r="K7">
        <f t="shared" ref="K7:K19" si="0">B7-C7</f>
        <v>7056.9599999999919</v>
      </c>
    </row>
    <row r="8" spans="1:11" x14ac:dyDescent="0.25">
      <c r="A8" s="8" t="s">
        <v>122</v>
      </c>
      <c r="B8">
        <v>30857.300000000003</v>
      </c>
      <c r="C8">
        <v>25341</v>
      </c>
      <c r="I8" t="s">
        <v>122</v>
      </c>
      <c r="J8">
        <v>30857.300000000003</v>
      </c>
      <c r="K8">
        <f t="shared" si="0"/>
        <v>5516.3000000000029</v>
      </c>
    </row>
    <row r="9" spans="1:11" x14ac:dyDescent="0.25">
      <c r="A9" s="8" t="s">
        <v>123</v>
      </c>
      <c r="B9">
        <v>28616.65</v>
      </c>
      <c r="C9">
        <v>23437</v>
      </c>
      <c r="I9" t="s">
        <v>123</v>
      </c>
      <c r="J9">
        <v>28616.65</v>
      </c>
      <c r="K9">
        <f t="shared" si="0"/>
        <v>5179.6500000000015</v>
      </c>
    </row>
    <row r="10" spans="1:11" x14ac:dyDescent="0.25">
      <c r="A10" s="8" t="s">
        <v>124</v>
      </c>
      <c r="B10">
        <v>26579.11</v>
      </c>
      <c r="C10">
        <v>21282</v>
      </c>
      <c r="I10" t="s">
        <v>124</v>
      </c>
      <c r="J10">
        <v>26579.11</v>
      </c>
      <c r="K10">
        <f t="shared" si="0"/>
        <v>5297.1100000000006</v>
      </c>
    </row>
    <row r="11" spans="1:11" x14ac:dyDescent="0.25">
      <c r="A11" s="8" t="s">
        <v>125</v>
      </c>
      <c r="B11">
        <v>30910.45</v>
      </c>
      <c r="C11">
        <v>26526</v>
      </c>
      <c r="I11" t="s">
        <v>125</v>
      </c>
      <c r="J11">
        <v>30910.45</v>
      </c>
      <c r="K11">
        <f t="shared" si="0"/>
        <v>4384.4500000000007</v>
      </c>
    </row>
    <row r="12" spans="1:11" x14ac:dyDescent="0.25">
      <c r="A12" s="8" t="s">
        <v>126</v>
      </c>
      <c r="B12">
        <v>30533.710000000003</v>
      </c>
      <c r="C12">
        <v>24879</v>
      </c>
      <c r="I12" t="s">
        <v>126</v>
      </c>
      <c r="J12">
        <v>30533.710000000003</v>
      </c>
      <c r="K12">
        <f t="shared" si="0"/>
        <v>5654.7100000000028</v>
      </c>
    </row>
    <row r="13" spans="1:11" x14ac:dyDescent="0.25">
      <c r="A13" s="8" t="s">
        <v>127</v>
      </c>
      <c r="B13">
        <v>35251.79</v>
      </c>
      <c r="C13">
        <v>29878</v>
      </c>
      <c r="I13" t="s">
        <v>127</v>
      </c>
      <c r="J13">
        <v>35251.79</v>
      </c>
      <c r="K13">
        <f t="shared" si="0"/>
        <v>5373.7900000000009</v>
      </c>
    </row>
    <row r="14" spans="1:11" x14ac:dyDescent="0.25">
      <c r="A14" s="8" t="s">
        <v>128</v>
      </c>
      <c r="B14">
        <v>35350.400000000016</v>
      </c>
      <c r="C14">
        <v>29831</v>
      </c>
      <c r="I14" t="s">
        <v>128</v>
      </c>
      <c r="J14">
        <v>35350.400000000016</v>
      </c>
      <c r="K14">
        <f t="shared" si="0"/>
        <v>5519.400000000016</v>
      </c>
    </row>
    <row r="15" spans="1:11" x14ac:dyDescent="0.25">
      <c r="A15" s="8" t="s">
        <v>129</v>
      </c>
      <c r="B15">
        <v>35242.810000000005</v>
      </c>
      <c r="C15">
        <v>28758</v>
      </c>
      <c r="I15" t="s">
        <v>129</v>
      </c>
      <c r="J15">
        <v>35242.810000000005</v>
      </c>
      <c r="K15">
        <f t="shared" si="0"/>
        <v>6484.8100000000049</v>
      </c>
    </row>
    <row r="16" spans="1:11" x14ac:dyDescent="0.25">
      <c r="A16" s="8" t="s">
        <v>130</v>
      </c>
      <c r="B16">
        <v>33500.69000000001</v>
      </c>
      <c r="C16">
        <v>27842</v>
      </c>
      <c r="I16" t="s">
        <v>130</v>
      </c>
      <c r="J16">
        <v>33500.69000000001</v>
      </c>
      <c r="K16">
        <f t="shared" si="0"/>
        <v>5658.6900000000096</v>
      </c>
    </row>
    <row r="17" spans="1:11" x14ac:dyDescent="0.25">
      <c r="A17" s="8" t="s">
        <v>131</v>
      </c>
      <c r="B17">
        <v>36124.07</v>
      </c>
      <c r="C17">
        <v>29306</v>
      </c>
      <c r="I17" t="s">
        <v>131</v>
      </c>
      <c r="J17">
        <v>36124.07</v>
      </c>
      <c r="K17">
        <f t="shared" si="0"/>
        <v>6818.07</v>
      </c>
    </row>
    <row r="18" spans="1:11" x14ac:dyDescent="0.25">
      <c r="A18" s="8" t="s">
        <v>132</v>
      </c>
      <c r="B18">
        <v>37097.979999999996</v>
      </c>
      <c r="C18">
        <v>31134</v>
      </c>
      <c r="I18" t="s">
        <v>132</v>
      </c>
      <c r="J18">
        <v>37097.979999999996</v>
      </c>
      <c r="K18">
        <f t="shared" si="0"/>
        <v>5963.9799999999959</v>
      </c>
    </row>
    <row r="19" spans="1:11" x14ac:dyDescent="0.25">
      <c r="A19" s="8" t="s">
        <v>133</v>
      </c>
      <c r="B19">
        <v>401411.92000000004</v>
      </c>
      <c r="C19">
        <v>332504</v>
      </c>
      <c r="J19" s="9">
        <v>401411.92000000004</v>
      </c>
      <c r="K19">
        <f t="shared" si="0"/>
        <v>68907.920000000042</v>
      </c>
    </row>
    <row r="22" spans="1:11" x14ac:dyDescent="0.25">
      <c r="A22" s="7" t="s">
        <v>120</v>
      </c>
      <c r="B22" t="s">
        <v>134</v>
      </c>
    </row>
    <row r="23" spans="1:11" x14ac:dyDescent="0.25">
      <c r="A23" s="8" t="s">
        <v>8</v>
      </c>
      <c r="B23">
        <v>69261.950000000012</v>
      </c>
    </row>
    <row r="24" spans="1:11" x14ac:dyDescent="0.25">
      <c r="A24" s="8" t="s">
        <v>28</v>
      </c>
      <c r="B24">
        <v>92963.87</v>
      </c>
    </row>
    <row r="25" spans="1:11" x14ac:dyDescent="0.25">
      <c r="A25" s="8" t="s">
        <v>49</v>
      </c>
      <c r="B25">
        <v>52299.509999999995</v>
      </c>
    </row>
    <row r="26" spans="1:11" x14ac:dyDescent="0.25">
      <c r="A26" s="8" t="s">
        <v>62</v>
      </c>
      <c r="B26">
        <v>95269.4</v>
      </c>
    </row>
    <row r="27" spans="1:11" x14ac:dyDescent="0.25">
      <c r="A27" s="8" t="s">
        <v>85</v>
      </c>
      <c r="B27">
        <v>91617.19</v>
      </c>
    </row>
    <row r="28" spans="1:11" x14ac:dyDescent="0.25">
      <c r="A28" s="8" t="s">
        <v>133</v>
      </c>
      <c r="B28">
        <v>401411.92</v>
      </c>
    </row>
    <row r="30" spans="1:11" x14ac:dyDescent="0.25">
      <c r="A30" s="7" t="s">
        <v>120</v>
      </c>
      <c r="B30" t="s">
        <v>134</v>
      </c>
    </row>
    <row r="31" spans="1:11" x14ac:dyDescent="0.25">
      <c r="A31" s="8" t="s">
        <v>108</v>
      </c>
      <c r="B31">
        <v>208140.15000000005</v>
      </c>
    </row>
    <row r="32" spans="1:11" x14ac:dyDescent="0.25">
      <c r="A32" s="8" t="s">
        <v>106</v>
      </c>
      <c r="B32">
        <v>133923.87000000002</v>
      </c>
    </row>
    <row r="33" spans="1:2" x14ac:dyDescent="0.25">
      <c r="A33" s="8" t="s">
        <v>105</v>
      </c>
      <c r="B33">
        <v>59347.900000000009</v>
      </c>
    </row>
    <row r="34" spans="1:2" x14ac:dyDescent="0.25">
      <c r="A34" s="8" t="s">
        <v>133</v>
      </c>
      <c r="B34">
        <v>401411.9200000001</v>
      </c>
    </row>
    <row r="36" spans="1:2" x14ac:dyDescent="0.25">
      <c r="A36" s="7" t="s">
        <v>120</v>
      </c>
      <c r="B36" t="s">
        <v>134</v>
      </c>
    </row>
    <row r="37" spans="1:2" x14ac:dyDescent="0.25">
      <c r="A37" s="8" t="s">
        <v>107</v>
      </c>
      <c r="B37">
        <v>199516.90000000008</v>
      </c>
    </row>
    <row r="38" spans="1:2" x14ac:dyDescent="0.25">
      <c r="A38" s="8" t="s">
        <v>106</v>
      </c>
      <c r="B38">
        <v>201895.01999999993</v>
      </c>
    </row>
    <row r="39" spans="1:2" x14ac:dyDescent="0.25">
      <c r="A39" s="8" t="s">
        <v>133</v>
      </c>
      <c r="B39">
        <v>401411.92000000004</v>
      </c>
    </row>
    <row r="41" spans="1:2" x14ac:dyDescent="0.25">
      <c r="A41" s="7" t="s">
        <v>120</v>
      </c>
      <c r="B41" t="s">
        <v>134</v>
      </c>
    </row>
    <row r="42" spans="1:2" x14ac:dyDescent="0.25">
      <c r="A42" s="8" t="s">
        <v>11</v>
      </c>
      <c r="B42">
        <v>13423.199999999999</v>
      </c>
    </row>
    <row r="43" spans="1:2" x14ac:dyDescent="0.25">
      <c r="A43" s="8" t="s">
        <v>76</v>
      </c>
      <c r="B43">
        <v>13645.800000000001</v>
      </c>
    </row>
    <row r="44" spans="1:2" x14ac:dyDescent="0.25">
      <c r="A44" s="8" t="s">
        <v>17</v>
      </c>
      <c r="B44">
        <v>15716.61</v>
      </c>
    </row>
    <row r="45" spans="1:2" x14ac:dyDescent="0.25">
      <c r="A45" s="8" t="s">
        <v>74</v>
      </c>
      <c r="B45">
        <v>16329.72</v>
      </c>
    </row>
    <row r="46" spans="1:2" x14ac:dyDescent="0.25">
      <c r="A46" s="8" t="s">
        <v>99</v>
      </c>
      <c r="B46">
        <v>16333.92</v>
      </c>
    </row>
    <row r="47" spans="1:2" x14ac:dyDescent="0.25">
      <c r="A47" s="8" t="s">
        <v>27</v>
      </c>
      <c r="B47">
        <v>16428</v>
      </c>
    </row>
    <row r="48" spans="1:2" x14ac:dyDescent="0.25">
      <c r="A48" s="8" t="s">
        <v>46</v>
      </c>
      <c r="B48">
        <v>20160</v>
      </c>
    </row>
    <row r="49" spans="1:2" x14ac:dyDescent="0.25">
      <c r="A49" s="8" t="s">
        <v>95</v>
      </c>
      <c r="B49">
        <v>20574</v>
      </c>
    </row>
    <row r="50" spans="1:2" x14ac:dyDescent="0.25">
      <c r="A50" s="8" t="s">
        <v>70</v>
      </c>
      <c r="B50">
        <v>22945.919999999998</v>
      </c>
    </row>
    <row r="51" spans="1:2" x14ac:dyDescent="0.25">
      <c r="A51" s="8" t="s">
        <v>93</v>
      </c>
      <c r="B51">
        <v>22952.16</v>
      </c>
    </row>
    <row r="52" spans="1:2" x14ac:dyDescent="0.25">
      <c r="A52" s="8" t="s">
        <v>133</v>
      </c>
      <c r="B52">
        <v>178509.33000000002</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A5C51-ACD1-49D3-9280-6B4E22F8FD7F}">
  <sheetPr>
    <tabColor theme="0"/>
  </sheetPr>
  <dimension ref="A1:O528"/>
  <sheetViews>
    <sheetView workbookViewId="0">
      <selection activeCell="I12" sqref="I12"/>
    </sheetView>
  </sheetViews>
  <sheetFormatPr defaultRowHeight="15" x14ac:dyDescent="0.25"/>
  <cols>
    <col min="1" max="1" width="10.7109375" style="4" bestFit="1" customWidth="1"/>
    <col min="2" max="2" width="11.85546875" customWidth="1"/>
    <col min="3" max="3" width="10.28515625" style="6" bestFit="1" customWidth="1"/>
    <col min="4" max="4" width="11.28515625" bestFit="1" customWidth="1"/>
    <col min="5" max="5" width="16" bestFit="1" customWidth="1"/>
    <col min="6" max="6" width="11.42578125" customWidth="1"/>
    <col min="7" max="7" width="12" customWidth="1"/>
    <col min="8" max="8" width="10.85546875" bestFit="1" customWidth="1"/>
    <col min="9" max="9" width="13.7109375" customWidth="1"/>
    <col min="10" max="10" width="13.7109375" bestFit="1" customWidth="1"/>
    <col min="11" max="11" width="19.42578125" bestFit="1" customWidth="1"/>
    <col min="12" max="12" width="15.42578125" bestFit="1" customWidth="1"/>
  </cols>
  <sheetData>
    <row r="1" spans="1:15" x14ac:dyDescent="0.25">
      <c r="A1" s="3" t="s">
        <v>100</v>
      </c>
      <c r="B1" s="1" t="s">
        <v>0</v>
      </c>
      <c r="C1" s="5" t="s">
        <v>101</v>
      </c>
      <c r="D1" s="1" t="s">
        <v>102</v>
      </c>
      <c r="E1" s="1" t="s">
        <v>103</v>
      </c>
      <c r="F1" s="1" t="s">
        <v>1</v>
      </c>
      <c r="G1" s="1" t="s">
        <v>2</v>
      </c>
      <c r="H1" s="1" t="s">
        <v>3</v>
      </c>
      <c r="I1" s="1" t="s">
        <v>114</v>
      </c>
      <c r="J1" s="1" t="s">
        <v>5</v>
      </c>
      <c r="K1" s="1" t="s">
        <v>115</v>
      </c>
      <c r="L1" s="1" t="s">
        <v>116</v>
      </c>
      <c r="M1" s="1" t="s">
        <v>117</v>
      </c>
      <c r="N1" s="1" t="s">
        <v>118</v>
      </c>
      <c r="O1" s="1" t="s">
        <v>119</v>
      </c>
    </row>
    <row r="2" spans="1:15" x14ac:dyDescent="0.25">
      <c r="A2" s="4">
        <v>44197</v>
      </c>
      <c r="B2" t="s">
        <v>56</v>
      </c>
      <c r="C2" s="6">
        <v>9</v>
      </c>
      <c r="D2" t="s">
        <v>105</v>
      </c>
      <c r="E2" t="s">
        <v>106</v>
      </c>
      <c r="F2" t="str">
        <f>VLOOKUP($B2,MasterData[],2,0)</f>
        <v>Product24</v>
      </c>
      <c r="G2" t="str">
        <f>VLOOKUP($B2,MasterData[],3,0)</f>
        <v>Category03</v>
      </c>
      <c r="H2" t="str">
        <f>VLOOKUP($B2,MasterData[],4,0)</f>
        <v>Ft</v>
      </c>
      <c r="I2">
        <f>VLOOKUP($B2,MasterData[],5,0)</f>
        <v>144</v>
      </c>
      <c r="J2">
        <f>VLOOKUP($B2,MasterData[],6,0)</f>
        <v>156.96</v>
      </c>
      <c r="K2">
        <f t="shared" ref="K2:K65" si="0">C2*I2</f>
        <v>1296</v>
      </c>
      <c r="L2">
        <f t="shared" ref="L2:L65" si="1">C2*J2</f>
        <v>1412.64</v>
      </c>
      <c r="M2">
        <f>DAY(A2)</f>
        <v>1</v>
      </c>
      <c r="N2" t="str">
        <f t="shared" ref="N2:N65" si="2">TEXT(A2,"mmm")</f>
        <v>Jan</v>
      </c>
      <c r="O2">
        <f>YEAR(A2)</f>
        <v>2021</v>
      </c>
    </row>
    <row r="3" spans="1:15" x14ac:dyDescent="0.25">
      <c r="A3" s="4">
        <v>44198</v>
      </c>
      <c r="B3" t="s">
        <v>86</v>
      </c>
      <c r="C3" s="6">
        <v>15</v>
      </c>
      <c r="D3" t="s">
        <v>106</v>
      </c>
      <c r="E3" t="s">
        <v>107</v>
      </c>
      <c r="F3" t="str">
        <f>VLOOKUP($B3,MasterData[],2,0)</f>
        <v>Product38</v>
      </c>
      <c r="G3" t="str">
        <f>VLOOKUP($B3,MasterData[],3,0)</f>
        <v>Category05</v>
      </c>
      <c r="H3" t="str">
        <f>VLOOKUP($B3,MasterData[],4,0)</f>
        <v>Kg</v>
      </c>
      <c r="I3">
        <f>VLOOKUP($B3,MasterData[],5,0)</f>
        <v>72</v>
      </c>
      <c r="J3">
        <f>VLOOKUP($B3,MasterData[],6,0)</f>
        <v>79.92</v>
      </c>
      <c r="K3">
        <f t="shared" si="0"/>
        <v>1080</v>
      </c>
      <c r="L3">
        <f t="shared" si="1"/>
        <v>1198.8</v>
      </c>
      <c r="M3">
        <f t="shared" ref="M3:M66" si="3">DAY(A3)</f>
        <v>2</v>
      </c>
      <c r="N3" t="str">
        <f t="shared" si="2"/>
        <v>Jan</v>
      </c>
      <c r="O3">
        <f t="shared" ref="O3:O66" si="4">YEAR(A3)</f>
        <v>2021</v>
      </c>
    </row>
    <row r="4" spans="1:15" x14ac:dyDescent="0.25">
      <c r="A4" s="4">
        <v>44198</v>
      </c>
      <c r="B4" t="s">
        <v>33</v>
      </c>
      <c r="C4" s="6">
        <v>6</v>
      </c>
      <c r="D4" t="s">
        <v>108</v>
      </c>
      <c r="E4" t="s">
        <v>107</v>
      </c>
      <c r="F4" t="str">
        <f>VLOOKUP($B4,MasterData[],2,0)</f>
        <v>Product13</v>
      </c>
      <c r="G4" t="str">
        <f>VLOOKUP($B4,MasterData[],3,0)</f>
        <v>Category02</v>
      </c>
      <c r="H4" t="str">
        <f>VLOOKUP($B4,MasterData[],4,0)</f>
        <v>Kg</v>
      </c>
      <c r="I4">
        <f>VLOOKUP($B4,MasterData[],5,0)</f>
        <v>112</v>
      </c>
      <c r="J4">
        <f>VLOOKUP($B4,MasterData[],6,0)</f>
        <v>122.08</v>
      </c>
      <c r="K4">
        <f t="shared" si="0"/>
        <v>672</v>
      </c>
      <c r="L4">
        <f t="shared" si="1"/>
        <v>732.48</v>
      </c>
      <c r="M4">
        <f t="shared" si="3"/>
        <v>2</v>
      </c>
      <c r="N4" t="str">
        <f t="shared" si="2"/>
        <v>Jan</v>
      </c>
      <c r="O4">
        <f t="shared" si="4"/>
        <v>2021</v>
      </c>
    </row>
    <row r="5" spans="1:15" x14ac:dyDescent="0.25">
      <c r="A5" s="4">
        <v>44199</v>
      </c>
      <c r="B5" t="s">
        <v>14</v>
      </c>
      <c r="C5" s="6">
        <v>5</v>
      </c>
      <c r="D5" t="s">
        <v>108</v>
      </c>
      <c r="E5" t="s">
        <v>106</v>
      </c>
      <c r="F5" t="str">
        <f>VLOOKUP($B5,MasterData[],2,0)</f>
        <v>Product04</v>
      </c>
      <c r="G5" t="str">
        <f>VLOOKUP($B5,MasterData[],3,0)</f>
        <v>Category01</v>
      </c>
      <c r="H5" t="str">
        <f>VLOOKUP($B5,MasterData[],4,0)</f>
        <v>Lt</v>
      </c>
      <c r="I5">
        <f>VLOOKUP($B5,MasterData[],5,0)</f>
        <v>44</v>
      </c>
      <c r="J5">
        <f>VLOOKUP($B5,MasterData[],6,0)</f>
        <v>48.84</v>
      </c>
      <c r="K5">
        <f t="shared" si="0"/>
        <v>220</v>
      </c>
      <c r="L5">
        <f t="shared" si="1"/>
        <v>244.20000000000002</v>
      </c>
      <c r="M5">
        <f t="shared" si="3"/>
        <v>3</v>
      </c>
      <c r="N5" t="str">
        <f t="shared" si="2"/>
        <v>Jan</v>
      </c>
      <c r="O5">
        <f t="shared" si="4"/>
        <v>2021</v>
      </c>
    </row>
    <row r="6" spans="1:15" x14ac:dyDescent="0.25">
      <c r="A6" s="4">
        <v>44200</v>
      </c>
      <c r="B6" t="s">
        <v>79</v>
      </c>
      <c r="C6" s="6">
        <v>12</v>
      </c>
      <c r="D6" t="s">
        <v>106</v>
      </c>
      <c r="E6" t="s">
        <v>106</v>
      </c>
      <c r="F6" t="str">
        <f>VLOOKUP($B6,MasterData[],2,0)</f>
        <v>Product35</v>
      </c>
      <c r="G6" t="str">
        <f>VLOOKUP($B6,MasterData[],3,0)</f>
        <v>Category04</v>
      </c>
      <c r="H6" t="str">
        <f>VLOOKUP($B6,MasterData[],4,0)</f>
        <v>No.</v>
      </c>
      <c r="I6">
        <f>VLOOKUP($B6,MasterData[],5,0)</f>
        <v>5</v>
      </c>
      <c r="J6">
        <f>VLOOKUP($B6,MasterData[],6,0)</f>
        <v>6.7</v>
      </c>
      <c r="K6">
        <f t="shared" si="0"/>
        <v>60</v>
      </c>
      <c r="L6">
        <f t="shared" si="1"/>
        <v>80.400000000000006</v>
      </c>
      <c r="M6">
        <f t="shared" si="3"/>
        <v>4</v>
      </c>
      <c r="N6" t="str">
        <f t="shared" si="2"/>
        <v>Jan</v>
      </c>
      <c r="O6">
        <f t="shared" si="4"/>
        <v>2021</v>
      </c>
    </row>
    <row r="7" spans="1:15" x14ac:dyDescent="0.25">
      <c r="A7" s="4">
        <v>44205</v>
      </c>
      <c r="B7" t="s">
        <v>71</v>
      </c>
      <c r="C7" s="6">
        <v>1</v>
      </c>
      <c r="D7" t="s">
        <v>108</v>
      </c>
      <c r="E7" t="s">
        <v>107</v>
      </c>
      <c r="F7" t="str">
        <f>VLOOKUP($B7,MasterData[],2,0)</f>
        <v>Product31</v>
      </c>
      <c r="G7" t="str">
        <f>VLOOKUP($B7,MasterData[],3,0)</f>
        <v>Category04</v>
      </c>
      <c r="H7" t="str">
        <f>VLOOKUP($B7,MasterData[],4,0)</f>
        <v>Kg</v>
      </c>
      <c r="I7">
        <f>VLOOKUP($B7,MasterData[],5,0)</f>
        <v>93</v>
      </c>
      <c r="J7">
        <f>VLOOKUP($B7,MasterData[],6,0)</f>
        <v>104.16</v>
      </c>
      <c r="K7">
        <f t="shared" si="0"/>
        <v>93</v>
      </c>
      <c r="L7">
        <f t="shared" si="1"/>
        <v>104.16</v>
      </c>
      <c r="M7">
        <f t="shared" si="3"/>
        <v>9</v>
      </c>
      <c r="N7" t="str">
        <f t="shared" si="2"/>
        <v>Jan</v>
      </c>
      <c r="O7">
        <f t="shared" si="4"/>
        <v>2021</v>
      </c>
    </row>
    <row r="8" spans="1:15" x14ac:dyDescent="0.25">
      <c r="A8" s="4">
        <v>44205</v>
      </c>
      <c r="B8" t="s">
        <v>12</v>
      </c>
      <c r="C8" s="6">
        <v>8</v>
      </c>
      <c r="D8" t="s">
        <v>108</v>
      </c>
      <c r="E8" t="s">
        <v>107</v>
      </c>
      <c r="F8" t="str">
        <f>VLOOKUP($B8,MasterData[],2,0)</f>
        <v>Product03</v>
      </c>
      <c r="G8" t="str">
        <f>VLOOKUP($B8,MasterData[],3,0)</f>
        <v>Category01</v>
      </c>
      <c r="H8" t="str">
        <f>VLOOKUP($B8,MasterData[],4,0)</f>
        <v>Kg</v>
      </c>
      <c r="I8">
        <f>VLOOKUP($B8,MasterData[],5,0)</f>
        <v>71</v>
      </c>
      <c r="J8">
        <f>VLOOKUP($B8,MasterData[],6,0)</f>
        <v>80.94</v>
      </c>
      <c r="K8">
        <f t="shared" si="0"/>
        <v>568</v>
      </c>
      <c r="L8">
        <f t="shared" si="1"/>
        <v>647.52</v>
      </c>
      <c r="M8">
        <f t="shared" si="3"/>
        <v>9</v>
      </c>
      <c r="N8" t="str">
        <f t="shared" si="2"/>
        <v>Jan</v>
      </c>
      <c r="O8">
        <f t="shared" si="4"/>
        <v>2021</v>
      </c>
    </row>
    <row r="9" spans="1:15" x14ac:dyDescent="0.25">
      <c r="A9" s="4">
        <v>44205</v>
      </c>
      <c r="B9" t="s">
        <v>58</v>
      </c>
      <c r="C9" s="6">
        <v>4</v>
      </c>
      <c r="D9" t="s">
        <v>108</v>
      </c>
      <c r="E9" t="s">
        <v>106</v>
      </c>
      <c r="F9" t="str">
        <f>VLOOKUP($B9,MasterData[],2,0)</f>
        <v>Product25</v>
      </c>
      <c r="G9" t="str">
        <f>VLOOKUP($B9,MasterData[],3,0)</f>
        <v>Category03</v>
      </c>
      <c r="H9" t="str">
        <f>VLOOKUP($B9,MasterData[],4,0)</f>
        <v>No.</v>
      </c>
      <c r="I9">
        <f>VLOOKUP($B9,MasterData[],5,0)</f>
        <v>7</v>
      </c>
      <c r="J9">
        <f>VLOOKUP($B9,MasterData[],6,0)</f>
        <v>8.33</v>
      </c>
      <c r="K9">
        <f t="shared" si="0"/>
        <v>28</v>
      </c>
      <c r="L9">
        <f t="shared" si="1"/>
        <v>33.32</v>
      </c>
      <c r="M9">
        <f t="shared" si="3"/>
        <v>9</v>
      </c>
      <c r="N9" t="str">
        <f t="shared" si="2"/>
        <v>Jan</v>
      </c>
      <c r="O9">
        <f t="shared" si="4"/>
        <v>2021</v>
      </c>
    </row>
    <row r="10" spans="1:15" x14ac:dyDescent="0.25">
      <c r="A10" s="4">
        <v>44207</v>
      </c>
      <c r="B10" t="s">
        <v>83</v>
      </c>
      <c r="C10" s="6">
        <v>3</v>
      </c>
      <c r="D10" t="s">
        <v>108</v>
      </c>
      <c r="E10" t="s">
        <v>107</v>
      </c>
      <c r="F10" t="str">
        <f>VLOOKUP($B10,MasterData[],2,0)</f>
        <v>Product37</v>
      </c>
      <c r="G10" t="str">
        <f>VLOOKUP($B10,MasterData[],3,0)</f>
        <v>Category05</v>
      </c>
      <c r="H10" t="str">
        <f>VLOOKUP($B10,MasterData[],4,0)</f>
        <v>Kg</v>
      </c>
      <c r="I10">
        <f>VLOOKUP($B10,MasterData[],5,0)</f>
        <v>67</v>
      </c>
      <c r="J10">
        <f>VLOOKUP($B10,MasterData[],6,0)</f>
        <v>85.76</v>
      </c>
      <c r="K10">
        <f t="shared" si="0"/>
        <v>201</v>
      </c>
      <c r="L10">
        <f t="shared" si="1"/>
        <v>257.28000000000003</v>
      </c>
      <c r="M10">
        <f t="shared" si="3"/>
        <v>11</v>
      </c>
      <c r="N10" t="str">
        <f t="shared" si="2"/>
        <v>Jan</v>
      </c>
      <c r="O10">
        <f t="shared" si="4"/>
        <v>2021</v>
      </c>
    </row>
    <row r="11" spans="1:15" x14ac:dyDescent="0.25">
      <c r="A11" s="4">
        <v>44207</v>
      </c>
      <c r="B11" t="s">
        <v>35</v>
      </c>
      <c r="C11" s="6">
        <v>4</v>
      </c>
      <c r="D11" t="s">
        <v>105</v>
      </c>
      <c r="E11" t="s">
        <v>106</v>
      </c>
      <c r="F11" t="str">
        <f>VLOOKUP($B11,MasterData[],2,0)</f>
        <v>Product14</v>
      </c>
      <c r="G11" t="str">
        <f>VLOOKUP($B11,MasterData[],3,0)</f>
        <v>Category02</v>
      </c>
      <c r="H11" t="str">
        <f>VLOOKUP($B11,MasterData[],4,0)</f>
        <v>Kg</v>
      </c>
      <c r="I11">
        <f>VLOOKUP($B11,MasterData[],5,0)</f>
        <v>112</v>
      </c>
      <c r="J11">
        <f>VLOOKUP($B11,MasterData[],6,0)</f>
        <v>146.72</v>
      </c>
      <c r="K11">
        <f t="shared" si="0"/>
        <v>448</v>
      </c>
      <c r="L11">
        <f t="shared" si="1"/>
        <v>586.88</v>
      </c>
      <c r="M11">
        <f t="shared" si="3"/>
        <v>11</v>
      </c>
      <c r="N11" t="str">
        <f t="shared" si="2"/>
        <v>Jan</v>
      </c>
      <c r="O11">
        <f t="shared" si="4"/>
        <v>2021</v>
      </c>
    </row>
    <row r="12" spans="1:15" x14ac:dyDescent="0.25">
      <c r="A12" s="4">
        <v>44207</v>
      </c>
      <c r="B12" t="s">
        <v>94</v>
      </c>
      <c r="C12" s="6">
        <v>4</v>
      </c>
      <c r="D12" t="s">
        <v>108</v>
      </c>
      <c r="E12" t="s">
        <v>106</v>
      </c>
      <c r="F12" t="str">
        <f>VLOOKUP($B12,MasterData[],2,0)</f>
        <v>Product42</v>
      </c>
      <c r="G12" t="str">
        <f>VLOOKUP($B12,MasterData[],3,0)</f>
        <v>Category05</v>
      </c>
      <c r="H12" t="str">
        <f>VLOOKUP($B12,MasterData[],4,0)</f>
        <v>Ft</v>
      </c>
      <c r="I12">
        <f>VLOOKUP($B12,MasterData[],5,0)</f>
        <v>120</v>
      </c>
      <c r="J12">
        <f>VLOOKUP($B12,MasterData[],6,0)</f>
        <v>162</v>
      </c>
      <c r="K12">
        <f t="shared" si="0"/>
        <v>480</v>
      </c>
      <c r="L12">
        <f t="shared" si="1"/>
        <v>648</v>
      </c>
      <c r="M12">
        <f t="shared" si="3"/>
        <v>11</v>
      </c>
      <c r="N12" t="str">
        <f t="shared" si="2"/>
        <v>Jan</v>
      </c>
      <c r="O12">
        <f t="shared" si="4"/>
        <v>2021</v>
      </c>
    </row>
    <row r="13" spans="1:15" x14ac:dyDescent="0.25">
      <c r="A13" s="4">
        <v>44208</v>
      </c>
      <c r="B13" t="s">
        <v>94</v>
      </c>
      <c r="C13" s="6">
        <v>10</v>
      </c>
      <c r="D13" t="s">
        <v>106</v>
      </c>
      <c r="E13" t="s">
        <v>107</v>
      </c>
      <c r="F13" t="str">
        <f>VLOOKUP($B13,MasterData[],2,0)</f>
        <v>Product42</v>
      </c>
      <c r="G13" t="str">
        <f>VLOOKUP($B13,MasterData[],3,0)</f>
        <v>Category05</v>
      </c>
      <c r="H13" t="str">
        <f>VLOOKUP($B13,MasterData[],4,0)</f>
        <v>Ft</v>
      </c>
      <c r="I13">
        <f>VLOOKUP($B13,MasterData[],5,0)</f>
        <v>120</v>
      </c>
      <c r="J13">
        <f>VLOOKUP($B13,MasterData[],6,0)</f>
        <v>162</v>
      </c>
      <c r="K13">
        <f t="shared" si="0"/>
        <v>1200</v>
      </c>
      <c r="L13">
        <f t="shared" si="1"/>
        <v>1620</v>
      </c>
      <c r="M13">
        <f t="shared" si="3"/>
        <v>12</v>
      </c>
      <c r="N13" t="str">
        <f t="shared" si="2"/>
        <v>Jan</v>
      </c>
      <c r="O13">
        <f t="shared" si="4"/>
        <v>2021</v>
      </c>
    </row>
    <row r="14" spans="1:15" x14ac:dyDescent="0.25">
      <c r="A14" s="4">
        <v>44214</v>
      </c>
      <c r="B14" t="s">
        <v>98</v>
      </c>
      <c r="C14" s="6">
        <v>13</v>
      </c>
      <c r="D14" t="s">
        <v>108</v>
      </c>
      <c r="E14" t="s">
        <v>106</v>
      </c>
      <c r="F14" t="str">
        <f>VLOOKUP($B14,MasterData[],2,0)</f>
        <v>Product44</v>
      </c>
      <c r="G14" t="str">
        <f>VLOOKUP($B14,MasterData[],3,0)</f>
        <v>Category05</v>
      </c>
      <c r="H14" t="str">
        <f>VLOOKUP($B14,MasterData[],4,0)</f>
        <v>Kg</v>
      </c>
      <c r="I14">
        <f>VLOOKUP($B14,MasterData[],5,0)</f>
        <v>76</v>
      </c>
      <c r="J14">
        <f>VLOOKUP($B14,MasterData[],6,0)</f>
        <v>82.08</v>
      </c>
      <c r="K14">
        <f t="shared" si="0"/>
        <v>988</v>
      </c>
      <c r="L14">
        <f t="shared" si="1"/>
        <v>1067.04</v>
      </c>
      <c r="M14">
        <f t="shared" si="3"/>
        <v>18</v>
      </c>
      <c r="N14" t="str">
        <f t="shared" si="2"/>
        <v>Jan</v>
      </c>
      <c r="O14">
        <f t="shared" si="4"/>
        <v>2021</v>
      </c>
    </row>
    <row r="15" spans="1:15" x14ac:dyDescent="0.25">
      <c r="A15" s="4">
        <v>44214</v>
      </c>
      <c r="B15" t="s">
        <v>54</v>
      </c>
      <c r="C15" s="6">
        <v>3</v>
      </c>
      <c r="D15" t="s">
        <v>106</v>
      </c>
      <c r="E15" t="s">
        <v>107</v>
      </c>
      <c r="F15" t="str">
        <f>VLOOKUP($B15,MasterData[],2,0)</f>
        <v>Product23</v>
      </c>
      <c r="G15" t="str">
        <f>VLOOKUP($B15,MasterData[],3,0)</f>
        <v>Category03</v>
      </c>
      <c r="H15" t="str">
        <f>VLOOKUP($B15,MasterData[],4,0)</f>
        <v>Ft</v>
      </c>
      <c r="I15">
        <f>VLOOKUP($B15,MasterData[],5,0)</f>
        <v>141</v>
      </c>
      <c r="J15">
        <f>VLOOKUP($B15,MasterData[],6,0)</f>
        <v>149.46</v>
      </c>
      <c r="K15">
        <f t="shared" si="0"/>
        <v>423</v>
      </c>
      <c r="L15">
        <f t="shared" si="1"/>
        <v>448.38</v>
      </c>
      <c r="M15">
        <f t="shared" si="3"/>
        <v>18</v>
      </c>
      <c r="N15" t="str">
        <f t="shared" si="2"/>
        <v>Jan</v>
      </c>
      <c r="O15">
        <f t="shared" si="4"/>
        <v>2021</v>
      </c>
    </row>
    <row r="16" spans="1:15" x14ac:dyDescent="0.25">
      <c r="A16" s="4">
        <v>44215</v>
      </c>
      <c r="B16" t="s">
        <v>79</v>
      </c>
      <c r="C16" s="6">
        <v>6</v>
      </c>
      <c r="D16" t="s">
        <v>108</v>
      </c>
      <c r="E16" t="s">
        <v>107</v>
      </c>
      <c r="F16" t="str">
        <f>VLOOKUP($B16,MasterData[],2,0)</f>
        <v>Product35</v>
      </c>
      <c r="G16" t="str">
        <f>VLOOKUP($B16,MasterData[],3,0)</f>
        <v>Category04</v>
      </c>
      <c r="H16" t="str">
        <f>VLOOKUP($B16,MasterData[],4,0)</f>
        <v>No.</v>
      </c>
      <c r="I16">
        <f>VLOOKUP($B16,MasterData[],5,0)</f>
        <v>5</v>
      </c>
      <c r="J16">
        <f>VLOOKUP($B16,MasterData[],6,0)</f>
        <v>6.7</v>
      </c>
      <c r="K16">
        <f t="shared" si="0"/>
        <v>30</v>
      </c>
      <c r="L16">
        <f t="shared" si="1"/>
        <v>40.200000000000003</v>
      </c>
      <c r="M16">
        <f t="shared" si="3"/>
        <v>19</v>
      </c>
      <c r="N16" t="str">
        <f t="shared" si="2"/>
        <v>Jan</v>
      </c>
      <c r="O16">
        <f t="shared" si="4"/>
        <v>2021</v>
      </c>
    </row>
    <row r="17" spans="1:15" x14ac:dyDescent="0.25">
      <c r="A17" s="4">
        <v>44216</v>
      </c>
      <c r="B17" t="s">
        <v>77</v>
      </c>
      <c r="C17" s="6">
        <v>4</v>
      </c>
      <c r="D17" t="s">
        <v>108</v>
      </c>
      <c r="E17" t="s">
        <v>107</v>
      </c>
      <c r="F17" t="str">
        <f>VLOOKUP($B17,MasterData[],2,0)</f>
        <v>Product34</v>
      </c>
      <c r="G17" t="str">
        <f>VLOOKUP($B17,MasterData[],3,0)</f>
        <v>Category04</v>
      </c>
      <c r="H17" t="str">
        <f>VLOOKUP($B17,MasterData[],4,0)</f>
        <v>Lt</v>
      </c>
      <c r="I17">
        <f>VLOOKUP($B17,MasterData[],5,0)</f>
        <v>55</v>
      </c>
      <c r="J17">
        <f>VLOOKUP($B17,MasterData[],6,0)</f>
        <v>58.3</v>
      </c>
      <c r="K17">
        <f t="shared" si="0"/>
        <v>220</v>
      </c>
      <c r="L17">
        <f t="shared" si="1"/>
        <v>233.2</v>
      </c>
      <c r="M17">
        <f t="shared" si="3"/>
        <v>20</v>
      </c>
      <c r="N17" t="str">
        <f t="shared" si="2"/>
        <v>Jan</v>
      </c>
      <c r="O17">
        <f t="shared" si="4"/>
        <v>2021</v>
      </c>
    </row>
    <row r="18" spans="1:15" x14ac:dyDescent="0.25">
      <c r="A18" s="4">
        <v>44216</v>
      </c>
      <c r="B18" t="s">
        <v>47</v>
      </c>
      <c r="C18" s="6">
        <v>4</v>
      </c>
      <c r="D18" t="s">
        <v>108</v>
      </c>
      <c r="E18" t="s">
        <v>107</v>
      </c>
      <c r="F18" t="str">
        <f>VLOOKUP($B18,MasterData[],2,0)</f>
        <v>Product20</v>
      </c>
      <c r="G18" t="str">
        <f>VLOOKUP($B18,MasterData[],3,0)</f>
        <v>Category03</v>
      </c>
      <c r="H18" t="str">
        <f>VLOOKUP($B18,MasterData[],4,0)</f>
        <v>Lt</v>
      </c>
      <c r="I18">
        <f>VLOOKUP($B18,MasterData[],5,0)</f>
        <v>61</v>
      </c>
      <c r="J18">
        <f>VLOOKUP($B18,MasterData[],6,0)</f>
        <v>76.25</v>
      </c>
      <c r="K18">
        <f t="shared" si="0"/>
        <v>244</v>
      </c>
      <c r="L18">
        <f t="shared" si="1"/>
        <v>305</v>
      </c>
      <c r="M18">
        <f t="shared" si="3"/>
        <v>20</v>
      </c>
      <c r="N18" t="str">
        <f t="shared" si="2"/>
        <v>Jan</v>
      </c>
      <c r="O18">
        <f t="shared" si="4"/>
        <v>2021</v>
      </c>
    </row>
    <row r="19" spans="1:15" x14ac:dyDescent="0.25">
      <c r="A19" s="4">
        <v>44217</v>
      </c>
      <c r="B19" t="s">
        <v>14</v>
      </c>
      <c r="C19" s="6">
        <v>15</v>
      </c>
      <c r="D19" t="s">
        <v>105</v>
      </c>
      <c r="E19" t="s">
        <v>107</v>
      </c>
      <c r="F19" t="str">
        <f>VLOOKUP($B19,MasterData[],2,0)</f>
        <v>Product04</v>
      </c>
      <c r="G19" t="str">
        <f>VLOOKUP($B19,MasterData[],3,0)</f>
        <v>Category01</v>
      </c>
      <c r="H19" t="str">
        <f>VLOOKUP($B19,MasterData[],4,0)</f>
        <v>Lt</v>
      </c>
      <c r="I19">
        <f>VLOOKUP($B19,MasterData[],5,0)</f>
        <v>44</v>
      </c>
      <c r="J19">
        <f>VLOOKUP($B19,MasterData[],6,0)</f>
        <v>48.84</v>
      </c>
      <c r="K19">
        <f t="shared" si="0"/>
        <v>660</v>
      </c>
      <c r="L19">
        <f t="shared" si="1"/>
        <v>732.6</v>
      </c>
      <c r="M19">
        <f t="shared" si="3"/>
        <v>21</v>
      </c>
      <c r="N19" t="str">
        <f t="shared" si="2"/>
        <v>Jan</v>
      </c>
      <c r="O19">
        <f t="shared" si="4"/>
        <v>2021</v>
      </c>
    </row>
    <row r="20" spans="1:15" x14ac:dyDescent="0.25">
      <c r="A20" s="4">
        <v>44217</v>
      </c>
      <c r="B20" t="s">
        <v>12</v>
      </c>
      <c r="C20" s="6">
        <v>9</v>
      </c>
      <c r="D20" t="s">
        <v>108</v>
      </c>
      <c r="E20" t="s">
        <v>106</v>
      </c>
      <c r="F20" t="str">
        <f>VLOOKUP($B20,MasterData[],2,0)</f>
        <v>Product03</v>
      </c>
      <c r="G20" t="str">
        <f>VLOOKUP($B20,MasterData[],3,0)</f>
        <v>Category01</v>
      </c>
      <c r="H20" t="str">
        <f>VLOOKUP($B20,MasterData[],4,0)</f>
        <v>Kg</v>
      </c>
      <c r="I20">
        <f>VLOOKUP($B20,MasterData[],5,0)</f>
        <v>71</v>
      </c>
      <c r="J20">
        <f>VLOOKUP($B20,MasterData[],6,0)</f>
        <v>80.94</v>
      </c>
      <c r="K20">
        <f t="shared" si="0"/>
        <v>639</v>
      </c>
      <c r="L20">
        <f t="shared" si="1"/>
        <v>728.46</v>
      </c>
      <c r="M20">
        <f t="shared" si="3"/>
        <v>21</v>
      </c>
      <c r="N20" t="str">
        <f t="shared" si="2"/>
        <v>Jan</v>
      </c>
      <c r="O20">
        <f t="shared" si="4"/>
        <v>2021</v>
      </c>
    </row>
    <row r="21" spans="1:15" x14ac:dyDescent="0.25">
      <c r="A21" s="4">
        <v>44217</v>
      </c>
      <c r="B21" t="s">
        <v>94</v>
      </c>
      <c r="C21" s="6">
        <v>6</v>
      </c>
      <c r="D21" t="s">
        <v>108</v>
      </c>
      <c r="E21" t="s">
        <v>106</v>
      </c>
      <c r="F21" t="str">
        <f>VLOOKUP($B21,MasterData[],2,0)</f>
        <v>Product42</v>
      </c>
      <c r="G21" t="str">
        <f>VLOOKUP($B21,MasterData[],3,0)</f>
        <v>Category05</v>
      </c>
      <c r="H21" t="str">
        <f>VLOOKUP($B21,MasterData[],4,0)</f>
        <v>Ft</v>
      </c>
      <c r="I21">
        <f>VLOOKUP($B21,MasterData[],5,0)</f>
        <v>120</v>
      </c>
      <c r="J21">
        <f>VLOOKUP($B21,MasterData[],6,0)</f>
        <v>162</v>
      </c>
      <c r="K21">
        <f t="shared" si="0"/>
        <v>720</v>
      </c>
      <c r="L21">
        <f t="shared" si="1"/>
        <v>972</v>
      </c>
      <c r="M21">
        <f t="shared" si="3"/>
        <v>21</v>
      </c>
      <c r="N21" t="str">
        <f t="shared" si="2"/>
        <v>Jan</v>
      </c>
      <c r="O21">
        <f t="shared" si="4"/>
        <v>2021</v>
      </c>
    </row>
    <row r="22" spans="1:15" x14ac:dyDescent="0.25">
      <c r="A22" s="4">
        <v>44221</v>
      </c>
      <c r="B22" t="s">
        <v>77</v>
      </c>
      <c r="C22" s="6">
        <v>6</v>
      </c>
      <c r="D22" t="s">
        <v>108</v>
      </c>
      <c r="E22" t="s">
        <v>107</v>
      </c>
      <c r="F22" t="str">
        <f>VLOOKUP($B22,MasterData[],2,0)</f>
        <v>Product34</v>
      </c>
      <c r="G22" t="str">
        <f>VLOOKUP($B22,MasterData[],3,0)</f>
        <v>Category04</v>
      </c>
      <c r="H22" t="str">
        <f>VLOOKUP($B22,MasterData[],4,0)</f>
        <v>Lt</v>
      </c>
      <c r="I22">
        <f>VLOOKUP($B22,MasterData[],5,0)</f>
        <v>55</v>
      </c>
      <c r="J22">
        <f>VLOOKUP($B22,MasterData[],6,0)</f>
        <v>58.3</v>
      </c>
      <c r="K22">
        <f t="shared" si="0"/>
        <v>330</v>
      </c>
      <c r="L22">
        <f t="shared" si="1"/>
        <v>349.79999999999995</v>
      </c>
      <c r="M22">
        <f t="shared" si="3"/>
        <v>25</v>
      </c>
      <c r="N22" t="str">
        <f t="shared" si="2"/>
        <v>Jan</v>
      </c>
      <c r="O22">
        <f t="shared" si="4"/>
        <v>2021</v>
      </c>
    </row>
    <row r="23" spans="1:15" x14ac:dyDescent="0.25">
      <c r="A23" s="4">
        <v>44221</v>
      </c>
      <c r="B23" t="s">
        <v>79</v>
      </c>
      <c r="C23" s="6">
        <v>7</v>
      </c>
      <c r="D23" t="s">
        <v>108</v>
      </c>
      <c r="E23" t="s">
        <v>106</v>
      </c>
      <c r="F23" t="str">
        <f>VLOOKUP($B23,MasterData[],2,0)</f>
        <v>Product35</v>
      </c>
      <c r="G23" t="str">
        <f>VLOOKUP($B23,MasterData[],3,0)</f>
        <v>Category04</v>
      </c>
      <c r="H23" t="str">
        <f>VLOOKUP($B23,MasterData[],4,0)</f>
        <v>No.</v>
      </c>
      <c r="I23">
        <f>VLOOKUP($B23,MasterData[],5,0)</f>
        <v>5</v>
      </c>
      <c r="J23">
        <f>VLOOKUP($B23,MasterData[],6,0)</f>
        <v>6.7</v>
      </c>
      <c r="K23">
        <f t="shared" si="0"/>
        <v>35</v>
      </c>
      <c r="L23">
        <f t="shared" si="1"/>
        <v>46.9</v>
      </c>
      <c r="M23">
        <f t="shared" si="3"/>
        <v>25</v>
      </c>
      <c r="N23" t="str">
        <f t="shared" si="2"/>
        <v>Jan</v>
      </c>
      <c r="O23">
        <f t="shared" si="4"/>
        <v>2021</v>
      </c>
    </row>
    <row r="24" spans="1:15" x14ac:dyDescent="0.25">
      <c r="A24" s="4">
        <v>44221</v>
      </c>
      <c r="B24" t="s">
        <v>71</v>
      </c>
      <c r="C24" s="6">
        <v>14</v>
      </c>
      <c r="D24" t="s">
        <v>108</v>
      </c>
      <c r="E24" t="s">
        <v>106</v>
      </c>
      <c r="F24" t="str">
        <f>VLOOKUP($B24,MasterData[],2,0)</f>
        <v>Product31</v>
      </c>
      <c r="G24" t="str">
        <f>VLOOKUP($B24,MasterData[],3,0)</f>
        <v>Category04</v>
      </c>
      <c r="H24" t="str">
        <f>VLOOKUP($B24,MasterData[],4,0)</f>
        <v>Kg</v>
      </c>
      <c r="I24">
        <f>VLOOKUP($B24,MasterData[],5,0)</f>
        <v>93</v>
      </c>
      <c r="J24">
        <f>VLOOKUP($B24,MasterData[],6,0)</f>
        <v>104.16</v>
      </c>
      <c r="K24">
        <f t="shared" si="0"/>
        <v>1302</v>
      </c>
      <c r="L24">
        <f t="shared" si="1"/>
        <v>1458.24</v>
      </c>
      <c r="M24">
        <f t="shared" si="3"/>
        <v>25</v>
      </c>
      <c r="N24" t="str">
        <f t="shared" si="2"/>
        <v>Jan</v>
      </c>
      <c r="O24">
        <f t="shared" si="4"/>
        <v>2021</v>
      </c>
    </row>
    <row r="25" spans="1:15" x14ac:dyDescent="0.25">
      <c r="A25" s="4">
        <v>44222</v>
      </c>
      <c r="B25" t="s">
        <v>98</v>
      </c>
      <c r="C25" s="6">
        <v>9</v>
      </c>
      <c r="D25" t="s">
        <v>105</v>
      </c>
      <c r="E25" t="s">
        <v>107</v>
      </c>
      <c r="F25" t="str">
        <f>VLOOKUP($B25,MasterData[],2,0)</f>
        <v>Product44</v>
      </c>
      <c r="G25" t="str">
        <f>VLOOKUP($B25,MasterData[],3,0)</f>
        <v>Category05</v>
      </c>
      <c r="H25" t="str">
        <f>VLOOKUP($B25,MasterData[],4,0)</f>
        <v>Kg</v>
      </c>
      <c r="I25">
        <f>VLOOKUP($B25,MasterData[],5,0)</f>
        <v>76</v>
      </c>
      <c r="J25">
        <f>VLOOKUP($B25,MasterData[],6,0)</f>
        <v>82.08</v>
      </c>
      <c r="K25">
        <f t="shared" si="0"/>
        <v>684</v>
      </c>
      <c r="L25">
        <f t="shared" si="1"/>
        <v>738.72</v>
      </c>
      <c r="M25">
        <f t="shared" si="3"/>
        <v>26</v>
      </c>
      <c r="N25" t="str">
        <f t="shared" si="2"/>
        <v>Jan</v>
      </c>
      <c r="O25">
        <f t="shared" si="4"/>
        <v>2021</v>
      </c>
    </row>
    <row r="26" spans="1:15" x14ac:dyDescent="0.25">
      <c r="A26" s="4">
        <v>44222</v>
      </c>
      <c r="B26" t="s">
        <v>18</v>
      </c>
      <c r="C26" s="6">
        <v>7</v>
      </c>
      <c r="D26" t="s">
        <v>106</v>
      </c>
      <c r="E26" t="s">
        <v>107</v>
      </c>
      <c r="F26" t="str">
        <f>VLOOKUP($B26,MasterData[],2,0)</f>
        <v>Product06</v>
      </c>
      <c r="G26" t="str">
        <f>VLOOKUP($B26,MasterData[],3,0)</f>
        <v>Category01</v>
      </c>
      <c r="H26" t="str">
        <f>VLOOKUP($B26,MasterData[],4,0)</f>
        <v>Kg</v>
      </c>
      <c r="I26">
        <f>VLOOKUP($B26,MasterData[],5,0)</f>
        <v>75</v>
      </c>
      <c r="J26">
        <f>VLOOKUP($B26,MasterData[],6,0)</f>
        <v>85.5</v>
      </c>
      <c r="K26">
        <f t="shared" si="0"/>
        <v>525</v>
      </c>
      <c r="L26">
        <f t="shared" si="1"/>
        <v>598.5</v>
      </c>
      <c r="M26">
        <f t="shared" si="3"/>
        <v>26</v>
      </c>
      <c r="N26" t="str">
        <f t="shared" si="2"/>
        <v>Jan</v>
      </c>
      <c r="O26">
        <f t="shared" si="4"/>
        <v>2021</v>
      </c>
    </row>
    <row r="27" spans="1:15" x14ac:dyDescent="0.25">
      <c r="A27" s="4">
        <v>44222</v>
      </c>
      <c r="B27" t="s">
        <v>6</v>
      </c>
      <c r="C27" s="6">
        <v>7</v>
      </c>
      <c r="D27" t="s">
        <v>106</v>
      </c>
      <c r="E27" t="s">
        <v>106</v>
      </c>
      <c r="F27" t="str">
        <f>VLOOKUP($B27,MasterData[],2,0)</f>
        <v>Product01</v>
      </c>
      <c r="G27" t="str">
        <f>VLOOKUP($B27,MasterData[],3,0)</f>
        <v>Category01</v>
      </c>
      <c r="H27" t="str">
        <f>VLOOKUP($B27,MasterData[],4,0)</f>
        <v>Kg</v>
      </c>
      <c r="I27">
        <f>VLOOKUP($B27,MasterData[],5,0)</f>
        <v>98</v>
      </c>
      <c r="J27">
        <f>VLOOKUP($B27,MasterData[],6,0)</f>
        <v>103.88</v>
      </c>
      <c r="K27">
        <f t="shared" si="0"/>
        <v>686</v>
      </c>
      <c r="L27">
        <f t="shared" si="1"/>
        <v>727.16</v>
      </c>
      <c r="M27">
        <f t="shared" si="3"/>
        <v>26</v>
      </c>
      <c r="N27" t="str">
        <f t="shared" si="2"/>
        <v>Jan</v>
      </c>
      <c r="O27">
        <f t="shared" si="4"/>
        <v>2021</v>
      </c>
    </row>
    <row r="28" spans="1:15" x14ac:dyDescent="0.25">
      <c r="A28" s="4">
        <v>44223</v>
      </c>
      <c r="B28" t="s">
        <v>90</v>
      </c>
      <c r="C28" s="6">
        <v>7</v>
      </c>
      <c r="D28" t="s">
        <v>105</v>
      </c>
      <c r="E28" t="s">
        <v>106</v>
      </c>
      <c r="F28" t="str">
        <f>VLOOKUP($B28,MasterData[],2,0)</f>
        <v>Product40</v>
      </c>
      <c r="G28" t="str">
        <f>VLOOKUP($B28,MasterData[],3,0)</f>
        <v>Category05</v>
      </c>
      <c r="H28" t="str">
        <f>VLOOKUP($B28,MasterData[],4,0)</f>
        <v>Kg</v>
      </c>
      <c r="I28">
        <f>VLOOKUP($B28,MasterData[],5,0)</f>
        <v>90</v>
      </c>
      <c r="J28">
        <f>VLOOKUP($B28,MasterData[],6,0)</f>
        <v>115.2</v>
      </c>
      <c r="K28">
        <f t="shared" si="0"/>
        <v>630</v>
      </c>
      <c r="L28">
        <f t="shared" si="1"/>
        <v>806.4</v>
      </c>
      <c r="M28">
        <f t="shared" si="3"/>
        <v>27</v>
      </c>
      <c r="N28" t="str">
        <f t="shared" si="2"/>
        <v>Jan</v>
      </c>
      <c r="O28">
        <f t="shared" si="4"/>
        <v>2021</v>
      </c>
    </row>
    <row r="29" spans="1:15" x14ac:dyDescent="0.25">
      <c r="A29" s="4">
        <v>44223</v>
      </c>
      <c r="B29" t="s">
        <v>73</v>
      </c>
      <c r="C29" s="6">
        <v>3</v>
      </c>
      <c r="D29" t="s">
        <v>105</v>
      </c>
      <c r="E29" t="s">
        <v>106</v>
      </c>
      <c r="F29" t="str">
        <f>VLOOKUP($B29,MasterData[],2,0)</f>
        <v>Product32</v>
      </c>
      <c r="G29" t="str">
        <f>VLOOKUP($B29,MasterData[],3,0)</f>
        <v>Category04</v>
      </c>
      <c r="H29" t="str">
        <f>VLOOKUP($B29,MasterData[],4,0)</f>
        <v>Kg</v>
      </c>
      <c r="I29">
        <f>VLOOKUP($B29,MasterData[],5,0)</f>
        <v>89</v>
      </c>
      <c r="J29">
        <f>VLOOKUP($B29,MasterData[],6,0)</f>
        <v>117.48</v>
      </c>
      <c r="K29">
        <f t="shared" si="0"/>
        <v>267</v>
      </c>
      <c r="L29">
        <f t="shared" si="1"/>
        <v>352.44</v>
      </c>
      <c r="M29">
        <f t="shared" si="3"/>
        <v>27</v>
      </c>
      <c r="N29" t="str">
        <f t="shared" si="2"/>
        <v>Jan</v>
      </c>
      <c r="O29">
        <f t="shared" si="4"/>
        <v>2021</v>
      </c>
    </row>
    <row r="30" spans="1:15" x14ac:dyDescent="0.25">
      <c r="A30" s="4">
        <v>44224</v>
      </c>
      <c r="B30" t="s">
        <v>14</v>
      </c>
      <c r="C30" s="6">
        <v>10</v>
      </c>
      <c r="D30" t="s">
        <v>106</v>
      </c>
      <c r="E30" t="s">
        <v>107</v>
      </c>
      <c r="F30" t="str">
        <f>VLOOKUP($B30,MasterData[],2,0)</f>
        <v>Product04</v>
      </c>
      <c r="G30" t="str">
        <f>VLOOKUP($B30,MasterData[],3,0)</f>
        <v>Category01</v>
      </c>
      <c r="H30" t="str">
        <f>VLOOKUP($B30,MasterData[],4,0)</f>
        <v>Lt</v>
      </c>
      <c r="I30">
        <f>VLOOKUP($B30,MasterData[],5,0)</f>
        <v>44</v>
      </c>
      <c r="J30">
        <f>VLOOKUP($B30,MasterData[],6,0)</f>
        <v>48.84</v>
      </c>
      <c r="K30">
        <f t="shared" si="0"/>
        <v>440</v>
      </c>
      <c r="L30">
        <f t="shared" si="1"/>
        <v>488.40000000000003</v>
      </c>
      <c r="M30">
        <f t="shared" si="3"/>
        <v>28</v>
      </c>
      <c r="N30" t="str">
        <f t="shared" si="2"/>
        <v>Jan</v>
      </c>
      <c r="O30">
        <f t="shared" si="4"/>
        <v>2021</v>
      </c>
    </row>
    <row r="31" spans="1:15" x14ac:dyDescent="0.25">
      <c r="A31" s="4">
        <v>44224</v>
      </c>
      <c r="B31" t="s">
        <v>67</v>
      </c>
      <c r="C31" s="6">
        <v>2</v>
      </c>
      <c r="D31" t="s">
        <v>108</v>
      </c>
      <c r="E31" t="s">
        <v>107</v>
      </c>
      <c r="F31" t="str">
        <f>VLOOKUP($B31,MasterData[],2,0)</f>
        <v>Product29</v>
      </c>
      <c r="G31" t="str">
        <f>VLOOKUP($B31,MasterData[],3,0)</f>
        <v>Category04</v>
      </c>
      <c r="H31" t="str">
        <f>VLOOKUP($B31,MasterData[],4,0)</f>
        <v>Lt</v>
      </c>
      <c r="I31">
        <f>VLOOKUP($B31,MasterData[],5,0)</f>
        <v>47</v>
      </c>
      <c r="J31">
        <f>VLOOKUP($B31,MasterData[],6,0)</f>
        <v>53.11</v>
      </c>
      <c r="K31">
        <f t="shared" si="0"/>
        <v>94</v>
      </c>
      <c r="L31">
        <f t="shared" si="1"/>
        <v>106.22</v>
      </c>
      <c r="M31">
        <f t="shared" si="3"/>
        <v>28</v>
      </c>
      <c r="N31" t="str">
        <f t="shared" si="2"/>
        <v>Jan</v>
      </c>
      <c r="O31">
        <f t="shared" si="4"/>
        <v>2021</v>
      </c>
    </row>
    <row r="32" spans="1:15" x14ac:dyDescent="0.25">
      <c r="A32" s="4">
        <v>44229</v>
      </c>
      <c r="B32" t="s">
        <v>26</v>
      </c>
      <c r="C32" s="6">
        <v>7</v>
      </c>
      <c r="D32" t="s">
        <v>106</v>
      </c>
      <c r="E32" t="s">
        <v>106</v>
      </c>
      <c r="F32" t="str">
        <f>VLOOKUP($B32,MasterData[],2,0)</f>
        <v>Product10</v>
      </c>
      <c r="G32" t="str">
        <f>VLOOKUP($B32,MasterData[],3,0)</f>
        <v>Category02</v>
      </c>
      <c r="H32" t="str">
        <f>VLOOKUP($B32,MasterData[],4,0)</f>
        <v>Ft</v>
      </c>
      <c r="I32">
        <f>VLOOKUP($B32,MasterData[],5,0)</f>
        <v>148</v>
      </c>
      <c r="J32">
        <f>VLOOKUP($B32,MasterData[],6,0)</f>
        <v>164.28</v>
      </c>
      <c r="K32">
        <f t="shared" si="0"/>
        <v>1036</v>
      </c>
      <c r="L32">
        <f t="shared" si="1"/>
        <v>1149.96</v>
      </c>
      <c r="M32">
        <f t="shared" si="3"/>
        <v>2</v>
      </c>
      <c r="N32" t="str">
        <f t="shared" si="2"/>
        <v>Feb</v>
      </c>
      <c r="O32">
        <f t="shared" si="4"/>
        <v>2021</v>
      </c>
    </row>
    <row r="33" spans="1:15" x14ac:dyDescent="0.25">
      <c r="A33" s="4">
        <v>44230</v>
      </c>
      <c r="B33" t="s">
        <v>39</v>
      </c>
      <c r="C33" s="6">
        <v>13</v>
      </c>
      <c r="D33" t="s">
        <v>108</v>
      </c>
      <c r="E33" t="s">
        <v>106</v>
      </c>
      <c r="F33" t="str">
        <f>VLOOKUP($B33,MasterData[],2,0)</f>
        <v>Product16</v>
      </c>
      <c r="G33" t="str">
        <f>VLOOKUP($B33,MasterData[],3,0)</f>
        <v>Category02</v>
      </c>
      <c r="H33" t="str">
        <f>VLOOKUP($B33,MasterData[],4,0)</f>
        <v>No.</v>
      </c>
      <c r="I33">
        <f>VLOOKUP($B33,MasterData[],5,0)</f>
        <v>13</v>
      </c>
      <c r="J33">
        <f>VLOOKUP($B33,MasterData[],6,0)</f>
        <v>16.64</v>
      </c>
      <c r="K33">
        <f t="shared" si="0"/>
        <v>169</v>
      </c>
      <c r="L33">
        <f t="shared" si="1"/>
        <v>216.32</v>
      </c>
      <c r="M33">
        <f t="shared" si="3"/>
        <v>3</v>
      </c>
      <c r="N33" t="str">
        <f t="shared" si="2"/>
        <v>Feb</v>
      </c>
      <c r="O33">
        <f t="shared" si="4"/>
        <v>2021</v>
      </c>
    </row>
    <row r="34" spans="1:15" x14ac:dyDescent="0.25">
      <c r="A34" s="4">
        <v>44230</v>
      </c>
      <c r="B34" t="s">
        <v>52</v>
      </c>
      <c r="C34" s="6">
        <v>2</v>
      </c>
      <c r="D34" t="s">
        <v>105</v>
      </c>
      <c r="E34" t="s">
        <v>107</v>
      </c>
      <c r="F34" t="str">
        <f>VLOOKUP($B34,MasterData[],2,0)</f>
        <v>Product22</v>
      </c>
      <c r="G34" t="str">
        <f>VLOOKUP($B34,MasterData[],3,0)</f>
        <v>Category03</v>
      </c>
      <c r="H34" t="str">
        <f>VLOOKUP($B34,MasterData[],4,0)</f>
        <v>Ft</v>
      </c>
      <c r="I34">
        <f>VLOOKUP($B34,MasterData[],5,0)</f>
        <v>121</v>
      </c>
      <c r="J34">
        <f>VLOOKUP($B34,MasterData[],6,0)</f>
        <v>141.57</v>
      </c>
      <c r="K34">
        <f t="shared" si="0"/>
        <v>242</v>
      </c>
      <c r="L34">
        <f t="shared" si="1"/>
        <v>283.14</v>
      </c>
      <c r="M34">
        <f t="shared" si="3"/>
        <v>3</v>
      </c>
      <c r="N34" t="str">
        <f t="shared" si="2"/>
        <v>Feb</v>
      </c>
      <c r="O34">
        <f t="shared" si="4"/>
        <v>2021</v>
      </c>
    </row>
    <row r="35" spans="1:15" x14ac:dyDescent="0.25">
      <c r="A35" s="4">
        <v>44231</v>
      </c>
      <c r="B35" t="s">
        <v>83</v>
      </c>
      <c r="C35" s="6">
        <v>4</v>
      </c>
      <c r="D35" t="s">
        <v>106</v>
      </c>
      <c r="E35" t="s">
        <v>106</v>
      </c>
      <c r="F35" t="str">
        <f>VLOOKUP($B35,MasterData[],2,0)</f>
        <v>Product37</v>
      </c>
      <c r="G35" t="str">
        <f>VLOOKUP($B35,MasterData[],3,0)</f>
        <v>Category05</v>
      </c>
      <c r="H35" t="str">
        <f>VLOOKUP($B35,MasterData[],4,0)</f>
        <v>Kg</v>
      </c>
      <c r="I35">
        <f>VLOOKUP($B35,MasterData[],5,0)</f>
        <v>67</v>
      </c>
      <c r="J35">
        <f>VLOOKUP($B35,MasterData[],6,0)</f>
        <v>85.76</v>
      </c>
      <c r="K35">
        <f t="shared" si="0"/>
        <v>268</v>
      </c>
      <c r="L35">
        <f t="shared" si="1"/>
        <v>343.04</v>
      </c>
      <c r="M35">
        <f t="shared" si="3"/>
        <v>4</v>
      </c>
      <c r="N35" t="str">
        <f t="shared" si="2"/>
        <v>Feb</v>
      </c>
      <c r="O35">
        <f t="shared" si="4"/>
        <v>2021</v>
      </c>
    </row>
    <row r="36" spans="1:15" x14ac:dyDescent="0.25">
      <c r="A36" s="4">
        <v>44232</v>
      </c>
      <c r="B36" t="s">
        <v>96</v>
      </c>
      <c r="C36" s="6">
        <v>7</v>
      </c>
      <c r="D36" t="s">
        <v>106</v>
      </c>
      <c r="E36" t="s">
        <v>107</v>
      </c>
      <c r="F36" t="str">
        <f>VLOOKUP($B36,MasterData[],2,0)</f>
        <v>Product43</v>
      </c>
      <c r="G36" t="str">
        <f>VLOOKUP($B36,MasterData[],3,0)</f>
        <v>Category05</v>
      </c>
      <c r="H36" t="str">
        <f>VLOOKUP($B36,MasterData[],4,0)</f>
        <v>Kg</v>
      </c>
      <c r="I36">
        <f>VLOOKUP($B36,MasterData[],5,0)</f>
        <v>67</v>
      </c>
      <c r="J36">
        <f>VLOOKUP($B36,MasterData[],6,0)</f>
        <v>83.08</v>
      </c>
      <c r="K36">
        <f t="shared" si="0"/>
        <v>469</v>
      </c>
      <c r="L36">
        <f t="shared" si="1"/>
        <v>581.55999999999995</v>
      </c>
      <c r="M36">
        <f t="shared" si="3"/>
        <v>5</v>
      </c>
      <c r="N36" t="str">
        <f t="shared" si="2"/>
        <v>Feb</v>
      </c>
      <c r="O36">
        <f t="shared" si="4"/>
        <v>2021</v>
      </c>
    </row>
    <row r="37" spans="1:15" x14ac:dyDescent="0.25">
      <c r="A37" s="4">
        <v>44232</v>
      </c>
      <c r="B37" t="s">
        <v>16</v>
      </c>
      <c r="C37" s="6">
        <v>1</v>
      </c>
      <c r="D37" t="s">
        <v>108</v>
      </c>
      <c r="E37" t="s">
        <v>107</v>
      </c>
      <c r="F37" t="str">
        <f>VLOOKUP($B37,MasterData[],2,0)</f>
        <v>Product05</v>
      </c>
      <c r="G37" t="str">
        <f>VLOOKUP($B37,MasterData[],3,0)</f>
        <v>Category01</v>
      </c>
      <c r="H37" t="str">
        <f>VLOOKUP($B37,MasterData[],4,0)</f>
        <v>Ft</v>
      </c>
      <c r="I37">
        <f>VLOOKUP($B37,MasterData[],5,0)</f>
        <v>133</v>
      </c>
      <c r="J37">
        <f>VLOOKUP($B37,MasterData[],6,0)</f>
        <v>155.61000000000001</v>
      </c>
      <c r="K37">
        <f t="shared" si="0"/>
        <v>133</v>
      </c>
      <c r="L37">
        <f t="shared" si="1"/>
        <v>155.61000000000001</v>
      </c>
      <c r="M37">
        <f t="shared" si="3"/>
        <v>5</v>
      </c>
      <c r="N37" t="str">
        <f t="shared" si="2"/>
        <v>Feb</v>
      </c>
      <c r="O37">
        <f t="shared" si="4"/>
        <v>2021</v>
      </c>
    </row>
    <row r="38" spans="1:15" x14ac:dyDescent="0.25">
      <c r="A38" s="4">
        <v>44232</v>
      </c>
      <c r="B38" t="s">
        <v>96</v>
      </c>
      <c r="C38" s="6">
        <v>9</v>
      </c>
      <c r="D38" t="s">
        <v>108</v>
      </c>
      <c r="E38" t="s">
        <v>107</v>
      </c>
      <c r="F38" t="str">
        <f>VLOOKUP($B38,MasterData[],2,0)</f>
        <v>Product43</v>
      </c>
      <c r="G38" t="str">
        <f>VLOOKUP($B38,MasterData[],3,0)</f>
        <v>Category05</v>
      </c>
      <c r="H38" t="str">
        <f>VLOOKUP($B38,MasterData[],4,0)</f>
        <v>Kg</v>
      </c>
      <c r="I38">
        <f>VLOOKUP($B38,MasterData[],5,0)</f>
        <v>67</v>
      </c>
      <c r="J38">
        <f>VLOOKUP($B38,MasterData[],6,0)</f>
        <v>83.08</v>
      </c>
      <c r="K38">
        <f t="shared" si="0"/>
        <v>603</v>
      </c>
      <c r="L38">
        <f t="shared" si="1"/>
        <v>747.72</v>
      </c>
      <c r="M38">
        <f t="shared" si="3"/>
        <v>5</v>
      </c>
      <c r="N38" t="str">
        <f t="shared" si="2"/>
        <v>Feb</v>
      </c>
      <c r="O38">
        <f t="shared" si="4"/>
        <v>2021</v>
      </c>
    </row>
    <row r="39" spans="1:15" x14ac:dyDescent="0.25">
      <c r="A39" s="4">
        <v>44233</v>
      </c>
      <c r="B39" t="s">
        <v>79</v>
      </c>
      <c r="C39" s="6">
        <v>1</v>
      </c>
      <c r="D39" t="s">
        <v>108</v>
      </c>
      <c r="E39" t="s">
        <v>107</v>
      </c>
      <c r="F39" t="str">
        <f>VLOOKUP($B39,MasterData[],2,0)</f>
        <v>Product35</v>
      </c>
      <c r="G39" t="str">
        <f>VLOOKUP($B39,MasterData[],3,0)</f>
        <v>Category04</v>
      </c>
      <c r="H39" t="str">
        <f>VLOOKUP($B39,MasterData[],4,0)</f>
        <v>No.</v>
      </c>
      <c r="I39">
        <f>VLOOKUP($B39,MasterData[],5,0)</f>
        <v>5</v>
      </c>
      <c r="J39">
        <f>VLOOKUP($B39,MasterData[],6,0)</f>
        <v>6.7</v>
      </c>
      <c r="K39">
        <f t="shared" si="0"/>
        <v>5</v>
      </c>
      <c r="L39">
        <f t="shared" si="1"/>
        <v>6.7</v>
      </c>
      <c r="M39">
        <f t="shared" si="3"/>
        <v>6</v>
      </c>
      <c r="N39" t="str">
        <f t="shared" si="2"/>
        <v>Feb</v>
      </c>
      <c r="O39">
        <f t="shared" si="4"/>
        <v>2021</v>
      </c>
    </row>
    <row r="40" spans="1:15" x14ac:dyDescent="0.25">
      <c r="A40" s="4">
        <v>44236</v>
      </c>
      <c r="B40" t="s">
        <v>77</v>
      </c>
      <c r="C40" s="6">
        <v>14</v>
      </c>
      <c r="D40" t="s">
        <v>108</v>
      </c>
      <c r="E40" t="s">
        <v>106</v>
      </c>
      <c r="F40" t="str">
        <f>VLOOKUP($B40,MasterData[],2,0)</f>
        <v>Product34</v>
      </c>
      <c r="G40" t="str">
        <f>VLOOKUP($B40,MasterData[],3,0)</f>
        <v>Category04</v>
      </c>
      <c r="H40" t="str">
        <f>VLOOKUP($B40,MasterData[],4,0)</f>
        <v>Lt</v>
      </c>
      <c r="I40">
        <f>VLOOKUP($B40,MasterData[],5,0)</f>
        <v>55</v>
      </c>
      <c r="J40">
        <f>VLOOKUP($B40,MasterData[],6,0)</f>
        <v>58.3</v>
      </c>
      <c r="K40">
        <f t="shared" si="0"/>
        <v>770</v>
      </c>
      <c r="L40">
        <f t="shared" si="1"/>
        <v>816.19999999999993</v>
      </c>
      <c r="M40">
        <f t="shared" si="3"/>
        <v>9</v>
      </c>
      <c r="N40" t="str">
        <f t="shared" si="2"/>
        <v>Feb</v>
      </c>
      <c r="O40">
        <f t="shared" si="4"/>
        <v>2021</v>
      </c>
    </row>
    <row r="41" spans="1:15" x14ac:dyDescent="0.25">
      <c r="A41" s="4">
        <v>44239</v>
      </c>
      <c r="B41" t="s">
        <v>22</v>
      </c>
      <c r="C41" s="6">
        <v>7</v>
      </c>
      <c r="D41" t="s">
        <v>108</v>
      </c>
      <c r="E41" t="s">
        <v>107</v>
      </c>
      <c r="F41" t="str">
        <f>VLOOKUP($B41,MasterData[],2,0)</f>
        <v>Product08</v>
      </c>
      <c r="G41" t="str">
        <f>VLOOKUP($B41,MasterData[],3,0)</f>
        <v>Category01</v>
      </c>
      <c r="H41" t="str">
        <f>VLOOKUP($B41,MasterData[],4,0)</f>
        <v>Kg</v>
      </c>
      <c r="I41">
        <f>VLOOKUP($B41,MasterData[],5,0)</f>
        <v>83</v>
      </c>
      <c r="J41">
        <f>VLOOKUP($B41,MasterData[],6,0)</f>
        <v>94.62</v>
      </c>
      <c r="K41">
        <f t="shared" si="0"/>
        <v>581</v>
      </c>
      <c r="L41">
        <f t="shared" si="1"/>
        <v>662.34</v>
      </c>
      <c r="M41">
        <f t="shared" si="3"/>
        <v>12</v>
      </c>
      <c r="N41" t="str">
        <f t="shared" si="2"/>
        <v>Feb</v>
      </c>
      <c r="O41">
        <f t="shared" si="4"/>
        <v>2021</v>
      </c>
    </row>
    <row r="42" spans="1:15" x14ac:dyDescent="0.25">
      <c r="A42" s="4">
        <v>44239</v>
      </c>
      <c r="B42" t="s">
        <v>54</v>
      </c>
      <c r="C42" s="6">
        <v>9</v>
      </c>
      <c r="D42" t="s">
        <v>106</v>
      </c>
      <c r="E42" t="s">
        <v>107</v>
      </c>
      <c r="F42" t="str">
        <f>VLOOKUP($B42,MasterData[],2,0)</f>
        <v>Product23</v>
      </c>
      <c r="G42" t="str">
        <f>VLOOKUP($B42,MasterData[],3,0)</f>
        <v>Category03</v>
      </c>
      <c r="H42" t="str">
        <f>VLOOKUP($B42,MasterData[],4,0)</f>
        <v>Ft</v>
      </c>
      <c r="I42">
        <f>VLOOKUP($B42,MasterData[],5,0)</f>
        <v>141</v>
      </c>
      <c r="J42">
        <f>VLOOKUP($B42,MasterData[],6,0)</f>
        <v>149.46</v>
      </c>
      <c r="K42">
        <f t="shared" si="0"/>
        <v>1269</v>
      </c>
      <c r="L42">
        <f t="shared" si="1"/>
        <v>1345.14</v>
      </c>
      <c r="M42">
        <f t="shared" si="3"/>
        <v>12</v>
      </c>
      <c r="N42" t="str">
        <f t="shared" si="2"/>
        <v>Feb</v>
      </c>
      <c r="O42">
        <f t="shared" si="4"/>
        <v>2021</v>
      </c>
    </row>
    <row r="43" spans="1:15" x14ac:dyDescent="0.25">
      <c r="A43" s="4">
        <v>44242</v>
      </c>
      <c r="B43" t="s">
        <v>63</v>
      </c>
      <c r="C43" s="6">
        <v>4</v>
      </c>
      <c r="D43" t="s">
        <v>108</v>
      </c>
      <c r="E43" t="s">
        <v>106</v>
      </c>
      <c r="F43" t="str">
        <f>VLOOKUP($B43,MasterData[],2,0)</f>
        <v>Product27</v>
      </c>
      <c r="G43" t="str">
        <f>VLOOKUP($B43,MasterData[],3,0)</f>
        <v>Category04</v>
      </c>
      <c r="H43" t="str">
        <f>VLOOKUP($B43,MasterData[],4,0)</f>
        <v>Lt</v>
      </c>
      <c r="I43">
        <f>VLOOKUP($B43,MasterData[],5,0)</f>
        <v>48</v>
      </c>
      <c r="J43">
        <f>VLOOKUP($B43,MasterData[],6,0)</f>
        <v>57.120000000000005</v>
      </c>
      <c r="K43">
        <f t="shared" si="0"/>
        <v>192</v>
      </c>
      <c r="L43">
        <f t="shared" si="1"/>
        <v>228.48000000000002</v>
      </c>
      <c r="M43">
        <f t="shared" si="3"/>
        <v>15</v>
      </c>
      <c r="N43" t="str">
        <f t="shared" si="2"/>
        <v>Feb</v>
      </c>
      <c r="O43">
        <f t="shared" si="4"/>
        <v>2021</v>
      </c>
    </row>
    <row r="44" spans="1:15" x14ac:dyDescent="0.25">
      <c r="A44" s="4">
        <v>44245</v>
      </c>
      <c r="B44" t="s">
        <v>37</v>
      </c>
      <c r="C44" s="6">
        <v>6</v>
      </c>
      <c r="D44" t="s">
        <v>106</v>
      </c>
      <c r="E44" t="s">
        <v>107</v>
      </c>
      <c r="F44" t="str">
        <f>VLOOKUP($B44,MasterData[],2,0)</f>
        <v>Product15</v>
      </c>
      <c r="G44" t="str">
        <f>VLOOKUP($B44,MasterData[],3,0)</f>
        <v>Category02</v>
      </c>
      <c r="H44" t="str">
        <f>VLOOKUP($B44,MasterData[],4,0)</f>
        <v>No.</v>
      </c>
      <c r="I44">
        <f>VLOOKUP($B44,MasterData[],5,0)</f>
        <v>12</v>
      </c>
      <c r="J44">
        <f>VLOOKUP($B44,MasterData[],6,0)</f>
        <v>15.719999999999999</v>
      </c>
      <c r="K44">
        <f t="shared" si="0"/>
        <v>72</v>
      </c>
      <c r="L44">
        <f t="shared" si="1"/>
        <v>94.32</v>
      </c>
      <c r="M44">
        <f t="shared" si="3"/>
        <v>18</v>
      </c>
      <c r="N44" t="str">
        <f t="shared" si="2"/>
        <v>Feb</v>
      </c>
      <c r="O44">
        <f t="shared" si="4"/>
        <v>2021</v>
      </c>
    </row>
    <row r="45" spans="1:15" x14ac:dyDescent="0.25">
      <c r="A45" s="4">
        <v>44247</v>
      </c>
      <c r="B45" t="s">
        <v>69</v>
      </c>
      <c r="C45" s="6">
        <v>11</v>
      </c>
      <c r="D45" t="s">
        <v>106</v>
      </c>
      <c r="E45" t="s">
        <v>107</v>
      </c>
      <c r="F45" t="str">
        <f>VLOOKUP($B45,MasterData[],2,0)</f>
        <v>Product30</v>
      </c>
      <c r="G45" t="str">
        <f>VLOOKUP($B45,MasterData[],3,0)</f>
        <v>Category04</v>
      </c>
      <c r="H45" t="str">
        <f>VLOOKUP($B45,MasterData[],4,0)</f>
        <v>Ft</v>
      </c>
      <c r="I45">
        <f>VLOOKUP($B45,MasterData[],5,0)</f>
        <v>148</v>
      </c>
      <c r="J45">
        <f>VLOOKUP($B45,MasterData[],6,0)</f>
        <v>201.28</v>
      </c>
      <c r="K45">
        <f t="shared" si="0"/>
        <v>1628</v>
      </c>
      <c r="L45">
        <f t="shared" si="1"/>
        <v>2214.08</v>
      </c>
      <c r="M45">
        <f t="shared" si="3"/>
        <v>20</v>
      </c>
      <c r="N45" t="str">
        <f t="shared" si="2"/>
        <v>Feb</v>
      </c>
      <c r="O45">
        <f t="shared" si="4"/>
        <v>2021</v>
      </c>
    </row>
    <row r="46" spans="1:15" x14ac:dyDescent="0.25">
      <c r="A46" s="4">
        <v>44249</v>
      </c>
      <c r="B46" t="s">
        <v>33</v>
      </c>
      <c r="C46" s="6">
        <v>5</v>
      </c>
      <c r="D46" t="s">
        <v>106</v>
      </c>
      <c r="E46" t="s">
        <v>107</v>
      </c>
      <c r="F46" t="str">
        <f>VLOOKUP($B46,MasterData[],2,0)</f>
        <v>Product13</v>
      </c>
      <c r="G46" t="str">
        <f>VLOOKUP($B46,MasterData[],3,0)</f>
        <v>Category02</v>
      </c>
      <c r="H46" t="str">
        <f>VLOOKUP($B46,MasterData[],4,0)</f>
        <v>Kg</v>
      </c>
      <c r="I46">
        <f>VLOOKUP($B46,MasterData[],5,0)</f>
        <v>112</v>
      </c>
      <c r="J46">
        <f>VLOOKUP($B46,MasterData[],6,0)</f>
        <v>122.08</v>
      </c>
      <c r="K46">
        <f t="shared" si="0"/>
        <v>560</v>
      </c>
      <c r="L46">
        <f t="shared" si="1"/>
        <v>610.4</v>
      </c>
      <c r="M46">
        <f t="shared" si="3"/>
        <v>22</v>
      </c>
      <c r="N46" t="str">
        <f t="shared" si="2"/>
        <v>Feb</v>
      </c>
      <c r="O46">
        <f t="shared" si="4"/>
        <v>2021</v>
      </c>
    </row>
    <row r="47" spans="1:15" x14ac:dyDescent="0.25">
      <c r="A47" s="4">
        <v>44250</v>
      </c>
      <c r="B47" t="s">
        <v>58</v>
      </c>
      <c r="C47" s="6">
        <v>3</v>
      </c>
      <c r="D47" t="s">
        <v>108</v>
      </c>
      <c r="E47" t="s">
        <v>107</v>
      </c>
      <c r="F47" t="str">
        <f>VLOOKUP($B47,MasterData[],2,0)</f>
        <v>Product25</v>
      </c>
      <c r="G47" t="str">
        <f>VLOOKUP($B47,MasterData[],3,0)</f>
        <v>Category03</v>
      </c>
      <c r="H47" t="str">
        <f>VLOOKUP($B47,MasterData[],4,0)</f>
        <v>No.</v>
      </c>
      <c r="I47">
        <f>VLOOKUP($B47,MasterData[],5,0)</f>
        <v>7</v>
      </c>
      <c r="J47">
        <f>VLOOKUP($B47,MasterData[],6,0)</f>
        <v>8.33</v>
      </c>
      <c r="K47">
        <f t="shared" si="0"/>
        <v>21</v>
      </c>
      <c r="L47">
        <f t="shared" si="1"/>
        <v>24.990000000000002</v>
      </c>
      <c r="M47">
        <f t="shared" si="3"/>
        <v>23</v>
      </c>
      <c r="N47" t="str">
        <f t="shared" si="2"/>
        <v>Feb</v>
      </c>
      <c r="O47">
        <f t="shared" si="4"/>
        <v>2021</v>
      </c>
    </row>
    <row r="48" spans="1:15" x14ac:dyDescent="0.25">
      <c r="A48" s="4">
        <v>44250</v>
      </c>
      <c r="B48" t="s">
        <v>16</v>
      </c>
      <c r="C48" s="6">
        <v>2</v>
      </c>
      <c r="D48" t="s">
        <v>108</v>
      </c>
      <c r="E48" t="s">
        <v>106</v>
      </c>
      <c r="F48" t="str">
        <f>VLOOKUP($B48,MasterData[],2,0)</f>
        <v>Product05</v>
      </c>
      <c r="G48" t="str">
        <f>VLOOKUP($B48,MasterData[],3,0)</f>
        <v>Category01</v>
      </c>
      <c r="H48" t="str">
        <f>VLOOKUP($B48,MasterData[],4,0)</f>
        <v>Ft</v>
      </c>
      <c r="I48">
        <f>VLOOKUP($B48,MasterData[],5,0)</f>
        <v>133</v>
      </c>
      <c r="J48">
        <f>VLOOKUP($B48,MasterData[],6,0)</f>
        <v>155.61000000000001</v>
      </c>
      <c r="K48">
        <f t="shared" si="0"/>
        <v>266</v>
      </c>
      <c r="L48">
        <f t="shared" si="1"/>
        <v>311.22000000000003</v>
      </c>
      <c r="M48">
        <f t="shared" si="3"/>
        <v>23</v>
      </c>
      <c r="N48" t="str">
        <f t="shared" si="2"/>
        <v>Feb</v>
      </c>
      <c r="O48">
        <f t="shared" si="4"/>
        <v>2021</v>
      </c>
    </row>
    <row r="49" spans="1:15" x14ac:dyDescent="0.25">
      <c r="A49" s="4">
        <v>44252</v>
      </c>
      <c r="B49" t="s">
        <v>10</v>
      </c>
      <c r="C49" s="6">
        <v>4</v>
      </c>
      <c r="D49" t="s">
        <v>105</v>
      </c>
      <c r="E49" t="s">
        <v>106</v>
      </c>
      <c r="F49" t="str">
        <f>VLOOKUP($B49,MasterData[],2,0)</f>
        <v>Product02</v>
      </c>
      <c r="G49" t="str">
        <f>VLOOKUP($B49,MasterData[],3,0)</f>
        <v>Category01</v>
      </c>
      <c r="H49" t="str">
        <f>VLOOKUP($B49,MasterData[],4,0)</f>
        <v>Kg</v>
      </c>
      <c r="I49">
        <f>VLOOKUP($B49,MasterData[],5,0)</f>
        <v>105</v>
      </c>
      <c r="J49">
        <f>VLOOKUP($B49,MasterData[],6,0)</f>
        <v>142.80000000000001</v>
      </c>
      <c r="K49">
        <f t="shared" si="0"/>
        <v>420</v>
      </c>
      <c r="L49">
        <f t="shared" si="1"/>
        <v>571.20000000000005</v>
      </c>
      <c r="M49">
        <f t="shared" si="3"/>
        <v>25</v>
      </c>
      <c r="N49" t="str">
        <f t="shared" si="2"/>
        <v>Feb</v>
      </c>
      <c r="O49">
        <f t="shared" si="4"/>
        <v>2021</v>
      </c>
    </row>
    <row r="50" spans="1:15" x14ac:dyDescent="0.25">
      <c r="A50" s="4">
        <v>44252</v>
      </c>
      <c r="B50" t="s">
        <v>73</v>
      </c>
      <c r="C50" s="6">
        <v>11</v>
      </c>
      <c r="D50" t="s">
        <v>106</v>
      </c>
      <c r="E50" t="s">
        <v>107</v>
      </c>
      <c r="F50" t="str">
        <f>VLOOKUP($B50,MasterData[],2,0)</f>
        <v>Product32</v>
      </c>
      <c r="G50" t="str">
        <f>VLOOKUP($B50,MasterData[],3,0)</f>
        <v>Category04</v>
      </c>
      <c r="H50" t="str">
        <f>VLOOKUP($B50,MasterData[],4,0)</f>
        <v>Kg</v>
      </c>
      <c r="I50">
        <f>VLOOKUP($B50,MasterData[],5,0)</f>
        <v>89</v>
      </c>
      <c r="J50">
        <f>VLOOKUP($B50,MasterData[],6,0)</f>
        <v>117.48</v>
      </c>
      <c r="K50">
        <f t="shared" si="0"/>
        <v>979</v>
      </c>
      <c r="L50">
        <f t="shared" si="1"/>
        <v>1292.28</v>
      </c>
      <c r="M50">
        <f t="shared" si="3"/>
        <v>25</v>
      </c>
      <c r="N50" t="str">
        <f t="shared" si="2"/>
        <v>Feb</v>
      </c>
      <c r="O50">
        <f t="shared" si="4"/>
        <v>2021</v>
      </c>
    </row>
    <row r="51" spans="1:15" x14ac:dyDescent="0.25">
      <c r="A51" s="4">
        <v>44252</v>
      </c>
      <c r="B51" t="s">
        <v>69</v>
      </c>
      <c r="C51" s="6">
        <v>2</v>
      </c>
      <c r="D51" t="s">
        <v>108</v>
      </c>
      <c r="E51" t="s">
        <v>106</v>
      </c>
      <c r="F51" t="str">
        <f>VLOOKUP($B51,MasterData[],2,0)</f>
        <v>Product30</v>
      </c>
      <c r="G51" t="str">
        <f>VLOOKUP($B51,MasterData[],3,0)</f>
        <v>Category04</v>
      </c>
      <c r="H51" t="str">
        <f>VLOOKUP($B51,MasterData[],4,0)</f>
        <v>Ft</v>
      </c>
      <c r="I51">
        <f>VLOOKUP($B51,MasterData[],5,0)</f>
        <v>148</v>
      </c>
      <c r="J51">
        <f>VLOOKUP($B51,MasterData[],6,0)</f>
        <v>201.28</v>
      </c>
      <c r="K51">
        <f t="shared" si="0"/>
        <v>296</v>
      </c>
      <c r="L51">
        <f t="shared" si="1"/>
        <v>402.56</v>
      </c>
      <c r="M51">
        <f t="shared" si="3"/>
        <v>25</v>
      </c>
      <c r="N51" t="str">
        <f t="shared" si="2"/>
        <v>Feb</v>
      </c>
      <c r="O51">
        <f t="shared" si="4"/>
        <v>2021</v>
      </c>
    </row>
    <row r="52" spans="1:15" x14ac:dyDescent="0.25">
      <c r="A52" s="4">
        <v>44254</v>
      </c>
      <c r="B52" t="s">
        <v>43</v>
      </c>
      <c r="C52" s="6">
        <v>11</v>
      </c>
      <c r="D52" t="s">
        <v>105</v>
      </c>
      <c r="E52" t="s">
        <v>106</v>
      </c>
      <c r="F52" t="str">
        <f>VLOOKUP($B52,MasterData[],2,0)</f>
        <v>Product18</v>
      </c>
      <c r="G52" t="str">
        <f>VLOOKUP($B52,MasterData[],3,0)</f>
        <v>Category02</v>
      </c>
      <c r="H52" t="str">
        <f>VLOOKUP($B52,MasterData[],4,0)</f>
        <v>No.</v>
      </c>
      <c r="I52">
        <f>VLOOKUP($B52,MasterData[],5,0)</f>
        <v>37</v>
      </c>
      <c r="J52">
        <f>VLOOKUP($B52,MasterData[],6,0)</f>
        <v>49.21</v>
      </c>
      <c r="K52">
        <f t="shared" si="0"/>
        <v>407</v>
      </c>
      <c r="L52">
        <f t="shared" si="1"/>
        <v>541.31000000000006</v>
      </c>
      <c r="M52">
        <f t="shared" si="3"/>
        <v>27</v>
      </c>
      <c r="N52" t="str">
        <f t="shared" si="2"/>
        <v>Feb</v>
      </c>
      <c r="O52">
        <f t="shared" si="4"/>
        <v>2021</v>
      </c>
    </row>
    <row r="53" spans="1:15" x14ac:dyDescent="0.25">
      <c r="A53" s="4">
        <v>44258</v>
      </c>
      <c r="B53" t="s">
        <v>29</v>
      </c>
      <c r="C53" s="6">
        <v>1</v>
      </c>
      <c r="D53" t="s">
        <v>108</v>
      </c>
      <c r="E53" t="s">
        <v>106</v>
      </c>
      <c r="F53" t="str">
        <f>VLOOKUP($B53,MasterData[],2,0)</f>
        <v>Product11</v>
      </c>
      <c r="G53" t="str">
        <f>VLOOKUP($B53,MasterData[],3,0)</f>
        <v>Category02</v>
      </c>
      <c r="H53" t="str">
        <f>VLOOKUP($B53,MasterData[],4,0)</f>
        <v>Lt</v>
      </c>
      <c r="I53">
        <f>VLOOKUP($B53,MasterData[],5,0)</f>
        <v>44</v>
      </c>
      <c r="J53">
        <f>VLOOKUP($B53,MasterData[],6,0)</f>
        <v>48.4</v>
      </c>
      <c r="K53">
        <f t="shared" si="0"/>
        <v>44</v>
      </c>
      <c r="L53">
        <f t="shared" si="1"/>
        <v>48.4</v>
      </c>
      <c r="M53">
        <f t="shared" si="3"/>
        <v>3</v>
      </c>
      <c r="N53" t="str">
        <f t="shared" si="2"/>
        <v>Mar</v>
      </c>
      <c r="O53">
        <f t="shared" si="4"/>
        <v>2021</v>
      </c>
    </row>
    <row r="54" spans="1:15" x14ac:dyDescent="0.25">
      <c r="A54" s="4">
        <v>44262</v>
      </c>
      <c r="B54" t="s">
        <v>50</v>
      </c>
      <c r="C54" s="6">
        <v>9</v>
      </c>
      <c r="D54" t="s">
        <v>108</v>
      </c>
      <c r="E54" t="s">
        <v>107</v>
      </c>
      <c r="F54" t="str">
        <f>VLOOKUP($B54,MasterData[],2,0)</f>
        <v>Product21</v>
      </c>
      <c r="G54" t="str">
        <f>VLOOKUP($B54,MasterData[],3,0)</f>
        <v>Category03</v>
      </c>
      <c r="H54" t="str">
        <f>VLOOKUP($B54,MasterData[],4,0)</f>
        <v>Ft</v>
      </c>
      <c r="I54">
        <f>VLOOKUP($B54,MasterData[],5,0)</f>
        <v>126</v>
      </c>
      <c r="J54">
        <f>VLOOKUP($B54,MasterData[],6,0)</f>
        <v>162.54</v>
      </c>
      <c r="K54">
        <f t="shared" si="0"/>
        <v>1134</v>
      </c>
      <c r="L54">
        <f t="shared" si="1"/>
        <v>1462.86</v>
      </c>
      <c r="M54">
        <f t="shared" si="3"/>
        <v>7</v>
      </c>
      <c r="N54" t="str">
        <f t="shared" si="2"/>
        <v>Mar</v>
      </c>
      <c r="O54">
        <f t="shared" si="4"/>
        <v>2021</v>
      </c>
    </row>
    <row r="55" spans="1:15" x14ac:dyDescent="0.25">
      <c r="A55" s="4">
        <v>44263</v>
      </c>
      <c r="B55" t="s">
        <v>63</v>
      </c>
      <c r="C55" s="6">
        <v>6</v>
      </c>
      <c r="D55" t="s">
        <v>106</v>
      </c>
      <c r="E55" t="s">
        <v>107</v>
      </c>
      <c r="F55" t="str">
        <f>VLOOKUP($B55,MasterData[],2,0)</f>
        <v>Product27</v>
      </c>
      <c r="G55" t="str">
        <f>VLOOKUP($B55,MasterData[],3,0)</f>
        <v>Category04</v>
      </c>
      <c r="H55" t="str">
        <f>VLOOKUP($B55,MasterData[],4,0)</f>
        <v>Lt</v>
      </c>
      <c r="I55">
        <f>VLOOKUP($B55,MasterData[],5,0)</f>
        <v>48</v>
      </c>
      <c r="J55">
        <f>VLOOKUP($B55,MasterData[],6,0)</f>
        <v>57.120000000000005</v>
      </c>
      <c r="K55">
        <f t="shared" si="0"/>
        <v>288</v>
      </c>
      <c r="L55">
        <f t="shared" si="1"/>
        <v>342.72</v>
      </c>
      <c r="M55">
        <f t="shared" si="3"/>
        <v>8</v>
      </c>
      <c r="N55" t="str">
        <f t="shared" si="2"/>
        <v>Mar</v>
      </c>
      <c r="O55">
        <f t="shared" si="4"/>
        <v>2021</v>
      </c>
    </row>
    <row r="56" spans="1:15" x14ac:dyDescent="0.25">
      <c r="A56" s="4">
        <v>44263</v>
      </c>
      <c r="B56" t="s">
        <v>98</v>
      </c>
      <c r="C56" s="6">
        <v>9</v>
      </c>
      <c r="D56" t="s">
        <v>106</v>
      </c>
      <c r="E56" t="s">
        <v>106</v>
      </c>
      <c r="F56" t="str">
        <f>VLOOKUP($B56,MasterData[],2,0)</f>
        <v>Product44</v>
      </c>
      <c r="G56" t="str">
        <f>VLOOKUP($B56,MasterData[],3,0)</f>
        <v>Category05</v>
      </c>
      <c r="H56" t="str">
        <f>VLOOKUP($B56,MasterData[],4,0)</f>
        <v>Kg</v>
      </c>
      <c r="I56">
        <f>VLOOKUP($B56,MasterData[],5,0)</f>
        <v>76</v>
      </c>
      <c r="J56">
        <f>VLOOKUP($B56,MasterData[],6,0)</f>
        <v>82.08</v>
      </c>
      <c r="K56">
        <f t="shared" si="0"/>
        <v>684</v>
      </c>
      <c r="L56">
        <f t="shared" si="1"/>
        <v>738.72</v>
      </c>
      <c r="M56">
        <f t="shared" si="3"/>
        <v>8</v>
      </c>
      <c r="N56" t="str">
        <f t="shared" si="2"/>
        <v>Mar</v>
      </c>
      <c r="O56">
        <f t="shared" si="4"/>
        <v>2021</v>
      </c>
    </row>
    <row r="57" spans="1:15" x14ac:dyDescent="0.25">
      <c r="A57" s="4">
        <v>44264</v>
      </c>
      <c r="B57" t="s">
        <v>67</v>
      </c>
      <c r="C57" s="6">
        <v>6</v>
      </c>
      <c r="D57" t="s">
        <v>105</v>
      </c>
      <c r="E57" t="s">
        <v>106</v>
      </c>
      <c r="F57" t="str">
        <f>VLOOKUP($B57,MasterData[],2,0)</f>
        <v>Product29</v>
      </c>
      <c r="G57" t="str">
        <f>VLOOKUP($B57,MasterData[],3,0)</f>
        <v>Category04</v>
      </c>
      <c r="H57" t="str">
        <f>VLOOKUP($B57,MasterData[],4,0)</f>
        <v>Lt</v>
      </c>
      <c r="I57">
        <f>VLOOKUP($B57,MasterData[],5,0)</f>
        <v>47</v>
      </c>
      <c r="J57">
        <f>VLOOKUP($B57,MasterData[],6,0)</f>
        <v>53.11</v>
      </c>
      <c r="K57">
        <f t="shared" si="0"/>
        <v>282</v>
      </c>
      <c r="L57">
        <f t="shared" si="1"/>
        <v>318.65999999999997</v>
      </c>
      <c r="M57">
        <f t="shared" si="3"/>
        <v>9</v>
      </c>
      <c r="N57" t="str">
        <f t="shared" si="2"/>
        <v>Mar</v>
      </c>
      <c r="O57">
        <f t="shared" si="4"/>
        <v>2021</v>
      </c>
    </row>
    <row r="58" spans="1:15" x14ac:dyDescent="0.25">
      <c r="A58" s="4">
        <v>44266</v>
      </c>
      <c r="B58" t="s">
        <v>58</v>
      </c>
      <c r="C58" s="6">
        <v>11</v>
      </c>
      <c r="D58" t="s">
        <v>108</v>
      </c>
      <c r="E58" t="s">
        <v>107</v>
      </c>
      <c r="F58" t="str">
        <f>VLOOKUP($B58,MasterData[],2,0)</f>
        <v>Product25</v>
      </c>
      <c r="G58" t="str">
        <f>VLOOKUP($B58,MasterData[],3,0)</f>
        <v>Category03</v>
      </c>
      <c r="H58" t="str">
        <f>VLOOKUP($B58,MasterData[],4,0)</f>
        <v>No.</v>
      </c>
      <c r="I58">
        <f>VLOOKUP($B58,MasterData[],5,0)</f>
        <v>7</v>
      </c>
      <c r="J58">
        <f>VLOOKUP($B58,MasterData[],6,0)</f>
        <v>8.33</v>
      </c>
      <c r="K58">
        <f t="shared" si="0"/>
        <v>77</v>
      </c>
      <c r="L58">
        <f t="shared" si="1"/>
        <v>91.63</v>
      </c>
      <c r="M58">
        <f t="shared" si="3"/>
        <v>11</v>
      </c>
      <c r="N58" t="str">
        <f t="shared" si="2"/>
        <v>Mar</v>
      </c>
      <c r="O58">
        <f t="shared" si="4"/>
        <v>2021</v>
      </c>
    </row>
    <row r="59" spans="1:15" x14ac:dyDescent="0.25">
      <c r="A59" s="4">
        <v>44268</v>
      </c>
      <c r="B59" t="s">
        <v>65</v>
      </c>
      <c r="C59" s="6">
        <v>10</v>
      </c>
      <c r="D59" t="s">
        <v>105</v>
      </c>
      <c r="E59" t="s">
        <v>107</v>
      </c>
      <c r="F59" t="str">
        <f>VLOOKUP($B59,MasterData[],2,0)</f>
        <v>Product28</v>
      </c>
      <c r="G59" t="str">
        <f>VLOOKUP($B59,MasterData[],3,0)</f>
        <v>Category04</v>
      </c>
      <c r="H59" t="str">
        <f>VLOOKUP($B59,MasterData[],4,0)</f>
        <v>No.</v>
      </c>
      <c r="I59">
        <f>VLOOKUP($B59,MasterData[],5,0)</f>
        <v>37</v>
      </c>
      <c r="J59">
        <f>VLOOKUP($B59,MasterData[],6,0)</f>
        <v>41.81</v>
      </c>
      <c r="K59">
        <f t="shared" si="0"/>
        <v>370</v>
      </c>
      <c r="L59">
        <f t="shared" si="1"/>
        <v>418.1</v>
      </c>
      <c r="M59">
        <f t="shared" si="3"/>
        <v>13</v>
      </c>
      <c r="N59" t="str">
        <f t="shared" si="2"/>
        <v>Mar</v>
      </c>
      <c r="O59">
        <f t="shared" si="4"/>
        <v>2021</v>
      </c>
    </row>
    <row r="60" spans="1:15" x14ac:dyDescent="0.25">
      <c r="A60" s="4">
        <v>44270</v>
      </c>
      <c r="B60" t="s">
        <v>88</v>
      </c>
      <c r="C60" s="6">
        <v>11</v>
      </c>
      <c r="D60" t="s">
        <v>106</v>
      </c>
      <c r="E60" t="s">
        <v>107</v>
      </c>
      <c r="F60" t="str">
        <f>VLOOKUP($B60,MasterData[],2,0)</f>
        <v>Product39</v>
      </c>
      <c r="G60" t="str">
        <f>VLOOKUP($B60,MasterData[],3,0)</f>
        <v>Category05</v>
      </c>
      <c r="H60" t="str">
        <f>VLOOKUP($B60,MasterData[],4,0)</f>
        <v>No.</v>
      </c>
      <c r="I60">
        <f>VLOOKUP($B60,MasterData[],5,0)</f>
        <v>37</v>
      </c>
      <c r="J60">
        <f>VLOOKUP($B60,MasterData[],6,0)</f>
        <v>42.55</v>
      </c>
      <c r="K60">
        <f t="shared" si="0"/>
        <v>407</v>
      </c>
      <c r="L60">
        <f t="shared" si="1"/>
        <v>468.04999999999995</v>
      </c>
      <c r="M60">
        <f t="shared" si="3"/>
        <v>15</v>
      </c>
      <c r="N60" t="str">
        <f t="shared" si="2"/>
        <v>Mar</v>
      </c>
      <c r="O60">
        <f t="shared" si="4"/>
        <v>2021</v>
      </c>
    </row>
    <row r="61" spans="1:15" x14ac:dyDescent="0.25">
      <c r="A61" s="4">
        <v>44271</v>
      </c>
      <c r="B61" t="s">
        <v>31</v>
      </c>
      <c r="C61" s="6">
        <v>14</v>
      </c>
      <c r="D61" t="s">
        <v>108</v>
      </c>
      <c r="E61" t="s">
        <v>107</v>
      </c>
      <c r="F61" t="str">
        <f>VLOOKUP($B61,MasterData[],2,0)</f>
        <v>Product12</v>
      </c>
      <c r="G61" t="str">
        <f>VLOOKUP($B61,MasterData[],3,0)</f>
        <v>Category02</v>
      </c>
      <c r="H61" t="str">
        <f>VLOOKUP($B61,MasterData[],4,0)</f>
        <v>Kg</v>
      </c>
      <c r="I61">
        <f>VLOOKUP($B61,MasterData[],5,0)</f>
        <v>73</v>
      </c>
      <c r="J61">
        <f>VLOOKUP($B61,MasterData[],6,0)</f>
        <v>94.17</v>
      </c>
      <c r="K61">
        <f t="shared" si="0"/>
        <v>1022</v>
      </c>
      <c r="L61">
        <f t="shared" si="1"/>
        <v>1318.38</v>
      </c>
      <c r="M61">
        <f t="shared" si="3"/>
        <v>16</v>
      </c>
      <c r="N61" t="str">
        <f t="shared" si="2"/>
        <v>Mar</v>
      </c>
      <c r="O61">
        <f t="shared" si="4"/>
        <v>2021</v>
      </c>
    </row>
    <row r="62" spans="1:15" x14ac:dyDescent="0.25">
      <c r="A62" s="4">
        <v>44273</v>
      </c>
      <c r="B62" t="s">
        <v>94</v>
      </c>
      <c r="C62" s="6">
        <v>8</v>
      </c>
      <c r="D62" t="s">
        <v>105</v>
      </c>
      <c r="E62" t="s">
        <v>107</v>
      </c>
      <c r="F62" t="str">
        <f>VLOOKUP($B62,MasterData[],2,0)</f>
        <v>Product42</v>
      </c>
      <c r="G62" t="str">
        <f>VLOOKUP($B62,MasterData[],3,0)</f>
        <v>Category05</v>
      </c>
      <c r="H62" t="str">
        <f>VLOOKUP($B62,MasterData[],4,0)</f>
        <v>Ft</v>
      </c>
      <c r="I62">
        <f>VLOOKUP($B62,MasterData[],5,0)</f>
        <v>120</v>
      </c>
      <c r="J62">
        <f>VLOOKUP($B62,MasterData[],6,0)</f>
        <v>162</v>
      </c>
      <c r="K62">
        <f t="shared" si="0"/>
        <v>960</v>
      </c>
      <c r="L62">
        <f t="shared" si="1"/>
        <v>1296</v>
      </c>
      <c r="M62">
        <f t="shared" si="3"/>
        <v>18</v>
      </c>
      <c r="N62" t="str">
        <f t="shared" si="2"/>
        <v>Mar</v>
      </c>
      <c r="O62">
        <f t="shared" si="4"/>
        <v>2021</v>
      </c>
    </row>
    <row r="63" spans="1:15" x14ac:dyDescent="0.25">
      <c r="A63" s="4">
        <v>44274</v>
      </c>
      <c r="B63" t="s">
        <v>65</v>
      </c>
      <c r="C63" s="6">
        <v>9</v>
      </c>
      <c r="D63" t="s">
        <v>106</v>
      </c>
      <c r="E63" t="s">
        <v>107</v>
      </c>
      <c r="F63" t="str">
        <f>VLOOKUP($B63,MasterData[],2,0)</f>
        <v>Product28</v>
      </c>
      <c r="G63" t="str">
        <f>VLOOKUP($B63,MasterData[],3,0)</f>
        <v>Category04</v>
      </c>
      <c r="H63" t="str">
        <f>VLOOKUP($B63,MasterData[],4,0)</f>
        <v>No.</v>
      </c>
      <c r="I63">
        <f>VLOOKUP($B63,MasterData[],5,0)</f>
        <v>37</v>
      </c>
      <c r="J63">
        <f>VLOOKUP($B63,MasterData[],6,0)</f>
        <v>41.81</v>
      </c>
      <c r="K63">
        <f t="shared" si="0"/>
        <v>333</v>
      </c>
      <c r="L63">
        <f t="shared" si="1"/>
        <v>376.29</v>
      </c>
      <c r="M63">
        <f t="shared" si="3"/>
        <v>19</v>
      </c>
      <c r="N63" t="str">
        <f t="shared" si="2"/>
        <v>Mar</v>
      </c>
      <c r="O63">
        <f t="shared" si="4"/>
        <v>2021</v>
      </c>
    </row>
    <row r="64" spans="1:15" x14ac:dyDescent="0.25">
      <c r="A64" s="4">
        <v>44276</v>
      </c>
      <c r="B64" t="s">
        <v>47</v>
      </c>
      <c r="C64" s="6">
        <v>13</v>
      </c>
      <c r="D64" t="s">
        <v>106</v>
      </c>
      <c r="E64" t="s">
        <v>106</v>
      </c>
      <c r="F64" t="str">
        <f>VLOOKUP($B64,MasterData[],2,0)</f>
        <v>Product20</v>
      </c>
      <c r="G64" t="str">
        <f>VLOOKUP($B64,MasterData[],3,0)</f>
        <v>Category03</v>
      </c>
      <c r="H64" t="str">
        <f>VLOOKUP($B64,MasterData[],4,0)</f>
        <v>Lt</v>
      </c>
      <c r="I64">
        <f>VLOOKUP($B64,MasterData[],5,0)</f>
        <v>61</v>
      </c>
      <c r="J64">
        <f>VLOOKUP($B64,MasterData[],6,0)</f>
        <v>76.25</v>
      </c>
      <c r="K64">
        <f t="shared" si="0"/>
        <v>793</v>
      </c>
      <c r="L64">
        <f t="shared" si="1"/>
        <v>991.25</v>
      </c>
      <c r="M64">
        <f t="shared" si="3"/>
        <v>21</v>
      </c>
      <c r="N64" t="str">
        <f t="shared" si="2"/>
        <v>Mar</v>
      </c>
      <c r="O64">
        <f t="shared" si="4"/>
        <v>2021</v>
      </c>
    </row>
    <row r="65" spans="1:15" x14ac:dyDescent="0.25">
      <c r="A65" s="4">
        <v>44276</v>
      </c>
      <c r="B65" t="s">
        <v>88</v>
      </c>
      <c r="C65" s="6">
        <v>7</v>
      </c>
      <c r="D65" t="s">
        <v>108</v>
      </c>
      <c r="E65" t="s">
        <v>106</v>
      </c>
      <c r="F65" t="str">
        <f>VLOOKUP($B65,MasterData[],2,0)</f>
        <v>Product39</v>
      </c>
      <c r="G65" t="str">
        <f>VLOOKUP($B65,MasterData[],3,0)</f>
        <v>Category05</v>
      </c>
      <c r="H65" t="str">
        <f>VLOOKUP($B65,MasterData[],4,0)</f>
        <v>No.</v>
      </c>
      <c r="I65">
        <f>VLOOKUP($B65,MasterData[],5,0)</f>
        <v>37</v>
      </c>
      <c r="J65">
        <f>VLOOKUP($B65,MasterData[],6,0)</f>
        <v>42.55</v>
      </c>
      <c r="K65">
        <f t="shared" si="0"/>
        <v>259</v>
      </c>
      <c r="L65">
        <f t="shared" si="1"/>
        <v>297.84999999999997</v>
      </c>
      <c r="M65">
        <f t="shared" si="3"/>
        <v>21</v>
      </c>
      <c r="N65" t="str">
        <f t="shared" si="2"/>
        <v>Mar</v>
      </c>
      <c r="O65">
        <f t="shared" si="4"/>
        <v>2021</v>
      </c>
    </row>
    <row r="66" spans="1:15" x14ac:dyDescent="0.25">
      <c r="A66" s="4">
        <v>44277</v>
      </c>
      <c r="B66" t="s">
        <v>10</v>
      </c>
      <c r="C66" s="6">
        <v>8</v>
      </c>
      <c r="D66" t="s">
        <v>106</v>
      </c>
      <c r="E66" t="s">
        <v>106</v>
      </c>
      <c r="F66" t="str">
        <f>VLOOKUP($B66,MasterData[],2,0)</f>
        <v>Product02</v>
      </c>
      <c r="G66" t="str">
        <f>VLOOKUP($B66,MasterData[],3,0)</f>
        <v>Category01</v>
      </c>
      <c r="H66" t="str">
        <f>VLOOKUP($B66,MasterData[],4,0)</f>
        <v>Kg</v>
      </c>
      <c r="I66">
        <f>VLOOKUP($B66,MasterData[],5,0)</f>
        <v>105</v>
      </c>
      <c r="J66">
        <f>VLOOKUP($B66,MasterData[],6,0)</f>
        <v>142.80000000000001</v>
      </c>
      <c r="K66">
        <f t="shared" ref="K66:K129" si="5">C66*I66</f>
        <v>840</v>
      </c>
      <c r="L66">
        <f t="shared" ref="L66:L129" si="6">C66*J66</f>
        <v>1142.4000000000001</v>
      </c>
      <c r="M66">
        <f t="shared" si="3"/>
        <v>22</v>
      </c>
      <c r="N66" t="str">
        <f t="shared" ref="N66:N129" si="7">TEXT(A66,"mmm")</f>
        <v>Mar</v>
      </c>
      <c r="O66">
        <f t="shared" si="4"/>
        <v>2021</v>
      </c>
    </row>
    <row r="67" spans="1:15" x14ac:dyDescent="0.25">
      <c r="A67" s="4">
        <v>44277</v>
      </c>
      <c r="B67" t="s">
        <v>31</v>
      </c>
      <c r="C67" s="6">
        <v>4</v>
      </c>
      <c r="D67" t="s">
        <v>106</v>
      </c>
      <c r="E67" t="s">
        <v>106</v>
      </c>
      <c r="F67" t="str">
        <f>VLOOKUP($B67,MasterData[],2,0)</f>
        <v>Product12</v>
      </c>
      <c r="G67" t="str">
        <f>VLOOKUP($B67,MasterData[],3,0)</f>
        <v>Category02</v>
      </c>
      <c r="H67" t="str">
        <f>VLOOKUP($B67,MasterData[],4,0)</f>
        <v>Kg</v>
      </c>
      <c r="I67">
        <f>VLOOKUP($B67,MasterData[],5,0)</f>
        <v>73</v>
      </c>
      <c r="J67">
        <f>VLOOKUP($B67,MasterData[],6,0)</f>
        <v>94.17</v>
      </c>
      <c r="K67">
        <f t="shared" si="5"/>
        <v>292</v>
      </c>
      <c r="L67">
        <f t="shared" si="6"/>
        <v>376.68</v>
      </c>
      <c r="M67">
        <f t="shared" ref="M67:M130" si="8">DAY(A67)</f>
        <v>22</v>
      </c>
      <c r="N67" t="str">
        <f t="shared" si="7"/>
        <v>Mar</v>
      </c>
      <c r="O67">
        <f t="shared" ref="O67:O130" si="9">YEAR(A67)</f>
        <v>2021</v>
      </c>
    </row>
    <row r="68" spans="1:15" x14ac:dyDescent="0.25">
      <c r="A68" s="4">
        <v>44280</v>
      </c>
      <c r="B68" t="s">
        <v>56</v>
      </c>
      <c r="C68" s="6">
        <v>14</v>
      </c>
      <c r="D68" t="s">
        <v>106</v>
      </c>
      <c r="E68" t="s">
        <v>107</v>
      </c>
      <c r="F68" t="str">
        <f>VLOOKUP($B68,MasterData[],2,0)</f>
        <v>Product24</v>
      </c>
      <c r="G68" t="str">
        <f>VLOOKUP($B68,MasterData[],3,0)</f>
        <v>Category03</v>
      </c>
      <c r="H68" t="str">
        <f>VLOOKUP($B68,MasterData[],4,0)</f>
        <v>Ft</v>
      </c>
      <c r="I68">
        <f>VLOOKUP($B68,MasterData[],5,0)</f>
        <v>144</v>
      </c>
      <c r="J68">
        <f>VLOOKUP($B68,MasterData[],6,0)</f>
        <v>156.96</v>
      </c>
      <c r="K68">
        <f t="shared" si="5"/>
        <v>2016</v>
      </c>
      <c r="L68">
        <f t="shared" si="6"/>
        <v>2197.44</v>
      </c>
      <c r="M68">
        <f t="shared" si="8"/>
        <v>25</v>
      </c>
      <c r="N68" t="str">
        <f t="shared" si="7"/>
        <v>Mar</v>
      </c>
      <c r="O68">
        <f t="shared" si="9"/>
        <v>2021</v>
      </c>
    </row>
    <row r="69" spans="1:15" x14ac:dyDescent="0.25">
      <c r="A69" s="4">
        <v>44280</v>
      </c>
      <c r="B69" t="s">
        <v>18</v>
      </c>
      <c r="C69" s="6">
        <v>4</v>
      </c>
      <c r="D69" t="s">
        <v>108</v>
      </c>
      <c r="E69" t="s">
        <v>107</v>
      </c>
      <c r="F69" t="str">
        <f>VLOOKUP($B69,MasterData[],2,0)</f>
        <v>Product06</v>
      </c>
      <c r="G69" t="str">
        <f>VLOOKUP($B69,MasterData[],3,0)</f>
        <v>Category01</v>
      </c>
      <c r="H69" t="str">
        <f>VLOOKUP($B69,MasterData[],4,0)</f>
        <v>Kg</v>
      </c>
      <c r="I69">
        <f>VLOOKUP($B69,MasterData[],5,0)</f>
        <v>75</v>
      </c>
      <c r="J69">
        <f>VLOOKUP($B69,MasterData[],6,0)</f>
        <v>85.5</v>
      </c>
      <c r="K69">
        <f t="shared" si="5"/>
        <v>300</v>
      </c>
      <c r="L69">
        <f t="shared" si="6"/>
        <v>342</v>
      </c>
      <c r="M69">
        <f t="shared" si="8"/>
        <v>25</v>
      </c>
      <c r="N69" t="str">
        <f t="shared" si="7"/>
        <v>Mar</v>
      </c>
      <c r="O69">
        <f t="shared" si="9"/>
        <v>2021</v>
      </c>
    </row>
    <row r="70" spans="1:15" x14ac:dyDescent="0.25">
      <c r="A70" s="4">
        <v>44280</v>
      </c>
      <c r="B70" t="s">
        <v>67</v>
      </c>
      <c r="C70" s="6">
        <v>8</v>
      </c>
      <c r="D70" t="s">
        <v>108</v>
      </c>
      <c r="E70" t="s">
        <v>107</v>
      </c>
      <c r="F70" t="str">
        <f>VLOOKUP($B70,MasterData[],2,0)</f>
        <v>Product29</v>
      </c>
      <c r="G70" t="str">
        <f>VLOOKUP($B70,MasterData[],3,0)</f>
        <v>Category04</v>
      </c>
      <c r="H70" t="str">
        <f>VLOOKUP($B70,MasterData[],4,0)</f>
        <v>Lt</v>
      </c>
      <c r="I70">
        <f>VLOOKUP($B70,MasterData[],5,0)</f>
        <v>47</v>
      </c>
      <c r="J70">
        <f>VLOOKUP($B70,MasterData[],6,0)</f>
        <v>53.11</v>
      </c>
      <c r="K70">
        <f t="shared" si="5"/>
        <v>376</v>
      </c>
      <c r="L70">
        <f t="shared" si="6"/>
        <v>424.88</v>
      </c>
      <c r="M70">
        <f t="shared" si="8"/>
        <v>25</v>
      </c>
      <c r="N70" t="str">
        <f t="shared" si="7"/>
        <v>Mar</v>
      </c>
      <c r="O70">
        <f t="shared" si="9"/>
        <v>2021</v>
      </c>
    </row>
    <row r="71" spans="1:15" x14ac:dyDescent="0.25">
      <c r="A71" s="4">
        <v>44280</v>
      </c>
      <c r="B71" t="s">
        <v>86</v>
      </c>
      <c r="C71" s="6">
        <v>2</v>
      </c>
      <c r="D71" t="s">
        <v>108</v>
      </c>
      <c r="E71" t="s">
        <v>106</v>
      </c>
      <c r="F71" t="str">
        <f>VLOOKUP($B71,MasterData[],2,0)</f>
        <v>Product38</v>
      </c>
      <c r="G71" t="str">
        <f>VLOOKUP($B71,MasterData[],3,0)</f>
        <v>Category05</v>
      </c>
      <c r="H71" t="str">
        <f>VLOOKUP($B71,MasterData[],4,0)</f>
        <v>Kg</v>
      </c>
      <c r="I71">
        <f>VLOOKUP($B71,MasterData[],5,0)</f>
        <v>72</v>
      </c>
      <c r="J71">
        <f>VLOOKUP($B71,MasterData[],6,0)</f>
        <v>79.92</v>
      </c>
      <c r="K71">
        <f t="shared" si="5"/>
        <v>144</v>
      </c>
      <c r="L71">
        <f t="shared" si="6"/>
        <v>159.84</v>
      </c>
      <c r="M71">
        <f t="shared" si="8"/>
        <v>25</v>
      </c>
      <c r="N71" t="str">
        <f t="shared" si="7"/>
        <v>Mar</v>
      </c>
      <c r="O71">
        <f t="shared" si="9"/>
        <v>2021</v>
      </c>
    </row>
    <row r="72" spans="1:15" x14ac:dyDescent="0.25">
      <c r="A72" s="4">
        <v>44281</v>
      </c>
      <c r="B72" t="s">
        <v>6</v>
      </c>
      <c r="C72" s="6">
        <v>4</v>
      </c>
      <c r="D72" t="s">
        <v>108</v>
      </c>
      <c r="E72" t="s">
        <v>107</v>
      </c>
      <c r="F72" t="str">
        <f>VLOOKUP($B72,MasterData[],2,0)</f>
        <v>Product01</v>
      </c>
      <c r="G72" t="str">
        <f>VLOOKUP($B72,MasterData[],3,0)</f>
        <v>Category01</v>
      </c>
      <c r="H72" t="str">
        <f>VLOOKUP($B72,MasterData[],4,0)</f>
        <v>Kg</v>
      </c>
      <c r="I72">
        <f>VLOOKUP($B72,MasterData[],5,0)</f>
        <v>98</v>
      </c>
      <c r="J72">
        <f>VLOOKUP($B72,MasterData[],6,0)</f>
        <v>103.88</v>
      </c>
      <c r="K72">
        <f t="shared" si="5"/>
        <v>392</v>
      </c>
      <c r="L72">
        <f t="shared" si="6"/>
        <v>415.52</v>
      </c>
      <c r="M72">
        <f t="shared" si="8"/>
        <v>26</v>
      </c>
      <c r="N72" t="str">
        <f t="shared" si="7"/>
        <v>Mar</v>
      </c>
      <c r="O72">
        <f t="shared" si="9"/>
        <v>2021</v>
      </c>
    </row>
    <row r="73" spans="1:15" x14ac:dyDescent="0.25">
      <c r="A73" s="4">
        <v>44281</v>
      </c>
      <c r="B73" t="s">
        <v>94</v>
      </c>
      <c r="C73" s="6">
        <v>1</v>
      </c>
      <c r="D73" t="s">
        <v>108</v>
      </c>
      <c r="E73" t="s">
        <v>107</v>
      </c>
      <c r="F73" t="str">
        <f>VLOOKUP($B73,MasterData[],2,0)</f>
        <v>Product42</v>
      </c>
      <c r="G73" t="str">
        <f>VLOOKUP($B73,MasterData[],3,0)</f>
        <v>Category05</v>
      </c>
      <c r="H73" t="str">
        <f>VLOOKUP($B73,MasterData[],4,0)</f>
        <v>Ft</v>
      </c>
      <c r="I73">
        <f>VLOOKUP($B73,MasterData[],5,0)</f>
        <v>120</v>
      </c>
      <c r="J73">
        <f>VLOOKUP($B73,MasterData[],6,0)</f>
        <v>162</v>
      </c>
      <c r="K73">
        <f t="shared" si="5"/>
        <v>120</v>
      </c>
      <c r="L73">
        <f t="shared" si="6"/>
        <v>162</v>
      </c>
      <c r="M73">
        <f t="shared" si="8"/>
        <v>26</v>
      </c>
      <c r="N73" t="str">
        <f t="shared" si="7"/>
        <v>Mar</v>
      </c>
      <c r="O73">
        <f t="shared" si="9"/>
        <v>2021</v>
      </c>
    </row>
    <row r="74" spans="1:15" x14ac:dyDescent="0.25">
      <c r="A74" s="4">
        <v>44281</v>
      </c>
      <c r="B74" t="s">
        <v>26</v>
      </c>
      <c r="C74" s="6">
        <v>9</v>
      </c>
      <c r="D74" t="s">
        <v>108</v>
      </c>
      <c r="E74" t="s">
        <v>106</v>
      </c>
      <c r="F74" t="str">
        <f>VLOOKUP($B74,MasterData[],2,0)</f>
        <v>Product10</v>
      </c>
      <c r="G74" t="str">
        <f>VLOOKUP($B74,MasterData[],3,0)</f>
        <v>Category02</v>
      </c>
      <c r="H74" t="str">
        <f>VLOOKUP($B74,MasterData[],4,0)</f>
        <v>Ft</v>
      </c>
      <c r="I74">
        <f>VLOOKUP($B74,MasterData[],5,0)</f>
        <v>148</v>
      </c>
      <c r="J74">
        <f>VLOOKUP($B74,MasterData[],6,0)</f>
        <v>164.28</v>
      </c>
      <c r="K74">
        <f t="shared" si="5"/>
        <v>1332</v>
      </c>
      <c r="L74">
        <f t="shared" si="6"/>
        <v>1478.52</v>
      </c>
      <c r="M74">
        <f t="shared" si="8"/>
        <v>26</v>
      </c>
      <c r="N74" t="str">
        <f t="shared" si="7"/>
        <v>Mar</v>
      </c>
      <c r="O74">
        <f t="shared" si="9"/>
        <v>2021</v>
      </c>
    </row>
    <row r="75" spans="1:15" x14ac:dyDescent="0.25">
      <c r="A75" s="4">
        <v>44282</v>
      </c>
      <c r="B75" t="s">
        <v>69</v>
      </c>
      <c r="C75" s="6">
        <v>3</v>
      </c>
      <c r="D75" t="s">
        <v>108</v>
      </c>
      <c r="E75" t="s">
        <v>106</v>
      </c>
      <c r="F75" t="str">
        <f>VLOOKUP($B75,MasterData[],2,0)</f>
        <v>Product30</v>
      </c>
      <c r="G75" t="str">
        <f>VLOOKUP($B75,MasterData[],3,0)</f>
        <v>Category04</v>
      </c>
      <c r="H75" t="str">
        <f>VLOOKUP($B75,MasterData[],4,0)</f>
        <v>Ft</v>
      </c>
      <c r="I75">
        <f>VLOOKUP($B75,MasterData[],5,0)</f>
        <v>148</v>
      </c>
      <c r="J75">
        <f>VLOOKUP($B75,MasterData[],6,0)</f>
        <v>201.28</v>
      </c>
      <c r="K75">
        <f t="shared" si="5"/>
        <v>444</v>
      </c>
      <c r="L75">
        <f t="shared" si="6"/>
        <v>603.84</v>
      </c>
      <c r="M75">
        <f t="shared" si="8"/>
        <v>27</v>
      </c>
      <c r="N75" t="str">
        <f t="shared" si="7"/>
        <v>Mar</v>
      </c>
      <c r="O75">
        <f t="shared" si="9"/>
        <v>2021</v>
      </c>
    </row>
    <row r="76" spans="1:15" x14ac:dyDescent="0.25">
      <c r="A76" s="4">
        <v>44283</v>
      </c>
      <c r="B76" t="s">
        <v>20</v>
      </c>
      <c r="C76" s="6">
        <v>8</v>
      </c>
      <c r="D76" t="s">
        <v>106</v>
      </c>
      <c r="E76" t="s">
        <v>107</v>
      </c>
      <c r="F76" t="str">
        <f>VLOOKUP($B76,MasterData[],2,0)</f>
        <v>Product07</v>
      </c>
      <c r="G76" t="str">
        <f>VLOOKUP($B76,MasterData[],3,0)</f>
        <v>Category01</v>
      </c>
      <c r="H76" t="str">
        <f>VLOOKUP($B76,MasterData[],4,0)</f>
        <v>Lt</v>
      </c>
      <c r="I76">
        <f>VLOOKUP($B76,MasterData[],5,0)</f>
        <v>43</v>
      </c>
      <c r="J76">
        <f>VLOOKUP($B76,MasterData[],6,0)</f>
        <v>47.730000000000004</v>
      </c>
      <c r="K76">
        <f t="shared" si="5"/>
        <v>344</v>
      </c>
      <c r="L76">
        <f t="shared" si="6"/>
        <v>381.84000000000003</v>
      </c>
      <c r="M76">
        <f t="shared" si="8"/>
        <v>28</v>
      </c>
      <c r="N76" t="str">
        <f t="shared" si="7"/>
        <v>Mar</v>
      </c>
      <c r="O76">
        <f t="shared" si="9"/>
        <v>2021</v>
      </c>
    </row>
    <row r="77" spans="1:15" x14ac:dyDescent="0.25">
      <c r="A77" s="4">
        <v>44285</v>
      </c>
      <c r="B77" t="s">
        <v>86</v>
      </c>
      <c r="C77" s="6">
        <v>1</v>
      </c>
      <c r="D77" t="s">
        <v>106</v>
      </c>
      <c r="E77" t="s">
        <v>107</v>
      </c>
      <c r="F77" t="str">
        <f>VLOOKUP($B77,MasterData[],2,0)</f>
        <v>Product38</v>
      </c>
      <c r="G77" t="str">
        <f>VLOOKUP($B77,MasterData[],3,0)</f>
        <v>Category05</v>
      </c>
      <c r="H77" t="str">
        <f>VLOOKUP($B77,MasterData[],4,0)</f>
        <v>Kg</v>
      </c>
      <c r="I77">
        <f>VLOOKUP($B77,MasterData[],5,0)</f>
        <v>72</v>
      </c>
      <c r="J77">
        <f>VLOOKUP($B77,MasterData[],6,0)</f>
        <v>79.92</v>
      </c>
      <c r="K77">
        <f t="shared" si="5"/>
        <v>72</v>
      </c>
      <c r="L77">
        <f t="shared" si="6"/>
        <v>79.92</v>
      </c>
      <c r="M77">
        <f t="shared" si="8"/>
        <v>30</v>
      </c>
      <c r="N77" t="str">
        <f t="shared" si="7"/>
        <v>Mar</v>
      </c>
      <c r="O77">
        <f t="shared" si="9"/>
        <v>2021</v>
      </c>
    </row>
    <row r="78" spans="1:15" x14ac:dyDescent="0.25">
      <c r="A78" s="4">
        <v>44286</v>
      </c>
      <c r="B78" t="s">
        <v>94</v>
      </c>
      <c r="C78" s="6">
        <v>3</v>
      </c>
      <c r="D78" t="s">
        <v>108</v>
      </c>
      <c r="E78" t="s">
        <v>107</v>
      </c>
      <c r="F78" t="str">
        <f>VLOOKUP($B78,MasterData[],2,0)</f>
        <v>Product42</v>
      </c>
      <c r="G78" t="str">
        <f>VLOOKUP($B78,MasterData[],3,0)</f>
        <v>Category05</v>
      </c>
      <c r="H78" t="str">
        <f>VLOOKUP($B78,MasterData[],4,0)</f>
        <v>Ft</v>
      </c>
      <c r="I78">
        <f>VLOOKUP($B78,MasterData[],5,0)</f>
        <v>120</v>
      </c>
      <c r="J78">
        <f>VLOOKUP($B78,MasterData[],6,0)</f>
        <v>162</v>
      </c>
      <c r="K78">
        <f t="shared" si="5"/>
        <v>360</v>
      </c>
      <c r="L78">
        <f t="shared" si="6"/>
        <v>486</v>
      </c>
      <c r="M78">
        <f t="shared" si="8"/>
        <v>31</v>
      </c>
      <c r="N78" t="str">
        <f t="shared" si="7"/>
        <v>Mar</v>
      </c>
      <c r="O78">
        <f t="shared" si="9"/>
        <v>2021</v>
      </c>
    </row>
    <row r="79" spans="1:15" x14ac:dyDescent="0.25">
      <c r="A79" s="4">
        <v>44290</v>
      </c>
      <c r="B79" t="s">
        <v>90</v>
      </c>
      <c r="C79" s="6">
        <v>4</v>
      </c>
      <c r="D79" t="s">
        <v>108</v>
      </c>
      <c r="E79" t="s">
        <v>107</v>
      </c>
      <c r="F79" t="str">
        <f>VLOOKUP($B79,MasterData[],2,0)</f>
        <v>Product40</v>
      </c>
      <c r="G79" t="str">
        <f>VLOOKUP($B79,MasterData[],3,0)</f>
        <v>Category05</v>
      </c>
      <c r="H79" t="str">
        <f>VLOOKUP($B79,MasterData[],4,0)</f>
        <v>Kg</v>
      </c>
      <c r="I79">
        <f>VLOOKUP($B79,MasterData[],5,0)</f>
        <v>90</v>
      </c>
      <c r="J79">
        <f>VLOOKUP($B79,MasterData[],6,0)</f>
        <v>115.2</v>
      </c>
      <c r="K79">
        <f t="shared" si="5"/>
        <v>360</v>
      </c>
      <c r="L79">
        <f t="shared" si="6"/>
        <v>460.8</v>
      </c>
      <c r="M79">
        <f t="shared" si="8"/>
        <v>4</v>
      </c>
      <c r="N79" t="str">
        <f t="shared" si="7"/>
        <v>Apr</v>
      </c>
      <c r="O79">
        <f t="shared" si="9"/>
        <v>2021</v>
      </c>
    </row>
    <row r="80" spans="1:15" x14ac:dyDescent="0.25">
      <c r="A80" s="4">
        <v>44290</v>
      </c>
      <c r="B80" t="s">
        <v>24</v>
      </c>
      <c r="C80" s="6">
        <v>9</v>
      </c>
      <c r="D80" t="s">
        <v>106</v>
      </c>
      <c r="E80" t="s">
        <v>107</v>
      </c>
      <c r="F80" t="str">
        <f>VLOOKUP($B80,MasterData[],2,0)</f>
        <v>Product09</v>
      </c>
      <c r="G80" t="str">
        <f>VLOOKUP($B80,MasterData[],3,0)</f>
        <v>Category01</v>
      </c>
      <c r="H80" t="str">
        <f>VLOOKUP($B80,MasterData[],4,0)</f>
        <v>No.</v>
      </c>
      <c r="I80">
        <f>VLOOKUP($B80,MasterData[],5,0)</f>
        <v>6</v>
      </c>
      <c r="J80">
        <f>VLOOKUP($B80,MasterData[],6,0)</f>
        <v>7.8599999999999994</v>
      </c>
      <c r="K80">
        <f t="shared" si="5"/>
        <v>54</v>
      </c>
      <c r="L80">
        <f t="shared" si="6"/>
        <v>70.739999999999995</v>
      </c>
      <c r="M80">
        <f t="shared" si="8"/>
        <v>4</v>
      </c>
      <c r="N80" t="str">
        <f t="shared" si="7"/>
        <v>Apr</v>
      </c>
      <c r="O80">
        <f t="shared" si="9"/>
        <v>2021</v>
      </c>
    </row>
    <row r="81" spans="1:15" x14ac:dyDescent="0.25">
      <c r="A81" s="4">
        <v>44291</v>
      </c>
      <c r="B81" t="s">
        <v>71</v>
      </c>
      <c r="C81" s="6">
        <v>15</v>
      </c>
      <c r="D81" t="s">
        <v>106</v>
      </c>
      <c r="E81" t="s">
        <v>106</v>
      </c>
      <c r="F81" t="str">
        <f>VLOOKUP($B81,MasterData[],2,0)</f>
        <v>Product31</v>
      </c>
      <c r="G81" t="str">
        <f>VLOOKUP($B81,MasterData[],3,0)</f>
        <v>Category04</v>
      </c>
      <c r="H81" t="str">
        <f>VLOOKUP($B81,MasterData[],4,0)</f>
        <v>Kg</v>
      </c>
      <c r="I81">
        <f>VLOOKUP($B81,MasterData[],5,0)</f>
        <v>93</v>
      </c>
      <c r="J81">
        <f>VLOOKUP($B81,MasterData[],6,0)</f>
        <v>104.16</v>
      </c>
      <c r="K81">
        <f t="shared" si="5"/>
        <v>1395</v>
      </c>
      <c r="L81">
        <f t="shared" si="6"/>
        <v>1562.3999999999999</v>
      </c>
      <c r="M81">
        <f t="shared" si="8"/>
        <v>5</v>
      </c>
      <c r="N81" t="str">
        <f t="shared" si="7"/>
        <v>Apr</v>
      </c>
      <c r="O81">
        <f t="shared" si="9"/>
        <v>2021</v>
      </c>
    </row>
    <row r="82" spans="1:15" x14ac:dyDescent="0.25">
      <c r="A82" s="4">
        <v>44295</v>
      </c>
      <c r="B82" t="s">
        <v>16</v>
      </c>
      <c r="C82" s="6">
        <v>3</v>
      </c>
      <c r="D82" t="s">
        <v>106</v>
      </c>
      <c r="E82" t="s">
        <v>106</v>
      </c>
      <c r="F82" t="str">
        <f>VLOOKUP($B82,MasterData[],2,0)</f>
        <v>Product05</v>
      </c>
      <c r="G82" t="str">
        <f>VLOOKUP($B82,MasterData[],3,0)</f>
        <v>Category01</v>
      </c>
      <c r="H82" t="str">
        <f>VLOOKUP($B82,MasterData[],4,0)</f>
        <v>Ft</v>
      </c>
      <c r="I82">
        <f>VLOOKUP($B82,MasterData[],5,0)</f>
        <v>133</v>
      </c>
      <c r="J82">
        <f>VLOOKUP($B82,MasterData[],6,0)</f>
        <v>155.61000000000001</v>
      </c>
      <c r="K82">
        <f t="shared" si="5"/>
        <v>399</v>
      </c>
      <c r="L82">
        <f t="shared" si="6"/>
        <v>466.83000000000004</v>
      </c>
      <c r="M82">
        <f t="shared" si="8"/>
        <v>9</v>
      </c>
      <c r="N82" t="str">
        <f t="shared" si="7"/>
        <v>Apr</v>
      </c>
      <c r="O82">
        <f t="shared" si="9"/>
        <v>2021</v>
      </c>
    </row>
    <row r="83" spans="1:15" x14ac:dyDescent="0.25">
      <c r="A83" s="4">
        <v>44296</v>
      </c>
      <c r="B83" t="s">
        <v>52</v>
      </c>
      <c r="C83" s="6">
        <v>14</v>
      </c>
      <c r="D83" t="s">
        <v>108</v>
      </c>
      <c r="E83" t="s">
        <v>106</v>
      </c>
      <c r="F83" t="str">
        <f>VLOOKUP($B83,MasterData[],2,0)</f>
        <v>Product22</v>
      </c>
      <c r="G83" t="str">
        <f>VLOOKUP($B83,MasterData[],3,0)</f>
        <v>Category03</v>
      </c>
      <c r="H83" t="str">
        <f>VLOOKUP($B83,MasterData[],4,0)</f>
        <v>Ft</v>
      </c>
      <c r="I83">
        <f>VLOOKUP($B83,MasterData[],5,0)</f>
        <v>121</v>
      </c>
      <c r="J83">
        <f>VLOOKUP($B83,MasterData[],6,0)</f>
        <v>141.57</v>
      </c>
      <c r="K83">
        <f t="shared" si="5"/>
        <v>1694</v>
      </c>
      <c r="L83">
        <f t="shared" si="6"/>
        <v>1981.98</v>
      </c>
      <c r="M83">
        <f t="shared" si="8"/>
        <v>10</v>
      </c>
      <c r="N83" t="str">
        <f t="shared" si="7"/>
        <v>Apr</v>
      </c>
      <c r="O83">
        <f t="shared" si="9"/>
        <v>2021</v>
      </c>
    </row>
    <row r="84" spans="1:15" x14ac:dyDescent="0.25">
      <c r="A84" s="4">
        <v>44298</v>
      </c>
      <c r="B84" t="s">
        <v>83</v>
      </c>
      <c r="C84" s="6">
        <v>3</v>
      </c>
      <c r="D84" t="s">
        <v>108</v>
      </c>
      <c r="E84" t="s">
        <v>107</v>
      </c>
      <c r="F84" t="str">
        <f>VLOOKUP($B84,MasterData[],2,0)</f>
        <v>Product37</v>
      </c>
      <c r="G84" t="str">
        <f>VLOOKUP($B84,MasterData[],3,0)</f>
        <v>Category05</v>
      </c>
      <c r="H84" t="str">
        <f>VLOOKUP($B84,MasterData[],4,0)</f>
        <v>Kg</v>
      </c>
      <c r="I84">
        <f>VLOOKUP($B84,MasterData[],5,0)</f>
        <v>67</v>
      </c>
      <c r="J84">
        <f>VLOOKUP($B84,MasterData[],6,0)</f>
        <v>85.76</v>
      </c>
      <c r="K84">
        <f t="shared" si="5"/>
        <v>201</v>
      </c>
      <c r="L84">
        <f t="shared" si="6"/>
        <v>257.28000000000003</v>
      </c>
      <c r="M84">
        <f t="shared" si="8"/>
        <v>12</v>
      </c>
      <c r="N84" t="str">
        <f t="shared" si="7"/>
        <v>Apr</v>
      </c>
      <c r="O84">
        <f t="shared" si="9"/>
        <v>2021</v>
      </c>
    </row>
    <row r="85" spans="1:15" x14ac:dyDescent="0.25">
      <c r="A85" s="4">
        <v>44298</v>
      </c>
      <c r="B85" t="s">
        <v>67</v>
      </c>
      <c r="C85" s="6">
        <v>4</v>
      </c>
      <c r="D85" t="s">
        <v>108</v>
      </c>
      <c r="E85" t="s">
        <v>106</v>
      </c>
      <c r="F85" t="str">
        <f>VLOOKUP($B85,MasterData[],2,0)</f>
        <v>Product29</v>
      </c>
      <c r="G85" t="str">
        <f>VLOOKUP($B85,MasterData[],3,0)</f>
        <v>Category04</v>
      </c>
      <c r="H85" t="str">
        <f>VLOOKUP($B85,MasterData[],4,0)</f>
        <v>Lt</v>
      </c>
      <c r="I85">
        <f>VLOOKUP($B85,MasterData[],5,0)</f>
        <v>47</v>
      </c>
      <c r="J85">
        <f>VLOOKUP($B85,MasterData[],6,0)</f>
        <v>53.11</v>
      </c>
      <c r="K85">
        <f t="shared" si="5"/>
        <v>188</v>
      </c>
      <c r="L85">
        <f t="shared" si="6"/>
        <v>212.44</v>
      </c>
      <c r="M85">
        <f t="shared" si="8"/>
        <v>12</v>
      </c>
      <c r="N85" t="str">
        <f t="shared" si="7"/>
        <v>Apr</v>
      </c>
      <c r="O85">
        <f t="shared" si="9"/>
        <v>2021</v>
      </c>
    </row>
    <row r="86" spans="1:15" x14ac:dyDescent="0.25">
      <c r="A86" s="4">
        <v>44298</v>
      </c>
      <c r="B86" t="s">
        <v>63</v>
      </c>
      <c r="C86" s="6">
        <v>9</v>
      </c>
      <c r="D86" t="s">
        <v>108</v>
      </c>
      <c r="E86" t="s">
        <v>106</v>
      </c>
      <c r="F86" t="str">
        <f>VLOOKUP($B86,MasterData[],2,0)</f>
        <v>Product27</v>
      </c>
      <c r="G86" t="str">
        <f>VLOOKUP($B86,MasterData[],3,0)</f>
        <v>Category04</v>
      </c>
      <c r="H86" t="str">
        <f>VLOOKUP($B86,MasterData[],4,0)</f>
        <v>Lt</v>
      </c>
      <c r="I86">
        <f>VLOOKUP($B86,MasterData[],5,0)</f>
        <v>48</v>
      </c>
      <c r="J86">
        <f>VLOOKUP($B86,MasterData[],6,0)</f>
        <v>57.120000000000005</v>
      </c>
      <c r="K86">
        <f t="shared" si="5"/>
        <v>432</v>
      </c>
      <c r="L86">
        <f t="shared" si="6"/>
        <v>514.08000000000004</v>
      </c>
      <c r="M86">
        <f t="shared" si="8"/>
        <v>12</v>
      </c>
      <c r="N86" t="str">
        <f t="shared" si="7"/>
        <v>Apr</v>
      </c>
      <c r="O86">
        <f t="shared" si="9"/>
        <v>2021</v>
      </c>
    </row>
    <row r="87" spans="1:15" x14ac:dyDescent="0.25">
      <c r="A87" s="4">
        <v>44298</v>
      </c>
      <c r="B87" t="s">
        <v>75</v>
      </c>
      <c r="C87" s="6">
        <v>13</v>
      </c>
      <c r="D87" t="s">
        <v>108</v>
      </c>
      <c r="E87" t="s">
        <v>107</v>
      </c>
      <c r="F87" t="str">
        <f>VLOOKUP($B87,MasterData[],2,0)</f>
        <v>Product33</v>
      </c>
      <c r="G87" t="str">
        <f>VLOOKUP($B87,MasterData[],3,0)</f>
        <v>Category04</v>
      </c>
      <c r="H87" t="str">
        <f>VLOOKUP($B87,MasterData[],4,0)</f>
        <v>Kg</v>
      </c>
      <c r="I87">
        <f>VLOOKUP($B87,MasterData[],5,0)</f>
        <v>95</v>
      </c>
      <c r="J87">
        <f>VLOOKUP($B87,MasterData[],6,0)</f>
        <v>119.7</v>
      </c>
      <c r="K87">
        <f t="shared" si="5"/>
        <v>1235</v>
      </c>
      <c r="L87">
        <f t="shared" si="6"/>
        <v>1556.1000000000001</v>
      </c>
      <c r="M87">
        <f t="shared" si="8"/>
        <v>12</v>
      </c>
      <c r="N87" t="str">
        <f t="shared" si="7"/>
        <v>Apr</v>
      </c>
      <c r="O87">
        <f t="shared" si="9"/>
        <v>2021</v>
      </c>
    </row>
    <row r="88" spans="1:15" x14ac:dyDescent="0.25">
      <c r="A88" s="4">
        <v>44301</v>
      </c>
      <c r="B88" t="s">
        <v>41</v>
      </c>
      <c r="C88" s="6">
        <v>3</v>
      </c>
      <c r="D88" t="s">
        <v>108</v>
      </c>
      <c r="E88" t="s">
        <v>106</v>
      </c>
      <c r="F88" t="str">
        <f>VLOOKUP($B88,MasterData[],2,0)</f>
        <v>Product17</v>
      </c>
      <c r="G88" t="str">
        <f>VLOOKUP($B88,MasterData[],3,0)</f>
        <v>Category02</v>
      </c>
      <c r="H88" t="str">
        <f>VLOOKUP($B88,MasterData[],4,0)</f>
        <v>Ft</v>
      </c>
      <c r="I88">
        <f>VLOOKUP($B88,MasterData[],5,0)</f>
        <v>134</v>
      </c>
      <c r="J88">
        <f>VLOOKUP($B88,MasterData[],6,0)</f>
        <v>156.78</v>
      </c>
      <c r="K88">
        <f t="shared" si="5"/>
        <v>402</v>
      </c>
      <c r="L88">
        <f t="shared" si="6"/>
        <v>470.34000000000003</v>
      </c>
      <c r="M88">
        <f t="shared" si="8"/>
        <v>15</v>
      </c>
      <c r="N88" t="str">
        <f t="shared" si="7"/>
        <v>Apr</v>
      </c>
      <c r="O88">
        <f t="shared" si="9"/>
        <v>2021</v>
      </c>
    </row>
    <row r="89" spans="1:15" x14ac:dyDescent="0.25">
      <c r="A89" s="4">
        <v>44302</v>
      </c>
      <c r="B89" t="s">
        <v>43</v>
      </c>
      <c r="C89" s="6">
        <v>15</v>
      </c>
      <c r="D89" t="s">
        <v>108</v>
      </c>
      <c r="E89" t="s">
        <v>107</v>
      </c>
      <c r="F89" t="str">
        <f>VLOOKUP($B89,MasterData[],2,0)</f>
        <v>Product18</v>
      </c>
      <c r="G89" t="str">
        <f>VLOOKUP($B89,MasterData[],3,0)</f>
        <v>Category02</v>
      </c>
      <c r="H89" t="str">
        <f>VLOOKUP($B89,MasterData[],4,0)</f>
        <v>No.</v>
      </c>
      <c r="I89">
        <f>VLOOKUP($B89,MasterData[],5,0)</f>
        <v>37</v>
      </c>
      <c r="J89">
        <f>VLOOKUP($B89,MasterData[],6,0)</f>
        <v>49.21</v>
      </c>
      <c r="K89">
        <f t="shared" si="5"/>
        <v>555</v>
      </c>
      <c r="L89">
        <f t="shared" si="6"/>
        <v>738.15</v>
      </c>
      <c r="M89">
        <f t="shared" si="8"/>
        <v>16</v>
      </c>
      <c r="N89" t="str">
        <f t="shared" si="7"/>
        <v>Apr</v>
      </c>
      <c r="O89">
        <f t="shared" si="9"/>
        <v>2021</v>
      </c>
    </row>
    <row r="90" spans="1:15" x14ac:dyDescent="0.25">
      <c r="A90" s="4">
        <v>44304</v>
      </c>
      <c r="B90" t="s">
        <v>86</v>
      </c>
      <c r="C90" s="6">
        <v>9</v>
      </c>
      <c r="D90" t="s">
        <v>105</v>
      </c>
      <c r="E90" t="s">
        <v>106</v>
      </c>
      <c r="F90" t="str">
        <f>VLOOKUP($B90,MasterData[],2,0)</f>
        <v>Product38</v>
      </c>
      <c r="G90" t="str">
        <f>VLOOKUP($B90,MasterData[],3,0)</f>
        <v>Category05</v>
      </c>
      <c r="H90" t="str">
        <f>VLOOKUP($B90,MasterData[],4,0)</f>
        <v>Kg</v>
      </c>
      <c r="I90">
        <f>VLOOKUP($B90,MasterData[],5,0)</f>
        <v>72</v>
      </c>
      <c r="J90">
        <f>VLOOKUP($B90,MasterData[],6,0)</f>
        <v>79.92</v>
      </c>
      <c r="K90">
        <f t="shared" si="5"/>
        <v>648</v>
      </c>
      <c r="L90">
        <f t="shared" si="6"/>
        <v>719.28</v>
      </c>
      <c r="M90">
        <f t="shared" si="8"/>
        <v>18</v>
      </c>
      <c r="N90" t="str">
        <f t="shared" si="7"/>
        <v>Apr</v>
      </c>
      <c r="O90">
        <f t="shared" si="9"/>
        <v>2021</v>
      </c>
    </row>
    <row r="91" spans="1:15" x14ac:dyDescent="0.25">
      <c r="A91" s="4">
        <v>44304</v>
      </c>
      <c r="B91" t="s">
        <v>45</v>
      </c>
      <c r="C91" s="6">
        <v>13</v>
      </c>
      <c r="D91" t="s">
        <v>108</v>
      </c>
      <c r="E91" t="s">
        <v>107</v>
      </c>
      <c r="F91" t="str">
        <f>VLOOKUP($B91,MasterData[],2,0)</f>
        <v>Product19</v>
      </c>
      <c r="G91" t="str">
        <f>VLOOKUP($B91,MasterData[],3,0)</f>
        <v>Category02</v>
      </c>
      <c r="H91" t="str">
        <f>VLOOKUP($B91,MasterData[],4,0)</f>
        <v>Ft</v>
      </c>
      <c r="I91">
        <f>VLOOKUP($B91,MasterData[],5,0)</f>
        <v>150</v>
      </c>
      <c r="J91">
        <f>VLOOKUP($B91,MasterData[],6,0)</f>
        <v>210</v>
      </c>
      <c r="K91">
        <f t="shared" si="5"/>
        <v>1950</v>
      </c>
      <c r="L91">
        <f t="shared" si="6"/>
        <v>2730</v>
      </c>
      <c r="M91">
        <f t="shared" si="8"/>
        <v>18</v>
      </c>
      <c r="N91" t="str">
        <f t="shared" si="7"/>
        <v>Apr</v>
      </c>
      <c r="O91">
        <f t="shared" si="9"/>
        <v>2021</v>
      </c>
    </row>
    <row r="92" spans="1:15" x14ac:dyDescent="0.25">
      <c r="A92" s="4">
        <v>44309</v>
      </c>
      <c r="B92" t="s">
        <v>94</v>
      </c>
      <c r="C92" s="6">
        <v>6</v>
      </c>
      <c r="D92" t="s">
        <v>108</v>
      </c>
      <c r="E92" t="s">
        <v>106</v>
      </c>
      <c r="F92" t="str">
        <f>VLOOKUP($B92,MasterData[],2,0)</f>
        <v>Product42</v>
      </c>
      <c r="G92" t="str">
        <f>VLOOKUP($B92,MasterData[],3,0)</f>
        <v>Category05</v>
      </c>
      <c r="H92" t="str">
        <f>VLOOKUP($B92,MasterData[],4,0)</f>
        <v>Ft</v>
      </c>
      <c r="I92">
        <f>VLOOKUP($B92,MasterData[],5,0)</f>
        <v>120</v>
      </c>
      <c r="J92">
        <f>VLOOKUP($B92,MasterData[],6,0)</f>
        <v>162</v>
      </c>
      <c r="K92">
        <f t="shared" si="5"/>
        <v>720</v>
      </c>
      <c r="L92">
        <f t="shared" si="6"/>
        <v>972</v>
      </c>
      <c r="M92">
        <f t="shared" si="8"/>
        <v>23</v>
      </c>
      <c r="N92" t="str">
        <f t="shared" si="7"/>
        <v>Apr</v>
      </c>
      <c r="O92">
        <f t="shared" si="9"/>
        <v>2021</v>
      </c>
    </row>
    <row r="93" spans="1:15" x14ac:dyDescent="0.25">
      <c r="A93" s="4">
        <v>44309</v>
      </c>
      <c r="B93" t="s">
        <v>65</v>
      </c>
      <c r="C93" s="6">
        <v>10</v>
      </c>
      <c r="D93" t="s">
        <v>108</v>
      </c>
      <c r="E93" t="s">
        <v>106</v>
      </c>
      <c r="F93" t="str">
        <f>VLOOKUP($B93,MasterData[],2,0)</f>
        <v>Product28</v>
      </c>
      <c r="G93" t="str">
        <f>VLOOKUP($B93,MasterData[],3,0)</f>
        <v>Category04</v>
      </c>
      <c r="H93" t="str">
        <f>VLOOKUP($B93,MasterData[],4,0)</f>
        <v>No.</v>
      </c>
      <c r="I93">
        <f>VLOOKUP($B93,MasterData[],5,0)</f>
        <v>37</v>
      </c>
      <c r="J93">
        <f>VLOOKUP($B93,MasterData[],6,0)</f>
        <v>41.81</v>
      </c>
      <c r="K93">
        <f t="shared" si="5"/>
        <v>370</v>
      </c>
      <c r="L93">
        <f t="shared" si="6"/>
        <v>418.1</v>
      </c>
      <c r="M93">
        <f t="shared" si="8"/>
        <v>23</v>
      </c>
      <c r="N93" t="str">
        <f t="shared" si="7"/>
        <v>Apr</v>
      </c>
      <c r="O93">
        <f t="shared" si="9"/>
        <v>2021</v>
      </c>
    </row>
    <row r="94" spans="1:15" x14ac:dyDescent="0.25">
      <c r="A94" s="4">
        <v>44310</v>
      </c>
      <c r="B94" t="s">
        <v>69</v>
      </c>
      <c r="C94" s="6">
        <v>2</v>
      </c>
      <c r="D94" t="s">
        <v>106</v>
      </c>
      <c r="E94" t="s">
        <v>106</v>
      </c>
      <c r="F94" t="str">
        <f>VLOOKUP($B94,MasterData[],2,0)</f>
        <v>Product30</v>
      </c>
      <c r="G94" t="str">
        <f>VLOOKUP($B94,MasterData[],3,0)</f>
        <v>Category04</v>
      </c>
      <c r="H94" t="str">
        <f>VLOOKUP($B94,MasterData[],4,0)</f>
        <v>Ft</v>
      </c>
      <c r="I94">
        <f>VLOOKUP($B94,MasterData[],5,0)</f>
        <v>148</v>
      </c>
      <c r="J94">
        <f>VLOOKUP($B94,MasterData[],6,0)</f>
        <v>201.28</v>
      </c>
      <c r="K94">
        <f t="shared" si="5"/>
        <v>296</v>
      </c>
      <c r="L94">
        <f t="shared" si="6"/>
        <v>402.56</v>
      </c>
      <c r="M94">
        <f t="shared" si="8"/>
        <v>24</v>
      </c>
      <c r="N94" t="str">
        <f t="shared" si="7"/>
        <v>Apr</v>
      </c>
      <c r="O94">
        <f t="shared" si="9"/>
        <v>2021</v>
      </c>
    </row>
    <row r="95" spans="1:15" x14ac:dyDescent="0.25">
      <c r="A95" s="4">
        <v>44312</v>
      </c>
      <c r="B95" t="s">
        <v>83</v>
      </c>
      <c r="C95" s="6">
        <v>3</v>
      </c>
      <c r="D95" t="s">
        <v>108</v>
      </c>
      <c r="E95" t="s">
        <v>106</v>
      </c>
      <c r="F95" t="str">
        <f>VLOOKUP($B95,MasterData[],2,0)</f>
        <v>Product37</v>
      </c>
      <c r="G95" t="str">
        <f>VLOOKUP($B95,MasterData[],3,0)</f>
        <v>Category05</v>
      </c>
      <c r="H95" t="str">
        <f>VLOOKUP($B95,MasterData[],4,0)</f>
        <v>Kg</v>
      </c>
      <c r="I95">
        <f>VLOOKUP($B95,MasterData[],5,0)</f>
        <v>67</v>
      </c>
      <c r="J95">
        <f>VLOOKUP($B95,MasterData[],6,0)</f>
        <v>85.76</v>
      </c>
      <c r="K95">
        <f t="shared" si="5"/>
        <v>201</v>
      </c>
      <c r="L95">
        <f t="shared" si="6"/>
        <v>257.28000000000003</v>
      </c>
      <c r="M95">
        <f t="shared" si="8"/>
        <v>26</v>
      </c>
      <c r="N95" t="str">
        <f t="shared" si="7"/>
        <v>Apr</v>
      </c>
      <c r="O95">
        <f t="shared" si="9"/>
        <v>2021</v>
      </c>
    </row>
    <row r="96" spans="1:15" x14ac:dyDescent="0.25">
      <c r="A96" s="4">
        <v>44315</v>
      </c>
      <c r="B96" t="s">
        <v>69</v>
      </c>
      <c r="C96" s="6">
        <v>7</v>
      </c>
      <c r="D96" t="s">
        <v>108</v>
      </c>
      <c r="E96" t="s">
        <v>106</v>
      </c>
      <c r="F96" t="str">
        <f>VLOOKUP($B96,MasterData[],2,0)</f>
        <v>Product30</v>
      </c>
      <c r="G96" t="str">
        <f>VLOOKUP($B96,MasterData[],3,0)</f>
        <v>Category04</v>
      </c>
      <c r="H96" t="str">
        <f>VLOOKUP($B96,MasterData[],4,0)</f>
        <v>Ft</v>
      </c>
      <c r="I96">
        <f>VLOOKUP($B96,MasterData[],5,0)</f>
        <v>148</v>
      </c>
      <c r="J96">
        <f>VLOOKUP($B96,MasterData[],6,0)</f>
        <v>201.28</v>
      </c>
      <c r="K96">
        <f t="shared" si="5"/>
        <v>1036</v>
      </c>
      <c r="L96">
        <f t="shared" si="6"/>
        <v>1408.96</v>
      </c>
      <c r="M96">
        <f t="shared" si="8"/>
        <v>29</v>
      </c>
      <c r="N96" t="str">
        <f t="shared" si="7"/>
        <v>Apr</v>
      </c>
      <c r="O96">
        <f t="shared" si="9"/>
        <v>2021</v>
      </c>
    </row>
    <row r="97" spans="1:15" x14ac:dyDescent="0.25">
      <c r="A97" s="4">
        <v>44316</v>
      </c>
      <c r="B97" t="s">
        <v>67</v>
      </c>
      <c r="C97" s="6">
        <v>1</v>
      </c>
      <c r="D97" t="s">
        <v>108</v>
      </c>
      <c r="E97" t="s">
        <v>106</v>
      </c>
      <c r="F97" t="str">
        <f>VLOOKUP($B97,MasterData[],2,0)</f>
        <v>Product29</v>
      </c>
      <c r="G97" t="str">
        <f>VLOOKUP($B97,MasterData[],3,0)</f>
        <v>Category04</v>
      </c>
      <c r="H97" t="str">
        <f>VLOOKUP($B97,MasterData[],4,0)</f>
        <v>Lt</v>
      </c>
      <c r="I97">
        <f>VLOOKUP($B97,MasterData[],5,0)</f>
        <v>47</v>
      </c>
      <c r="J97">
        <f>VLOOKUP($B97,MasterData[],6,0)</f>
        <v>53.11</v>
      </c>
      <c r="K97">
        <f t="shared" si="5"/>
        <v>47</v>
      </c>
      <c r="L97">
        <f t="shared" si="6"/>
        <v>53.11</v>
      </c>
      <c r="M97">
        <f t="shared" si="8"/>
        <v>30</v>
      </c>
      <c r="N97" t="str">
        <f t="shared" si="7"/>
        <v>Apr</v>
      </c>
      <c r="O97">
        <f t="shared" si="9"/>
        <v>2021</v>
      </c>
    </row>
    <row r="98" spans="1:15" x14ac:dyDescent="0.25">
      <c r="A98" s="4">
        <v>44317</v>
      </c>
      <c r="B98" t="s">
        <v>43</v>
      </c>
      <c r="C98" s="6">
        <v>3</v>
      </c>
      <c r="D98" t="s">
        <v>106</v>
      </c>
      <c r="E98" t="s">
        <v>107</v>
      </c>
      <c r="F98" t="str">
        <f>VLOOKUP($B98,MasterData[],2,0)</f>
        <v>Product18</v>
      </c>
      <c r="G98" t="str">
        <f>VLOOKUP($B98,MasterData[],3,0)</f>
        <v>Category02</v>
      </c>
      <c r="H98" t="str">
        <f>VLOOKUP($B98,MasterData[],4,0)</f>
        <v>No.</v>
      </c>
      <c r="I98">
        <f>VLOOKUP($B98,MasterData[],5,0)</f>
        <v>37</v>
      </c>
      <c r="J98">
        <f>VLOOKUP($B98,MasterData[],6,0)</f>
        <v>49.21</v>
      </c>
      <c r="K98">
        <f t="shared" si="5"/>
        <v>111</v>
      </c>
      <c r="L98">
        <f t="shared" si="6"/>
        <v>147.63</v>
      </c>
      <c r="M98">
        <f t="shared" si="8"/>
        <v>1</v>
      </c>
      <c r="N98" t="str">
        <f t="shared" si="7"/>
        <v>May</v>
      </c>
      <c r="O98">
        <f t="shared" si="9"/>
        <v>2021</v>
      </c>
    </row>
    <row r="99" spans="1:15" x14ac:dyDescent="0.25">
      <c r="A99" s="4">
        <v>44317</v>
      </c>
      <c r="B99" t="s">
        <v>94</v>
      </c>
      <c r="C99" s="6">
        <v>1</v>
      </c>
      <c r="D99" t="s">
        <v>106</v>
      </c>
      <c r="E99" t="s">
        <v>107</v>
      </c>
      <c r="F99" t="str">
        <f>VLOOKUP($B99,MasterData[],2,0)</f>
        <v>Product42</v>
      </c>
      <c r="G99" t="str">
        <f>VLOOKUP($B99,MasterData[],3,0)</f>
        <v>Category05</v>
      </c>
      <c r="H99" t="str">
        <f>VLOOKUP($B99,MasterData[],4,0)</f>
        <v>Ft</v>
      </c>
      <c r="I99">
        <f>VLOOKUP($B99,MasterData[],5,0)</f>
        <v>120</v>
      </c>
      <c r="J99">
        <f>VLOOKUP($B99,MasterData[],6,0)</f>
        <v>162</v>
      </c>
      <c r="K99">
        <f t="shared" si="5"/>
        <v>120</v>
      </c>
      <c r="L99">
        <f t="shared" si="6"/>
        <v>162</v>
      </c>
      <c r="M99">
        <f t="shared" si="8"/>
        <v>1</v>
      </c>
      <c r="N99" t="str">
        <f t="shared" si="7"/>
        <v>May</v>
      </c>
      <c r="O99">
        <f t="shared" si="9"/>
        <v>2021</v>
      </c>
    </row>
    <row r="100" spans="1:15" x14ac:dyDescent="0.25">
      <c r="A100" s="4">
        <v>44319</v>
      </c>
      <c r="B100" t="s">
        <v>77</v>
      </c>
      <c r="C100" s="6">
        <v>3</v>
      </c>
      <c r="D100" t="s">
        <v>106</v>
      </c>
      <c r="E100" t="s">
        <v>106</v>
      </c>
      <c r="F100" t="str">
        <f>VLOOKUP($B100,MasterData[],2,0)</f>
        <v>Product34</v>
      </c>
      <c r="G100" t="str">
        <f>VLOOKUP($B100,MasterData[],3,0)</f>
        <v>Category04</v>
      </c>
      <c r="H100" t="str">
        <f>VLOOKUP($B100,MasterData[],4,0)</f>
        <v>Lt</v>
      </c>
      <c r="I100">
        <f>VLOOKUP($B100,MasterData[],5,0)</f>
        <v>55</v>
      </c>
      <c r="J100">
        <f>VLOOKUP($B100,MasterData[],6,0)</f>
        <v>58.3</v>
      </c>
      <c r="K100">
        <f t="shared" si="5"/>
        <v>165</v>
      </c>
      <c r="L100">
        <f t="shared" si="6"/>
        <v>174.89999999999998</v>
      </c>
      <c r="M100">
        <f t="shared" si="8"/>
        <v>3</v>
      </c>
      <c r="N100" t="str">
        <f t="shared" si="7"/>
        <v>May</v>
      </c>
      <c r="O100">
        <f t="shared" si="9"/>
        <v>2021</v>
      </c>
    </row>
    <row r="101" spans="1:15" x14ac:dyDescent="0.25">
      <c r="A101" s="4">
        <v>44320</v>
      </c>
      <c r="B101" t="s">
        <v>37</v>
      </c>
      <c r="C101" s="6">
        <v>13</v>
      </c>
      <c r="D101" t="s">
        <v>106</v>
      </c>
      <c r="E101" t="s">
        <v>106</v>
      </c>
      <c r="F101" t="str">
        <f>VLOOKUP($B101,MasterData[],2,0)</f>
        <v>Product15</v>
      </c>
      <c r="G101" t="str">
        <f>VLOOKUP($B101,MasterData[],3,0)</f>
        <v>Category02</v>
      </c>
      <c r="H101" t="str">
        <f>VLOOKUP($B101,MasterData[],4,0)</f>
        <v>No.</v>
      </c>
      <c r="I101">
        <f>VLOOKUP($B101,MasterData[],5,0)</f>
        <v>12</v>
      </c>
      <c r="J101">
        <f>VLOOKUP($B101,MasterData[],6,0)</f>
        <v>15.719999999999999</v>
      </c>
      <c r="K101">
        <f t="shared" si="5"/>
        <v>156</v>
      </c>
      <c r="L101">
        <f t="shared" si="6"/>
        <v>204.35999999999999</v>
      </c>
      <c r="M101">
        <f t="shared" si="8"/>
        <v>4</v>
      </c>
      <c r="N101" t="str">
        <f t="shared" si="7"/>
        <v>May</v>
      </c>
      <c r="O101">
        <f t="shared" si="9"/>
        <v>2021</v>
      </c>
    </row>
    <row r="102" spans="1:15" x14ac:dyDescent="0.25">
      <c r="A102" s="4">
        <v>44320</v>
      </c>
      <c r="B102" t="s">
        <v>35</v>
      </c>
      <c r="C102" s="6">
        <v>4</v>
      </c>
      <c r="D102" t="s">
        <v>108</v>
      </c>
      <c r="E102" t="s">
        <v>107</v>
      </c>
      <c r="F102" t="str">
        <f>VLOOKUP($B102,MasterData[],2,0)</f>
        <v>Product14</v>
      </c>
      <c r="G102" t="str">
        <f>VLOOKUP($B102,MasterData[],3,0)</f>
        <v>Category02</v>
      </c>
      <c r="H102" t="str">
        <f>VLOOKUP($B102,MasterData[],4,0)</f>
        <v>Kg</v>
      </c>
      <c r="I102">
        <f>VLOOKUP($B102,MasterData[],5,0)</f>
        <v>112</v>
      </c>
      <c r="J102">
        <f>VLOOKUP($B102,MasterData[],6,0)</f>
        <v>146.72</v>
      </c>
      <c r="K102">
        <f t="shared" si="5"/>
        <v>448</v>
      </c>
      <c r="L102">
        <f t="shared" si="6"/>
        <v>586.88</v>
      </c>
      <c r="M102">
        <f t="shared" si="8"/>
        <v>4</v>
      </c>
      <c r="N102" t="str">
        <f t="shared" si="7"/>
        <v>May</v>
      </c>
      <c r="O102">
        <f t="shared" si="9"/>
        <v>2021</v>
      </c>
    </row>
    <row r="103" spans="1:15" x14ac:dyDescent="0.25">
      <c r="A103" s="4">
        <v>44321</v>
      </c>
      <c r="B103" t="s">
        <v>24</v>
      </c>
      <c r="C103" s="6">
        <v>13</v>
      </c>
      <c r="D103" t="s">
        <v>108</v>
      </c>
      <c r="E103" t="s">
        <v>107</v>
      </c>
      <c r="F103" t="str">
        <f>VLOOKUP($B103,MasterData[],2,0)</f>
        <v>Product09</v>
      </c>
      <c r="G103" t="str">
        <f>VLOOKUP($B103,MasterData[],3,0)</f>
        <v>Category01</v>
      </c>
      <c r="H103" t="str">
        <f>VLOOKUP($B103,MasterData[],4,0)</f>
        <v>No.</v>
      </c>
      <c r="I103">
        <f>VLOOKUP($B103,MasterData[],5,0)</f>
        <v>6</v>
      </c>
      <c r="J103">
        <f>VLOOKUP($B103,MasterData[],6,0)</f>
        <v>7.8599999999999994</v>
      </c>
      <c r="K103">
        <f t="shared" si="5"/>
        <v>78</v>
      </c>
      <c r="L103">
        <f t="shared" si="6"/>
        <v>102.17999999999999</v>
      </c>
      <c r="M103">
        <f t="shared" si="8"/>
        <v>5</v>
      </c>
      <c r="N103" t="str">
        <f t="shared" si="7"/>
        <v>May</v>
      </c>
      <c r="O103">
        <f t="shared" si="9"/>
        <v>2021</v>
      </c>
    </row>
    <row r="104" spans="1:15" x14ac:dyDescent="0.25">
      <c r="A104" s="4">
        <v>44322</v>
      </c>
      <c r="B104" t="s">
        <v>22</v>
      </c>
      <c r="C104" s="6">
        <v>15</v>
      </c>
      <c r="D104" t="s">
        <v>108</v>
      </c>
      <c r="E104" t="s">
        <v>106</v>
      </c>
      <c r="F104" t="str">
        <f>VLOOKUP($B104,MasterData[],2,0)</f>
        <v>Product08</v>
      </c>
      <c r="G104" t="str">
        <f>VLOOKUP($B104,MasterData[],3,0)</f>
        <v>Category01</v>
      </c>
      <c r="H104" t="str">
        <f>VLOOKUP($B104,MasterData[],4,0)</f>
        <v>Kg</v>
      </c>
      <c r="I104">
        <f>VLOOKUP($B104,MasterData[],5,0)</f>
        <v>83</v>
      </c>
      <c r="J104">
        <f>VLOOKUP($B104,MasterData[],6,0)</f>
        <v>94.62</v>
      </c>
      <c r="K104">
        <f t="shared" si="5"/>
        <v>1245</v>
      </c>
      <c r="L104">
        <f t="shared" si="6"/>
        <v>1419.3000000000002</v>
      </c>
      <c r="M104">
        <f t="shared" si="8"/>
        <v>6</v>
      </c>
      <c r="N104" t="str">
        <f t="shared" si="7"/>
        <v>May</v>
      </c>
      <c r="O104">
        <f t="shared" si="9"/>
        <v>2021</v>
      </c>
    </row>
    <row r="105" spans="1:15" x14ac:dyDescent="0.25">
      <c r="A105" s="4">
        <v>44322</v>
      </c>
      <c r="B105" t="s">
        <v>24</v>
      </c>
      <c r="C105" s="6">
        <v>6</v>
      </c>
      <c r="D105" t="s">
        <v>106</v>
      </c>
      <c r="E105" t="s">
        <v>106</v>
      </c>
      <c r="F105" t="str">
        <f>VLOOKUP($B105,MasterData[],2,0)</f>
        <v>Product09</v>
      </c>
      <c r="G105" t="str">
        <f>VLOOKUP($B105,MasterData[],3,0)</f>
        <v>Category01</v>
      </c>
      <c r="H105" t="str">
        <f>VLOOKUP($B105,MasterData[],4,0)</f>
        <v>No.</v>
      </c>
      <c r="I105">
        <f>VLOOKUP($B105,MasterData[],5,0)</f>
        <v>6</v>
      </c>
      <c r="J105">
        <f>VLOOKUP($B105,MasterData[],6,0)</f>
        <v>7.8599999999999994</v>
      </c>
      <c r="K105">
        <f t="shared" si="5"/>
        <v>36</v>
      </c>
      <c r="L105">
        <f t="shared" si="6"/>
        <v>47.16</v>
      </c>
      <c r="M105">
        <f t="shared" si="8"/>
        <v>6</v>
      </c>
      <c r="N105" t="str">
        <f t="shared" si="7"/>
        <v>May</v>
      </c>
      <c r="O105">
        <f t="shared" si="9"/>
        <v>2021</v>
      </c>
    </row>
    <row r="106" spans="1:15" x14ac:dyDescent="0.25">
      <c r="A106" s="4">
        <v>44323</v>
      </c>
      <c r="B106" t="s">
        <v>43</v>
      </c>
      <c r="C106" s="6">
        <v>1</v>
      </c>
      <c r="D106" t="s">
        <v>108</v>
      </c>
      <c r="E106" t="s">
        <v>107</v>
      </c>
      <c r="F106" t="str">
        <f>VLOOKUP($B106,MasterData[],2,0)</f>
        <v>Product18</v>
      </c>
      <c r="G106" t="str">
        <f>VLOOKUP($B106,MasterData[],3,0)</f>
        <v>Category02</v>
      </c>
      <c r="H106" t="str">
        <f>VLOOKUP($B106,MasterData[],4,0)</f>
        <v>No.</v>
      </c>
      <c r="I106">
        <f>VLOOKUP($B106,MasterData[],5,0)</f>
        <v>37</v>
      </c>
      <c r="J106">
        <f>VLOOKUP($B106,MasterData[],6,0)</f>
        <v>49.21</v>
      </c>
      <c r="K106">
        <f t="shared" si="5"/>
        <v>37</v>
      </c>
      <c r="L106">
        <f t="shared" si="6"/>
        <v>49.21</v>
      </c>
      <c r="M106">
        <f t="shared" si="8"/>
        <v>7</v>
      </c>
      <c r="N106" t="str">
        <f t="shared" si="7"/>
        <v>May</v>
      </c>
      <c r="O106">
        <f t="shared" si="9"/>
        <v>2021</v>
      </c>
    </row>
    <row r="107" spans="1:15" x14ac:dyDescent="0.25">
      <c r="A107" s="4">
        <v>44325</v>
      </c>
      <c r="B107" t="s">
        <v>39</v>
      </c>
      <c r="C107" s="6">
        <v>6</v>
      </c>
      <c r="D107" t="s">
        <v>106</v>
      </c>
      <c r="E107" t="s">
        <v>106</v>
      </c>
      <c r="F107" t="str">
        <f>VLOOKUP($B107,MasterData[],2,0)</f>
        <v>Product16</v>
      </c>
      <c r="G107" t="str">
        <f>VLOOKUP($B107,MasterData[],3,0)</f>
        <v>Category02</v>
      </c>
      <c r="H107" t="str">
        <f>VLOOKUP($B107,MasterData[],4,0)</f>
        <v>No.</v>
      </c>
      <c r="I107">
        <f>VLOOKUP($B107,MasterData[],5,0)</f>
        <v>13</v>
      </c>
      <c r="J107">
        <f>VLOOKUP($B107,MasterData[],6,0)</f>
        <v>16.64</v>
      </c>
      <c r="K107">
        <f t="shared" si="5"/>
        <v>78</v>
      </c>
      <c r="L107">
        <f t="shared" si="6"/>
        <v>99.84</v>
      </c>
      <c r="M107">
        <f t="shared" si="8"/>
        <v>9</v>
      </c>
      <c r="N107" t="str">
        <f t="shared" si="7"/>
        <v>May</v>
      </c>
      <c r="O107">
        <f t="shared" si="9"/>
        <v>2021</v>
      </c>
    </row>
    <row r="108" spans="1:15" x14ac:dyDescent="0.25">
      <c r="A108" s="4">
        <v>44325</v>
      </c>
      <c r="B108" t="s">
        <v>65</v>
      </c>
      <c r="C108" s="6">
        <v>8</v>
      </c>
      <c r="D108" t="s">
        <v>108</v>
      </c>
      <c r="E108" t="s">
        <v>107</v>
      </c>
      <c r="F108" t="str">
        <f>VLOOKUP($B108,MasterData[],2,0)</f>
        <v>Product28</v>
      </c>
      <c r="G108" t="str">
        <f>VLOOKUP($B108,MasterData[],3,0)</f>
        <v>Category04</v>
      </c>
      <c r="H108" t="str">
        <f>VLOOKUP($B108,MasterData[],4,0)</f>
        <v>No.</v>
      </c>
      <c r="I108">
        <f>VLOOKUP($B108,MasterData[],5,0)</f>
        <v>37</v>
      </c>
      <c r="J108">
        <f>VLOOKUP($B108,MasterData[],6,0)</f>
        <v>41.81</v>
      </c>
      <c r="K108">
        <f t="shared" si="5"/>
        <v>296</v>
      </c>
      <c r="L108">
        <f t="shared" si="6"/>
        <v>334.48</v>
      </c>
      <c r="M108">
        <f t="shared" si="8"/>
        <v>9</v>
      </c>
      <c r="N108" t="str">
        <f t="shared" si="7"/>
        <v>May</v>
      </c>
      <c r="O108">
        <f t="shared" si="9"/>
        <v>2021</v>
      </c>
    </row>
    <row r="109" spans="1:15" x14ac:dyDescent="0.25">
      <c r="A109" s="4">
        <v>44328</v>
      </c>
      <c r="B109" t="s">
        <v>39</v>
      </c>
      <c r="C109" s="6">
        <v>3</v>
      </c>
      <c r="D109" t="s">
        <v>108</v>
      </c>
      <c r="E109" t="s">
        <v>106</v>
      </c>
      <c r="F109" t="str">
        <f>VLOOKUP($B109,MasterData[],2,0)</f>
        <v>Product16</v>
      </c>
      <c r="G109" t="str">
        <f>VLOOKUP($B109,MasterData[],3,0)</f>
        <v>Category02</v>
      </c>
      <c r="H109" t="str">
        <f>VLOOKUP($B109,MasterData[],4,0)</f>
        <v>No.</v>
      </c>
      <c r="I109">
        <f>VLOOKUP($B109,MasterData[],5,0)</f>
        <v>13</v>
      </c>
      <c r="J109">
        <f>VLOOKUP($B109,MasterData[],6,0)</f>
        <v>16.64</v>
      </c>
      <c r="K109">
        <f t="shared" si="5"/>
        <v>39</v>
      </c>
      <c r="L109">
        <f t="shared" si="6"/>
        <v>49.92</v>
      </c>
      <c r="M109">
        <f t="shared" si="8"/>
        <v>12</v>
      </c>
      <c r="N109" t="str">
        <f t="shared" si="7"/>
        <v>May</v>
      </c>
      <c r="O109">
        <f t="shared" si="9"/>
        <v>2021</v>
      </c>
    </row>
    <row r="110" spans="1:15" x14ac:dyDescent="0.25">
      <c r="A110" s="4">
        <v>44328</v>
      </c>
      <c r="B110" t="s">
        <v>79</v>
      </c>
      <c r="C110" s="6">
        <v>15</v>
      </c>
      <c r="D110" t="s">
        <v>108</v>
      </c>
      <c r="E110" t="s">
        <v>106</v>
      </c>
      <c r="F110" t="str">
        <f>VLOOKUP($B110,MasterData[],2,0)</f>
        <v>Product35</v>
      </c>
      <c r="G110" t="str">
        <f>VLOOKUP($B110,MasterData[],3,0)</f>
        <v>Category04</v>
      </c>
      <c r="H110" t="str">
        <f>VLOOKUP($B110,MasterData[],4,0)</f>
        <v>No.</v>
      </c>
      <c r="I110">
        <f>VLOOKUP($B110,MasterData[],5,0)</f>
        <v>5</v>
      </c>
      <c r="J110">
        <f>VLOOKUP($B110,MasterData[],6,0)</f>
        <v>6.7</v>
      </c>
      <c r="K110">
        <f t="shared" si="5"/>
        <v>75</v>
      </c>
      <c r="L110">
        <f t="shared" si="6"/>
        <v>100.5</v>
      </c>
      <c r="M110">
        <f t="shared" si="8"/>
        <v>12</v>
      </c>
      <c r="N110" t="str">
        <f t="shared" si="7"/>
        <v>May</v>
      </c>
      <c r="O110">
        <f t="shared" si="9"/>
        <v>2021</v>
      </c>
    </row>
    <row r="111" spans="1:15" x14ac:dyDescent="0.25">
      <c r="A111" s="4">
        <v>44329</v>
      </c>
      <c r="B111" t="s">
        <v>67</v>
      </c>
      <c r="C111" s="6">
        <v>4</v>
      </c>
      <c r="D111" t="s">
        <v>108</v>
      </c>
      <c r="E111" t="s">
        <v>106</v>
      </c>
      <c r="F111" t="str">
        <f>VLOOKUP($B111,MasterData[],2,0)</f>
        <v>Product29</v>
      </c>
      <c r="G111" t="str">
        <f>VLOOKUP($B111,MasterData[],3,0)</f>
        <v>Category04</v>
      </c>
      <c r="H111" t="str">
        <f>VLOOKUP($B111,MasterData[],4,0)</f>
        <v>Lt</v>
      </c>
      <c r="I111">
        <f>VLOOKUP($B111,MasterData[],5,0)</f>
        <v>47</v>
      </c>
      <c r="J111">
        <f>VLOOKUP($B111,MasterData[],6,0)</f>
        <v>53.11</v>
      </c>
      <c r="K111">
        <f t="shared" si="5"/>
        <v>188</v>
      </c>
      <c r="L111">
        <f t="shared" si="6"/>
        <v>212.44</v>
      </c>
      <c r="M111">
        <f t="shared" si="8"/>
        <v>13</v>
      </c>
      <c r="N111" t="str">
        <f t="shared" si="7"/>
        <v>May</v>
      </c>
      <c r="O111">
        <f t="shared" si="9"/>
        <v>2021</v>
      </c>
    </row>
    <row r="112" spans="1:15" x14ac:dyDescent="0.25">
      <c r="A112" s="4">
        <v>44336</v>
      </c>
      <c r="B112" t="s">
        <v>94</v>
      </c>
      <c r="C112" s="6">
        <v>2</v>
      </c>
      <c r="D112" t="s">
        <v>106</v>
      </c>
      <c r="E112" t="s">
        <v>107</v>
      </c>
      <c r="F112" t="str">
        <f>VLOOKUP($B112,MasterData[],2,0)</f>
        <v>Product42</v>
      </c>
      <c r="G112" t="str">
        <f>VLOOKUP($B112,MasterData[],3,0)</f>
        <v>Category05</v>
      </c>
      <c r="H112" t="str">
        <f>VLOOKUP($B112,MasterData[],4,0)</f>
        <v>Ft</v>
      </c>
      <c r="I112">
        <f>VLOOKUP($B112,MasterData[],5,0)</f>
        <v>120</v>
      </c>
      <c r="J112">
        <f>VLOOKUP($B112,MasterData[],6,0)</f>
        <v>162</v>
      </c>
      <c r="K112">
        <f t="shared" si="5"/>
        <v>240</v>
      </c>
      <c r="L112">
        <f t="shared" si="6"/>
        <v>324</v>
      </c>
      <c r="M112">
        <f t="shared" si="8"/>
        <v>20</v>
      </c>
      <c r="N112" t="str">
        <f t="shared" si="7"/>
        <v>May</v>
      </c>
      <c r="O112">
        <f t="shared" si="9"/>
        <v>2021</v>
      </c>
    </row>
    <row r="113" spans="1:15" x14ac:dyDescent="0.25">
      <c r="A113" s="4">
        <v>44339</v>
      </c>
      <c r="B113" t="s">
        <v>90</v>
      </c>
      <c r="C113" s="6">
        <v>11</v>
      </c>
      <c r="D113" t="s">
        <v>108</v>
      </c>
      <c r="E113" t="s">
        <v>106</v>
      </c>
      <c r="F113" t="str">
        <f>VLOOKUP($B113,MasterData[],2,0)</f>
        <v>Product40</v>
      </c>
      <c r="G113" t="str">
        <f>VLOOKUP($B113,MasterData[],3,0)</f>
        <v>Category05</v>
      </c>
      <c r="H113" t="str">
        <f>VLOOKUP($B113,MasterData[],4,0)</f>
        <v>Kg</v>
      </c>
      <c r="I113">
        <f>VLOOKUP($B113,MasterData[],5,0)</f>
        <v>90</v>
      </c>
      <c r="J113">
        <f>VLOOKUP($B113,MasterData[],6,0)</f>
        <v>115.2</v>
      </c>
      <c r="K113">
        <f t="shared" si="5"/>
        <v>990</v>
      </c>
      <c r="L113">
        <f t="shared" si="6"/>
        <v>1267.2</v>
      </c>
      <c r="M113">
        <f t="shared" si="8"/>
        <v>23</v>
      </c>
      <c r="N113" t="str">
        <f t="shared" si="7"/>
        <v>May</v>
      </c>
      <c r="O113">
        <f t="shared" si="9"/>
        <v>2021</v>
      </c>
    </row>
    <row r="114" spans="1:15" x14ac:dyDescent="0.25">
      <c r="A114" s="4">
        <v>44346</v>
      </c>
      <c r="B114" t="s">
        <v>54</v>
      </c>
      <c r="C114" s="6">
        <v>13</v>
      </c>
      <c r="D114" t="s">
        <v>106</v>
      </c>
      <c r="E114" t="s">
        <v>106</v>
      </c>
      <c r="F114" t="str">
        <f>VLOOKUP($B114,MasterData[],2,0)</f>
        <v>Product23</v>
      </c>
      <c r="G114" t="str">
        <f>VLOOKUP($B114,MasterData[],3,0)</f>
        <v>Category03</v>
      </c>
      <c r="H114" t="str">
        <f>VLOOKUP($B114,MasterData[],4,0)</f>
        <v>Ft</v>
      </c>
      <c r="I114">
        <f>VLOOKUP($B114,MasterData[],5,0)</f>
        <v>141</v>
      </c>
      <c r="J114">
        <f>VLOOKUP($B114,MasterData[],6,0)</f>
        <v>149.46</v>
      </c>
      <c r="K114">
        <f t="shared" si="5"/>
        <v>1833</v>
      </c>
      <c r="L114">
        <f t="shared" si="6"/>
        <v>1942.98</v>
      </c>
      <c r="M114">
        <f t="shared" si="8"/>
        <v>30</v>
      </c>
      <c r="N114" t="str">
        <f t="shared" si="7"/>
        <v>May</v>
      </c>
      <c r="O114">
        <f t="shared" si="9"/>
        <v>2021</v>
      </c>
    </row>
    <row r="115" spans="1:15" x14ac:dyDescent="0.25">
      <c r="A115" s="4">
        <v>44346</v>
      </c>
      <c r="B115" t="s">
        <v>33</v>
      </c>
      <c r="C115" s="6">
        <v>6</v>
      </c>
      <c r="D115" t="s">
        <v>106</v>
      </c>
      <c r="E115" t="s">
        <v>107</v>
      </c>
      <c r="F115" t="str">
        <f>VLOOKUP($B115,MasterData[],2,0)</f>
        <v>Product13</v>
      </c>
      <c r="G115" t="str">
        <f>VLOOKUP($B115,MasterData[],3,0)</f>
        <v>Category02</v>
      </c>
      <c r="H115" t="str">
        <f>VLOOKUP($B115,MasterData[],4,0)</f>
        <v>Kg</v>
      </c>
      <c r="I115">
        <f>VLOOKUP($B115,MasterData[],5,0)</f>
        <v>112</v>
      </c>
      <c r="J115">
        <f>VLOOKUP($B115,MasterData[],6,0)</f>
        <v>122.08</v>
      </c>
      <c r="K115">
        <f t="shared" si="5"/>
        <v>672</v>
      </c>
      <c r="L115">
        <f t="shared" si="6"/>
        <v>732.48</v>
      </c>
      <c r="M115">
        <f t="shared" si="8"/>
        <v>30</v>
      </c>
      <c r="N115" t="str">
        <f t="shared" si="7"/>
        <v>May</v>
      </c>
      <c r="O115">
        <f t="shared" si="9"/>
        <v>2021</v>
      </c>
    </row>
    <row r="116" spans="1:15" x14ac:dyDescent="0.25">
      <c r="A116" s="4">
        <v>44350</v>
      </c>
      <c r="B116" t="s">
        <v>50</v>
      </c>
      <c r="C116" s="6">
        <v>10</v>
      </c>
      <c r="D116" t="s">
        <v>108</v>
      </c>
      <c r="E116" t="s">
        <v>107</v>
      </c>
      <c r="F116" t="str">
        <f>VLOOKUP($B116,MasterData[],2,0)</f>
        <v>Product21</v>
      </c>
      <c r="G116" t="str">
        <f>VLOOKUP($B116,MasterData[],3,0)</f>
        <v>Category03</v>
      </c>
      <c r="H116" t="str">
        <f>VLOOKUP($B116,MasterData[],4,0)</f>
        <v>Ft</v>
      </c>
      <c r="I116">
        <f>VLOOKUP($B116,MasterData[],5,0)</f>
        <v>126</v>
      </c>
      <c r="J116">
        <f>VLOOKUP($B116,MasterData[],6,0)</f>
        <v>162.54</v>
      </c>
      <c r="K116">
        <f t="shared" si="5"/>
        <v>1260</v>
      </c>
      <c r="L116">
        <f t="shared" si="6"/>
        <v>1625.3999999999999</v>
      </c>
      <c r="M116">
        <f t="shared" si="8"/>
        <v>3</v>
      </c>
      <c r="N116" t="str">
        <f t="shared" si="7"/>
        <v>Jun</v>
      </c>
      <c r="O116">
        <f t="shared" si="9"/>
        <v>2021</v>
      </c>
    </row>
    <row r="117" spans="1:15" x14ac:dyDescent="0.25">
      <c r="A117" s="4">
        <v>44351</v>
      </c>
      <c r="B117" t="s">
        <v>47</v>
      </c>
      <c r="C117" s="6">
        <v>8</v>
      </c>
      <c r="D117" t="s">
        <v>105</v>
      </c>
      <c r="E117" t="s">
        <v>106</v>
      </c>
      <c r="F117" t="str">
        <f>VLOOKUP($B117,MasterData[],2,0)</f>
        <v>Product20</v>
      </c>
      <c r="G117" t="str">
        <f>VLOOKUP($B117,MasterData[],3,0)</f>
        <v>Category03</v>
      </c>
      <c r="H117" t="str">
        <f>VLOOKUP($B117,MasterData[],4,0)</f>
        <v>Lt</v>
      </c>
      <c r="I117">
        <f>VLOOKUP($B117,MasterData[],5,0)</f>
        <v>61</v>
      </c>
      <c r="J117">
        <f>VLOOKUP($B117,MasterData[],6,0)</f>
        <v>76.25</v>
      </c>
      <c r="K117">
        <f t="shared" si="5"/>
        <v>488</v>
      </c>
      <c r="L117">
        <f t="shared" si="6"/>
        <v>610</v>
      </c>
      <c r="M117">
        <f t="shared" si="8"/>
        <v>4</v>
      </c>
      <c r="N117" t="str">
        <f t="shared" si="7"/>
        <v>Jun</v>
      </c>
      <c r="O117">
        <f t="shared" si="9"/>
        <v>2021</v>
      </c>
    </row>
    <row r="118" spans="1:15" x14ac:dyDescent="0.25">
      <c r="A118" s="4">
        <v>44351</v>
      </c>
      <c r="B118" t="s">
        <v>47</v>
      </c>
      <c r="C118" s="6">
        <v>12</v>
      </c>
      <c r="D118" t="s">
        <v>106</v>
      </c>
      <c r="E118" t="s">
        <v>107</v>
      </c>
      <c r="F118" t="str">
        <f>VLOOKUP($B118,MasterData[],2,0)</f>
        <v>Product20</v>
      </c>
      <c r="G118" t="str">
        <f>VLOOKUP($B118,MasterData[],3,0)</f>
        <v>Category03</v>
      </c>
      <c r="H118" t="str">
        <f>VLOOKUP($B118,MasterData[],4,0)</f>
        <v>Lt</v>
      </c>
      <c r="I118">
        <f>VLOOKUP($B118,MasterData[],5,0)</f>
        <v>61</v>
      </c>
      <c r="J118">
        <f>VLOOKUP($B118,MasterData[],6,0)</f>
        <v>76.25</v>
      </c>
      <c r="K118">
        <f t="shared" si="5"/>
        <v>732</v>
      </c>
      <c r="L118">
        <f t="shared" si="6"/>
        <v>915</v>
      </c>
      <c r="M118">
        <f t="shared" si="8"/>
        <v>4</v>
      </c>
      <c r="N118" t="str">
        <f t="shared" si="7"/>
        <v>Jun</v>
      </c>
      <c r="O118">
        <f t="shared" si="9"/>
        <v>2021</v>
      </c>
    </row>
    <row r="119" spans="1:15" x14ac:dyDescent="0.25">
      <c r="A119" s="4">
        <v>44352</v>
      </c>
      <c r="B119" t="s">
        <v>52</v>
      </c>
      <c r="C119" s="6">
        <v>15</v>
      </c>
      <c r="D119" t="s">
        <v>105</v>
      </c>
      <c r="E119" t="s">
        <v>106</v>
      </c>
      <c r="F119" t="str">
        <f>VLOOKUP($B119,MasterData[],2,0)</f>
        <v>Product22</v>
      </c>
      <c r="G119" t="str">
        <f>VLOOKUP($B119,MasterData[],3,0)</f>
        <v>Category03</v>
      </c>
      <c r="H119" t="str">
        <f>VLOOKUP($B119,MasterData[],4,0)</f>
        <v>Ft</v>
      </c>
      <c r="I119">
        <f>VLOOKUP($B119,MasterData[],5,0)</f>
        <v>121</v>
      </c>
      <c r="J119">
        <f>VLOOKUP($B119,MasterData[],6,0)</f>
        <v>141.57</v>
      </c>
      <c r="K119">
        <f t="shared" si="5"/>
        <v>1815</v>
      </c>
      <c r="L119">
        <f t="shared" si="6"/>
        <v>2123.5499999999997</v>
      </c>
      <c r="M119">
        <f t="shared" si="8"/>
        <v>5</v>
      </c>
      <c r="N119" t="str">
        <f t="shared" si="7"/>
        <v>Jun</v>
      </c>
      <c r="O119">
        <f t="shared" si="9"/>
        <v>2021</v>
      </c>
    </row>
    <row r="120" spans="1:15" x14ac:dyDescent="0.25">
      <c r="A120" s="4">
        <v>44352</v>
      </c>
      <c r="B120" t="s">
        <v>79</v>
      </c>
      <c r="C120" s="6">
        <v>10</v>
      </c>
      <c r="D120" t="s">
        <v>108</v>
      </c>
      <c r="E120" t="s">
        <v>106</v>
      </c>
      <c r="F120" t="str">
        <f>VLOOKUP($B120,MasterData[],2,0)</f>
        <v>Product35</v>
      </c>
      <c r="G120" t="str">
        <f>VLOOKUP($B120,MasterData[],3,0)</f>
        <v>Category04</v>
      </c>
      <c r="H120" t="str">
        <f>VLOOKUP($B120,MasterData[],4,0)</f>
        <v>No.</v>
      </c>
      <c r="I120">
        <f>VLOOKUP($B120,MasterData[],5,0)</f>
        <v>5</v>
      </c>
      <c r="J120">
        <f>VLOOKUP($B120,MasterData[],6,0)</f>
        <v>6.7</v>
      </c>
      <c r="K120">
        <f t="shared" si="5"/>
        <v>50</v>
      </c>
      <c r="L120">
        <f t="shared" si="6"/>
        <v>67</v>
      </c>
      <c r="M120">
        <f t="shared" si="8"/>
        <v>5</v>
      </c>
      <c r="N120" t="str">
        <f t="shared" si="7"/>
        <v>Jun</v>
      </c>
      <c r="O120">
        <f t="shared" si="9"/>
        <v>2021</v>
      </c>
    </row>
    <row r="121" spans="1:15" x14ac:dyDescent="0.25">
      <c r="A121" s="4">
        <v>44353</v>
      </c>
      <c r="B121" t="s">
        <v>75</v>
      </c>
      <c r="C121" s="6">
        <v>6</v>
      </c>
      <c r="D121" t="s">
        <v>108</v>
      </c>
      <c r="E121" t="s">
        <v>106</v>
      </c>
      <c r="F121" t="str">
        <f>VLOOKUP($B121,MasterData[],2,0)</f>
        <v>Product33</v>
      </c>
      <c r="G121" t="str">
        <f>VLOOKUP($B121,MasterData[],3,0)</f>
        <v>Category04</v>
      </c>
      <c r="H121" t="str">
        <f>VLOOKUP($B121,MasterData[],4,0)</f>
        <v>Kg</v>
      </c>
      <c r="I121">
        <f>VLOOKUP($B121,MasterData[],5,0)</f>
        <v>95</v>
      </c>
      <c r="J121">
        <f>VLOOKUP($B121,MasterData[],6,0)</f>
        <v>119.7</v>
      </c>
      <c r="K121">
        <f t="shared" si="5"/>
        <v>570</v>
      </c>
      <c r="L121">
        <f t="shared" si="6"/>
        <v>718.2</v>
      </c>
      <c r="M121">
        <f t="shared" si="8"/>
        <v>6</v>
      </c>
      <c r="N121" t="str">
        <f t="shared" si="7"/>
        <v>Jun</v>
      </c>
      <c r="O121">
        <f t="shared" si="9"/>
        <v>2021</v>
      </c>
    </row>
    <row r="122" spans="1:15" x14ac:dyDescent="0.25">
      <c r="A122" s="4">
        <v>44355</v>
      </c>
      <c r="B122" t="s">
        <v>65</v>
      </c>
      <c r="C122" s="6">
        <v>11</v>
      </c>
      <c r="D122" t="s">
        <v>108</v>
      </c>
      <c r="E122" t="s">
        <v>106</v>
      </c>
      <c r="F122" t="str">
        <f>VLOOKUP($B122,MasterData[],2,0)</f>
        <v>Product28</v>
      </c>
      <c r="G122" t="str">
        <f>VLOOKUP($B122,MasterData[],3,0)</f>
        <v>Category04</v>
      </c>
      <c r="H122" t="str">
        <f>VLOOKUP($B122,MasterData[],4,0)</f>
        <v>No.</v>
      </c>
      <c r="I122">
        <f>VLOOKUP($B122,MasterData[],5,0)</f>
        <v>37</v>
      </c>
      <c r="J122">
        <f>VLOOKUP($B122,MasterData[],6,0)</f>
        <v>41.81</v>
      </c>
      <c r="K122">
        <f t="shared" si="5"/>
        <v>407</v>
      </c>
      <c r="L122">
        <f t="shared" si="6"/>
        <v>459.91</v>
      </c>
      <c r="M122">
        <f t="shared" si="8"/>
        <v>8</v>
      </c>
      <c r="N122" t="str">
        <f t="shared" si="7"/>
        <v>Jun</v>
      </c>
      <c r="O122">
        <f t="shared" si="9"/>
        <v>2021</v>
      </c>
    </row>
    <row r="123" spans="1:15" x14ac:dyDescent="0.25">
      <c r="A123" s="4">
        <v>44355</v>
      </c>
      <c r="B123" t="s">
        <v>14</v>
      </c>
      <c r="C123" s="6">
        <v>11</v>
      </c>
      <c r="D123" t="s">
        <v>105</v>
      </c>
      <c r="E123" t="s">
        <v>107</v>
      </c>
      <c r="F123" t="str">
        <f>VLOOKUP($B123,MasterData[],2,0)</f>
        <v>Product04</v>
      </c>
      <c r="G123" t="str">
        <f>VLOOKUP($B123,MasterData[],3,0)</f>
        <v>Category01</v>
      </c>
      <c r="H123" t="str">
        <f>VLOOKUP($B123,MasterData[],4,0)</f>
        <v>Lt</v>
      </c>
      <c r="I123">
        <f>VLOOKUP($B123,MasterData[],5,0)</f>
        <v>44</v>
      </c>
      <c r="J123">
        <f>VLOOKUP($B123,MasterData[],6,0)</f>
        <v>48.84</v>
      </c>
      <c r="K123">
        <f t="shared" si="5"/>
        <v>484</v>
      </c>
      <c r="L123">
        <f t="shared" si="6"/>
        <v>537.24</v>
      </c>
      <c r="M123">
        <f t="shared" si="8"/>
        <v>8</v>
      </c>
      <c r="N123" t="str">
        <f t="shared" si="7"/>
        <v>Jun</v>
      </c>
      <c r="O123">
        <f t="shared" si="9"/>
        <v>2021</v>
      </c>
    </row>
    <row r="124" spans="1:15" x14ac:dyDescent="0.25">
      <c r="A124" s="4">
        <v>44356</v>
      </c>
      <c r="B124" t="s">
        <v>6</v>
      </c>
      <c r="C124" s="6">
        <v>7</v>
      </c>
      <c r="D124" t="s">
        <v>108</v>
      </c>
      <c r="E124" t="s">
        <v>106</v>
      </c>
      <c r="F124" t="str">
        <f>VLOOKUP($B124,MasterData[],2,0)</f>
        <v>Product01</v>
      </c>
      <c r="G124" t="str">
        <f>VLOOKUP($B124,MasterData[],3,0)</f>
        <v>Category01</v>
      </c>
      <c r="H124" t="str">
        <f>VLOOKUP($B124,MasterData[],4,0)</f>
        <v>Kg</v>
      </c>
      <c r="I124">
        <f>VLOOKUP($B124,MasterData[],5,0)</f>
        <v>98</v>
      </c>
      <c r="J124">
        <f>VLOOKUP($B124,MasterData[],6,0)</f>
        <v>103.88</v>
      </c>
      <c r="K124">
        <f t="shared" si="5"/>
        <v>686</v>
      </c>
      <c r="L124">
        <f t="shared" si="6"/>
        <v>727.16</v>
      </c>
      <c r="M124">
        <f t="shared" si="8"/>
        <v>9</v>
      </c>
      <c r="N124" t="str">
        <f t="shared" si="7"/>
        <v>Jun</v>
      </c>
      <c r="O124">
        <f t="shared" si="9"/>
        <v>2021</v>
      </c>
    </row>
    <row r="125" spans="1:15" x14ac:dyDescent="0.25">
      <c r="A125" s="4">
        <v>44358</v>
      </c>
      <c r="B125" t="s">
        <v>73</v>
      </c>
      <c r="C125" s="6">
        <v>12</v>
      </c>
      <c r="D125" t="s">
        <v>105</v>
      </c>
      <c r="E125" t="s">
        <v>107</v>
      </c>
      <c r="F125" t="str">
        <f>VLOOKUP($B125,MasterData[],2,0)</f>
        <v>Product32</v>
      </c>
      <c r="G125" t="str">
        <f>VLOOKUP($B125,MasterData[],3,0)</f>
        <v>Category04</v>
      </c>
      <c r="H125" t="str">
        <f>VLOOKUP($B125,MasterData[],4,0)</f>
        <v>Kg</v>
      </c>
      <c r="I125">
        <f>VLOOKUP($B125,MasterData[],5,0)</f>
        <v>89</v>
      </c>
      <c r="J125">
        <f>VLOOKUP($B125,MasterData[],6,0)</f>
        <v>117.48</v>
      </c>
      <c r="K125">
        <f t="shared" si="5"/>
        <v>1068</v>
      </c>
      <c r="L125">
        <f t="shared" si="6"/>
        <v>1409.76</v>
      </c>
      <c r="M125">
        <f t="shared" si="8"/>
        <v>11</v>
      </c>
      <c r="N125" t="str">
        <f t="shared" si="7"/>
        <v>Jun</v>
      </c>
      <c r="O125">
        <f t="shared" si="9"/>
        <v>2021</v>
      </c>
    </row>
    <row r="126" spans="1:15" x14ac:dyDescent="0.25">
      <c r="A126" s="4">
        <v>44359</v>
      </c>
      <c r="B126" t="s">
        <v>92</v>
      </c>
      <c r="C126" s="6">
        <v>6</v>
      </c>
      <c r="D126" t="s">
        <v>108</v>
      </c>
      <c r="E126" t="s">
        <v>106</v>
      </c>
      <c r="F126" t="str">
        <f>VLOOKUP($B126,MasterData[],2,0)</f>
        <v>Product41</v>
      </c>
      <c r="G126" t="str">
        <f>VLOOKUP($B126,MasterData[],3,0)</f>
        <v>Category05</v>
      </c>
      <c r="H126" t="str">
        <f>VLOOKUP($B126,MasterData[],4,0)</f>
        <v>Ft</v>
      </c>
      <c r="I126">
        <f>VLOOKUP($B126,MasterData[],5,0)</f>
        <v>138</v>
      </c>
      <c r="J126">
        <f>VLOOKUP($B126,MasterData[],6,0)</f>
        <v>173.88</v>
      </c>
      <c r="K126">
        <f t="shared" si="5"/>
        <v>828</v>
      </c>
      <c r="L126">
        <f t="shared" si="6"/>
        <v>1043.28</v>
      </c>
      <c r="M126">
        <f t="shared" si="8"/>
        <v>12</v>
      </c>
      <c r="N126" t="str">
        <f t="shared" si="7"/>
        <v>Jun</v>
      </c>
      <c r="O126">
        <f t="shared" si="9"/>
        <v>2021</v>
      </c>
    </row>
    <row r="127" spans="1:15" x14ac:dyDescent="0.25">
      <c r="A127" s="4">
        <v>44361</v>
      </c>
      <c r="B127" t="s">
        <v>58</v>
      </c>
      <c r="C127" s="6">
        <v>10</v>
      </c>
      <c r="D127" t="s">
        <v>106</v>
      </c>
      <c r="E127" t="s">
        <v>107</v>
      </c>
      <c r="F127" t="str">
        <f>VLOOKUP($B127,MasterData[],2,0)</f>
        <v>Product25</v>
      </c>
      <c r="G127" t="str">
        <f>VLOOKUP($B127,MasterData[],3,0)</f>
        <v>Category03</v>
      </c>
      <c r="H127" t="str">
        <f>VLOOKUP($B127,MasterData[],4,0)</f>
        <v>No.</v>
      </c>
      <c r="I127">
        <f>VLOOKUP($B127,MasterData[],5,0)</f>
        <v>7</v>
      </c>
      <c r="J127">
        <f>VLOOKUP($B127,MasterData[],6,0)</f>
        <v>8.33</v>
      </c>
      <c r="K127">
        <f t="shared" si="5"/>
        <v>70</v>
      </c>
      <c r="L127">
        <f t="shared" si="6"/>
        <v>83.3</v>
      </c>
      <c r="M127">
        <f t="shared" si="8"/>
        <v>14</v>
      </c>
      <c r="N127" t="str">
        <f t="shared" si="7"/>
        <v>Jun</v>
      </c>
      <c r="O127">
        <f t="shared" si="9"/>
        <v>2021</v>
      </c>
    </row>
    <row r="128" spans="1:15" x14ac:dyDescent="0.25">
      <c r="A128" s="4">
        <v>44363</v>
      </c>
      <c r="B128" t="s">
        <v>45</v>
      </c>
      <c r="C128" s="6">
        <v>5</v>
      </c>
      <c r="D128" t="s">
        <v>105</v>
      </c>
      <c r="E128" t="s">
        <v>107</v>
      </c>
      <c r="F128" t="str">
        <f>VLOOKUP($B128,MasterData[],2,0)</f>
        <v>Product19</v>
      </c>
      <c r="G128" t="str">
        <f>VLOOKUP($B128,MasterData[],3,0)</f>
        <v>Category02</v>
      </c>
      <c r="H128" t="str">
        <f>VLOOKUP($B128,MasterData[],4,0)</f>
        <v>Ft</v>
      </c>
      <c r="I128">
        <f>VLOOKUP($B128,MasterData[],5,0)</f>
        <v>150</v>
      </c>
      <c r="J128">
        <f>VLOOKUP($B128,MasterData[],6,0)</f>
        <v>210</v>
      </c>
      <c r="K128">
        <f t="shared" si="5"/>
        <v>750</v>
      </c>
      <c r="L128">
        <f t="shared" si="6"/>
        <v>1050</v>
      </c>
      <c r="M128">
        <f t="shared" si="8"/>
        <v>16</v>
      </c>
      <c r="N128" t="str">
        <f t="shared" si="7"/>
        <v>Jun</v>
      </c>
      <c r="O128">
        <f t="shared" si="9"/>
        <v>2021</v>
      </c>
    </row>
    <row r="129" spans="1:15" x14ac:dyDescent="0.25">
      <c r="A129" s="4">
        <v>44363</v>
      </c>
      <c r="B129" t="s">
        <v>37</v>
      </c>
      <c r="C129" s="6">
        <v>12</v>
      </c>
      <c r="D129" t="s">
        <v>106</v>
      </c>
      <c r="E129" t="s">
        <v>107</v>
      </c>
      <c r="F129" t="str">
        <f>VLOOKUP($B129,MasterData[],2,0)</f>
        <v>Product15</v>
      </c>
      <c r="G129" t="str">
        <f>VLOOKUP($B129,MasterData[],3,0)</f>
        <v>Category02</v>
      </c>
      <c r="H129" t="str">
        <f>VLOOKUP($B129,MasterData[],4,0)</f>
        <v>No.</v>
      </c>
      <c r="I129">
        <f>VLOOKUP($B129,MasterData[],5,0)</f>
        <v>12</v>
      </c>
      <c r="J129">
        <f>VLOOKUP($B129,MasterData[],6,0)</f>
        <v>15.719999999999999</v>
      </c>
      <c r="K129">
        <f t="shared" si="5"/>
        <v>144</v>
      </c>
      <c r="L129">
        <f t="shared" si="6"/>
        <v>188.64</v>
      </c>
      <c r="M129">
        <f t="shared" si="8"/>
        <v>16</v>
      </c>
      <c r="N129" t="str">
        <f t="shared" si="7"/>
        <v>Jun</v>
      </c>
      <c r="O129">
        <f t="shared" si="9"/>
        <v>2021</v>
      </c>
    </row>
    <row r="130" spans="1:15" x14ac:dyDescent="0.25">
      <c r="A130" s="4">
        <v>44363</v>
      </c>
      <c r="B130" t="s">
        <v>88</v>
      </c>
      <c r="C130" s="6">
        <v>11</v>
      </c>
      <c r="D130" t="s">
        <v>108</v>
      </c>
      <c r="E130" t="s">
        <v>107</v>
      </c>
      <c r="F130" t="str">
        <f>VLOOKUP($B130,MasterData[],2,0)</f>
        <v>Product39</v>
      </c>
      <c r="G130" t="str">
        <f>VLOOKUP($B130,MasterData[],3,0)</f>
        <v>Category05</v>
      </c>
      <c r="H130" t="str">
        <f>VLOOKUP($B130,MasterData[],4,0)</f>
        <v>No.</v>
      </c>
      <c r="I130">
        <f>VLOOKUP($B130,MasterData[],5,0)</f>
        <v>37</v>
      </c>
      <c r="J130">
        <f>VLOOKUP($B130,MasterData[],6,0)</f>
        <v>42.55</v>
      </c>
      <c r="K130">
        <f t="shared" ref="K130:K193" si="10">C130*I130</f>
        <v>407</v>
      </c>
      <c r="L130">
        <f t="shared" ref="L130:L193" si="11">C130*J130</f>
        <v>468.04999999999995</v>
      </c>
      <c r="M130">
        <f t="shared" si="8"/>
        <v>16</v>
      </c>
      <c r="N130" t="str">
        <f t="shared" ref="N130:N193" si="12">TEXT(A130,"mmm")</f>
        <v>Jun</v>
      </c>
      <c r="O130">
        <f t="shared" si="9"/>
        <v>2021</v>
      </c>
    </row>
    <row r="131" spans="1:15" x14ac:dyDescent="0.25">
      <c r="A131" s="4">
        <v>44365</v>
      </c>
      <c r="B131" t="s">
        <v>58</v>
      </c>
      <c r="C131" s="6">
        <v>13</v>
      </c>
      <c r="D131" t="s">
        <v>108</v>
      </c>
      <c r="E131" t="s">
        <v>107</v>
      </c>
      <c r="F131" t="str">
        <f>VLOOKUP($B131,MasterData[],2,0)</f>
        <v>Product25</v>
      </c>
      <c r="G131" t="str">
        <f>VLOOKUP($B131,MasterData[],3,0)</f>
        <v>Category03</v>
      </c>
      <c r="H131" t="str">
        <f>VLOOKUP($B131,MasterData[],4,0)</f>
        <v>No.</v>
      </c>
      <c r="I131">
        <f>VLOOKUP($B131,MasterData[],5,0)</f>
        <v>7</v>
      </c>
      <c r="J131">
        <f>VLOOKUP($B131,MasterData[],6,0)</f>
        <v>8.33</v>
      </c>
      <c r="K131">
        <f t="shared" si="10"/>
        <v>91</v>
      </c>
      <c r="L131">
        <f t="shared" si="11"/>
        <v>108.29</v>
      </c>
      <c r="M131">
        <f t="shared" ref="M131:M194" si="13">DAY(A131)</f>
        <v>18</v>
      </c>
      <c r="N131" t="str">
        <f t="shared" si="12"/>
        <v>Jun</v>
      </c>
      <c r="O131">
        <f t="shared" ref="O131:O194" si="14">YEAR(A131)</f>
        <v>2021</v>
      </c>
    </row>
    <row r="132" spans="1:15" x14ac:dyDescent="0.25">
      <c r="A132" s="4">
        <v>44366</v>
      </c>
      <c r="B132" t="s">
        <v>92</v>
      </c>
      <c r="C132" s="6">
        <v>5</v>
      </c>
      <c r="D132" t="s">
        <v>108</v>
      </c>
      <c r="E132" t="s">
        <v>106</v>
      </c>
      <c r="F132" t="str">
        <f>VLOOKUP($B132,MasterData[],2,0)</f>
        <v>Product41</v>
      </c>
      <c r="G132" t="str">
        <f>VLOOKUP($B132,MasterData[],3,0)</f>
        <v>Category05</v>
      </c>
      <c r="H132" t="str">
        <f>VLOOKUP($B132,MasterData[],4,0)</f>
        <v>Ft</v>
      </c>
      <c r="I132">
        <f>VLOOKUP($B132,MasterData[],5,0)</f>
        <v>138</v>
      </c>
      <c r="J132">
        <f>VLOOKUP($B132,MasterData[],6,0)</f>
        <v>173.88</v>
      </c>
      <c r="K132">
        <f t="shared" si="10"/>
        <v>690</v>
      </c>
      <c r="L132">
        <f t="shared" si="11"/>
        <v>869.4</v>
      </c>
      <c r="M132">
        <f t="shared" si="13"/>
        <v>19</v>
      </c>
      <c r="N132" t="str">
        <f t="shared" si="12"/>
        <v>Jun</v>
      </c>
      <c r="O132">
        <f t="shared" si="14"/>
        <v>2021</v>
      </c>
    </row>
    <row r="133" spans="1:15" x14ac:dyDescent="0.25">
      <c r="A133" s="4">
        <v>44367</v>
      </c>
      <c r="B133" t="s">
        <v>39</v>
      </c>
      <c r="C133" s="6">
        <v>1</v>
      </c>
      <c r="D133" t="s">
        <v>105</v>
      </c>
      <c r="E133" t="s">
        <v>107</v>
      </c>
      <c r="F133" t="str">
        <f>VLOOKUP($B133,MasterData[],2,0)</f>
        <v>Product16</v>
      </c>
      <c r="G133" t="str">
        <f>VLOOKUP($B133,MasterData[],3,0)</f>
        <v>Category02</v>
      </c>
      <c r="H133" t="str">
        <f>VLOOKUP($B133,MasterData[],4,0)</f>
        <v>No.</v>
      </c>
      <c r="I133">
        <f>VLOOKUP($B133,MasterData[],5,0)</f>
        <v>13</v>
      </c>
      <c r="J133">
        <f>VLOOKUP($B133,MasterData[],6,0)</f>
        <v>16.64</v>
      </c>
      <c r="K133">
        <f t="shared" si="10"/>
        <v>13</v>
      </c>
      <c r="L133">
        <f t="shared" si="11"/>
        <v>16.64</v>
      </c>
      <c r="M133">
        <f t="shared" si="13"/>
        <v>20</v>
      </c>
      <c r="N133" t="str">
        <f t="shared" si="12"/>
        <v>Jun</v>
      </c>
      <c r="O133">
        <f t="shared" si="14"/>
        <v>2021</v>
      </c>
    </row>
    <row r="134" spans="1:15" x14ac:dyDescent="0.25">
      <c r="A134" s="4">
        <v>44370</v>
      </c>
      <c r="B134" t="s">
        <v>39</v>
      </c>
      <c r="C134" s="6">
        <v>4</v>
      </c>
      <c r="D134" t="s">
        <v>108</v>
      </c>
      <c r="E134" t="s">
        <v>106</v>
      </c>
      <c r="F134" t="str">
        <f>VLOOKUP($B134,MasterData[],2,0)</f>
        <v>Product16</v>
      </c>
      <c r="G134" t="str">
        <f>VLOOKUP($B134,MasterData[],3,0)</f>
        <v>Category02</v>
      </c>
      <c r="H134" t="str">
        <f>VLOOKUP($B134,MasterData[],4,0)</f>
        <v>No.</v>
      </c>
      <c r="I134">
        <f>VLOOKUP($B134,MasterData[],5,0)</f>
        <v>13</v>
      </c>
      <c r="J134">
        <f>VLOOKUP($B134,MasterData[],6,0)</f>
        <v>16.64</v>
      </c>
      <c r="K134">
        <f t="shared" si="10"/>
        <v>52</v>
      </c>
      <c r="L134">
        <f t="shared" si="11"/>
        <v>66.56</v>
      </c>
      <c r="M134">
        <f t="shared" si="13"/>
        <v>23</v>
      </c>
      <c r="N134" t="str">
        <f t="shared" si="12"/>
        <v>Jun</v>
      </c>
      <c r="O134">
        <f t="shared" si="14"/>
        <v>2021</v>
      </c>
    </row>
    <row r="135" spans="1:15" x14ac:dyDescent="0.25">
      <c r="A135" s="4">
        <v>44371</v>
      </c>
      <c r="B135" t="s">
        <v>29</v>
      </c>
      <c r="C135" s="6">
        <v>13</v>
      </c>
      <c r="D135" t="s">
        <v>108</v>
      </c>
      <c r="E135" t="s">
        <v>106</v>
      </c>
      <c r="F135" t="str">
        <f>VLOOKUP($B135,MasterData[],2,0)</f>
        <v>Product11</v>
      </c>
      <c r="G135" t="str">
        <f>VLOOKUP($B135,MasterData[],3,0)</f>
        <v>Category02</v>
      </c>
      <c r="H135" t="str">
        <f>VLOOKUP($B135,MasterData[],4,0)</f>
        <v>Lt</v>
      </c>
      <c r="I135">
        <f>VLOOKUP($B135,MasterData[],5,0)</f>
        <v>44</v>
      </c>
      <c r="J135">
        <f>VLOOKUP($B135,MasterData[],6,0)</f>
        <v>48.4</v>
      </c>
      <c r="K135">
        <f t="shared" si="10"/>
        <v>572</v>
      </c>
      <c r="L135">
        <f t="shared" si="11"/>
        <v>629.19999999999993</v>
      </c>
      <c r="M135">
        <f t="shared" si="13"/>
        <v>24</v>
      </c>
      <c r="N135" t="str">
        <f t="shared" si="12"/>
        <v>Jun</v>
      </c>
      <c r="O135">
        <f t="shared" si="14"/>
        <v>2021</v>
      </c>
    </row>
    <row r="136" spans="1:15" x14ac:dyDescent="0.25">
      <c r="A136" s="4">
        <v>44373</v>
      </c>
      <c r="B136" t="s">
        <v>24</v>
      </c>
      <c r="C136" s="6">
        <v>7</v>
      </c>
      <c r="D136" t="s">
        <v>106</v>
      </c>
      <c r="E136" t="s">
        <v>106</v>
      </c>
      <c r="F136" t="str">
        <f>VLOOKUP($B136,MasterData[],2,0)</f>
        <v>Product09</v>
      </c>
      <c r="G136" t="str">
        <f>VLOOKUP($B136,MasterData[],3,0)</f>
        <v>Category01</v>
      </c>
      <c r="H136" t="str">
        <f>VLOOKUP($B136,MasterData[],4,0)</f>
        <v>No.</v>
      </c>
      <c r="I136">
        <f>VLOOKUP($B136,MasterData[],5,0)</f>
        <v>6</v>
      </c>
      <c r="J136">
        <f>VLOOKUP($B136,MasterData[],6,0)</f>
        <v>7.8599999999999994</v>
      </c>
      <c r="K136">
        <f t="shared" si="10"/>
        <v>42</v>
      </c>
      <c r="L136">
        <f t="shared" si="11"/>
        <v>55.019999999999996</v>
      </c>
      <c r="M136">
        <f t="shared" si="13"/>
        <v>26</v>
      </c>
      <c r="N136" t="str">
        <f t="shared" si="12"/>
        <v>Jun</v>
      </c>
      <c r="O136">
        <f t="shared" si="14"/>
        <v>2021</v>
      </c>
    </row>
    <row r="137" spans="1:15" x14ac:dyDescent="0.25">
      <c r="A137" s="4">
        <v>44374</v>
      </c>
      <c r="B137" t="s">
        <v>16</v>
      </c>
      <c r="C137" s="6">
        <v>11</v>
      </c>
      <c r="D137" t="s">
        <v>108</v>
      </c>
      <c r="E137" t="s">
        <v>107</v>
      </c>
      <c r="F137" t="str">
        <f>VLOOKUP($B137,MasterData[],2,0)</f>
        <v>Product05</v>
      </c>
      <c r="G137" t="str">
        <f>VLOOKUP($B137,MasterData[],3,0)</f>
        <v>Category01</v>
      </c>
      <c r="H137" t="str">
        <f>VLOOKUP($B137,MasterData[],4,0)</f>
        <v>Ft</v>
      </c>
      <c r="I137">
        <f>VLOOKUP($B137,MasterData[],5,0)</f>
        <v>133</v>
      </c>
      <c r="J137">
        <f>VLOOKUP($B137,MasterData[],6,0)</f>
        <v>155.61000000000001</v>
      </c>
      <c r="K137">
        <f t="shared" si="10"/>
        <v>1463</v>
      </c>
      <c r="L137">
        <f t="shared" si="11"/>
        <v>1711.71</v>
      </c>
      <c r="M137">
        <f t="shared" si="13"/>
        <v>27</v>
      </c>
      <c r="N137" t="str">
        <f t="shared" si="12"/>
        <v>Jun</v>
      </c>
      <c r="O137">
        <f t="shared" si="14"/>
        <v>2021</v>
      </c>
    </row>
    <row r="138" spans="1:15" x14ac:dyDescent="0.25">
      <c r="A138" s="4">
        <v>44375</v>
      </c>
      <c r="B138" t="s">
        <v>50</v>
      </c>
      <c r="C138" s="6">
        <v>2</v>
      </c>
      <c r="D138" t="s">
        <v>106</v>
      </c>
      <c r="E138" t="s">
        <v>107</v>
      </c>
      <c r="F138" t="str">
        <f>VLOOKUP($B138,MasterData[],2,0)</f>
        <v>Product21</v>
      </c>
      <c r="G138" t="str">
        <f>VLOOKUP($B138,MasterData[],3,0)</f>
        <v>Category03</v>
      </c>
      <c r="H138" t="str">
        <f>VLOOKUP($B138,MasterData[],4,0)</f>
        <v>Ft</v>
      </c>
      <c r="I138">
        <f>VLOOKUP($B138,MasterData[],5,0)</f>
        <v>126</v>
      </c>
      <c r="J138">
        <f>VLOOKUP($B138,MasterData[],6,0)</f>
        <v>162.54</v>
      </c>
      <c r="K138">
        <f t="shared" si="10"/>
        <v>252</v>
      </c>
      <c r="L138">
        <f t="shared" si="11"/>
        <v>325.08</v>
      </c>
      <c r="M138">
        <f t="shared" si="13"/>
        <v>28</v>
      </c>
      <c r="N138" t="str">
        <f t="shared" si="12"/>
        <v>Jun</v>
      </c>
      <c r="O138">
        <f t="shared" si="14"/>
        <v>2021</v>
      </c>
    </row>
    <row r="139" spans="1:15" x14ac:dyDescent="0.25">
      <c r="A139" s="4">
        <v>44375</v>
      </c>
      <c r="B139" t="s">
        <v>79</v>
      </c>
      <c r="C139" s="6">
        <v>7</v>
      </c>
      <c r="D139" t="s">
        <v>106</v>
      </c>
      <c r="E139" t="s">
        <v>106</v>
      </c>
      <c r="F139" t="str">
        <f>VLOOKUP($B139,MasterData[],2,0)</f>
        <v>Product35</v>
      </c>
      <c r="G139" t="str">
        <f>VLOOKUP($B139,MasterData[],3,0)</f>
        <v>Category04</v>
      </c>
      <c r="H139" t="str">
        <f>VLOOKUP($B139,MasterData[],4,0)</f>
        <v>No.</v>
      </c>
      <c r="I139">
        <f>VLOOKUP($B139,MasterData[],5,0)</f>
        <v>5</v>
      </c>
      <c r="J139">
        <f>VLOOKUP($B139,MasterData[],6,0)</f>
        <v>6.7</v>
      </c>
      <c r="K139">
        <f t="shared" si="10"/>
        <v>35</v>
      </c>
      <c r="L139">
        <f t="shared" si="11"/>
        <v>46.9</v>
      </c>
      <c r="M139">
        <f t="shared" si="13"/>
        <v>28</v>
      </c>
      <c r="N139" t="str">
        <f t="shared" si="12"/>
        <v>Jun</v>
      </c>
      <c r="O139">
        <f t="shared" si="14"/>
        <v>2021</v>
      </c>
    </row>
    <row r="140" spans="1:15" x14ac:dyDescent="0.25">
      <c r="A140" s="4">
        <v>44376</v>
      </c>
      <c r="B140" t="s">
        <v>35</v>
      </c>
      <c r="C140" s="6">
        <v>4</v>
      </c>
      <c r="D140" t="s">
        <v>108</v>
      </c>
      <c r="E140" t="s">
        <v>106</v>
      </c>
      <c r="F140" t="str">
        <f>VLOOKUP($B140,MasterData[],2,0)</f>
        <v>Product14</v>
      </c>
      <c r="G140" t="str">
        <f>VLOOKUP($B140,MasterData[],3,0)</f>
        <v>Category02</v>
      </c>
      <c r="H140" t="str">
        <f>VLOOKUP($B140,MasterData[],4,0)</f>
        <v>Kg</v>
      </c>
      <c r="I140">
        <f>VLOOKUP($B140,MasterData[],5,0)</f>
        <v>112</v>
      </c>
      <c r="J140">
        <f>VLOOKUP($B140,MasterData[],6,0)</f>
        <v>146.72</v>
      </c>
      <c r="K140">
        <f t="shared" si="10"/>
        <v>448</v>
      </c>
      <c r="L140">
        <f t="shared" si="11"/>
        <v>586.88</v>
      </c>
      <c r="M140">
        <f t="shared" si="13"/>
        <v>29</v>
      </c>
      <c r="N140" t="str">
        <f t="shared" si="12"/>
        <v>Jun</v>
      </c>
      <c r="O140">
        <f t="shared" si="14"/>
        <v>2021</v>
      </c>
    </row>
    <row r="141" spans="1:15" x14ac:dyDescent="0.25">
      <c r="A141" s="4">
        <v>44378</v>
      </c>
      <c r="B141" t="s">
        <v>16</v>
      </c>
      <c r="C141" s="6">
        <v>11</v>
      </c>
      <c r="D141" t="s">
        <v>108</v>
      </c>
      <c r="E141" t="s">
        <v>107</v>
      </c>
      <c r="F141" t="str">
        <f>VLOOKUP($B141,MasterData[],2,0)</f>
        <v>Product05</v>
      </c>
      <c r="G141" t="str">
        <f>VLOOKUP($B141,MasterData[],3,0)</f>
        <v>Category01</v>
      </c>
      <c r="H141" t="str">
        <f>VLOOKUP($B141,MasterData[],4,0)</f>
        <v>Ft</v>
      </c>
      <c r="I141">
        <f>VLOOKUP($B141,MasterData[],5,0)</f>
        <v>133</v>
      </c>
      <c r="J141">
        <f>VLOOKUP($B141,MasterData[],6,0)</f>
        <v>155.61000000000001</v>
      </c>
      <c r="K141">
        <f t="shared" si="10"/>
        <v>1463</v>
      </c>
      <c r="L141">
        <f t="shared" si="11"/>
        <v>1711.71</v>
      </c>
      <c r="M141">
        <f t="shared" si="13"/>
        <v>1</v>
      </c>
      <c r="N141" t="str">
        <f t="shared" si="12"/>
        <v>Jul</v>
      </c>
      <c r="O141">
        <f t="shared" si="14"/>
        <v>2021</v>
      </c>
    </row>
    <row r="142" spans="1:15" x14ac:dyDescent="0.25">
      <c r="A142" s="4">
        <v>44379</v>
      </c>
      <c r="B142" t="s">
        <v>26</v>
      </c>
      <c r="C142" s="6">
        <v>11</v>
      </c>
      <c r="D142" t="s">
        <v>108</v>
      </c>
      <c r="E142" t="s">
        <v>107</v>
      </c>
      <c r="F142" t="str">
        <f>VLOOKUP($B142,MasterData[],2,0)</f>
        <v>Product10</v>
      </c>
      <c r="G142" t="str">
        <f>VLOOKUP($B142,MasterData[],3,0)</f>
        <v>Category02</v>
      </c>
      <c r="H142" t="str">
        <f>VLOOKUP($B142,MasterData[],4,0)</f>
        <v>Ft</v>
      </c>
      <c r="I142">
        <f>VLOOKUP($B142,MasterData[],5,0)</f>
        <v>148</v>
      </c>
      <c r="J142">
        <f>VLOOKUP($B142,MasterData[],6,0)</f>
        <v>164.28</v>
      </c>
      <c r="K142">
        <f t="shared" si="10"/>
        <v>1628</v>
      </c>
      <c r="L142">
        <f t="shared" si="11"/>
        <v>1807.08</v>
      </c>
      <c r="M142">
        <f t="shared" si="13"/>
        <v>2</v>
      </c>
      <c r="N142" t="str">
        <f t="shared" si="12"/>
        <v>Jul</v>
      </c>
      <c r="O142">
        <f t="shared" si="14"/>
        <v>2021</v>
      </c>
    </row>
    <row r="143" spans="1:15" x14ac:dyDescent="0.25">
      <c r="A143" s="4">
        <v>44380</v>
      </c>
      <c r="B143" t="s">
        <v>75</v>
      </c>
      <c r="C143" s="6">
        <v>9</v>
      </c>
      <c r="D143" t="s">
        <v>106</v>
      </c>
      <c r="E143" t="s">
        <v>107</v>
      </c>
      <c r="F143" t="str">
        <f>VLOOKUP($B143,MasterData[],2,0)</f>
        <v>Product33</v>
      </c>
      <c r="G143" t="str">
        <f>VLOOKUP($B143,MasterData[],3,0)</f>
        <v>Category04</v>
      </c>
      <c r="H143" t="str">
        <f>VLOOKUP($B143,MasterData[],4,0)</f>
        <v>Kg</v>
      </c>
      <c r="I143">
        <f>VLOOKUP($B143,MasterData[],5,0)</f>
        <v>95</v>
      </c>
      <c r="J143">
        <f>VLOOKUP($B143,MasterData[],6,0)</f>
        <v>119.7</v>
      </c>
      <c r="K143">
        <f t="shared" si="10"/>
        <v>855</v>
      </c>
      <c r="L143">
        <f t="shared" si="11"/>
        <v>1077.3</v>
      </c>
      <c r="M143">
        <f t="shared" si="13"/>
        <v>3</v>
      </c>
      <c r="N143" t="str">
        <f t="shared" si="12"/>
        <v>Jul</v>
      </c>
      <c r="O143">
        <f t="shared" si="14"/>
        <v>2021</v>
      </c>
    </row>
    <row r="144" spans="1:15" x14ac:dyDescent="0.25">
      <c r="A144" s="4">
        <v>44380</v>
      </c>
      <c r="B144" t="s">
        <v>12</v>
      </c>
      <c r="C144" s="6">
        <v>8</v>
      </c>
      <c r="D144" t="s">
        <v>106</v>
      </c>
      <c r="E144" t="s">
        <v>107</v>
      </c>
      <c r="F144" t="str">
        <f>VLOOKUP($B144,MasterData[],2,0)</f>
        <v>Product03</v>
      </c>
      <c r="G144" t="str">
        <f>VLOOKUP($B144,MasterData[],3,0)</f>
        <v>Category01</v>
      </c>
      <c r="H144" t="str">
        <f>VLOOKUP($B144,MasterData[],4,0)</f>
        <v>Kg</v>
      </c>
      <c r="I144">
        <f>VLOOKUP($B144,MasterData[],5,0)</f>
        <v>71</v>
      </c>
      <c r="J144">
        <f>VLOOKUP($B144,MasterData[],6,0)</f>
        <v>80.94</v>
      </c>
      <c r="K144">
        <f t="shared" si="10"/>
        <v>568</v>
      </c>
      <c r="L144">
        <f t="shared" si="11"/>
        <v>647.52</v>
      </c>
      <c r="M144">
        <f t="shared" si="13"/>
        <v>3</v>
      </c>
      <c r="N144" t="str">
        <f t="shared" si="12"/>
        <v>Jul</v>
      </c>
      <c r="O144">
        <f t="shared" si="14"/>
        <v>2021</v>
      </c>
    </row>
    <row r="145" spans="1:15" x14ac:dyDescent="0.25">
      <c r="A145" s="4">
        <v>44382</v>
      </c>
      <c r="B145" t="s">
        <v>10</v>
      </c>
      <c r="C145" s="6">
        <v>8</v>
      </c>
      <c r="D145" t="s">
        <v>108</v>
      </c>
      <c r="E145" t="s">
        <v>106</v>
      </c>
      <c r="F145" t="str">
        <f>VLOOKUP($B145,MasterData[],2,0)</f>
        <v>Product02</v>
      </c>
      <c r="G145" t="str">
        <f>VLOOKUP($B145,MasterData[],3,0)</f>
        <v>Category01</v>
      </c>
      <c r="H145" t="str">
        <f>VLOOKUP($B145,MasterData[],4,0)</f>
        <v>Kg</v>
      </c>
      <c r="I145">
        <f>VLOOKUP($B145,MasterData[],5,0)</f>
        <v>105</v>
      </c>
      <c r="J145">
        <f>VLOOKUP($B145,MasterData[],6,0)</f>
        <v>142.80000000000001</v>
      </c>
      <c r="K145">
        <f t="shared" si="10"/>
        <v>840</v>
      </c>
      <c r="L145">
        <f t="shared" si="11"/>
        <v>1142.4000000000001</v>
      </c>
      <c r="M145">
        <f t="shared" si="13"/>
        <v>5</v>
      </c>
      <c r="N145" t="str">
        <f t="shared" si="12"/>
        <v>Jul</v>
      </c>
      <c r="O145">
        <f t="shared" si="14"/>
        <v>2021</v>
      </c>
    </row>
    <row r="146" spans="1:15" x14ac:dyDescent="0.25">
      <c r="A146" s="4">
        <v>44383</v>
      </c>
      <c r="B146" t="s">
        <v>92</v>
      </c>
      <c r="C146" s="6">
        <v>15</v>
      </c>
      <c r="D146" t="s">
        <v>108</v>
      </c>
      <c r="E146" t="s">
        <v>107</v>
      </c>
      <c r="F146" t="str">
        <f>VLOOKUP($B146,MasterData[],2,0)</f>
        <v>Product41</v>
      </c>
      <c r="G146" t="str">
        <f>VLOOKUP($B146,MasterData[],3,0)</f>
        <v>Category05</v>
      </c>
      <c r="H146" t="str">
        <f>VLOOKUP($B146,MasterData[],4,0)</f>
        <v>Ft</v>
      </c>
      <c r="I146">
        <f>VLOOKUP($B146,MasterData[],5,0)</f>
        <v>138</v>
      </c>
      <c r="J146">
        <f>VLOOKUP($B146,MasterData[],6,0)</f>
        <v>173.88</v>
      </c>
      <c r="K146">
        <f t="shared" si="10"/>
        <v>2070</v>
      </c>
      <c r="L146">
        <f t="shared" si="11"/>
        <v>2608.1999999999998</v>
      </c>
      <c r="M146">
        <f t="shared" si="13"/>
        <v>6</v>
      </c>
      <c r="N146" t="str">
        <f t="shared" si="12"/>
        <v>Jul</v>
      </c>
      <c r="O146">
        <f t="shared" si="14"/>
        <v>2021</v>
      </c>
    </row>
    <row r="147" spans="1:15" x14ac:dyDescent="0.25">
      <c r="A147" s="4">
        <v>44385</v>
      </c>
      <c r="B147" t="s">
        <v>14</v>
      </c>
      <c r="C147" s="6">
        <v>10</v>
      </c>
      <c r="D147" t="s">
        <v>108</v>
      </c>
      <c r="E147" t="s">
        <v>106</v>
      </c>
      <c r="F147" t="str">
        <f>VLOOKUP($B147,MasterData[],2,0)</f>
        <v>Product04</v>
      </c>
      <c r="G147" t="str">
        <f>VLOOKUP($B147,MasterData[],3,0)</f>
        <v>Category01</v>
      </c>
      <c r="H147" t="str">
        <f>VLOOKUP($B147,MasterData[],4,0)</f>
        <v>Lt</v>
      </c>
      <c r="I147">
        <f>VLOOKUP($B147,MasterData[],5,0)</f>
        <v>44</v>
      </c>
      <c r="J147">
        <f>VLOOKUP($B147,MasterData[],6,0)</f>
        <v>48.84</v>
      </c>
      <c r="K147">
        <f t="shared" si="10"/>
        <v>440</v>
      </c>
      <c r="L147">
        <f t="shared" si="11"/>
        <v>488.40000000000003</v>
      </c>
      <c r="M147">
        <f t="shared" si="13"/>
        <v>8</v>
      </c>
      <c r="N147" t="str">
        <f t="shared" si="12"/>
        <v>Jul</v>
      </c>
      <c r="O147">
        <f t="shared" si="14"/>
        <v>2021</v>
      </c>
    </row>
    <row r="148" spans="1:15" x14ac:dyDescent="0.25">
      <c r="A148" s="4">
        <v>44387</v>
      </c>
      <c r="B148" t="s">
        <v>77</v>
      </c>
      <c r="C148" s="6">
        <v>6</v>
      </c>
      <c r="D148" t="s">
        <v>105</v>
      </c>
      <c r="E148" t="s">
        <v>107</v>
      </c>
      <c r="F148" t="str">
        <f>VLOOKUP($B148,MasterData[],2,0)</f>
        <v>Product34</v>
      </c>
      <c r="G148" t="str">
        <f>VLOOKUP($B148,MasterData[],3,0)</f>
        <v>Category04</v>
      </c>
      <c r="H148" t="str">
        <f>VLOOKUP($B148,MasterData[],4,0)</f>
        <v>Lt</v>
      </c>
      <c r="I148">
        <f>VLOOKUP($B148,MasterData[],5,0)</f>
        <v>55</v>
      </c>
      <c r="J148">
        <f>VLOOKUP($B148,MasterData[],6,0)</f>
        <v>58.3</v>
      </c>
      <c r="K148">
        <f t="shared" si="10"/>
        <v>330</v>
      </c>
      <c r="L148">
        <f t="shared" si="11"/>
        <v>349.79999999999995</v>
      </c>
      <c r="M148">
        <f t="shared" si="13"/>
        <v>10</v>
      </c>
      <c r="N148" t="str">
        <f t="shared" si="12"/>
        <v>Jul</v>
      </c>
      <c r="O148">
        <f t="shared" si="14"/>
        <v>2021</v>
      </c>
    </row>
    <row r="149" spans="1:15" x14ac:dyDescent="0.25">
      <c r="A149" s="4">
        <v>44388</v>
      </c>
      <c r="B149" t="s">
        <v>24</v>
      </c>
      <c r="C149" s="6">
        <v>4</v>
      </c>
      <c r="D149" t="s">
        <v>105</v>
      </c>
      <c r="E149" t="s">
        <v>106</v>
      </c>
      <c r="F149" t="str">
        <f>VLOOKUP($B149,MasterData[],2,0)</f>
        <v>Product09</v>
      </c>
      <c r="G149" t="str">
        <f>VLOOKUP($B149,MasterData[],3,0)</f>
        <v>Category01</v>
      </c>
      <c r="H149" t="str">
        <f>VLOOKUP($B149,MasterData[],4,0)</f>
        <v>No.</v>
      </c>
      <c r="I149">
        <f>VLOOKUP($B149,MasterData[],5,0)</f>
        <v>6</v>
      </c>
      <c r="J149">
        <f>VLOOKUP($B149,MasterData[],6,0)</f>
        <v>7.8599999999999994</v>
      </c>
      <c r="K149">
        <f t="shared" si="10"/>
        <v>24</v>
      </c>
      <c r="L149">
        <f t="shared" si="11"/>
        <v>31.439999999999998</v>
      </c>
      <c r="M149">
        <f t="shared" si="13"/>
        <v>11</v>
      </c>
      <c r="N149" t="str">
        <f t="shared" si="12"/>
        <v>Jul</v>
      </c>
      <c r="O149">
        <f t="shared" si="14"/>
        <v>2021</v>
      </c>
    </row>
    <row r="150" spans="1:15" x14ac:dyDescent="0.25">
      <c r="A150" s="4">
        <v>44390</v>
      </c>
      <c r="B150" t="s">
        <v>45</v>
      </c>
      <c r="C150" s="6">
        <v>1</v>
      </c>
      <c r="D150" t="s">
        <v>108</v>
      </c>
      <c r="E150" t="s">
        <v>107</v>
      </c>
      <c r="F150" t="str">
        <f>VLOOKUP($B150,MasterData[],2,0)</f>
        <v>Product19</v>
      </c>
      <c r="G150" t="str">
        <f>VLOOKUP($B150,MasterData[],3,0)</f>
        <v>Category02</v>
      </c>
      <c r="H150" t="str">
        <f>VLOOKUP($B150,MasterData[],4,0)</f>
        <v>Ft</v>
      </c>
      <c r="I150">
        <f>VLOOKUP($B150,MasterData[],5,0)</f>
        <v>150</v>
      </c>
      <c r="J150">
        <f>VLOOKUP($B150,MasterData[],6,0)</f>
        <v>210</v>
      </c>
      <c r="K150">
        <f t="shared" si="10"/>
        <v>150</v>
      </c>
      <c r="L150">
        <f t="shared" si="11"/>
        <v>210</v>
      </c>
      <c r="M150">
        <f t="shared" si="13"/>
        <v>13</v>
      </c>
      <c r="N150" t="str">
        <f t="shared" si="12"/>
        <v>Jul</v>
      </c>
      <c r="O150">
        <f t="shared" si="14"/>
        <v>2021</v>
      </c>
    </row>
    <row r="151" spans="1:15" x14ac:dyDescent="0.25">
      <c r="A151" s="4">
        <v>44393</v>
      </c>
      <c r="B151" t="s">
        <v>54</v>
      </c>
      <c r="C151" s="6">
        <v>8</v>
      </c>
      <c r="D151" t="s">
        <v>105</v>
      </c>
      <c r="E151" t="s">
        <v>107</v>
      </c>
      <c r="F151" t="str">
        <f>VLOOKUP($B151,MasterData[],2,0)</f>
        <v>Product23</v>
      </c>
      <c r="G151" t="str">
        <f>VLOOKUP($B151,MasterData[],3,0)</f>
        <v>Category03</v>
      </c>
      <c r="H151" t="str">
        <f>VLOOKUP($B151,MasterData[],4,0)</f>
        <v>Ft</v>
      </c>
      <c r="I151">
        <f>VLOOKUP($B151,MasterData[],5,0)</f>
        <v>141</v>
      </c>
      <c r="J151">
        <f>VLOOKUP($B151,MasterData[],6,0)</f>
        <v>149.46</v>
      </c>
      <c r="K151">
        <f t="shared" si="10"/>
        <v>1128</v>
      </c>
      <c r="L151">
        <f t="shared" si="11"/>
        <v>1195.68</v>
      </c>
      <c r="M151">
        <f t="shared" si="13"/>
        <v>16</v>
      </c>
      <c r="N151" t="str">
        <f t="shared" si="12"/>
        <v>Jul</v>
      </c>
      <c r="O151">
        <f t="shared" si="14"/>
        <v>2021</v>
      </c>
    </row>
    <row r="152" spans="1:15" x14ac:dyDescent="0.25">
      <c r="A152" s="4">
        <v>44395</v>
      </c>
      <c r="B152" t="s">
        <v>63</v>
      </c>
      <c r="C152" s="6">
        <v>14</v>
      </c>
      <c r="D152" t="s">
        <v>106</v>
      </c>
      <c r="E152" t="s">
        <v>106</v>
      </c>
      <c r="F152" t="str">
        <f>VLOOKUP($B152,MasterData[],2,0)</f>
        <v>Product27</v>
      </c>
      <c r="G152" t="str">
        <f>VLOOKUP($B152,MasterData[],3,0)</f>
        <v>Category04</v>
      </c>
      <c r="H152" t="str">
        <f>VLOOKUP($B152,MasterData[],4,0)</f>
        <v>Lt</v>
      </c>
      <c r="I152">
        <f>VLOOKUP($B152,MasterData[],5,0)</f>
        <v>48</v>
      </c>
      <c r="J152">
        <f>VLOOKUP($B152,MasterData[],6,0)</f>
        <v>57.120000000000005</v>
      </c>
      <c r="K152">
        <f t="shared" si="10"/>
        <v>672</v>
      </c>
      <c r="L152">
        <f t="shared" si="11"/>
        <v>799.68000000000006</v>
      </c>
      <c r="M152">
        <f t="shared" si="13"/>
        <v>18</v>
      </c>
      <c r="N152" t="str">
        <f t="shared" si="12"/>
        <v>Jul</v>
      </c>
      <c r="O152">
        <f t="shared" si="14"/>
        <v>2021</v>
      </c>
    </row>
    <row r="153" spans="1:15" x14ac:dyDescent="0.25">
      <c r="A153" s="4">
        <v>44397</v>
      </c>
      <c r="B153" t="s">
        <v>86</v>
      </c>
      <c r="C153" s="6">
        <v>11</v>
      </c>
      <c r="D153" t="s">
        <v>106</v>
      </c>
      <c r="E153" t="s">
        <v>106</v>
      </c>
      <c r="F153" t="str">
        <f>VLOOKUP($B153,MasterData[],2,0)</f>
        <v>Product38</v>
      </c>
      <c r="G153" t="str">
        <f>VLOOKUP($B153,MasterData[],3,0)</f>
        <v>Category05</v>
      </c>
      <c r="H153" t="str">
        <f>VLOOKUP($B153,MasterData[],4,0)</f>
        <v>Kg</v>
      </c>
      <c r="I153">
        <f>VLOOKUP($B153,MasterData[],5,0)</f>
        <v>72</v>
      </c>
      <c r="J153">
        <f>VLOOKUP($B153,MasterData[],6,0)</f>
        <v>79.92</v>
      </c>
      <c r="K153">
        <f t="shared" si="10"/>
        <v>792</v>
      </c>
      <c r="L153">
        <f t="shared" si="11"/>
        <v>879.12</v>
      </c>
      <c r="M153">
        <f t="shared" si="13"/>
        <v>20</v>
      </c>
      <c r="N153" t="str">
        <f t="shared" si="12"/>
        <v>Jul</v>
      </c>
      <c r="O153">
        <f t="shared" si="14"/>
        <v>2021</v>
      </c>
    </row>
    <row r="154" spans="1:15" x14ac:dyDescent="0.25">
      <c r="A154" s="4">
        <v>44397</v>
      </c>
      <c r="B154" t="s">
        <v>96</v>
      </c>
      <c r="C154" s="6">
        <v>5</v>
      </c>
      <c r="D154" t="s">
        <v>108</v>
      </c>
      <c r="E154" t="s">
        <v>106</v>
      </c>
      <c r="F154" t="str">
        <f>VLOOKUP($B154,MasterData[],2,0)</f>
        <v>Product43</v>
      </c>
      <c r="G154" t="str">
        <f>VLOOKUP($B154,MasterData[],3,0)</f>
        <v>Category05</v>
      </c>
      <c r="H154" t="str">
        <f>VLOOKUP($B154,MasterData[],4,0)</f>
        <v>Kg</v>
      </c>
      <c r="I154">
        <f>VLOOKUP($B154,MasterData[],5,0)</f>
        <v>67</v>
      </c>
      <c r="J154">
        <f>VLOOKUP($B154,MasterData[],6,0)</f>
        <v>83.08</v>
      </c>
      <c r="K154">
        <f t="shared" si="10"/>
        <v>335</v>
      </c>
      <c r="L154">
        <f t="shared" si="11"/>
        <v>415.4</v>
      </c>
      <c r="M154">
        <f t="shared" si="13"/>
        <v>20</v>
      </c>
      <c r="N154" t="str">
        <f t="shared" si="12"/>
        <v>Jul</v>
      </c>
      <c r="O154">
        <f t="shared" si="14"/>
        <v>2021</v>
      </c>
    </row>
    <row r="155" spans="1:15" x14ac:dyDescent="0.25">
      <c r="A155" s="4">
        <v>44398</v>
      </c>
      <c r="B155" t="s">
        <v>67</v>
      </c>
      <c r="C155" s="6">
        <v>15</v>
      </c>
      <c r="D155" t="s">
        <v>108</v>
      </c>
      <c r="E155" t="s">
        <v>106</v>
      </c>
      <c r="F155" t="str">
        <f>VLOOKUP($B155,MasterData[],2,0)</f>
        <v>Product29</v>
      </c>
      <c r="G155" t="str">
        <f>VLOOKUP($B155,MasterData[],3,0)</f>
        <v>Category04</v>
      </c>
      <c r="H155" t="str">
        <f>VLOOKUP($B155,MasterData[],4,0)</f>
        <v>Lt</v>
      </c>
      <c r="I155">
        <f>VLOOKUP($B155,MasterData[],5,0)</f>
        <v>47</v>
      </c>
      <c r="J155">
        <f>VLOOKUP($B155,MasterData[],6,0)</f>
        <v>53.11</v>
      </c>
      <c r="K155">
        <f t="shared" si="10"/>
        <v>705</v>
      </c>
      <c r="L155">
        <f t="shared" si="11"/>
        <v>796.65</v>
      </c>
      <c r="M155">
        <f t="shared" si="13"/>
        <v>21</v>
      </c>
      <c r="N155" t="str">
        <f t="shared" si="12"/>
        <v>Jul</v>
      </c>
      <c r="O155">
        <f t="shared" si="14"/>
        <v>2021</v>
      </c>
    </row>
    <row r="156" spans="1:15" x14ac:dyDescent="0.25">
      <c r="A156" s="4">
        <v>44399</v>
      </c>
      <c r="B156" t="s">
        <v>60</v>
      </c>
      <c r="C156" s="6">
        <v>3</v>
      </c>
      <c r="D156" t="s">
        <v>105</v>
      </c>
      <c r="E156" t="s">
        <v>107</v>
      </c>
      <c r="F156" t="str">
        <f>VLOOKUP($B156,MasterData[],2,0)</f>
        <v>Product26</v>
      </c>
      <c r="G156" t="str">
        <f>VLOOKUP($B156,MasterData[],3,0)</f>
        <v>Category04</v>
      </c>
      <c r="H156" t="str">
        <f>VLOOKUP($B156,MasterData[],4,0)</f>
        <v>No.</v>
      </c>
      <c r="I156">
        <f>VLOOKUP($B156,MasterData[],5,0)</f>
        <v>18</v>
      </c>
      <c r="J156">
        <f>VLOOKUP($B156,MasterData[],6,0)</f>
        <v>24.66</v>
      </c>
      <c r="K156">
        <f t="shared" si="10"/>
        <v>54</v>
      </c>
      <c r="L156">
        <f t="shared" si="11"/>
        <v>73.98</v>
      </c>
      <c r="M156">
        <f t="shared" si="13"/>
        <v>22</v>
      </c>
      <c r="N156" t="str">
        <f t="shared" si="12"/>
        <v>Jul</v>
      </c>
      <c r="O156">
        <f t="shared" si="14"/>
        <v>2021</v>
      </c>
    </row>
    <row r="157" spans="1:15" x14ac:dyDescent="0.25">
      <c r="A157" s="4">
        <v>44399</v>
      </c>
      <c r="B157" t="s">
        <v>56</v>
      </c>
      <c r="C157" s="6">
        <v>14</v>
      </c>
      <c r="D157" t="s">
        <v>106</v>
      </c>
      <c r="E157" t="s">
        <v>107</v>
      </c>
      <c r="F157" t="str">
        <f>VLOOKUP($B157,MasterData[],2,0)</f>
        <v>Product24</v>
      </c>
      <c r="G157" t="str">
        <f>VLOOKUP($B157,MasterData[],3,0)</f>
        <v>Category03</v>
      </c>
      <c r="H157" t="str">
        <f>VLOOKUP($B157,MasterData[],4,0)</f>
        <v>Ft</v>
      </c>
      <c r="I157">
        <f>VLOOKUP($B157,MasterData[],5,0)</f>
        <v>144</v>
      </c>
      <c r="J157">
        <f>VLOOKUP($B157,MasterData[],6,0)</f>
        <v>156.96</v>
      </c>
      <c r="K157">
        <f t="shared" si="10"/>
        <v>2016</v>
      </c>
      <c r="L157">
        <f t="shared" si="11"/>
        <v>2197.44</v>
      </c>
      <c r="M157">
        <f t="shared" si="13"/>
        <v>22</v>
      </c>
      <c r="N157" t="str">
        <f t="shared" si="12"/>
        <v>Jul</v>
      </c>
      <c r="O157">
        <f t="shared" si="14"/>
        <v>2021</v>
      </c>
    </row>
    <row r="158" spans="1:15" x14ac:dyDescent="0.25">
      <c r="A158" s="4">
        <v>44400</v>
      </c>
      <c r="B158" t="s">
        <v>81</v>
      </c>
      <c r="C158" s="6">
        <v>7</v>
      </c>
      <c r="D158" t="s">
        <v>105</v>
      </c>
      <c r="E158" t="s">
        <v>106</v>
      </c>
      <c r="F158" t="str">
        <f>VLOOKUP($B158,MasterData[],2,0)</f>
        <v>Product36</v>
      </c>
      <c r="G158" t="str">
        <f>VLOOKUP($B158,MasterData[],3,0)</f>
        <v>Category04</v>
      </c>
      <c r="H158" t="str">
        <f>VLOOKUP($B158,MasterData[],4,0)</f>
        <v>Kg</v>
      </c>
      <c r="I158">
        <f>VLOOKUP($B158,MasterData[],5,0)</f>
        <v>90</v>
      </c>
      <c r="J158">
        <f>VLOOKUP($B158,MasterData[],6,0)</f>
        <v>96.3</v>
      </c>
      <c r="K158">
        <f t="shared" si="10"/>
        <v>630</v>
      </c>
      <c r="L158">
        <f t="shared" si="11"/>
        <v>674.1</v>
      </c>
      <c r="M158">
        <f t="shared" si="13"/>
        <v>23</v>
      </c>
      <c r="N158" t="str">
        <f t="shared" si="12"/>
        <v>Jul</v>
      </c>
      <c r="O158">
        <f t="shared" si="14"/>
        <v>2021</v>
      </c>
    </row>
    <row r="159" spans="1:15" x14ac:dyDescent="0.25">
      <c r="A159" s="4">
        <v>44400</v>
      </c>
      <c r="B159" t="s">
        <v>83</v>
      </c>
      <c r="C159" s="6">
        <v>8</v>
      </c>
      <c r="D159" t="s">
        <v>108</v>
      </c>
      <c r="E159" t="s">
        <v>106</v>
      </c>
      <c r="F159" t="str">
        <f>VLOOKUP($B159,MasterData[],2,0)</f>
        <v>Product37</v>
      </c>
      <c r="G159" t="str">
        <f>VLOOKUP($B159,MasterData[],3,0)</f>
        <v>Category05</v>
      </c>
      <c r="H159" t="str">
        <f>VLOOKUP($B159,MasterData[],4,0)</f>
        <v>Kg</v>
      </c>
      <c r="I159">
        <f>VLOOKUP($B159,MasterData[],5,0)</f>
        <v>67</v>
      </c>
      <c r="J159">
        <f>VLOOKUP($B159,MasterData[],6,0)</f>
        <v>85.76</v>
      </c>
      <c r="K159">
        <f t="shared" si="10"/>
        <v>536</v>
      </c>
      <c r="L159">
        <f t="shared" si="11"/>
        <v>686.08</v>
      </c>
      <c r="M159">
        <f t="shared" si="13"/>
        <v>23</v>
      </c>
      <c r="N159" t="str">
        <f t="shared" si="12"/>
        <v>Jul</v>
      </c>
      <c r="O159">
        <f t="shared" si="14"/>
        <v>2021</v>
      </c>
    </row>
    <row r="160" spans="1:15" x14ac:dyDescent="0.25">
      <c r="A160" s="4">
        <v>44401</v>
      </c>
      <c r="B160" t="s">
        <v>24</v>
      </c>
      <c r="C160" s="6">
        <v>4</v>
      </c>
      <c r="D160" t="s">
        <v>106</v>
      </c>
      <c r="E160" t="s">
        <v>107</v>
      </c>
      <c r="F160" t="str">
        <f>VLOOKUP($B160,MasterData[],2,0)</f>
        <v>Product09</v>
      </c>
      <c r="G160" t="str">
        <f>VLOOKUP($B160,MasterData[],3,0)</f>
        <v>Category01</v>
      </c>
      <c r="H160" t="str">
        <f>VLOOKUP($B160,MasterData[],4,0)</f>
        <v>No.</v>
      </c>
      <c r="I160">
        <f>VLOOKUP($B160,MasterData[],5,0)</f>
        <v>6</v>
      </c>
      <c r="J160">
        <f>VLOOKUP($B160,MasterData[],6,0)</f>
        <v>7.8599999999999994</v>
      </c>
      <c r="K160">
        <f t="shared" si="10"/>
        <v>24</v>
      </c>
      <c r="L160">
        <f t="shared" si="11"/>
        <v>31.439999999999998</v>
      </c>
      <c r="M160">
        <f t="shared" si="13"/>
        <v>24</v>
      </c>
      <c r="N160" t="str">
        <f t="shared" si="12"/>
        <v>Jul</v>
      </c>
      <c r="O160">
        <f t="shared" si="14"/>
        <v>2021</v>
      </c>
    </row>
    <row r="161" spans="1:15" x14ac:dyDescent="0.25">
      <c r="A161" s="4">
        <v>44406</v>
      </c>
      <c r="B161" t="s">
        <v>98</v>
      </c>
      <c r="C161" s="6">
        <v>15</v>
      </c>
      <c r="D161" t="s">
        <v>106</v>
      </c>
      <c r="E161" t="s">
        <v>107</v>
      </c>
      <c r="F161" t="str">
        <f>VLOOKUP($B161,MasterData[],2,0)</f>
        <v>Product44</v>
      </c>
      <c r="G161" t="str">
        <f>VLOOKUP($B161,MasterData[],3,0)</f>
        <v>Category05</v>
      </c>
      <c r="H161" t="str">
        <f>VLOOKUP($B161,MasterData[],4,0)</f>
        <v>Kg</v>
      </c>
      <c r="I161">
        <f>VLOOKUP($B161,MasterData[],5,0)</f>
        <v>76</v>
      </c>
      <c r="J161">
        <f>VLOOKUP($B161,MasterData[],6,0)</f>
        <v>82.08</v>
      </c>
      <c r="K161">
        <f t="shared" si="10"/>
        <v>1140</v>
      </c>
      <c r="L161">
        <f t="shared" si="11"/>
        <v>1231.2</v>
      </c>
      <c r="M161">
        <f t="shared" si="13"/>
        <v>29</v>
      </c>
      <c r="N161" t="str">
        <f t="shared" si="12"/>
        <v>Jul</v>
      </c>
      <c r="O161">
        <f t="shared" si="14"/>
        <v>2021</v>
      </c>
    </row>
    <row r="162" spans="1:15" x14ac:dyDescent="0.25">
      <c r="A162" s="4">
        <v>44409</v>
      </c>
      <c r="B162" t="s">
        <v>6</v>
      </c>
      <c r="C162" s="6">
        <v>11</v>
      </c>
      <c r="D162" t="s">
        <v>108</v>
      </c>
      <c r="E162" t="s">
        <v>107</v>
      </c>
      <c r="F162" t="str">
        <f>VLOOKUP($B162,MasterData[],2,0)</f>
        <v>Product01</v>
      </c>
      <c r="G162" t="str">
        <f>VLOOKUP($B162,MasterData[],3,0)</f>
        <v>Category01</v>
      </c>
      <c r="H162" t="str">
        <f>VLOOKUP($B162,MasterData[],4,0)</f>
        <v>Kg</v>
      </c>
      <c r="I162">
        <f>VLOOKUP($B162,MasterData[],5,0)</f>
        <v>98</v>
      </c>
      <c r="J162">
        <f>VLOOKUP($B162,MasterData[],6,0)</f>
        <v>103.88</v>
      </c>
      <c r="K162">
        <f t="shared" si="10"/>
        <v>1078</v>
      </c>
      <c r="L162">
        <f t="shared" si="11"/>
        <v>1142.6799999999998</v>
      </c>
      <c r="M162">
        <f t="shared" si="13"/>
        <v>1</v>
      </c>
      <c r="N162" t="str">
        <f t="shared" si="12"/>
        <v>Aug</v>
      </c>
      <c r="O162">
        <f t="shared" si="14"/>
        <v>2021</v>
      </c>
    </row>
    <row r="163" spans="1:15" x14ac:dyDescent="0.25">
      <c r="A163" s="4">
        <v>44410</v>
      </c>
      <c r="B163" t="s">
        <v>54</v>
      </c>
      <c r="C163" s="6">
        <v>3</v>
      </c>
      <c r="D163" t="s">
        <v>108</v>
      </c>
      <c r="E163" t="s">
        <v>106</v>
      </c>
      <c r="F163" t="str">
        <f>VLOOKUP($B163,MasterData[],2,0)</f>
        <v>Product23</v>
      </c>
      <c r="G163" t="str">
        <f>VLOOKUP($B163,MasterData[],3,0)</f>
        <v>Category03</v>
      </c>
      <c r="H163" t="str">
        <f>VLOOKUP($B163,MasterData[],4,0)</f>
        <v>Ft</v>
      </c>
      <c r="I163">
        <f>VLOOKUP($B163,MasterData[],5,0)</f>
        <v>141</v>
      </c>
      <c r="J163">
        <f>VLOOKUP($B163,MasterData[],6,0)</f>
        <v>149.46</v>
      </c>
      <c r="K163">
        <f t="shared" si="10"/>
        <v>423</v>
      </c>
      <c r="L163">
        <f t="shared" si="11"/>
        <v>448.38</v>
      </c>
      <c r="M163">
        <f t="shared" si="13"/>
        <v>2</v>
      </c>
      <c r="N163" t="str">
        <f t="shared" si="12"/>
        <v>Aug</v>
      </c>
      <c r="O163">
        <f t="shared" si="14"/>
        <v>2021</v>
      </c>
    </row>
    <row r="164" spans="1:15" x14ac:dyDescent="0.25">
      <c r="A164" s="4">
        <v>44411</v>
      </c>
      <c r="B164" t="s">
        <v>52</v>
      </c>
      <c r="C164" s="6">
        <v>13</v>
      </c>
      <c r="D164" t="s">
        <v>106</v>
      </c>
      <c r="E164" t="s">
        <v>106</v>
      </c>
      <c r="F164" t="str">
        <f>VLOOKUP($B164,MasterData[],2,0)</f>
        <v>Product22</v>
      </c>
      <c r="G164" t="str">
        <f>VLOOKUP($B164,MasterData[],3,0)</f>
        <v>Category03</v>
      </c>
      <c r="H164" t="str">
        <f>VLOOKUP($B164,MasterData[],4,0)</f>
        <v>Ft</v>
      </c>
      <c r="I164">
        <f>VLOOKUP($B164,MasterData[],5,0)</f>
        <v>121</v>
      </c>
      <c r="J164">
        <f>VLOOKUP($B164,MasterData[],6,0)</f>
        <v>141.57</v>
      </c>
      <c r="K164">
        <f t="shared" si="10"/>
        <v>1573</v>
      </c>
      <c r="L164">
        <f t="shared" si="11"/>
        <v>1840.4099999999999</v>
      </c>
      <c r="M164">
        <f t="shared" si="13"/>
        <v>3</v>
      </c>
      <c r="N164" t="str">
        <f t="shared" si="12"/>
        <v>Aug</v>
      </c>
      <c r="O164">
        <f t="shared" si="14"/>
        <v>2021</v>
      </c>
    </row>
    <row r="165" spans="1:15" x14ac:dyDescent="0.25">
      <c r="A165" s="4">
        <v>44411</v>
      </c>
      <c r="B165" t="s">
        <v>77</v>
      </c>
      <c r="C165" s="6">
        <v>12</v>
      </c>
      <c r="D165" t="s">
        <v>106</v>
      </c>
      <c r="E165" t="s">
        <v>106</v>
      </c>
      <c r="F165" t="str">
        <f>VLOOKUP($B165,MasterData[],2,0)</f>
        <v>Product34</v>
      </c>
      <c r="G165" t="str">
        <f>VLOOKUP($B165,MasterData[],3,0)</f>
        <v>Category04</v>
      </c>
      <c r="H165" t="str">
        <f>VLOOKUP($B165,MasterData[],4,0)</f>
        <v>Lt</v>
      </c>
      <c r="I165">
        <f>VLOOKUP($B165,MasterData[],5,0)</f>
        <v>55</v>
      </c>
      <c r="J165">
        <f>VLOOKUP($B165,MasterData[],6,0)</f>
        <v>58.3</v>
      </c>
      <c r="K165">
        <f t="shared" si="10"/>
        <v>660</v>
      </c>
      <c r="L165">
        <f t="shared" si="11"/>
        <v>699.59999999999991</v>
      </c>
      <c r="M165">
        <f t="shared" si="13"/>
        <v>3</v>
      </c>
      <c r="N165" t="str">
        <f t="shared" si="12"/>
        <v>Aug</v>
      </c>
      <c r="O165">
        <f t="shared" si="14"/>
        <v>2021</v>
      </c>
    </row>
    <row r="166" spans="1:15" x14ac:dyDescent="0.25">
      <c r="A166" s="4">
        <v>44413</v>
      </c>
      <c r="B166" t="s">
        <v>65</v>
      </c>
      <c r="C166" s="6">
        <v>14</v>
      </c>
      <c r="D166" t="s">
        <v>108</v>
      </c>
      <c r="E166" t="s">
        <v>107</v>
      </c>
      <c r="F166" t="str">
        <f>VLOOKUP($B166,MasterData[],2,0)</f>
        <v>Product28</v>
      </c>
      <c r="G166" t="str">
        <f>VLOOKUP($B166,MasterData[],3,0)</f>
        <v>Category04</v>
      </c>
      <c r="H166" t="str">
        <f>VLOOKUP($B166,MasterData[],4,0)</f>
        <v>No.</v>
      </c>
      <c r="I166">
        <f>VLOOKUP($B166,MasterData[],5,0)</f>
        <v>37</v>
      </c>
      <c r="J166">
        <f>VLOOKUP($B166,MasterData[],6,0)</f>
        <v>41.81</v>
      </c>
      <c r="K166">
        <f t="shared" si="10"/>
        <v>518</v>
      </c>
      <c r="L166">
        <f t="shared" si="11"/>
        <v>585.34</v>
      </c>
      <c r="M166">
        <f t="shared" si="13"/>
        <v>5</v>
      </c>
      <c r="N166" t="str">
        <f t="shared" si="12"/>
        <v>Aug</v>
      </c>
      <c r="O166">
        <f t="shared" si="14"/>
        <v>2021</v>
      </c>
    </row>
    <row r="167" spans="1:15" x14ac:dyDescent="0.25">
      <c r="A167" s="4">
        <v>44414</v>
      </c>
      <c r="B167" t="s">
        <v>83</v>
      </c>
      <c r="C167" s="6">
        <v>1</v>
      </c>
      <c r="D167" t="s">
        <v>105</v>
      </c>
      <c r="E167" t="s">
        <v>107</v>
      </c>
      <c r="F167" t="str">
        <f>VLOOKUP($B167,MasterData[],2,0)</f>
        <v>Product37</v>
      </c>
      <c r="G167" t="str">
        <f>VLOOKUP($B167,MasterData[],3,0)</f>
        <v>Category05</v>
      </c>
      <c r="H167" t="str">
        <f>VLOOKUP($B167,MasterData[],4,0)</f>
        <v>Kg</v>
      </c>
      <c r="I167">
        <f>VLOOKUP($B167,MasterData[],5,0)</f>
        <v>67</v>
      </c>
      <c r="J167">
        <f>VLOOKUP($B167,MasterData[],6,0)</f>
        <v>85.76</v>
      </c>
      <c r="K167">
        <f t="shared" si="10"/>
        <v>67</v>
      </c>
      <c r="L167">
        <f t="shared" si="11"/>
        <v>85.76</v>
      </c>
      <c r="M167">
        <f t="shared" si="13"/>
        <v>6</v>
      </c>
      <c r="N167" t="str">
        <f t="shared" si="12"/>
        <v>Aug</v>
      </c>
      <c r="O167">
        <f t="shared" si="14"/>
        <v>2021</v>
      </c>
    </row>
    <row r="168" spans="1:15" x14ac:dyDescent="0.25">
      <c r="A168" s="4">
        <v>44418</v>
      </c>
      <c r="B168" t="s">
        <v>16</v>
      </c>
      <c r="C168" s="6">
        <v>4</v>
      </c>
      <c r="D168" t="s">
        <v>105</v>
      </c>
      <c r="E168" t="s">
        <v>107</v>
      </c>
      <c r="F168" t="str">
        <f>VLOOKUP($B168,MasterData[],2,0)</f>
        <v>Product05</v>
      </c>
      <c r="G168" t="str">
        <f>VLOOKUP($B168,MasterData[],3,0)</f>
        <v>Category01</v>
      </c>
      <c r="H168" t="str">
        <f>VLOOKUP($B168,MasterData[],4,0)</f>
        <v>Ft</v>
      </c>
      <c r="I168">
        <f>VLOOKUP($B168,MasterData[],5,0)</f>
        <v>133</v>
      </c>
      <c r="J168">
        <f>VLOOKUP($B168,MasterData[],6,0)</f>
        <v>155.61000000000001</v>
      </c>
      <c r="K168">
        <f t="shared" si="10"/>
        <v>532</v>
      </c>
      <c r="L168">
        <f t="shared" si="11"/>
        <v>622.44000000000005</v>
      </c>
      <c r="M168">
        <f t="shared" si="13"/>
        <v>10</v>
      </c>
      <c r="N168" t="str">
        <f t="shared" si="12"/>
        <v>Aug</v>
      </c>
      <c r="O168">
        <f t="shared" si="14"/>
        <v>2021</v>
      </c>
    </row>
    <row r="169" spans="1:15" x14ac:dyDescent="0.25">
      <c r="A169" s="4">
        <v>44418</v>
      </c>
      <c r="B169" t="s">
        <v>98</v>
      </c>
      <c r="C169" s="6">
        <v>10</v>
      </c>
      <c r="D169" t="s">
        <v>106</v>
      </c>
      <c r="E169" t="s">
        <v>107</v>
      </c>
      <c r="F169" t="str">
        <f>VLOOKUP($B169,MasterData[],2,0)</f>
        <v>Product44</v>
      </c>
      <c r="G169" t="str">
        <f>VLOOKUP($B169,MasterData[],3,0)</f>
        <v>Category05</v>
      </c>
      <c r="H169" t="str">
        <f>VLOOKUP($B169,MasterData[],4,0)</f>
        <v>Kg</v>
      </c>
      <c r="I169">
        <f>VLOOKUP($B169,MasterData[],5,0)</f>
        <v>76</v>
      </c>
      <c r="J169">
        <f>VLOOKUP($B169,MasterData[],6,0)</f>
        <v>82.08</v>
      </c>
      <c r="K169">
        <f t="shared" si="10"/>
        <v>760</v>
      </c>
      <c r="L169">
        <f t="shared" si="11"/>
        <v>820.8</v>
      </c>
      <c r="M169">
        <f t="shared" si="13"/>
        <v>10</v>
      </c>
      <c r="N169" t="str">
        <f t="shared" si="12"/>
        <v>Aug</v>
      </c>
      <c r="O169">
        <f t="shared" si="14"/>
        <v>2021</v>
      </c>
    </row>
    <row r="170" spans="1:15" x14ac:dyDescent="0.25">
      <c r="A170" s="4">
        <v>44418</v>
      </c>
      <c r="B170" t="s">
        <v>18</v>
      </c>
      <c r="C170" s="6">
        <v>6</v>
      </c>
      <c r="D170" t="s">
        <v>108</v>
      </c>
      <c r="E170" t="s">
        <v>107</v>
      </c>
      <c r="F170" t="str">
        <f>VLOOKUP($B170,MasterData[],2,0)</f>
        <v>Product06</v>
      </c>
      <c r="G170" t="str">
        <f>VLOOKUP($B170,MasterData[],3,0)</f>
        <v>Category01</v>
      </c>
      <c r="H170" t="str">
        <f>VLOOKUP($B170,MasterData[],4,0)</f>
        <v>Kg</v>
      </c>
      <c r="I170">
        <f>VLOOKUP($B170,MasterData[],5,0)</f>
        <v>75</v>
      </c>
      <c r="J170">
        <f>VLOOKUP($B170,MasterData[],6,0)</f>
        <v>85.5</v>
      </c>
      <c r="K170">
        <f t="shared" si="10"/>
        <v>450</v>
      </c>
      <c r="L170">
        <f t="shared" si="11"/>
        <v>513</v>
      </c>
      <c r="M170">
        <f t="shared" si="13"/>
        <v>10</v>
      </c>
      <c r="N170" t="str">
        <f t="shared" si="12"/>
        <v>Aug</v>
      </c>
      <c r="O170">
        <f t="shared" si="14"/>
        <v>2021</v>
      </c>
    </row>
    <row r="171" spans="1:15" x14ac:dyDescent="0.25">
      <c r="A171" s="4">
        <v>44419</v>
      </c>
      <c r="B171" t="s">
        <v>54</v>
      </c>
      <c r="C171" s="6">
        <v>4</v>
      </c>
      <c r="D171" t="s">
        <v>108</v>
      </c>
      <c r="E171" t="s">
        <v>106</v>
      </c>
      <c r="F171" t="str">
        <f>VLOOKUP($B171,MasterData[],2,0)</f>
        <v>Product23</v>
      </c>
      <c r="G171" t="str">
        <f>VLOOKUP($B171,MasterData[],3,0)</f>
        <v>Category03</v>
      </c>
      <c r="H171" t="str">
        <f>VLOOKUP($B171,MasterData[],4,0)</f>
        <v>Ft</v>
      </c>
      <c r="I171">
        <f>VLOOKUP($B171,MasterData[],5,0)</f>
        <v>141</v>
      </c>
      <c r="J171">
        <f>VLOOKUP($B171,MasterData[],6,0)</f>
        <v>149.46</v>
      </c>
      <c r="K171">
        <f t="shared" si="10"/>
        <v>564</v>
      </c>
      <c r="L171">
        <f t="shared" si="11"/>
        <v>597.84</v>
      </c>
      <c r="M171">
        <f t="shared" si="13"/>
        <v>11</v>
      </c>
      <c r="N171" t="str">
        <f t="shared" si="12"/>
        <v>Aug</v>
      </c>
      <c r="O171">
        <f t="shared" si="14"/>
        <v>2021</v>
      </c>
    </row>
    <row r="172" spans="1:15" x14ac:dyDescent="0.25">
      <c r="A172" s="4">
        <v>44421</v>
      </c>
      <c r="B172" t="s">
        <v>29</v>
      </c>
      <c r="C172" s="6">
        <v>13</v>
      </c>
      <c r="D172" t="s">
        <v>108</v>
      </c>
      <c r="E172" t="s">
        <v>106</v>
      </c>
      <c r="F172" t="str">
        <f>VLOOKUP($B172,MasterData[],2,0)</f>
        <v>Product11</v>
      </c>
      <c r="G172" t="str">
        <f>VLOOKUP($B172,MasterData[],3,0)</f>
        <v>Category02</v>
      </c>
      <c r="H172" t="str">
        <f>VLOOKUP($B172,MasterData[],4,0)</f>
        <v>Lt</v>
      </c>
      <c r="I172">
        <f>VLOOKUP($B172,MasterData[],5,0)</f>
        <v>44</v>
      </c>
      <c r="J172">
        <f>VLOOKUP($B172,MasterData[],6,0)</f>
        <v>48.4</v>
      </c>
      <c r="K172">
        <f t="shared" si="10"/>
        <v>572</v>
      </c>
      <c r="L172">
        <f t="shared" si="11"/>
        <v>629.19999999999993</v>
      </c>
      <c r="M172">
        <f t="shared" si="13"/>
        <v>13</v>
      </c>
      <c r="N172" t="str">
        <f t="shared" si="12"/>
        <v>Aug</v>
      </c>
      <c r="O172">
        <f t="shared" si="14"/>
        <v>2021</v>
      </c>
    </row>
    <row r="173" spans="1:15" x14ac:dyDescent="0.25">
      <c r="A173" s="4">
        <v>44421</v>
      </c>
      <c r="B173" t="s">
        <v>63</v>
      </c>
      <c r="C173" s="6">
        <v>9</v>
      </c>
      <c r="D173" t="s">
        <v>108</v>
      </c>
      <c r="E173" t="s">
        <v>106</v>
      </c>
      <c r="F173" t="str">
        <f>VLOOKUP($B173,MasterData[],2,0)</f>
        <v>Product27</v>
      </c>
      <c r="G173" t="str">
        <f>VLOOKUP($B173,MasterData[],3,0)</f>
        <v>Category04</v>
      </c>
      <c r="H173" t="str">
        <f>VLOOKUP($B173,MasterData[],4,0)</f>
        <v>Lt</v>
      </c>
      <c r="I173">
        <f>VLOOKUP($B173,MasterData[],5,0)</f>
        <v>48</v>
      </c>
      <c r="J173">
        <f>VLOOKUP($B173,MasterData[],6,0)</f>
        <v>57.120000000000005</v>
      </c>
      <c r="K173">
        <f t="shared" si="10"/>
        <v>432</v>
      </c>
      <c r="L173">
        <f t="shared" si="11"/>
        <v>514.08000000000004</v>
      </c>
      <c r="M173">
        <f t="shared" si="13"/>
        <v>13</v>
      </c>
      <c r="N173" t="str">
        <f t="shared" si="12"/>
        <v>Aug</v>
      </c>
      <c r="O173">
        <f t="shared" si="14"/>
        <v>2021</v>
      </c>
    </row>
    <row r="174" spans="1:15" x14ac:dyDescent="0.25">
      <c r="A174" s="4">
        <v>44424</v>
      </c>
      <c r="B174" t="s">
        <v>12</v>
      </c>
      <c r="C174" s="6">
        <v>3</v>
      </c>
      <c r="D174" t="s">
        <v>106</v>
      </c>
      <c r="E174" t="s">
        <v>106</v>
      </c>
      <c r="F174" t="str">
        <f>VLOOKUP($B174,MasterData[],2,0)</f>
        <v>Product03</v>
      </c>
      <c r="G174" t="str">
        <f>VLOOKUP($B174,MasterData[],3,0)</f>
        <v>Category01</v>
      </c>
      <c r="H174" t="str">
        <f>VLOOKUP($B174,MasterData[],4,0)</f>
        <v>Kg</v>
      </c>
      <c r="I174">
        <f>VLOOKUP($B174,MasterData[],5,0)</f>
        <v>71</v>
      </c>
      <c r="J174">
        <f>VLOOKUP($B174,MasterData[],6,0)</f>
        <v>80.94</v>
      </c>
      <c r="K174">
        <f t="shared" si="10"/>
        <v>213</v>
      </c>
      <c r="L174">
        <f t="shared" si="11"/>
        <v>242.82</v>
      </c>
      <c r="M174">
        <f t="shared" si="13"/>
        <v>16</v>
      </c>
      <c r="N174" t="str">
        <f t="shared" si="12"/>
        <v>Aug</v>
      </c>
      <c r="O174">
        <f t="shared" si="14"/>
        <v>2021</v>
      </c>
    </row>
    <row r="175" spans="1:15" x14ac:dyDescent="0.25">
      <c r="A175" s="4">
        <v>44426</v>
      </c>
      <c r="B175" t="s">
        <v>58</v>
      </c>
      <c r="C175" s="6">
        <v>6</v>
      </c>
      <c r="D175" t="s">
        <v>108</v>
      </c>
      <c r="E175" t="s">
        <v>106</v>
      </c>
      <c r="F175" t="str">
        <f>VLOOKUP($B175,MasterData[],2,0)</f>
        <v>Product25</v>
      </c>
      <c r="G175" t="str">
        <f>VLOOKUP($B175,MasterData[],3,0)</f>
        <v>Category03</v>
      </c>
      <c r="H175" t="str">
        <f>VLOOKUP($B175,MasterData[],4,0)</f>
        <v>No.</v>
      </c>
      <c r="I175">
        <f>VLOOKUP($B175,MasterData[],5,0)</f>
        <v>7</v>
      </c>
      <c r="J175">
        <f>VLOOKUP($B175,MasterData[],6,0)</f>
        <v>8.33</v>
      </c>
      <c r="K175">
        <f t="shared" si="10"/>
        <v>42</v>
      </c>
      <c r="L175">
        <f t="shared" si="11"/>
        <v>49.980000000000004</v>
      </c>
      <c r="M175">
        <f t="shared" si="13"/>
        <v>18</v>
      </c>
      <c r="N175" t="str">
        <f t="shared" si="12"/>
        <v>Aug</v>
      </c>
      <c r="O175">
        <f t="shared" si="14"/>
        <v>2021</v>
      </c>
    </row>
    <row r="176" spans="1:15" x14ac:dyDescent="0.25">
      <c r="A176" s="4">
        <v>44428</v>
      </c>
      <c r="B176" t="s">
        <v>47</v>
      </c>
      <c r="C176" s="6">
        <v>15</v>
      </c>
      <c r="D176" t="s">
        <v>108</v>
      </c>
      <c r="E176" t="s">
        <v>107</v>
      </c>
      <c r="F176" t="str">
        <f>VLOOKUP($B176,MasterData[],2,0)</f>
        <v>Product20</v>
      </c>
      <c r="G176" t="str">
        <f>VLOOKUP($B176,MasterData[],3,0)</f>
        <v>Category03</v>
      </c>
      <c r="H176" t="str">
        <f>VLOOKUP($B176,MasterData[],4,0)</f>
        <v>Lt</v>
      </c>
      <c r="I176">
        <f>VLOOKUP($B176,MasterData[],5,0)</f>
        <v>61</v>
      </c>
      <c r="J176">
        <f>VLOOKUP($B176,MasterData[],6,0)</f>
        <v>76.25</v>
      </c>
      <c r="K176">
        <f t="shared" si="10"/>
        <v>915</v>
      </c>
      <c r="L176">
        <f t="shared" si="11"/>
        <v>1143.75</v>
      </c>
      <c r="M176">
        <f t="shared" si="13"/>
        <v>20</v>
      </c>
      <c r="N176" t="str">
        <f t="shared" si="12"/>
        <v>Aug</v>
      </c>
      <c r="O176">
        <f t="shared" si="14"/>
        <v>2021</v>
      </c>
    </row>
    <row r="177" spans="1:15" x14ac:dyDescent="0.25">
      <c r="A177" s="4">
        <v>44428</v>
      </c>
      <c r="B177" t="s">
        <v>71</v>
      </c>
      <c r="C177" s="6">
        <v>9</v>
      </c>
      <c r="D177" t="s">
        <v>108</v>
      </c>
      <c r="E177" t="s">
        <v>106</v>
      </c>
      <c r="F177" t="str">
        <f>VLOOKUP($B177,MasterData[],2,0)</f>
        <v>Product31</v>
      </c>
      <c r="G177" t="str">
        <f>VLOOKUP($B177,MasterData[],3,0)</f>
        <v>Category04</v>
      </c>
      <c r="H177" t="str">
        <f>VLOOKUP($B177,MasterData[],4,0)</f>
        <v>Kg</v>
      </c>
      <c r="I177">
        <f>VLOOKUP($B177,MasterData[],5,0)</f>
        <v>93</v>
      </c>
      <c r="J177">
        <f>VLOOKUP($B177,MasterData[],6,0)</f>
        <v>104.16</v>
      </c>
      <c r="K177">
        <f t="shared" si="10"/>
        <v>837</v>
      </c>
      <c r="L177">
        <f t="shared" si="11"/>
        <v>937.43999999999994</v>
      </c>
      <c r="M177">
        <f t="shared" si="13"/>
        <v>20</v>
      </c>
      <c r="N177" t="str">
        <f t="shared" si="12"/>
        <v>Aug</v>
      </c>
      <c r="O177">
        <f t="shared" si="14"/>
        <v>2021</v>
      </c>
    </row>
    <row r="178" spans="1:15" x14ac:dyDescent="0.25">
      <c r="A178" s="4">
        <v>44428</v>
      </c>
      <c r="B178" t="s">
        <v>65</v>
      </c>
      <c r="C178" s="6">
        <v>13</v>
      </c>
      <c r="D178" t="s">
        <v>108</v>
      </c>
      <c r="E178" t="s">
        <v>106</v>
      </c>
      <c r="F178" t="str">
        <f>VLOOKUP($B178,MasterData[],2,0)</f>
        <v>Product28</v>
      </c>
      <c r="G178" t="str">
        <f>VLOOKUP($B178,MasterData[],3,0)</f>
        <v>Category04</v>
      </c>
      <c r="H178" t="str">
        <f>VLOOKUP($B178,MasterData[],4,0)</f>
        <v>No.</v>
      </c>
      <c r="I178">
        <f>VLOOKUP($B178,MasterData[],5,0)</f>
        <v>37</v>
      </c>
      <c r="J178">
        <f>VLOOKUP($B178,MasterData[],6,0)</f>
        <v>41.81</v>
      </c>
      <c r="K178">
        <f t="shared" si="10"/>
        <v>481</v>
      </c>
      <c r="L178">
        <f t="shared" si="11"/>
        <v>543.53</v>
      </c>
      <c r="M178">
        <f t="shared" si="13"/>
        <v>20</v>
      </c>
      <c r="N178" t="str">
        <f t="shared" si="12"/>
        <v>Aug</v>
      </c>
      <c r="O178">
        <f t="shared" si="14"/>
        <v>2021</v>
      </c>
    </row>
    <row r="179" spans="1:15" x14ac:dyDescent="0.25">
      <c r="A179" s="4">
        <v>44434</v>
      </c>
      <c r="B179" t="s">
        <v>88</v>
      </c>
      <c r="C179" s="6">
        <v>4</v>
      </c>
      <c r="D179" t="s">
        <v>108</v>
      </c>
      <c r="E179" t="s">
        <v>106</v>
      </c>
      <c r="F179" t="str">
        <f>VLOOKUP($B179,MasterData[],2,0)</f>
        <v>Product39</v>
      </c>
      <c r="G179" t="str">
        <f>VLOOKUP($B179,MasterData[],3,0)</f>
        <v>Category05</v>
      </c>
      <c r="H179" t="str">
        <f>VLOOKUP($B179,MasterData[],4,0)</f>
        <v>No.</v>
      </c>
      <c r="I179">
        <f>VLOOKUP($B179,MasterData[],5,0)</f>
        <v>37</v>
      </c>
      <c r="J179">
        <f>VLOOKUP($B179,MasterData[],6,0)</f>
        <v>42.55</v>
      </c>
      <c r="K179">
        <f t="shared" si="10"/>
        <v>148</v>
      </c>
      <c r="L179">
        <f t="shared" si="11"/>
        <v>170.2</v>
      </c>
      <c r="M179">
        <f t="shared" si="13"/>
        <v>26</v>
      </c>
      <c r="N179" t="str">
        <f t="shared" si="12"/>
        <v>Aug</v>
      </c>
      <c r="O179">
        <f t="shared" si="14"/>
        <v>2021</v>
      </c>
    </row>
    <row r="180" spans="1:15" x14ac:dyDescent="0.25">
      <c r="A180" s="4">
        <v>44437</v>
      </c>
      <c r="B180" t="s">
        <v>77</v>
      </c>
      <c r="C180" s="6">
        <v>12</v>
      </c>
      <c r="D180" t="s">
        <v>105</v>
      </c>
      <c r="E180" t="s">
        <v>106</v>
      </c>
      <c r="F180" t="str">
        <f>VLOOKUP($B180,MasterData[],2,0)</f>
        <v>Product34</v>
      </c>
      <c r="G180" t="str">
        <f>VLOOKUP($B180,MasterData[],3,0)</f>
        <v>Category04</v>
      </c>
      <c r="H180" t="str">
        <f>VLOOKUP($B180,MasterData[],4,0)</f>
        <v>Lt</v>
      </c>
      <c r="I180">
        <f>VLOOKUP($B180,MasterData[],5,0)</f>
        <v>55</v>
      </c>
      <c r="J180">
        <f>VLOOKUP($B180,MasterData[],6,0)</f>
        <v>58.3</v>
      </c>
      <c r="K180">
        <f t="shared" si="10"/>
        <v>660</v>
      </c>
      <c r="L180">
        <f t="shared" si="11"/>
        <v>699.59999999999991</v>
      </c>
      <c r="M180">
        <f t="shared" si="13"/>
        <v>29</v>
      </c>
      <c r="N180" t="str">
        <f t="shared" si="12"/>
        <v>Aug</v>
      </c>
      <c r="O180">
        <f t="shared" si="14"/>
        <v>2021</v>
      </c>
    </row>
    <row r="181" spans="1:15" x14ac:dyDescent="0.25">
      <c r="A181" s="4">
        <v>44438</v>
      </c>
      <c r="B181" t="s">
        <v>33</v>
      </c>
      <c r="C181" s="6">
        <v>13</v>
      </c>
      <c r="D181" t="s">
        <v>108</v>
      </c>
      <c r="E181" t="s">
        <v>106</v>
      </c>
      <c r="F181" t="str">
        <f>VLOOKUP($B181,MasterData[],2,0)</f>
        <v>Product13</v>
      </c>
      <c r="G181" t="str">
        <f>VLOOKUP($B181,MasterData[],3,0)</f>
        <v>Category02</v>
      </c>
      <c r="H181" t="str">
        <f>VLOOKUP($B181,MasterData[],4,0)</f>
        <v>Kg</v>
      </c>
      <c r="I181">
        <f>VLOOKUP($B181,MasterData[],5,0)</f>
        <v>112</v>
      </c>
      <c r="J181">
        <f>VLOOKUP($B181,MasterData[],6,0)</f>
        <v>122.08</v>
      </c>
      <c r="K181">
        <f t="shared" si="10"/>
        <v>1456</v>
      </c>
      <c r="L181">
        <f t="shared" si="11"/>
        <v>1587.04</v>
      </c>
      <c r="M181">
        <f t="shared" si="13"/>
        <v>30</v>
      </c>
      <c r="N181" t="str">
        <f t="shared" si="12"/>
        <v>Aug</v>
      </c>
      <c r="O181">
        <f t="shared" si="14"/>
        <v>2021</v>
      </c>
    </row>
    <row r="182" spans="1:15" x14ac:dyDescent="0.25">
      <c r="A182" s="4">
        <v>44439</v>
      </c>
      <c r="B182" t="s">
        <v>6</v>
      </c>
      <c r="C182" s="6">
        <v>2</v>
      </c>
      <c r="D182" t="s">
        <v>108</v>
      </c>
      <c r="E182" t="s">
        <v>106</v>
      </c>
      <c r="F182" t="str">
        <f>VLOOKUP($B182,MasterData[],2,0)</f>
        <v>Product01</v>
      </c>
      <c r="G182" t="str">
        <f>VLOOKUP($B182,MasterData[],3,0)</f>
        <v>Category01</v>
      </c>
      <c r="H182" t="str">
        <f>VLOOKUP($B182,MasterData[],4,0)</f>
        <v>Kg</v>
      </c>
      <c r="I182">
        <f>VLOOKUP($B182,MasterData[],5,0)</f>
        <v>98</v>
      </c>
      <c r="J182">
        <f>VLOOKUP($B182,MasterData[],6,0)</f>
        <v>103.88</v>
      </c>
      <c r="K182">
        <f t="shared" si="10"/>
        <v>196</v>
      </c>
      <c r="L182">
        <f t="shared" si="11"/>
        <v>207.76</v>
      </c>
      <c r="M182">
        <f t="shared" si="13"/>
        <v>31</v>
      </c>
      <c r="N182" t="str">
        <f t="shared" si="12"/>
        <v>Aug</v>
      </c>
      <c r="O182">
        <f t="shared" si="14"/>
        <v>2021</v>
      </c>
    </row>
    <row r="183" spans="1:15" x14ac:dyDescent="0.25">
      <c r="A183" s="4">
        <v>44439</v>
      </c>
      <c r="B183" t="s">
        <v>79</v>
      </c>
      <c r="C183" s="6">
        <v>11</v>
      </c>
      <c r="D183" t="s">
        <v>108</v>
      </c>
      <c r="E183" t="s">
        <v>106</v>
      </c>
      <c r="F183" t="str">
        <f>VLOOKUP($B183,MasterData[],2,0)</f>
        <v>Product35</v>
      </c>
      <c r="G183" t="str">
        <f>VLOOKUP($B183,MasterData[],3,0)</f>
        <v>Category04</v>
      </c>
      <c r="H183" t="str">
        <f>VLOOKUP($B183,MasterData[],4,0)</f>
        <v>No.</v>
      </c>
      <c r="I183">
        <f>VLOOKUP($B183,MasterData[],5,0)</f>
        <v>5</v>
      </c>
      <c r="J183">
        <f>VLOOKUP($B183,MasterData[],6,0)</f>
        <v>6.7</v>
      </c>
      <c r="K183">
        <f t="shared" si="10"/>
        <v>55</v>
      </c>
      <c r="L183">
        <f t="shared" si="11"/>
        <v>73.7</v>
      </c>
      <c r="M183">
        <f t="shared" si="13"/>
        <v>31</v>
      </c>
      <c r="N183" t="str">
        <f t="shared" si="12"/>
        <v>Aug</v>
      </c>
      <c r="O183">
        <f t="shared" si="14"/>
        <v>2021</v>
      </c>
    </row>
    <row r="184" spans="1:15" x14ac:dyDescent="0.25">
      <c r="A184" s="4">
        <v>44440</v>
      </c>
      <c r="B184" t="s">
        <v>56</v>
      </c>
      <c r="C184" s="6">
        <v>1</v>
      </c>
      <c r="D184" t="s">
        <v>105</v>
      </c>
      <c r="E184" t="s">
        <v>107</v>
      </c>
      <c r="F184" t="str">
        <f>VLOOKUP($B184,MasterData[],2,0)</f>
        <v>Product24</v>
      </c>
      <c r="G184" t="str">
        <f>VLOOKUP($B184,MasterData[],3,0)</f>
        <v>Category03</v>
      </c>
      <c r="H184" t="str">
        <f>VLOOKUP($B184,MasterData[],4,0)</f>
        <v>Ft</v>
      </c>
      <c r="I184">
        <f>VLOOKUP($B184,MasterData[],5,0)</f>
        <v>144</v>
      </c>
      <c r="J184">
        <f>VLOOKUP($B184,MasterData[],6,0)</f>
        <v>156.96</v>
      </c>
      <c r="K184">
        <f t="shared" si="10"/>
        <v>144</v>
      </c>
      <c r="L184">
        <f t="shared" si="11"/>
        <v>156.96</v>
      </c>
      <c r="M184">
        <f t="shared" si="13"/>
        <v>1</v>
      </c>
      <c r="N184" t="str">
        <f t="shared" si="12"/>
        <v>Sep</v>
      </c>
      <c r="O184">
        <f t="shared" si="14"/>
        <v>2021</v>
      </c>
    </row>
    <row r="185" spans="1:15" x14ac:dyDescent="0.25">
      <c r="A185" s="4">
        <v>44440</v>
      </c>
      <c r="B185" t="s">
        <v>12</v>
      </c>
      <c r="C185" s="6">
        <v>14</v>
      </c>
      <c r="D185" t="s">
        <v>106</v>
      </c>
      <c r="E185" t="s">
        <v>106</v>
      </c>
      <c r="F185" t="str">
        <f>VLOOKUP($B185,MasterData[],2,0)</f>
        <v>Product03</v>
      </c>
      <c r="G185" t="str">
        <f>VLOOKUP($B185,MasterData[],3,0)</f>
        <v>Category01</v>
      </c>
      <c r="H185" t="str">
        <f>VLOOKUP($B185,MasterData[],4,0)</f>
        <v>Kg</v>
      </c>
      <c r="I185">
        <f>VLOOKUP($B185,MasterData[],5,0)</f>
        <v>71</v>
      </c>
      <c r="J185">
        <f>VLOOKUP($B185,MasterData[],6,0)</f>
        <v>80.94</v>
      </c>
      <c r="K185">
        <f t="shared" si="10"/>
        <v>994</v>
      </c>
      <c r="L185">
        <f t="shared" si="11"/>
        <v>1133.1599999999999</v>
      </c>
      <c r="M185">
        <f t="shared" si="13"/>
        <v>1</v>
      </c>
      <c r="N185" t="str">
        <f t="shared" si="12"/>
        <v>Sep</v>
      </c>
      <c r="O185">
        <f t="shared" si="14"/>
        <v>2021</v>
      </c>
    </row>
    <row r="186" spans="1:15" x14ac:dyDescent="0.25">
      <c r="A186" s="4">
        <v>44442</v>
      </c>
      <c r="B186" t="s">
        <v>92</v>
      </c>
      <c r="C186" s="6">
        <v>8</v>
      </c>
      <c r="D186" t="s">
        <v>108</v>
      </c>
      <c r="E186" t="s">
        <v>106</v>
      </c>
      <c r="F186" t="str">
        <f>VLOOKUP($B186,MasterData[],2,0)</f>
        <v>Product41</v>
      </c>
      <c r="G186" t="str">
        <f>VLOOKUP($B186,MasterData[],3,0)</f>
        <v>Category05</v>
      </c>
      <c r="H186" t="str">
        <f>VLOOKUP($B186,MasterData[],4,0)</f>
        <v>Ft</v>
      </c>
      <c r="I186">
        <f>VLOOKUP($B186,MasterData[],5,0)</f>
        <v>138</v>
      </c>
      <c r="J186">
        <f>VLOOKUP($B186,MasterData[],6,0)</f>
        <v>173.88</v>
      </c>
      <c r="K186">
        <f t="shared" si="10"/>
        <v>1104</v>
      </c>
      <c r="L186">
        <f t="shared" si="11"/>
        <v>1391.04</v>
      </c>
      <c r="M186">
        <f t="shared" si="13"/>
        <v>3</v>
      </c>
      <c r="N186" t="str">
        <f t="shared" si="12"/>
        <v>Sep</v>
      </c>
      <c r="O186">
        <f t="shared" si="14"/>
        <v>2021</v>
      </c>
    </row>
    <row r="187" spans="1:15" x14ac:dyDescent="0.25">
      <c r="A187" s="4">
        <v>44443</v>
      </c>
      <c r="B187" t="s">
        <v>65</v>
      </c>
      <c r="C187" s="6">
        <v>7</v>
      </c>
      <c r="D187" t="s">
        <v>108</v>
      </c>
      <c r="E187" t="s">
        <v>106</v>
      </c>
      <c r="F187" t="str">
        <f>VLOOKUP($B187,MasterData[],2,0)</f>
        <v>Product28</v>
      </c>
      <c r="G187" t="str">
        <f>VLOOKUP($B187,MasterData[],3,0)</f>
        <v>Category04</v>
      </c>
      <c r="H187" t="str">
        <f>VLOOKUP($B187,MasterData[],4,0)</f>
        <v>No.</v>
      </c>
      <c r="I187">
        <f>VLOOKUP($B187,MasterData[],5,0)</f>
        <v>37</v>
      </c>
      <c r="J187">
        <f>VLOOKUP($B187,MasterData[],6,0)</f>
        <v>41.81</v>
      </c>
      <c r="K187">
        <f t="shared" si="10"/>
        <v>259</v>
      </c>
      <c r="L187">
        <f t="shared" si="11"/>
        <v>292.67</v>
      </c>
      <c r="M187">
        <f t="shared" si="13"/>
        <v>4</v>
      </c>
      <c r="N187" t="str">
        <f t="shared" si="12"/>
        <v>Sep</v>
      </c>
      <c r="O187">
        <f t="shared" si="14"/>
        <v>2021</v>
      </c>
    </row>
    <row r="188" spans="1:15" x14ac:dyDescent="0.25">
      <c r="A188" s="4">
        <v>44443</v>
      </c>
      <c r="B188" t="s">
        <v>54</v>
      </c>
      <c r="C188" s="6">
        <v>15</v>
      </c>
      <c r="D188" t="s">
        <v>108</v>
      </c>
      <c r="E188" t="s">
        <v>106</v>
      </c>
      <c r="F188" t="str">
        <f>VLOOKUP($B188,MasterData[],2,0)</f>
        <v>Product23</v>
      </c>
      <c r="G188" t="str">
        <f>VLOOKUP($B188,MasterData[],3,0)</f>
        <v>Category03</v>
      </c>
      <c r="H188" t="str">
        <f>VLOOKUP($B188,MasterData[],4,0)</f>
        <v>Ft</v>
      </c>
      <c r="I188">
        <f>VLOOKUP($B188,MasterData[],5,0)</f>
        <v>141</v>
      </c>
      <c r="J188">
        <f>VLOOKUP($B188,MasterData[],6,0)</f>
        <v>149.46</v>
      </c>
      <c r="K188">
        <f t="shared" si="10"/>
        <v>2115</v>
      </c>
      <c r="L188">
        <f t="shared" si="11"/>
        <v>2241.9</v>
      </c>
      <c r="M188">
        <f t="shared" si="13"/>
        <v>4</v>
      </c>
      <c r="N188" t="str">
        <f t="shared" si="12"/>
        <v>Sep</v>
      </c>
      <c r="O188">
        <f t="shared" si="14"/>
        <v>2021</v>
      </c>
    </row>
    <row r="189" spans="1:15" x14ac:dyDescent="0.25">
      <c r="A189" s="4">
        <v>44444</v>
      </c>
      <c r="B189" t="s">
        <v>73</v>
      </c>
      <c r="C189" s="6">
        <v>1</v>
      </c>
      <c r="D189" t="s">
        <v>108</v>
      </c>
      <c r="E189" t="s">
        <v>107</v>
      </c>
      <c r="F189" t="str">
        <f>VLOOKUP($B189,MasterData[],2,0)</f>
        <v>Product32</v>
      </c>
      <c r="G189" t="str">
        <f>VLOOKUP($B189,MasterData[],3,0)</f>
        <v>Category04</v>
      </c>
      <c r="H189" t="str">
        <f>VLOOKUP($B189,MasterData[],4,0)</f>
        <v>Kg</v>
      </c>
      <c r="I189">
        <f>VLOOKUP($B189,MasterData[],5,0)</f>
        <v>89</v>
      </c>
      <c r="J189">
        <f>VLOOKUP($B189,MasterData[],6,0)</f>
        <v>117.48</v>
      </c>
      <c r="K189">
        <f t="shared" si="10"/>
        <v>89</v>
      </c>
      <c r="L189">
        <f t="shared" si="11"/>
        <v>117.48</v>
      </c>
      <c r="M189">
        <f t="shared" si="13"/>
        <v>5</v>
      </c>
      <c r="N189" t="str">
        <f t="shared" si="12"/>
        <v>Sep</v>
      </c>
      <c r="O189">
        <f t="shared" si="14"/>
        <v>2021</v>
      </c>
    </row>
    <row r="190" spans="1:15" x14ac:dyDescent="0.25">
      <c r="A190" s="4">
        <v>44446</v>
      </c>
      <c r="B190" t="s">
        <v>45</v>
      </c>
      <c r="C190" s="6">
        <v>5</v>
      </c>
      <c r="D190" t="s">
        <v>108</v>
      </c>
      <c r="E190" t="s">
        <v>106</v>
      </c>
      <c r="F190" t="str">
        <f>VLOOKUP($B190,MasterData[],2,0)</f>
        <v>Product19</v>
      </c>
      <c r="G190" t="str">
        <f>VLOOKUP($B190,MasterData[],3,0)</f>
        <v>Category02</v>
      </c>
      <c r="H190" t="str">
        <f>VLOOKUP($B190,MasterData[],4,0)</f>
        <v>Ft</v>
      </c>
      <c r="I190">
        <f>VLOOKUP($B190,MasterData[],5,0)</f>
        <v>150</v>
      </c>
      <c r="J190">
        <f>VLOOKUP($B190,MasterData[],6,0)</f>
        <v>210</v>
      </c>
      <c r="K190">
        <f t="shared" si="10"/>
        <v>750</v>
      </c>
      <c r="L190">
        <f t="shared" si="11"/>
        <v>1050</v>
      </c>
      <c r="M190">
        <f t="shared" si="13"/>
        <v>7</v>
      </c>
      <c r="N190" t="str">
        <f t="shared" si="12"/>
        <v>Sep</v>
      </c>
      <c r="O190">
        <f t="shared" si="14"/>
        <v>2021</v>
      </c>
    </row>
    <row r="191" spans="1:15" x14ac:dyDescent="0.25">
      <c r="A191" s="4">
        <v>44448</v>
      </c>
      <c r="B191" t="s">
        <v>98</v>
      </c>
      <c r="C191" s="6">
        <v>4</v>
      </c>
      <c r="D191" t="s">
        <v>108</v>
      </c>
      <c r="E191" t="s">
        <v>106</v>
      </c>
      <c r="F191" t="str">
        <f>VLOOKUP($B191,MasterData[],2,0)</f>
        <v>Product44</v>
      </c>
      <c r="G191" t="str">
        <f>VLOOKUP($B191,MasterData[],3,0)</f>
        <v>Category05</v>
      </c>
      <c r="H191" t="str">
        <f>VLOOKUP($B191,MasterData[],4,0)</f>
        <v>Kg</v>
      </c>
      <c r="I191">
        <f>VLOOKUP($B191,MasterData[],5,0)</f>
        <v>76</v>
      </c>
      <c r="J191">
        <f>VLOOKUP($B191,MasterData[],6,0)</f>
        <v>82.08</v>
      </c>
      <c r="K191">
        <f t="shared" si="10"/>
        <v>304</v>
      </c>
      <c r="L191">
        <f t="shared" si="11"/>
        <v>328.32</v>
      </c>
      <c r="M191">
        <f t="shared" si="13"/>
        <v>9</v>
      </c>
      <c r="N191" t="str">
        <f t="shared" si="12"/>
        <v>Sep</v>
      </c>
      <c r="O191">
        <f t="shared" si="14"/>
        <v>2021</v>
      </c>
    </row>
    <row r="192" spans="1:15" x14ac:dyDescent="0.25">
      <c r="A192" s="4">
        <v>44449</v>
      </c>
      <c r="B192" t="s">
        <v>69</v>
      </c>
      <c r="C192" s="6">
        <v>6</v>
      </c>
      <c r="D192" t="s">
        <v>108</v>
      </c>
      <c r="E192" t="s">
        <v>106</v>
      </c>
      <c r="F192" t="str">
        <f>VLOOKUP($B192,MasterData[],2,0)</f>
        <v>Product30</v>
      </c>
      <c r="G192" t="str">
        <f>VLOOKUP($B192,MasterData[],3,0)</f>
        <v>Category04</v>
      </c>
      <c r="H192" t="str">
        <f>VLOOKUP($B192,MasterData[],4,0)</f>
        <v>Ft</v>
      </c>
      <c r="I192">
        <f>VLOOKUP($B192,MasterData[],5,0)</f>
        <v>148</v>
      </c>
      <c r="J192">
        <f>VLOOKUP($B192,MasterData[],6,0)</f>
        <v>201.28</v>
      </c>
      <c r="K192">
        <f t="shared" si="10"/>
        <v>888</v>
      </c>
      <c r="L192">
        <f t="shared" si="11"/>
        <v>1207.68</v>
      </c>
      <c r="M192">
        <f t="shared" si="13"/>
        <v>10</v>
      </c>
      <c r="N192" t="str">
        <f t="shared" si="12"/>
        <v>Sep</v>
      </c>
      <c r="O192">
        <f t="shared" si="14"/>
        <v>2021</v>
      </c>
    </row>
    <row r="193" spans="1:15" x14ac:dyDescent="0.25">
      <c r="A193" s="4">
        <v>44449</v>
      </c>
      <c r="B193" t="s">
        <v>6</v>
      </c>
      <c r="C193" s="6">
        <v>9</v>
      </c>
      <c r="D193" t="s">
        <v>105</v>
      </c>
      <c r="E193" t="s">
        <v>106</v>
      </c>
      <c r="F193" t="str">
        <f>VLOOKUP($B193,MasterData[],2,0)</f>
        <v>Product01</v>
      </c>
      <c r="G193" t="str">
        <f>VLOOKUP($B193,MasterData[],3,0)</f>
        <v>Category01</v>
      </c>
      <c r="H193" t="str">
        <f>VLOOKUP($B193,MasterData[],4,0)</f>
        <v>Kg</v>
      </c>
      <c r="I193">
        <f>VLOOKUP($B193,MasterData[],5,0)</f>
        <v>98</v>
      </c>
      <c r="J193">
        <f>VLOOKUP($B193,MasterData[],6,0)</f>
        <v>103.88</v>
      </c>
      <c r="K193">
        <f t="shared" si="10"/>
        <v>882</v>
      </c>
      <c r="L193">
        <f t="shared" si="11"/>
        <v>934.92</v>
      </c>
      <c r="M193">
        <f t="shared" si="13"/>
        <v>10</v>
      </c>
      <c r="N193" t="str">
        <f t="shared" si="12"/>
        <v>Sep</v>
      </c>
      <c r="O193">
        <f t="shared" si="14"/>
        <v>2021</v>
      </c>
    </row>
    <row r="194" spans="1:15" x14ac:dyDescent="0.25">
      <c r="A194" s="4">
        <v>44449</v>
      </c>
      <c r="B194" t="s">
        <v>60</v>
      </c>
      <c r="C194" s="6">
        <v>2</v>
      </c>
      <c r="D194" t="s">
        <v>108</v>
      </c>
      <c r="E194" t="s">
        <v>106</v>
      </c>
      <c r="F194" t="str">
        <f>VLOOKUP($B194,MasterData[],2,0)</f>
        <v>Product26</v>
      </c>
      <c r="G194" t="str">
        <f>VLOOKUP($B194,MasterData[],3,0)</f>
        <v>Category04</v>
      </c>
      <c r="H194" t="str">
        <f>VLOOKUP($B194,MasterData[],4,0)</f>
        <v>No.</v>
      </c>
      <c r="I194">
        <f>VLOOKUP($B194,MasterData[],5,0)</f>
        <v>18</v>
      </c>
      <c r="J194">
        <f>VLOOKUP($B194,MasterData[],6,0)</f>
        <v>24.66</v>
      </c>
      <c r="K194">
        <f t="shared" ref="K194:K257" si="15">C194*I194</f>
        <v>36</v>
      </c>
      <c r="L194">
        <f t="shared" ref="L194:L257" si="16">C194*J194</f>
        <v>49.32</v>
      </c>
      <c r="M194">
        <f t="shared" si="13"/>
        <v>10</v>
      </c>
      <c r="N194" t="str">
        <f t="shared" ref="N194:N257" si="17">TEXT(A194,"mmm")</f>
        <v>Sep</v>
      </c>
      <c r="O194">
        <f t="shared" si="14"/>
        <v>2021</v>
      </c>
    </row>
    <row r="195" spans="1:15" x14ac:dyDescent="0.25">
      <c r="A195" s="4">
        <v>44450</v>
      </c>
      <c r="B195" t="s">
        <v>6</v>
      </c>
      <c r="C195" s="6">
        <v>6</v>
      </c>
      <c r="D195" t="s">
        <v>105</v>
      </c>
      <c r="E195" t="s">
        <v>106</v>
      </c>
      <c r="F195" t="str">
        <f>VLOOKUP($B195,MasterData[],2,0)</f>
        <v>Product01</v>
      </c>
      <c r="G195" t="str">
        <f>VLOOKUP($B195,MasterData[],3,0)</f>
        <v>Category01</v>
      </c>
      <c r="H195" t="str">
        <f>VLOOKUP($B195,MasterData[],4,0)</f>
        <v>Kg</v>
      </c>
      <c r="I195">
        <f>VLOOKUP($B195,MasterData[],5,0)</f>
        <v>98</v>
      </c>
      <c r="J195">
        <f>VLOOKUP($B195,MasterData[],6,0)</f>
        <v>103.88</v>
      </c>
      <c r="K195">
        <f t="shared" si="15"/>
        <v>588</v>
      </c>
      <c r="L195">
        <f t="shared" si="16"/>
        <v>623.28</v>
      </c>
      <c r="M195">
        <f t="shared" ref="M195:M258" si="18">DAY(A195)</f>
        <v>11</v>
      </c>
      <c r="N195" t="str">
        <f t="shared" si="17"/>
        <v>Sep</v>
      </c>
      <c r="O195">
        <f t="shared" ref="O195:O258" si="19">YEAR(A195)</f>
        <v>2021</v>
      </c>
    </row>
    <row r="196" spans="1:15" x14ac:dyDescent="0.25">
      <c r="A196" s="4">
        <v>44452</v>
      </c>
      <c r="B196" t="s">
        <v>92</v>
      </c>
      <c r="C196" s="6">
        <v>7</v>
      </c>
      <c r="D196" t="s">
        <v>108</v>
      </c>
      <c r="E196" t="s">
        <v>107</v>
      </c>
      <c r="F196" t="str">
        <f>VLOOKUP($B196,MasterData[],2,0)</f>
        <v>Product41</v>
      </c>
      <c r="G196" t="str">
        <f>VLOOKUP($B196,MasterData[],3,0)</f>
        <v>Category05</v>
      </c>
      <c r="H196" t="str">
        <f>VLOOKUP($B196,MasterData[],4,0)</f>
        <v>Ft</v>
      </c>
      <c r="I196">
        <f>VLOOKUP($B196,MasterData[],5,0)</f>
        <v>138</v>
      </c>
      <c r="J196">
        <f>VLOOKUP($B196,MasterData[],6,0)</f>
        <v>173.88</v>
      </c>
      <c r="K196">
        <f t="shared" si="15"/>
        <v>966</v>
      </c>
      <c r="L196">
        <f t="shared" si="16"/>
        <v>1217.1599999999999</v>
      </c>
      <c r="M196">
        <f t="shared" si="18"/>
        <v>13</v>
      </c>
      <c r="N196" t="str">
        <f t="shared" si="17"/>
        <v>Sep</v>
      </c>
      <c r="O196">
        <f t="shared" si="19"/>
        <v>2021</v>
      </c>
    </row>
    <row r="197" spans="1:15" x14ac:dyDescent="0.25">
      <c r="A197" s="4">
        <v>44454</v>
      </c>
      <c r="B197" t="s">
        <v>94</v>
      </c>
      <c r="C197" s="6">
        <v>6</v>
      </c>
      <c r="D197" t="s">
        <v>108</v>
      </c>
      <c r="E197" t="s">
        <v>106</v>
      </c>
      <c r="F197" t="str">
        <f>VLOOKUP($B197,MasterData[],2,0)</f>
        <v>Product42</v>
      </c>
      <c r="G197" t="str">
        <f>VLOOKUP($B197,MasterData[],3,0)</f>
        <v>Category05</v>
      </c>
      <c r="H197" t="str">
        <f>VLOOKUP($B197,MasterData[],4,0)</f>
        <v>Ft</v>
      </c>
      <c r="I197">
        <f>VLOOKUP($B197,MasterData[],5,0)</f>
        <v>120</v>
      </c>
      <c r="J197">
        <f>VLOOKUP($B197,MasterData[],6,0)</f>
        <v>162</v>
      </c>
      <c r="K197">
        <f t="shared" si="15"/>
        <v>720</v>
      </c>
      <c r="L197">
        <f t="shared" si="16"/>
        <v>972</v>
      </c>
      <c r="M197">
        <f t="shared" si="18"/>
        <v>15</v>
      </c>
      <c r="N197" t="str">
        <f t="shared" si="17"/>
        <v>Sep</v>
      </c>
      <c r="O197">
        <f t="shared" si="19"/>
        <v>2021</v>
      </c>
    </row>
    <row r="198" spans="1:15" x14ac:dyDescent="0.25">
      <c r="A198" s="4">
        <v>44454</v>
      </c>
      <c r="B198" t="s">
        <v>94</v>
      </c>
      <c r="C198" s="6">
        <v>14</v>
      </c>
      <c r="D198" t="s">
        <v>108</v>
      </c>
      <c r="E198" t="s">
        <v>106</v>
      </c>
      <c r="F198" t="str">
        <f>VLOOKUP($B198,MasterData[],2,0)</f>
        <v>Product42</v>
      </c>
      <c r="G198" t="str">
        <f>VLOOKUP($B198,MasterData[],3,0)</f>
        <v>Category05</v>
      </c>
      <c r="H198" t="str">
        <f>VLOOKUP($B198,MasterData[],4,0)</f>
        <v>Ft</v>
      </c>
      <c r="I198">
        <f>VLOOKUP($B198,MasterData[],5,0)</f>
        <v>120</v>
      </c>
      <c r="J198">
        <f>VLOOKUP($B198,MasterData[],6,0)</f>
        <v>162</v>
      </c>
      <c r="K198">
        <f t="shared" si="15"/>
        <v>1680</v>
      </c>
      <c r="L198">
        <f t="shared" si="16"/>
        <v>2268</v>
      </c>
      <c r="M198">
        <f t="shared" si="18"/>
        <v>15</v>
      </c>
      <c r="N198" t="str">
        <f t="shared" si="17"/>
        <v>Sep</v>
      </c>
      <c r="O198">
        <f t="shared" si="19"/>
        <v>2021</v>
      </c>
    </row>
    <row r="199" spans="1:15" x14ac:dyDescent="0.25">
      <c r="A199" s="4">
        <v>44460</v>
      </c>
      <c r="B199" t="s">
        <v>47</v>
      </c>
      <c r="C199" s="6">
        <v>7</v>
      </c>
      <c r="D199" t="s">
        <v>105</v>
      </c>
      <c r="E199" t="s">
        <v>107</v>
      </c>
      <c r="F199" t="str">
        <f>VLOOKUP($B199,MasterData[],2,0)</f>
        <v>Product20</v>
      </c>
      <c r="G199" t="str">
        <f>VLOOKUP($B199,MasterData[],3,0)</f>
        <v>Category03</v>
      </c>
      <c r="H199" t="str">
        <f>VLOOKUP($B199,MasterData[],4,0)</f>
        <v>Lt</v>
      </c>
      <c r="I199">
        <f>VLOOKUP($B199,MasterData[],5,0)</f>
        <v>61</v>
      </c>
      <c r="J199">
        <f>VLOOKUP($B199,MasterData[],6,0)</f>
        <v>76.25</v>
      </c>
      <c r="K199">
        <f t="shared" si="15"/>
        <v>427</v>
      </c>
      <c r="L199">
        <f t="shared" si="16"/>
        <v>533.75</v>
      </c>
      <c r="M199">
        <f t="shared" si="18"/>
        <v>21</v>
      </c>
      <c r="N199" t="str">
        <f t="shared" si="17"/>
        <v>Sep</v>
      </c>
      <c r="O199">
        <f t="shared" si="19"/>
        <v>2021</v>
      </c>
    </row>
    <row r="200" spans="1:15" x14ac:dyDescent="0.25">
      <c r="A200" s="4">
        <v>44461</v>
      </c>
      <c r="B200" t="s">
        <v>90</v>
      </c>
      <c r="C200" s="6">
        <v>2</v>
      </c>
      <c r="D200" t="s">
        <v>106</v>
      </c>
      <c r="E200" t="s">
        <v>107</v>
      </c>
      <c r="F200" t="str">
        <f>VLOOKUP($B200,MasterData[],2,0)</f>
        <v>Product40</v>
      </c>
      <c r="G200" t="str">
        <f>VLOOKUP($B200,MasterData[],3,0)</f>
        <v>Category05</v>
      </c>
      <c r="H200" t="str">
        <f>VLOOKUP($B200,MasterData[],4,0)</f>
        <v>Kg</v>
      </c>
      <c r="I200">
        <f>VLOOKUP($B200,MasterData[],5,0)</f>
        <v>90</v>
      </c>
      <c r="J200">
        <f>VLOOKUP($B200,MasterData[],6,0)</f>
        <v>115.2</v>
      </c>
      <c r="K200">
        <f t="shared" si="15"/>
        <v>180</v>
      </c>
      <c r="L200">
        <f t="shared" si="16"/>
        <v>230.4</v>
      </c>
      <c r="M200">
        <f t="shared" si="18"/>
        <v>22</v>
      </c>
      <c r="N200" t="str">
        <f t="shared" si="17"/>
        <v>Sep</v>
      </c>
      <c r="O200">
        <f t="shared" si="19"/>
        <v>2021</v>
      </c>
    </row>
    <row r="201" spans="1:15" x14ac:dyDescent="0.25">
      <c r="A201" s="4">
        <v>44461</v>
      </c>
      <c r="B201" t="s">
        <v>10</v>
      </c>
      <c r="C201" s="6">
        <v>4</v>
      </c>
      <c r="D201" t="s">
        <v>108</v>
      </c>
      <c r="E201" t="s">
        <v>107</v>
      </c>
      <c r="F201" t="str">
        <f>VLOOKUP($B201,MasterData[],2,0)</f>
        <v>Product02</v>
      </c>
      <c r="G201" t="str">
        <f>VLOOKUP($B201,MasterData[],3,0)</f>
        <v>Category01</v>
      </c>
      <c r="H201" t="str">
        <f>VLOOKUP($B201,MasterData[],4,0)</f>
        <v>Kg</v>
      </c>
      <c r="I201">
        <f>VLOOKUP($B201,MasterData[],5,0)</f>
        <v>105</v>
      </c>
      <c r="J201">
        <f>VLOOKUP($B201,MasterData[],6,0)</f>
        <v>142.80000000000001</v>
      </c>
      <c r="K201">
        <f t="shared" si="15"/>
        <v>420</v>
      </c>
      <c r="L201">
        <f t="shared" si="16"/>
        <v>571.20000000000005</v>
      </c>
      <c r="M201">
        <f t="shared" si="18"/>
        <v>22</v>
      </c>
      <c r="N201" t="str">
        <f t="shared" si="17"/>
        <v>Sep</v>
      </c>
      <c r="O201">
        <f t="shared" si="19"/>
        <v>2021</v>
      </c>
    </row>
    <row r="202" spans="1:15" x14ac:dyDescent="0.25">
      <c r="A202" s="4">
        <v>44462</v>
      </c>
      <c r="B202" t="s">
        <v>43</v>
      </c>
      <c r="C202" s="6">
        <v>12</v>
      </c>
      <c r="D202" t="s">
        <v>108</v>
      </c>
      <c r="E202" t="s">
        <v>107</v>
      </c>
      <c r="F202" t="str">
        <f>VLOOKUP($B202,MasterData[],2,0)</f>
        <v>Product18</v>
      </c>
      <c r="G202" t="str">
        <f>VLOOKUP($B202,MasterData[],3,0)</f>
        <v>Category02</v>
      </c>
      <c r="H202" t="str">
        <f>VLOOKUP($B202,MasterData[],4,0)</f>
        <v>No.</v>
      </c>
      <c r="I202">
        <f>VLOOKUP($B202,MasterData[],5,0)</f>
        <v>37</v>
      </c>
      <c r="J202">
        <f>VLOOKUP($B202,MasterData[],6,0)</f>
        <v>49.21</v>
      </c>
      <c r="K202">
        <f t="shared" si="15"/>
        <v>444</v>
      </c>
      <c r="L202">
        <f t="shared" si="16"/>
        <v>590.52</v>
      </c>
      <c r="M202">
        <f t="shared" si="18"/>
        <v>23</v>
      </c>
      <c r="N202" t="str">
        <f t="shared" si="17"/>
        <v>Sep</v>
      </c>
      <c r="O202">
        <f t="shared" si="19"/>
        <v>2021</v>
      </c>
    </row>
    <row r="203" spans="1:15" x14ac:dyDescent="0.25">
      <c r="A203" s="4">
        <v>44462</v>
      </c>
      <c r="B203" t="s">
        <v>50</v>
      </c>
      <c r="C203" s="6">
        <v>7</v>
      </c>
      <c r="D203" t="s">
        <v>106</v>
      </c>
      <c r="E203" t="s">
        <v>106</v>
      </c>
      <c r="F203" t="str">
        <f>VLOOKUP($B203,MasterData[],2,0)</f>
        <v>Product21</v>
      </c>
      <c r="G203" t="str">
        <f>VLOOKUP($B203,MasterData[],3,0)</f>
        <v>Category03</v>
      </c>
      <c r="H203" t="str">
        <f>VLOOKUP($B203,MasterData[],4,0)</f>
        <v>Ft</v>
      </c>
      <c r="I203">
        <f>VLOOKUP($B203,MasterData[],5,0)</f>
        <v>126</v>
      </c>
      <c r="J203">
        <f>VLOOKUP($B203,MasterData[],6,0)</f>
        <v>162.54</v>
      </c>
      <c r="K203">
        <f t="shared" si="15"/>
        <v>882</v>
      </c>
      <c r="L203">
        <f t="shared" si="16"/>
        <v>1137.78</v>
      </c>
      <c r="M203">
        <f t="shared" si="18"/>
        <v>23</v>
      </c>
      <c r="N203" t="str">
        <f t="shared" si="17"/>
        <v>Sep</v>
      </c>
      <c r="O203">
        <f t="shared" si="19"/>
        <v>2021</v>
      </c>
    </row>
    <row r="204" spans="1:15" x14ac:dyDescent="0.25">
      <c r="A204" s="4">
        <v>44466</v>
      </c>
      <c r="B204" t="s">
        <v>77</v>
      </c>
      <c r="C204" s="6">
        <v>1</v>
      </c>
      <c r="D204" t="s">
        <v>108</v>
      </c>
      <c r="E204" t="s">
        <v>107</v>
      </c>
      <c r="F204" t="str">
        <f>VLOOKUP($B204,MasterData[],2,0)</f>
        <v>Product34</v>
      </c>
      <c r="G204" t="str">
        <f>VLOOKUP($B204,MasterData[],3,0)</f>
        <v>Category04</v>
      </c>
      <c r="H204" t="str">
        <f>VLOOKUP($B204,MasterData[],4,0)</f>
        <v>Lt</v>
      </c>
      <c r="I204">
        <f>VLOOKUP($B204,MasterData[],5,0)</f>
        <v>55</v>
      </c>
      <c r="J204">
        <f>VLOOKUP($B204,MasterData[],6,0)</f>
        <v>58.3</v>
      </c>
      <c r="K204">
        <f t="shared" si="15"/>
        <v>55</v>
      </c>
      <c r="L204">
        <f t="shared" si="16"/>
        <v>58.3</v>
      </c>
      <c r="M204">
        <f t="shared" si="18"/>
        <v>27</v>
      </c>
      <c r="N204" t="str">
        <f t="shared" si="17"/>
        <v>Sep</v>
      </c>
      <c r="O204">
        <f t="shared" si="19"/>
        <v>2021</v>
      </c>
    </row>
    <row r="205" spans="1:15" x14ac:dyDescent="0.25">
      <c r="A205" s="4">
        <v>44469</v>
      </c>
      <c r="B205" t="s">
        <v>35</v>
      </c>
      <c r="C205" s="6">
        <v>9</v>
      </c>
      <c r="D205" t="s">
        <v>106</v>
      </c>
      <c r="E205" t="s">
        <v>106</v>
      </c>
      <c r="F205" t="str">
        <f>VLOOKUP($B205,MasterData[],2,0)</f>
        <v>Product14</v>
      </c>
      <c r="G205" t="str">
        <f>VLOOKUP($B205,MasterData[],3,0)</f>
        <v>Category02</v>
      </c>
      <c r="H205" t="str">
        <f>VLOOKUP($B205,MasterData[],4,0)</f>
        <v>Kg</v>
      </c>
      <c r="I205">
        <f>VLOOKUP($B205,MasterData[],5,0)</f>
        <v>112</v>
      </c>
      <c r="J205">
        <f>VLOOKUP($B205,MasterData[],6,0)</f>
        <v>146.72</v>
      </c>
      <c r="K205">
        <f t="shared" si="15"/>
        <v>1008</v>
      </c>
      <c r="L205">
        <f t="shared" si="16"/>
        <v>1320.48</v>
      </c>
      <c r="M205">
        <f t="shared" si="18"/>
        <v>30</v>
      </c>
      <c r="N205" t="str">
        <f t="shared" si="17"/>
        <v>Sep</v>
      </c>
      <c r="O205">
        <f t="shared" si="19"/>
        <v>2021</v>
      </c>
    </row>
    <row r="206" spans="1:15" x14ac:dyDescent="0.25">
      <c r="A206" s="4">
        <v>44469</v>
      </c>
      <c r="B206" t="s">
        <v>18</v>
      </c>
      <c r="C206" s="6">
        <v>5</v>
      </c>
      <c r="D206" t="s">
        <v>106</v>
      </c>
      <c r="E206" t="s">
        <v>106</v>
      </c>
      <c r="F206" t="str">
        <f>VLOOKUP($B206,MasterData[],2,0)</f>
        <v>Product06</v>
      </c>
      <c r="G206" t="str">
        <f>VLOOKUP($B206,MasterData[],3,0)</f>
        <v>Category01</v>
      </c>
      <c r="H206" t="str">
        <f>VLOOKUP($B206,MasterData[],4,0)</f>
        <v>Kg</v>
      </c>
      <c r="I206">
        <f>VLOOKUP($B206,MasterData[],5,0)</f>
        <v>75</v>
      </c>
      <c r="J206">
        <f>VLOOKUP($B206,MasterData[],6,0)</f>
        <v>85.5</v>
      </c>
      <c r="K206">
        <f t="shared" si="15"/>
        <v>375</v>
      </c>
      <c r="L206">
        <f t="shared" si="16"/>
        <v>427.5</v>
      </c>
      <c r="M206">
        <f t="shared" si="18"/>
        <v>30</v>
      </c>
      <c r="N206" t="str">
        <f t="shared" si="17"/>
        <v>Sep</v>
      </c>
      <c r="O206">
        <f t="shared" si="19"/>
        <v>2021</v>
      </c>
    </row>
    <row r="207" spans="1:15" x14ac:dyDescent="0.25">
      <c r="A207" s="4">
        <v>44470</v>
      </c>
      <c r="B207" t="s">
        <v>69</v>
      </c>
      <c r="C207" s="6">
        <v>14</v>
      </c>
      <c r="D207" t="s">
        <v>106</v>
      </c>
      <c r="E207" t="s">
        <v>107</v>
      </c>
      <c r="F207" t="str">
        <f>VLOOKUP($B207,MasterData[],2,0)</f>
        <v>Product30</v>
      </c>
      <c r="G207" t="str">
        <f>VLOOKUP($B207,MasterData[],3,0)</f>
        <v>Category04</v>
      </c>
      <c r="H207" t="str">
        <f>VLOOKUP($B207,MasterData[],4,0)</f>
        <v>Ft</v>
      </c>
      <c r="I207">
        <f>VLOOKUP($B207,MasterData[],5,0)</f>
        <v>148</v>
      </c>
      <c r="J207">
        <f>VLOOKUP($B207,MasterData[],6,0)</f>
        <v>201.28</v>
      </c>
      <c r="K207">
        <f t="shared" si="15"/>
        <v>2072</v>
      </c>
      <c r="L207">
        <f t="shared" si="16"/>
        <v>2817.92</v>
      </c>
      <c r="M207">
        <f t="shared" si="18"/>
        <v>1</v>
      </c>
      <c r="N207" t="str">
        <f t="shared" si="17"/>
        <v>Oct</v>
      </c>
      <c r="O207">
        <f t="shared" si="19"/>
        <v>2021</v>
      </c>
    </row>
    <row r="208" spans="1:15" x14ac:dyDescent="0.25">
      <c r="A208" s="4">
        <v>44471</v>
      </c>
      <c r="B208" t="s">
        <v>35</v>
      </c>
      <c r="C208" s="6">
        <v>15</v>
      </c>
      <c r="D208" t="s">
        <v>108</v>
      </c>
      <c r="E208" t="s">
        <v>106</v>
      </c>
      <c r="F208" t="str">
        <f>VLOOKUP($B208,MasterData[],2,0)</f>
        <v>Product14</v>
      </c>
      <c r="G208" t="str">
        <f>VLOOKUP($B208,MasterData[],3,0)</f>
        <v>Category02</v>
      </c>
      <c r="H208" t="str">
        <f>VLOOKUP($B208,MasterData[],4,0)</f>
        <v>Kg</v>
      </c>
      <c r="I208">
        <f>VLOOKUP($B208,MasterData[],5,0)</f>
        <v>112</v>
      </c>
      <c r="J208">
        <f>VLOOKUP($B208,MasterData[],6,0)</f>
        <v>146.72</v>
      </c>
      <c r="K208">
        <f t="shared" si="15"/>
        <v>1680</v>
      </c>
      <c r="L208">
        <f t="shared" si="16"/>
        <v>2200.8000000000002</v>
      </c>
      <c r="M208">
        <f t="shared" si="18"/>
        <v>2</v>
      </c>
      <c r="N208" t="str">
        <f t="shared" si="17"/>
        <v>Oct</v>
      </c>
      <c r="O208">
        <f t="shared" si="19"/>
        <v>2021</v>
      </c>
    </row>
    <row r="209" spans="1:15" x14ac:dyDescent="0.25">
      <c r="A209" s="4">
        <v>44472</v>
      </c>
      <c r="B209" t="s">
        <v>45</v>
      </c>
      <c r="C209" s="6">
        <v>9</v>
      </c>
      <c r="D209" t="s">
        <v>108</v>
      </c>
      <c r="E209" t="s">
        <v>106</v>
      </c>
      <c r="F209" t="str">
        <f>VLOOKUP($B209,MasterData[],2,0)</f>
        <v>Product19</v>
      </c>
      <c r="G209" t="str">
        <f>VLOOKUP($B209,MasterData[],3,0)</f>
        <v>Category02</v>
      </c>
      <c r="H209" t="str">
        <f>VLOOKUP($B209,MasterData[],4,0)</f>
        <v>Ft</v>
      </c>
      <c r="I209">
        <f>VLOOKUP($B209,MasterData[],5,0)</f>
        <v>150</v>
      </c>
      <c r="J209">
        <f>VLOOKUP($B209,MasterData[],6,0)</f>
        <v>210</v>
      </c>
      <c r="K209">
        <f t="shared" si="15"/>
        <v>1350</v>
      </c>
      <c r="L209">
        <f t="shared" si="16"/>
        <v>1890</v>
      </c>
      <c r="M209">
        <f t="shared" si="18"/>
        <v>3</v>
      </c>
      <c r="N209" t="str">
        <f t="shared" si="17"/>
        <v>Oct</v>
      </c>
      <c r="O209">
        <f t="shared" si="19"/>
        <v>2021</v>
      </c>
    </row>
    <row r="210" spans="1:15" x14ac:dyDescent="0.25">
      <c r="A210" s="4">
        <v>44475</v>
      </c>
      <c r="B210" t="s">
        <v>79</v>
      </c>
      <c r="C210" s="6">
        <v>1</v>
      </c>
      <c r="D210" t="s">
        <v>108</v>
      </c>
      <c r="E210" t="s">
        <v>106</v>
      </c>
      <c r="F210" t="str">
        <f>VLOOKUP($B210,MasterData[],2,0)</f>
        <v>Product35</v>
      </c>
      <c r="G210" t="str">
        <f>VLOOKUP($B210,MasterData[],3,0)</f>
        <v>Category04</v>
      </c>
      <c r="H210" t="str">
        <f>VLOOKUP($B210,MasterData[],4,0)</f>
        <v>No.</v>
      </c>
      <c r="I210">
        <f>VLOOKUP($B210,MasterData[],5,0)</f>
        <v>5</v>
      </c>
      <c r="J210">
        <f>VLOOKUP($B210,MasterData[],6,0)</f>
        <v>6.7</v>
      </c>
      <c r="K210">
        <f t="shared" si="15"/>
        <v>5</v>
      </c>
      <c r="L210">
        <f t="shared" si="16"/>
        <v>6.7</v>
      </c>
      <c r="M210">
        <f t="shared" si="18"/>
        <v>6</v>
      </c>
      <c r="N210" t="str">
        <f t="shared" si="17"/>
        <v>Oct</v>
      </c>
      <c r="O210">
        <f t="shared" si="19"/>
        <v>2021</v>
      </c>
    </row>
    <row r="211" spans="1:15" x14ac:dyDescent="0.25">
      <c r="A211" s="4">
        <v>44475</v>
      </c>
      <c r="B211" t="s">
        <v>81</v>
      </c>
      <c r="C211" s="6">
        <v>12</v>
      </c>
      <c r="D211" t="s">
        <v>106</v>
      </c>
      <c r="E211" t="s">
        <v>106</v>
      </c>
      <c r="F211" t="str">
        <f>VLOOKUP($B211,MasterData[],2,0)</f>
        <v>Product36</v>
      </c>
      <c r="G211" t="str">
        <f>VLOOKUP($B211,MasterData[],3,0)</f>
        <v>Category04</v>
      </c>
      <c r="H211" t="str">
        <f>VLOOKUP($B211,MasterData[],4,0)</f>
        <v>Kg</v>
      </c>
      <c r="I211">
        <f>VLOOKUP($B211,MasterData[],5,0)</f>
        <v>90</v>
      </c>
      <c r="J211">
        <f>VLOOKUP($B211,MasterData[],6,0)</f>
        <v>96.3</v>
      </c>
      <c r="K211">
        <f t="shared" si="15"/>
        <v>1080</v>
      </c>
      <c r="L211">
        <f t="shared" si="16"/>
        <v>1155.5999999999999</v>
      </c>
      <c r="M211">
        <f t="shared" si="18"/>
        <v>6</v>
      </c>
      <c r="N211" t="str">
        <f t="shared" si="17"/>
        <v>Oct</v>
      </c>
      <c r="O211">
        <f t="shared" si="19"/>
        <v>2021</v>
      </c>
    </row>
    <row r="212" spans="1:15" x14ac:dyDescent="0.25">
      <c r="A212" s="4">
        <v>44476</v>
      </c>
      <c r="B212" t="s">
        <v>60</v>
      </c>
      <c r="C212" s="6">
        <v>6</v>
      </c>
      <c r="D212" t="s">
        <v>108</v>
      </c>
      <c r="E212" t="s">
        <v>107</v>
      </c>
      <c r="F212" t="str">
        <f>VLOOKUP($B212,MasterData[],2,0)</f>
        <v>Product26</v>
      </c>
      <c r="G212" t="str">
        <f>VLOOKUP($B212,MasterData[],3,0)</f>
        <v>Category04</v>
      </c>
      <c r="H212" t="str">
        <f>VLOOKUP($B212,MasterData[],4,0)</f>
        <v>No.</v>
      </c>
      <c r="I212">
        <f>VLOOKUP($B212,MasterData[],5,0)</f>
        <v>18</v>
      </c>
      <c r="J212">
        <f>VLOOKUP($B212,MasterData[],6,0)</f>
        <v>24.66</v>
      </c>
      <c r="K212">
        <f t="shared" si="15"/>
        <v>108</v>
      </c>
      <c r="L212">
        <f t="shared" si="16"/>
        <v>147.96</v>
      </c>
      <c r="M212">
        <f t="shared" si="18"/>
        <v>7</v>
      </c>
      <c r="N212" t="str">
        <f t="shared" si="17"/>
        <v>Oct</v>
      </c>
      <c r="O212">
        <f t="shared" si="19"/>
        <v>2021</v>
      </c>
    </row>
    <row r="213" spans="1:15" x14ac:dyDescent="0.25">
      <c r="A213" s="4">
        <v>44478</v>
      </c>
      <c r="B213" t="s">
        <v>86</v>
      </c>
      <c r="C213" s="6">
        <v>5</v>
      </c>
      <c r="D213" t="s">
        <v>108</v>
      </c>
      <c r="E213" t="s">
        <v>107</v>
      </c>
      <c r="F213" t="str">
        <f>VLOOKUP($B213,MasterData[],2,0)</f>
        <v>Product38</v>
      </c>
      <c r="G213" t="str">
        <f>VLOOKUP($B213,MasterData[],3,0)</f>
        <v>Category05</v>
      </c>
      <c r="H213" t="str">
        <f>VLOOKUP($B213,MasterData[],4,0)</f>
        <v>Kg</v>
      </c>
      <c r="I213">
        <f>VLOOKUP($B213,MasterData[],5,0)</f>
        <v>72</v>
      </c>
      <c r="J213">
        <f>VLOOKUP($B213,MasterData[],6,0)</f>
        <v>79.92</v>
      </c>
      <c r="K213">
        <f t="shared" si="15"/>
        <v>360</v>
      </c>
      <c r="L213">
        <f t="shared" si="16"/>
        <v>399.6</v>
      </c>
      <c r="M213">
        <f t="shared" si="18"/>
        <v>9</v>
      </c>
      <c r="N213" t="str">
        <f t="shared" si="17"/>
        <v>Oct</v>
      </c>
      <c r="O213">
        <f t="shared" si="19"/>
        <v>2021</v>
      </c>
    </row>
    <row r="214" spans="1:15" x14ac:dyDescent="0.25">
      <c r="A214" s="4">
        <v>44478</v>
      </c>
      <c r="B214" t="s">
        <v>73</v>
      </c>
      <c r="C214" s="6">
        <v>11</v>
      </c>
      <c r="D214" t="s">
        <v>106</v>
      </c>
      <c r="E214" t="s">
        <v>107</v>
      </c>
      <c r="F214" t="str">
        <f>VLOOKUP($B214,MasterData[],2,0)</f>
        <v>Product32</v>
      </c>
      <c r="G214" t="str">
        <f>VLOOKUP($B214,MasterData[],3,0)</f>
        <v>Category04</v>
      </c>
      <c r="H214" t="str">
        <f>VLOOKUP($B214,MasterData[],4,0)</f>
        <v>Kg</v>
      </c>
      <c r="I214">
        <f>VLOOKUP($B214,MasterData[],5,0)</f>
        <v>89</v>
      </c>
      <c r="J214">
        <f>VLOOKUP($B214,MasterData[],6,0)</f>
        <v>117.48</v>
      </c>
      <c r="K214">
        <f t="shared" si="15"/>
        <v>979</v>
      </c>
      <c r="L214">
        <f t="shared" si="16"/>
        <v>1292.28</v>
      </c>
      <c r="M214">
        <f t="shared" si="18"/>
        <v>9</v>
      </c>
      <c r="N214" t="str">
        <f t="shared" si="17"/>
        <v>Oct</v>
      </c>
      <c r="O214">
        <f t="shared" si="19"/>
        <v>2021</v>
      </c>
    </row>
    <row r="215" spans="1:15" x14ac:dyDescent="0.25">
      <c r="A215" s="4">
        <v>44479</v>
      </c>
      <c r="B215" t="s">
        <v>79</v>
      </c>
      <c r="C215" s="6">
        <v>14</v>
      </c>
      <c r="D215" t="s">
        <v>108</v>
      </c>
      <c r="E215" t="s">
        <v>107</v>
      </c>
      <c r="F215" t="str">
        <f>VLOOKUP($B215,MasterData[],2,0)</f>
        <v>Product35</v>
      </c>
      <c r="G215" t="str">
        <f>VLOOKUP($B215,MasterData[],3,0)</f>
        <v>Category04</v>
      </c>
      <c r="H215" t="str">
        <f>VLOOKUP($B215,MasterData[],4,0)</f>
        <v>No.</v>
      </c>
      <c r="I215">
        <f>VLOOKUP($B215,MasterData[],5,0)</f>
        <v>5</v>
      </c>
      <c r="J215">
        <f>VLOOKUP($B215,MasterData[],6,0)</f>
        <v>6.7</v>
      </c>
      <c r="K215">
        <f t="shared" si="15"/>
        <v>70</v>
      </c>
      <c r="L215">
        <f t="shared" si="16"/>
        <v>93.8</v>
      </c>
      <c r="M215">
        <f t="shared" si="18"/>
        <v>10</v>
      </c>
      <c r="N215" t="str">
        <f t="shared" si="17"/>
        <v>Oct</v>
      </c>
      <c r="O215">
        <f t="shared" si="19"/>
        <v>2021</v>
      </c>
    </row>
    <row r="216" spans="1:15" x14ac:dyDescent="0.25">
      <c r="A216" s="4">
        <v>44480</v>
      </c>
      <c r="B216" t="s">
        <v>29</v>
      </c>
      <c r="C216" s="6">
        <v>15</v>
      </c>
      <c r="D216" t="s">
        <v>108</v>
      </c>
      <c r="E216" t="s">
        <v>107</v>
      </c>
      <c r="F216" t="str">
        <f>VLOOKUP($B216,MasterData[],2,0)</f>
        <v>Product11</v>
      </c>
      <c r="G216" t="str">
        <f>VLOOKUP($B216,MasterData[],3,0)</f>
        <v>Category02</v>
      </c>
      <c r="H216" t="str">
        <f>VLOOKUP($B216,MasterData[],4,0)</f>
        <v>Lt</v>
      </c>
      <c r="I216">
        <f>VLOOKUP($B216,MasterData[],5,0)</f>
        <v>44</v>
      </c>
      <c r="J216">
        <f>VLOOKUP($B216,MasterData[],6,0)</f>
        <v>48.4</v>
      </c>
      <c r="K216">
        <f t="shared" si="15"/>
        <v>660</v>
      </c>
      <c r="L216">
        <f t="shared" si="16"/>
        <v>726</v>
      </c>
      <c r="M216">
        <f t="shared" si="18"/>
        <v>11</v>
      </c>
      <c r="N216" t="str">
        <f t="shared" si="17"/>
        <v>Oct</v>
      </c>
      <c r="O216">
        <f t="shared" si="19"/>
        <v>2021</v>
      </c>
    </row>
    <row r="217" spans="1:15" x14ac:dyDescent="0.25">
      <c r="A217" s="4">
        <v>44481</v>
      </c>
      <c r="B217" t="s">
        <v>63</v>
      </c>
      <c r="C217" s="6">
        <v>8</v>
      </c>
      <c r="D217" t="s">
        <v>106</v>
      </c>
      <c r="E217" t="s">
        <v>106</v>
      </c>
      <c r="F217" t="str">
        <f>VLOOKUP($B217,MasterData[],2,0)</f>
        <v>Product27</v>
      </c>
      <c r="G217" t="str">
        <f>VLOOKUP($B217,MasterData[],3,0)</f>
        <v>Category04</v>
      </c>
      <c r="H217" t="str">
        <f>VLOOKUP($B217,MasterData[],4,0)</f>
        <v>Lt</v>
      </c>
      <c r="I217">
        <f>VLOOKUP($B217,MasterData[],5,0)</f>
        <v>48</v>
      </c>
      <c r="J217">
        <f>VLOOKUP($B217,MasterData[],6,0)</f>
        <v>57.120000000000005</v>
      </c>
      <c r="K217">
        <f t="shared" si="15"/>
        <v>384</v>
      </c>
      <c r="L217">
        <f t="shared" si="16"/>
        <v>456.96000000000004</v>
      </c>
      <c r="M217">
        <f t="shared" si="18"/>
        <v>12</v>
      </c>
      <c r="N217" t="str">
        <f t="shared" si="17"/>
        <v>Oct</v>
      </c>
      <c r="O217">
        <f t="shared" si="19"/>
        <v>2021</v>
      </c>
    </row>
    <row r="218" spans="1:15" x14ac:dyDescent="0.25">
      <c r="A218" s="4">
        <v>44486</v>
      </c>
      <c r="B218" t="s">
        <v>6</v>
      </c>
      <c r="C218" s="6">
        <v>13</v>
      </c>
      <c r="D218" t="s">
        <v>108</v>
      </c>
      <c r="E218" t="s">
        <v>106</v>
      </c>
      <c r="F218" t="str">
        <f>VLOOKUP($B218,MasterData[],2,0)</f>
        <v>Product01</v>
      </c>
      <c r="G218" t="str">
        <f>VLOOKUP($B218,MasterData[],3,0)</f>
        <v>Category01</v>
      </c>
      <c r="H218" t="str">
        <f>VLOOKUP($B218,MasterData[],4,0)</f>
        <v>Kg</v>
      </c>
      <c r="I218">
        <f>VLOOKUP($B218,MasterData[],5,0)</f>
        <v>98</v>
      </c>
      <c r="J218">
        <f>VLOOKUP($B218,MasterData[],6,0)</f>
        <v>103.88</v>
      </c>
      <c r="K218">
        <f t="shared" si="15"/>
        <v>1274</v>
      </c>
      <c r="L218">
        <f t="shared" si="16"/>
        <v>1350.44</v>
      </c>
      <c r="M218">
        <f t="shared" si="18"/>
        <v>17</v>
      </c>
      <c r="N218" t="str">
        <f t="shared" si="17"/>
        <v>Oct</v>
      </c>
      <c r="O218">
        <f t="shared" si="19"/>
        <v>2021</v>
      </c>
    </row>
    <row r="219" spans="1:15" x14ac:dyDescent="0.25">
      <c r="A219" s="4">
        <v>44487</v>
      </c>
      <c r="B219" t="s">
        <v>58</v>
      </c>
      <c r="C219" s="6">
        <v>6</v>
      </c>
      <c r="D219" t="s">
        <v>106</v>
      </c>
      <c r="E219" t="s">
        <v>107</v>
      </c>
      <c r="F219" t="str">
        <f>VLOOKUP($B219,MasterData[],2,0)</f>
        <v>Product25</v>
      </c>
      <c r="G219" t="str">
        <f>VLOOKUP($B219,MasterData[],3,0)</f>
        <v>Category03</v>
      </c>
      <c r="H219" t="str">
        <f>VLOOKUP($B219,MasterData[],4,0)</f>
        <v>No.</v>
      </c>
      <c r="I219">
        <f>VLOOKUP($B219,MasterData[],5,0)</f>
        <v>7</v>
      </c>
      <c r="J219">
        <f>VLOOKUP($B219,MasterData[],6,0)</f>
        <v>8.33</v>
      </c>
      <c r="K219">
        <f t="shared" si="15"/>
        <v>42</v>
      </c>
      <c r="L219">
        <f t="shared" si="16"/>
        <v>49.980000000000004</v>
      </c>
      <c r="M219">
        <f t="shared" si="18"/>
        <v>18</v>
      </c>
      <c r="N219" t="str">
        <f t="shared" si="17"/>
        <v>Oct</v>
      </c>
      <c r="O219">
        <f t="shared" si="19"/>
        <v>2021</v>
      </c>
    </row>
    <row r="220" spans="1:15" x14ac:dyDescent="0.25">
      <c r="A220" s="4">
        <v>44487</v>
      </c>
      <c r="B220" t="s">
        <v>50</v>
      </c>
      <c r="C220" s="6">
        <v>13</v>
      </c>
      <c r="D220" t="s">
        <v>106</v>
      </c>
      <c r="E220" t="s">
        <v>107</v>
      </c>
      <c r="F220" t="str">
        <f>VLOOKUP($B220,MasterData[],2,0)</f>
        <v>Product21</v>
      </c>
      <c r="G220" t="str">
        <f>VLOOKUP($B220,MasterData[],3,0)</f>
        <v>Category03</v>
      </c>
      <c r="H220" t="str">
        <f>VLOOKUP($B220,MasterData[],4,0)</f>
        <v>Ft</v>
      </c>
      <c r="I220">
        <f>VLOOKUP($B220,MasterData[],5,0)</f>
        <v>126</v>
      </c>
      <c r="J220">
        <f>VLOOKUP($B220,MasterData[],6,0)</f>
        <v>162.54</v>
      </c>
      <c r="K220">
        <f t="shared" si="15"/>
        <v>1638</v>
      </c>
      <c r="L220">
        <f t="shared" si="16"/>
        <v>2113.02</v>
      </c>
      <c r="M220">
        <f t="shared" si="18"/>
        <v>18</v>
      </c>
      <c r="N220" t="str">
        <f t="shared" si="17"/>
        <v>Oct</v>
      </c>
      <c r="O220">
        <f t="shared" si="19"/>
        <v>2021</v>
      </c>
    </row>
    <row r="221" spans="1:15" x14ac:dyDescent="0.25">
      <c r="A221" s="4">
        <v>44491</v>
      </c>
      <c r="B221" t="s">
        <v>29</v>
      </c>
      <c r="C221" s="6">
        <v>7</v>
      </c>
      <c r="D221" t="s">
        <v>108</v>
      </c>
      <c r="E221" t="s">
        <v>107</v>
      </c>
      <c r="F221" t="str">
        <f>VLOOKUP($B221,MasterData[],2,0)</f>
        <v>Product11</v>
      </c>
      <c r="G221" t="str">
        <f>VLOOKUP($B221,MasterData[],3,0)</f>
        <v>Category02</v>
      </c>
      <c r="H221" t="str">
        <f>VLOOKUP($B221,MasterData[],4,0)</f>
        <v>Lt</v>
      </c>
      <c r="I221">
        <f>VLOOKUP($B221,MasterData[],5,0)</f>
        <v>44</v>
      </c>
      <c r="J221">
        <f>VLOOKUP($B221,MasterData[],6,0)</f>
        <v>48.4</v>
      </c>
      <c r="K221">
        <f t="shared" si="15"/>
        <v>308</v>
      </c>
      <c r="L221">
        <f t="shared" si="16"/>
        <v>338.8</v>
      </c>
      <c r="M221">
        <f t="shared" si="18"/>
        <v>22</v>
      </c>
      <c r="N221" t="str">
        <f t="shared" si="17"/>
        <v>Oct</v>
      </c>
      <c r="O221">
        <f t="shared" si="19"/>
        <v>2021</v>
      </c>
    </row>
    <row r="222" spans="1:15" x14ac:dyDescent="0.25">
      <c r="A222" s="4">
        <v>44491</v>
      </c>
      <c r="B222" t="s">
        <v>56</v>
      </c>
      <c r="C222" s="6">
        <v>13</v>
      </c>
      <c r="D222" t="s">
        <v>106</v>
      </c>
      <c r="E222" t="s">
        <v>107</v>
      </c>
      <c r="F222" t="str">
        <f>VLOOKUP($B222,MasterData[],2,0)</f>
        <v>Product24</v>
      </c>
      <c r="G222" t="str">
        <f>VLOOKUP($B222,MasterData[],3,0)</f>
        <v>Category03</v>
      </c>
      <c r="H222" t="str">
        <f>VLOOKUP($B222,MasterData[],4,0)</f>
        <v>Ft</v>
      </c>
      <c r="I222">
        <f>VLOOKUP($B222,MasterData[],5,0)</f>
        <v>144</v>
      </c>
      <c r="J222">
        <f>VLOOKUP($B222,MasterData[],6,0)</f>
        <v>156.96</v>
      </c>
      <c r="K222">
        <f t="shared" si="15"/>
        <v>1872</v>
      </c>
      <c r="L222">
        <f t="shared" si="16"/>
        <v>2040.48</v>
      </c>
      <c r="M222">
        <f t="shared" si="18"/>
        <v>22</v>
      </c>
      <c r="N222" t="str">
        <f t="shared" si="17"/>
        <v>Oct</v>
      </c>
      <c r="O222">
        <f t="shared" si="19"/>
        <v>2021</v>
      </c>
    </row>
    <row r="223" spans="1:15" x14ac:dyDescent="0.25">
      <c r="A223" s="4">
        <v>44491</v>
      </c>
      <c r="B223" t="s">
        <v>24</v>
      </c>
      <c r="C223" s="6">
        <v>1</v>
      </c>
      <c r="D223" t="s">
        <v>108</v>
      </c>
      <c r="E223" t="s">
        <v>107</v>
      </c>
      <c r="F223" t="str">
        <f>VLOOKUP($B223,MasterData[],2,0)</f>
        <v>Product09</v>
      </c>
      <c r="G223" t="str">
        <f>VLOOKUP($B223,MasterData[],3,0)</f>
        <v>Category01</v>
      </c>
      <c r="H223" t="str">
        <f>VLOOKUP($B223,MasterData[],4,0)</f>
        <v>No.</v>
      </c>
      <c r="I223">
        <f>VLOOKUP($B223,MasterData[],5,0)</f>
        <v>6</v>
      </c>
      <c r="J223">
        <f>VLOOKUP($B223,MasterData[],6,0)</f>
        <v>7.8599999999999994</v>
      </c>
      <c r="K223">
        <f t="shared" si="15"/>
        <v>6</v>
      </c>
      <c r="L223">
        <f t="shared" si="16"/>
        <v>7.8599999999999994</v>
      </c>
      <c r="M223">
        <f t="shared" si="18"/>
        <v>22</v>
      </c>
      <c r="N223" t="str">
        <f t="shared" si="17"/>
        <v>Oct</v>
      </c>
      <c r="O223">
        <f t="shared" si="19"/>
        <v>2021</v>
      </c>
    </row>
    <row r="224" spans="1:15" x14ac:dyDescent="0.25">
      <c r="A224" s="4">
        <v>44493</v>
      </c>
      <c r="B224" t="s">
        <v>29</v>
      </c>
      <c r="C224" s="6">
        <v>3</v>
      </c>
      <c r="D224" t="s">
        <v>105</v>
      </c>
      <c r="E224" t="s">
        <v>107</v>
      </c>
      <c r="F224" t="str">
        <f>VLOOKUP($B224,MasterData[],2,0)</f>
        <v>Product11</v>
      </c>
      <c r="G224" t="str">
        <f>VLOOKUP($B224,MasterData[],3,0)</f>
        <v>Category02</v>
      </c>
      <c r="H224" t="str">
        <f>VLOOKUP($B224,MasterData[],4,0)</f>
        <v>Lt</v>
      </c>
      <c r="I224">
        <f>VLOOKUP($B224,MasterData[],5,0)</f>
        <v>44</v>
      </c>
      <c r="J224">
        <f>VLOOKUP($B224,MasterData[],6,0)</f>
        <v>48.4</v>
      </c>
      <c r="K224">
        <f t="shared" si="15"/>
        <v>132</v>
      </c>
      <c r="L224">
        <f t="shared" si="16"/>
        <v>145.19999999999999</v>
      </c>
      <c r="M224">
        <f t="shared" si="18"/>
        <v>24</v>
      </c>
      <c r="N224" t="str">
        <f t="shared" si="17"/>
        <v>Oct</v>
      </c>
      <c r="O224">
        <f t="shared" si="19"/>
        <v>2021</v>
      </c>
    </row>
    <row r="225" spans="1:15" x14ac:dyDescent="0.25">
      <c r="A225" s="4">
        <v>44494</v>
      </c>
      <c r="B225" t="s">
        <v>98</v>
      </c>
      <c r="C225" s="6">
        <v>9</v>
      </c>
      <c r="D225" t="s">
        <v>106</v>
      </c>
      <c r="E225" t="s">
        <v>107</v>
      </c>
      <c r="F225" t="str">
        <f>VLOOKUP($B225,MasterData[],2,0)</f>
        <v>Product44</v>
      </c>
      <c r="G225" t="str">
        <f>VLOOKUP($B225,MasterData[],3,0)</f>
        <v>Category05</v>
      </c>
      <c r="H225" t="str">
        <f>VLOOKUP($B225,MasterData[],4,0)</f>
        <v>Kg</v>
      </c>
      <c r="I225">
        <f>VLOOKUP($B225,MasterData[],5,0)</f>
        <v>76</v>
      </c>
      <c r="J225">
        <f>VLOOKUP($B225,MasterData[],6,0)</f>
        <v>82.08</v>
      </c>
      <c r="K225">
        <f t="shared" si="15"/>
        <v>684</v>
      </c>
      <c r="L225">
        <f t="shared" si="16"/>
        <v>738.72</v>
      </c>
      <c r="M225">
        <f t="shared" si="18"/>
        <v>25</v>
      </c>
      <c r="N225" t="str">
        <f t="shared" si="17"/>
        <v>Oct</v>
      </c>
      <c r="O225">
        <f t="shared" si="19"/>
        <v>2021</v>
      </c>
    </row>
    <row r="226" spans="1:15" x14ac:dyDescent="0.25">
      <c r="A226" s="4">
        <v>44495</v>
      </c>
      <c r="B226" t="s">
        <v>14</v>
      </c>
      <c r="C226" s="6">
        <v>6</v>
      </c>
      <c r="D226" t="s">
        <v>105</v>
      </c>
      <c r="E226" t="s">
        <v>107</v>
      </c>
      <c r="F226" t="str">
        <f>VLOOKUP($B226,MasterData[],2,0)</f>
        <v>Product04</v>
      </c>
      <c r="G226" t="str">
        <f>VLOOKUP($B226,MasterData[],3,0)</f>
        <v>Category01</v>
      </c>
      <c r="H226" t="str">
        <f>VLOOKUP($B226,MasterData[],4,0)</f>
        <v>Lt</v>
      </c>
      <c r="I226">
        <f>VLOOKUP($B226,MasterData[],5,0)</f>
        <v>44</v>
      </c>
      <c r="J226">
        <f>VLOOKUP($B226,MasterData[],6,0)</f>
        <v>48.84</v>
      </c>
      <c r="K226">
        <f t="shared" si="15"/>
        <v>264</v>
      </c>
      <c r="L226">
        <f t="shared" si="16"/>
        <v>293.04000000000002</v>
      </c>
      <c r="M226">
        <f t="shared" si="18"/>
        <v>26</v>
      </c>
      <c r="N226" t="str">
        <f t="shared" si="17"/>
        <v>Oct</v>
      </c>
      <c r="O226">
        <f t="shared" si="19"/>
        <v>2021</v>
      </c>
    </row>
    <row r="227" spans="1:15" x14ac:dyDescent="0.25">
      <c r="A227" s="4">
        <v>44497</v>
      </c>
      <c r="B227" t="s">
        <v>22</v>
      </c>
      <c r="C227" s="6">
        <v>1</v>
      </c>
      <c r="D227" t="s">
        <v>108</v>
      </c>
      <c r="E227" t="s">
        <v>107</v>
      </c>
      <c r="F227" t="str">
        <f>VLOOKUP($B227,MasterData[],2,0)</f>
        <v>Product08</v>
      </c>
      <c r="G227" t="str">
        <f>VLOOKUP($B227,MasterData[],3,0)</f>
        <v>Category01</v>
      </c>
      <c r="H227" t="str">
        <f>VLOOKUP($B227,MasterData[],4,0)</f>
        <v>Kg</v>
      </c>
      <c r="I227">
        <f>VLOOKUP($B227,MasterData[],5,0)</f>
        <v>83</v>
      </c>
      <c r="J227">
        <f>VLOOKUP($B227,MasterData[],6,0)</f>
        <v>94.62</v>
      </c>
      <c r="K227">
        <f t="shared" si="15"/>
        <v>83</v>
      </c>
      <c r="L227">
        <f t="shared" si="16"/>
        <v>94.62</v>
      </c>
      <c r="M227">
        <f t="shared" si="18"/>
        <v>28</v>
      </c>
      <c r="N227" t="str">
        <f t="shared" si="17"/>
        <v>Oct</v>
      </c>
      <c r="O227">
        <f t="shared" si="19"/>
        <v>2021</v>
      </c>
    </row>
    <row r="228" spans="1:15" x14ac:dyDescent="0.25">
      <c r="A228" s="4">
        <v>44498</v>
      </c>
      <c r="B228" t="s">
        <v>86</v>
      </c>
      <c r="C228" s="6">
        <v>14</v>
      </c>
      <c r="D228" t="s">
        <v>106</v>
      </c>
      <c r="E228" t="s">
        <v>106</v>
      </c>
      <c r="F228" t="str">
        <f>VLOOKUP($B228,MasterData[],2,0)</f>
        <v>Product38</v>
      </c>
      <c r="G228" t="str">
        <f>VLOOKUP($B228,MasterData[],3,0)</f>
        <v>Category05</v>
      </c>
      <c r="H228" t="str">
        <f>VLOOKUP($B228,MasterData[],4,0)</f>
        <v>Kg</v>
      </c>
      <c r="I228">
        <f>VLOOKUP($B228,MasterData[],5,0)</f>
        <v>72</v>
      </c>
      <c r="J228">
        <f>VLOOKUP($B228,MasterData[],6,0)</f>
        <v>79.92</v>
      </c>
      <c r="K228">
        <f t="shared" si="15"/>
        <v>1008</v>
      </c>
      <c r="L228">
        <f t="shared" si="16"/>
        <v>1118.8800000000001</v>
      </c>
      <c r="M228">
        <f t="shared" si="18"/>
        <v>29</v>
      </c>
      <c r="N228" t="str">
        <f t="shared" si="17"/>
        <v>Oct</v>
      </c>
      <c r="O228">
        <f t="shared" si="19"/>
        <v>2021</v>
      </c>
    </row>
    <row r="229" spans="1:15" x14ac:dyDescent="0.25">
      <c r="A229" s="4">
        <v>44500</v>
      </c>
      <c r="B229" t="s">
        <v>50</v>
      </c>
      <c r="C229" s="6">
        <v>6</v>
      </c>
      <c r="D229" t="s">
        <v>106</v>
      </c>
      <c r="E229" t="s">
        <v>107</v>
      </c>
      <c r="F229" t="str">
        <f>VLOOKUP($B229,MasterData[],2,0)</f>
        <v>Product21</v>
      </c>
      <c r="G229" t="str">
        <f>VLOOKUP($B229,MasterData[],3,0)</f>
        <v>Category03</v>
      </c>
      <c r="H229" t="str">
        <f>VLOOKUP($B229,MasterData[],4,0)</f>
        <v>Ft</v>
      </c>
      <c r="I229">
        <f>VLOOKUP($B229,MasterData[],5,0)</f>
        <v>126</v>
      </c>
      <c r="J229">
        <f>VLOOKUP($B229,MasterData[],6,0)</f>
        <v>162.54</v>
      </c>
      <c r="K229">
        <f t="shared" si="15"/>
        <v>756</v>
      </c>
      <c r="L229">
        <f t="shared" si="16"/>
        <v>975.24</v>
      </c>
      <c r="M229">
        <f t="shared" si="18"/>
        <v>31</v>
      </c>
      <c r="N229" t="str">
        <f t="shared" si="17"/>
        <v>Oct</v>
      </c>
      <c r="O229">
        <f t="shared" si="19"/>
        <v>2021</v>
      </c>
    </row>
    <row r="230" spans="1:15" x14ac:dyDescent="0.25">
      <c r="A230" s="4">
        <v>44503</v>
      </c>
      <c r="B230" t="s">
        <v>33</v>
      </c>
      <c r="C230" s="6">
        <v>12</v>
      </c>
      <c r="D230" t="s">
        <v>108</v>
      </c>
      <c r="E230" t="s">
        <v>107</v>
      </c>
      <c r="F230" t="str">
        <f>VLOOKUP($B230,MasterData[],2,0)</f>
        <v>Product13</v>
      </c>
      <c r="G230" t="str">
        <f>VLOOKUP($B230,MasterData[],3,0)</f>
        <v>Category02</v>
      </c>
      <c r="H230" t="str">
        <f>VLOOKUP($B230,MasterData[],4,0)</f>
        <v>Kg</v>
      </c>
      <c r="I230">
        <f>VLOOKUP($B230,MasterData[],5,0)</f>
        <v>112</v>
      </c>
      <c r="J230">
        <f>VLOOKUP($B230,MasterData[],6,0)</f>
        <v>122.08</v>
      </c>
      <c r="K230">
        <f t="shared" si="15"/>
        <v>1344</v>
      </c>
      <c r="L230">
        <f t="shared" si="16"/>
        <v>1464.96</v>
      </c>
      <c r="M230">
        <f t="shared" si="18"/>
        <v>3</v>
      </c>
      <c r="N230" t="str">
        <f t="shared" si="17"/>
        <v>Nov</v>
      </c>
      <c r="O230">
        <f t="shared" si="19"/>
        <v>2021</v>
      </c>
    </row>
    <row r="231" spans="1:15" x14ac:dyDescent="0.25">
      <c r="A231" s="4">
        <v>44506</v>
      </c>
      <c r="B231" t="s">
        <v>81</v>
      </c>
      <c r="C231" s="6">
        <v>10</v>
      </c>
      <c r="D231" t="s">
        <v>108</v>
      </c>
      <c r="E231" t="s">
        <v>106</v>
      </c>
      <c r="F231" t="str">
        <f>VLOOKUP($B231,MasterData[],2,0)</f>
        <v>Product36</v>
      </c>
      <c r="G231" t="str">
        <f>VLOOKUP($B231,MasterData[],3,0)</f>
        <v>Category04</v>
      </c>
      <c r="H231" t="str">
        <f>VLOOKUP($B231,MasterData[],4,0)</f>
        <v>Kg</v>
      </c>
      <c r="I231">
        <f>VLOOKUP($B231,MasterData[],5,0)</f>
        <v>90</v>
      </c>
      <c r="J231">
        <f>VLOOKUP($B231,MasterData[],6,0)</f>
        <v>96.3</v>
      </c>
      <c r="K231">
        <f t="shared" si="15"/>
        <v>900</v>
      </c>
      <c r="L231">
        <f t="shared" si="16"/>
        <v>963</v>
      </c>
      <c r="M231">
        <f t="shared" si="18"/>
        <v>6</v>
      </c>
      <c r="N231" t="str">
        <f t="shared" si="17"/>
        <v>Nov</v>
      </c>
      <c r="O231">
        <f t="shared" si="19"/>
        <v>2021</v>
      </c>
    </row>
    <row r="232" spans="1:15" x14ac:dyDescent="0.25">
      <c r="A232" s="4">
        <v>44508</v>
      </c>
      <c r="B232" t="s">
        <v>20</v>
      </c>
      <c r="C232" s="6">
        <v>15</v>
      </c>
      <c r="D232" t="s">
        <v>108</v>
      </c>
      <c r="E232" t="s">
        <v>106</v>
      </c>
      <c r="F232" t="str">
        <f>VLOOKUP($B232,MasterData[],2,0)</f>
        <v>Product07</v>
      </c>
      <c r="G232" t="str">
        <f>VLOOKUP($B232,MasterData[],3,0)</f>
        <v>Category01</v>
      </c>
      <c r="H232" t="str">
        <f>VLOOKUP($B232,MasterData[],4,0)</f>
        <v>Lt</v>
      </c>
      <c r="I232">
        <f>VLOOKUP($B232,MasterData[],5,0)</f>
        <v>43</v>
      </c>
      <c r="J232">
        <f>VLOOKUP($B232,MasterData[],6,0)</f>
        <v>47.730000000000004</v>
      </c>
      <c r="K232">
        <f t="shared" si="15"/>
        <v>645</v>
      </c>
      <c r="L232">
        <f t="shared" si="16"/>
        <v>715.95</v>
      </c>
      <c r="M232">
        <f t="shared" si="18"/>
        <v>8</v>
      </c>
      <c r="N232" t="str">
        <f t="shared" si="17"/>
        <v>Nov</v>
      </c>
      <c r="O232">
        <f t="shared" si="19"/>
        <v>2021</v>
      </c>
    </row>
    <row r="233" spans="1:15" x14ac:dyDescent="0.25">
      <c r="A233" s="4">
        <v>44510</v>
      </c>
      <c r="B233" t="s">
        <v>94</v>
      </c>
      <c r="C233" s="6">
        <v>6</v>
      </c>
      <c r="D233" t="s">
        <v>106</v>
      </c>
      <c r="E233" t="s">
        <v>107</v>
      </c>
      <c r="F233" t="str">
        <f>VLOOKUP($B233,MasterData[],2,0)</f>
        <v>Product42</v>
      </c>
      <c r="G233" t="str">
        <f>VLOOKUP($B233,MasterData[],3,0)</f>
        <v>Category05</v>
      </c>
      <c r="H233" t="str">
        <f>VLOOKUP($B233,MasterData[],4,0)</f>
        <v>Ft</v>
      </c>
      <c r="I233">
        <f>VLOOKUP($B233,MasterData[],5,0)</f>
        <v>120</v>
      </c>
      <c r="J233">
        <f>VLOOKUP($B233,MasterData[],6,0)</f>
        <v>162</v>
      </c>
      <c r="K233">
        <f t="shared" si="15"/>
        <v>720</v>
      </c>
      <c r="L233">
        <f t="shared" si="16"/>
        <v>972</v>
      </c>
      <c r="M233">
        <f t="shared" si="18"/>
        <v>10</v>
      </c>
      <c r="N233" t="str">
        <f t="shared" si="17"/>
        <v>Nov</v>
      </c>
      <c r="O233">
        <f t="shared" si="19"/>
        <v>2021</v>
      </c>
    </row>
    <row r="234" spans="1:15" x14ac:dyDescent="0.25">
      <c r="A234" s="4">
        <v>44511</v>
      </c>
      <c r="B234" t="s">
        <v>90</v>
      </c>
      <c r="C234" s="6">
        <v>12</v>
      </c>
      <c r="D234" t="s">
        <v>105</v>
      </c>
      <c r="E234" t="s">
        <v>106</v>
      </c>
      <c r="F234" t="str">
        <f>VLOOKUP($B234,MasterData[],2,0)</f>
        <v>Product40</v>
      </c>
      <c r="G234" t="str">
        <f>VLOOKUP($B234,MasterData[],3,0)</f>
        <v>Category05</v>
      </c>
      <c r="H234" t="str">
        <f>VLOOKUP($B234,MasterData[],4,0)</f>
        <v>Kg</v>
      </c>
      <c r="I234">
        <f>VLOOKUP($B234,MasterData[],5,0)</f>
        <v>90</v>
      </c>
      <c r="J234">
        <f>VLOOKUP($B234,MasterData[],6,0)</f>
        <v>115.2</v>
      </c>
      <c r="K234">
        <f t="shared" si="15"/>
        <v>1080</v>
      </c>
      <c r="L234">
        <f t="shared" si="16"/>
        <v>1382.4</v>
      </c>
      <c r="M234">
        <f t="shared" si="18"/>
        <v>11</v>
      </c>
      <c r="N234" t="str">
        <f t="shared" si="17"/>
        <v>Nov</v>
      </c>
      <c r="O234">
        <f t="shared" si="19"/>
        <v>2021</v>
      </c>
    </row>
    <row r="235" spans="1:15" x14ac:dyDescent="0.25">
      <c r="A235" s="4">
        <v>44512</v>
      </c>
      <c r="B235" t="s">
        <v>26</v>
      </c>
      <c r="C235" s="6">
        <v>3</v>
      </c>
      <c r="D235" t="s">
        <v>106</v>
      </c>
      <c r="E235" t="s">
        <v>107</v>
      </c>
      <c r="F235" t="str">
        <f>VLOOKUP($B235,MasterData[],2,0)</f>
        <v>Product10</v>
      </c>
      <c r="G235" t="str">
        <f>VLOOKUP($B235,MasterData[],3,0)</f>
        <v>Category02</v>
      </c>
      <c r="H235" t="str">
        <f>VLOOKUP($B235,MasterData[],4,0)</f>
        <v>Ft</v>
      </c>
      <c r="I235">
        <f>VLOOKUP($B235,MasterData[],5,0)</f>
        <v>148</v>
      </c>
      <c r="J235">
        <f>VLOOKUP($B235,MasterData[],6,0)</f>
        <v>164.28</v>
      </c>
      <c r="K235">
        <f t="shared" si="15"/>
        <v>444</v>
      </c>
      <c r="L235">
        <f t="shared" si="16"/>
        <v>492.84000000000003</v>
      </c>
      <c r="M235">
        <f t="shared" si="18"/>
        <v>12</v>
      </c>
      <c r="N235" t="str">
        <f t="shared" si="17"/>
        <v>Nov</v>
      </c>
      <c r="O235">
        <f t="shared" si="19"/>
        <v>2021</v>
      </c>
    </row>
    <row r="236" spans="1:15" x14ac:dyDescent="0.25">
      <c r="A236" s="4">
        <v>44520</v>
      </c>
      <c r="B236" t="s">
        <v>77</v>
      </c>
      <c r="C236" s="6">
        <v>14</v>
      </c>
      <c r="D236" t="s">
        <v>106</v>
      </c>
      <c r="E236" t="s">
        <v>106</v>
      </c>
      <c r="F236" t="str">
        <f>VLOOKUP($B236,MasterData[],2,0)</f>
        <v>Product34</v>
      </c>
      <c r="G236" t="str">
        <f>VLOOKUP($B236,MasterData[],3,0)</f>
        <v>Category04</v>
      </c>
      <c r="H236" t="str">
        <f>VLOOKUP($B236,MasterData[],4,0)</f>
        <v>Lt</v>
      </c>
      <c r="I236">
        <f>VLOOKUP($B236,MasterData[],5,0)</f>
        <v>55</v>
      </c>
      <c r="J236">
        <f>VLOOKUP($B236,MasterData[],6,0)</f>
        <v>58.3</v>
      </c>
      <c r="K236">
        <f t="shared" si="15"/>
        <v>770</v>
      </c>
      <c r="L236">
        <f t="shared" si="16"/>
        <v>816.19999999999993</v>
      </c>
      <c r="M236">
        <f t="shared" si="18"/>
        <v>20</v>
      </c>
      <c r="N236" t="str">
        <f t="shared" si="17"/>
        <v>Nov</v>
      </c>
      <c r="O236">
        <f t="shared" si="19"/>
        <v>2021</v>
      </c>
    </row>
    <row r="237" spans="1:15" x14ac:dyDescent="0.25">
      <c r="A237" s="4">
        <v>44520</v>
      </c>
      <c r="B237" t="s">
        <v>22</v>
      </c>
      <c r="C237" s="6">
        <v>11</v>
      </c>
      <c r="D237" t="s">
        <v>106</v>
      </c>
      <c r="E237" t="s">
        <v>107</v>
      </c>
      <c r="F237" t="str">
        <f>VLOOKUP($B237,MasterData[],2,0)</f>
        <v>Product08</v>
      </c>
      <c r="G237" t="str">
        <f>VLOOKUP($B237,MasterData[],3,0)</f>
        <v>Category01</v>
      </c>
      <c r="H237" t="str">
        <f>VLOOKUP($B237,MasterData[],4,0)</f>
        <v>Kg</v>
      </c>
      <c r="I237">
        <f>VLOOKUP($B237,MasterData[],5,0)</f>
        <v>83</v>
      </c>
      <c r="J237">
        <f>VLOOKUP($B237,MasterData[],6,0)</f>
        <v>94.62</v>
      </c>
      <c r="K237">
        <f t="shared" si="15"/>
        <v>913</v>
      </c>
      <c r="L237">
        <f t="shared" si="16"/>
        <v>1040.8200000000002</v>
      </c>
      <c r="M237">
        <f t="shared" si="18"/>
        <v>20</v>
      </c>
      <c r="N237" t="str">
        <f t="shared" si="17"/>
        <v>Nov</v>
      </c>
      <c r="O237">
        <f t="shared" si="19"/>
        <v>2021</v>
      </c>
    </row>
    <row r="238" spans="1:15" x14ac:dyDescent="0.25">
      <c r="A238" s="4">
        <v>44521</v>
      </c>
      <c r="B238" t="s">
        <v>35</v>
      </c>
      <c r="C238" s="6">
        <v>1</v>
      </c>
      <c r="D238" t="s">
        <v>105</v>
      </c>
      <c r="E238" t="s">
        <v>106</v>
      </c>
      <c r="F238" t="str">
        <f>VLOOKUP($B238,MasterData[],2,0)</f>
        <v>Product14</v>
      </c>
      <c r="G238" t="str">
        <f>VLOOKUP($B238,MasterData[],3,0)</f>
        <v>Category02</v>
      </c>
      <c r="H238" t="str">
        <f>VLOOKUP($B238,MasterData[],4,0)</f>
        <v>Kg</v>
      </c>
      <c r="I238">
        <f>VLOOKUP($B238,MasterData[],5,0)</f>
        <v>112</v>
      </c>
      <c r="J238">
        <f>VLOOKUP($B238,MasterData[],6,0)</f>
        <v>146.72</v>
      </c>
      <c r="K238">
        <f t="shared" si="15"/>
        <v>112</v>
      </c>
      <c r="L238">
        <f t="shared" si="16"/>
        <v>146.72</v>
      </c>
      <c r="M238">
        <f t="shared" si="18"/>
        <v>21</v>
      </c>
      <c r="N238" t="str">
        <f t="shared" si="17"/>
        <v>Nov</v>
      </c>
      <c r="O238">
        <f t="shared" si="19"/>
        <v>2021</v>
      </c>
    </row>
    <row r="239" spans="1:15" x14ac:dyDescent="0.25">
      <c r="A239" s="4">
        <v>44521</v>
      </c>
      <c r="B239" t="s">
        <v>18</v>
      </c>
      <c r="C239" s="6">
        <v>1</v>
      </c>
      <c r="D239" t="s">
        <v>106</v>
      </c>
      <c r="E239" t="s">
        <v>107</v>
      </c>
      <c r="F239" t="str">
        <f>VLOOKUP($B239,MasterData[],2,0)</f>
        <v>Product06</v>
      </c>
      <c r="G239" t="str">
        <f>VLOOKUP($B239,MasterData[],3,0)</f>
        <v>Category01</v>
      </c>
      <c r="H239" t="str">
        <f>VLOOKUP($B239,MasterData[],4,0)</f>
        <v>Kg</v>
      </c>
      <c r="I239">
        <f>VLOOKUP($B239,MasterData[],5,0)</f>
        <v>75</v>
      </c>
      <c r="J239">
        <f>VLOOKUP($B239,MasterData[],6,0)</f>
        <v>85.5</v>
      </c>
      <c r="K239">
        <f t="shared" si="15"/>
        <v>75</v>
      </c>
      <c r="L239">
        <f t="shared" si="16"/>
        <v>85.5</v>
      </c>
      <c r="M239">
        <f t="shared" si="18"/>
        <v>21</v>
      </c>
      <c r="N239" t="str">
        <f t="shared" si="17"/>
        <v>Nov</v>
      </c>
      <c r="O239">
        <f t="shared" si="19"/>
        <v>2021</v>
      </c>
    </row>
    <row r="240" spans="1:15" x14ac:dyDescent="0.25">
      <c r="A240" s="4">
        <v>44527</v>
      </c>
      <c r="B240" t="s">
        <v>31</v>
      </c>
      <c r="C240" s="6">
        <v>8</v>
      </c>
      <c r="D240" t="s">
        <v>106</v>
      </c>
      <c r="E240" t="s">
        <v>106</v>
      </c>
      <c r="F240" t="str">
        <f>VLOOKUP($B240,MasterData[],2,0)</f>
        <v>Product12</v>
      </c>
      <c r="G240" t="str">
        <f>VLOOKUP($B240,MasterData[],3,0)</f>
        <v>Category02</v>
      </c>
      <c r="H240" t="str">
        <f>VLOOKUP($B240,MasterData[],4,0)</f>
        <v>Kg</v>
      </c>
      <c r="I240">
        <f>VLOOKUP($B240,MasterData[],5,0)</f>
        <v>73</v>
      </c>
      <c r="J240">
        <f>VLOOKUP($B240,MasterData[],6,0)</f>
        <v>94.17</v>
      </c>
      <c r="K240">
        <f t="shared" si="15"/>
        <v>584</v>
      </c>
      <c r="L240">
        <f t="shared" si="16"/>
        <v>753.36</v>
      </c>
      <c r="M240">
        <f t="shared" si="18"/>
        <v>27</v>
      </c>
      <c r="N240" t="str">
        <f t="shared" si="17"/>
        <v>Nov</v>
      </c>
      <c r="O240">
        <f t="shared" si="19"/>
        <v>2021</v>
      </c>
    </row>
    <row r="241" spans="1:15" x14ac:dyDescent="0.25">
      <c r="A241" s="4">
        <v>44528</v>
      </c>
      <c r="B241" t="s">
        <v>90</v>
      </c>
      <c r="C241" s="6">
        <v>2</v>
      </c>
      <c r="D241" t="s">
        <v>108</v>
      </c>
      <c r="E241" t="s">
        <v>107</v>
      </c>
      <c r="F241" t="str">
        <f>VLOOKUP($B241,MasterData[],2,0)</f>
        <v>Product40</v>
      </c>
      <c r="G241" t="str">
        <f>VLOOKUP($B241,MasterData[],3,0)</f>
        <v>Category05</v>
      </c>
      <c r="H241" t="str">
        <f>VLOOKUP($B241,MasterData[],4,0)</f>
        <v>Kg</v>
      </c>
      <c r="I241">
        <f>VLOOKUP($B241,MasterData[],5,0)</f>
        <v>90</v>
      </c>
      <c r="J241">
        <f>VLOOKUP($B241,MasterData[],6,0)</f>
        <v>115.2</v>
      </c>
      <c r="K241">
        <f t="shared" si="15"/>
        <v>180</v>
      </c>
      <c r="L241">
        <f t="shared" si="16"/>
        <v>230.4</v>
      </c>
      <c r="M241">
        <f t="shared" si="18"/>
        <v>28</v>
      </c>
      <c r="N241" t="str">
        <f t="shared" si="17"/>
        <v>Nov</v>
      </c>
      <c r="O241">
        <f t="shared" si="19"/>
        <v>2021</v>
      </c>
    </row>
    <row r="242" spans="1:15" x14ac:dyDescent="0.25">
      <c r="A242" s="4">
        <v>44530</v>
      </c>
      <c r="B242" t="s">
        <v>88</v>
      </c>
      <c r="C242" s="6">
        <v>15</v>
      </c>
      <c r="D242" t="s">
        <v>108</v>
      </c>
      <c r="E242" t="s">
        <v>106</v>
      </c>
      <c r="F242" t="str">
        <f>VLOOKUP($B242,MasterData[],2,0)</f>
        <v>Product39</v>
      </c>
      <c r="G242" t="str">
        <f>VLOOKUP($B242,MasterData[],3,0)</f>
        <v>Category05</v>
      </c>
      <c r="H242" t="str">
        <f>VLOOKUP($B242,MasterData[],4,0)</f>
        <v>No.</v>
      </c>
      <c r="I242">
        <f>VLOOKUP($B242,MasterData[],5,0)</f>
        <v>37</v>
      </c>
      <c r="J242">
        <f>VLOOKUP($B242,MasterData[],6,0)</f>
        <v>42.55</v>
      </c>
      <c r="K242">
        <f t="shared" si="15"/>
        <v>555</v>
      </c>
      <c r="L242">
        <f t="shared" si="16"/>
        <v>638.25</v>
      </c>
      <c r="M242">
        <f t="shared" si="18"/>
        <v>30</v>
      </c>
      <c r="N242" t="str">
        <f t="shared" si="17"/>
        <v>Nov</v>
      </c>
      <c r="O242">
        <f t="shared" si="19"/>
        <v>2021</v>
      </c>
    </row>
    <row r="243" spans="1:15" x14ac:dyDescent="0.25">
      <c r="A243" s="4">
        <v>44532</v>
      </c>
      <c r="B243" t="s">
        <v>39</v>
      </c>
      <c r="C243" s="6">
        <v>10</v>
      </c>
      <c r="D243" t="s">
        <v>108</v>
      </c>
      <c r="E243" t="s">
        <v>107</v>
      </c>
      <c r="F243" t="str">
        <f>VLOOKUP($B243,MasterData[],2,0)</f>
        <v>Product16</v>
      </c>
      <c r="G243" t="str">
        <f>VLOOKUP($B243,MasterData[],3,0)</f>
        <v>Category02</v>
      </c>
      <c r="H243" t="str">
        <f>VLOOKUP($B243,MasterData[],4,0)</f>
        <v>No.</v>
      </c>
      <c r="I243">
        <f>VLOOKUP($B243,MasterData[],5,0)</f>
        <v>13</v>
      </c>
      <c r="J243">
        <f>VLOOKUP($B243,MasterData[],6,0)</f>
        <v>16.64</v>
      </c>
      <c r="K243">
        <f t="shared" si="15"/>
        <v>130</v>
      </c>
      <c r="L243">
        <f t="shared" si="16"/>
        <v>166.4</v>
      </c>
      <c r="M243">
        <f t="shared" si="18"/>
        <v>2</v>
      </c>
      <c r="N243" t="str">
        <f t="shared" si="17"/>
        <v>Dec</v>
      </c>
      <c r="O243">
        <f t="shared" si="19"/>
        <v>2021</v>
      </c>
    </row>
    <row r="244" spans="1:15" x14ac:dyDescent="0.25">
      <c r="A244" s="4">
        <v>44533</v>
      </c>
      <c r="B244" t="s">
        <v>77</v>
      </c>
      <c r="C244" s="6">
        <v>2</v>
      </c>
      <c r="D244" t="s">
        <v>106</v>
      </c>
      <c r="E244" t="s">
        <v>107</v>
      </c>
      <c r="F244" t="str">
        <f>VLOOKUP($B244,MasterData[],2,0)</f>
        <v>Product34</v>
      </c>
      <c r="G244" t="str">
        <f>VLOOKUP($B244,MasterData[],3,0)</f>
        <v>Category04</v>
      </c>
      <c r="H244" t="str">
        <f>VLOOKUP($B244,MasterData[],4,0)</f>
        <v>Lt</v>
      </c>
      <c r="I244">
        <f>VLOOKUP($B244,MasterData[],5,0)</f>
        <v>55</v>
      </c>
      <c r="J244">
        <f>VLOOKUP($B244,MasterData[],6,0)</f>
        <v>58.3</v>
      </c>
      <c r="K244">
        <f t="shared" si="15"/>
        <v>110</v>
      </c>
      <c r="L244">
        <f t="shared" si="16"/>
        <v>116.6</v>
      </c>
      <c r="M244">
        <f t="shared" si="18"/>
        <v>3</v>
      </c>
      <c r="N244" t="str">
        <f t="shared" si="17"/>
        <v>Dec</v>
      </c>
      <c r="O244">
        <f t="shared" si="19"/>
        <v>2021</v>
      </c>
    </row>
    <row r="245" spans="1:15" x14ac:dyDescent="0.25">
      <c r="A245" s="4">
        <v>44533</v>
      </c>
      <c r="B245" t="s">
        <v>45</v>
      </c>
      <c r="C245" s="6">
        <v>8</v>
      </c>
      <c r="D245" t="s">
        <v>106</v>
      </c>
      <c r="E245" t="s">
        <v>106</v>
      </c>
      <c r="F245" t="str">
        <f>VLOOKUP($B245,MasterData[],2,0)</f>
        <v>Product19</v>
      </c>
      <c r="G245" t="str">
        <f>VLOOKUP($B245,MasterData[],3,0)</f>
        <v>Category02</v>
      </c>
      <c r="H245" t="str">
        <f>VLOOKUP($B245,MasterData[],4,0)</f>
        <v>Ft</v>
      </c>
      <c r="I245">
        <f>VLOOKUP($B245,MasterData[],5,0)</f>
        <v>150</v>
      </c>
      <c r="J245">
        <f>VLOOKUP($B245,MasterData[],6,0)</f>
        <v>210</v>
      </c>
      <c r="K245">
        <f t="shared" si="15"/>
        <v>1200</v>
      </c>
      <c r="L245">
        <f t="shared" si="16"/>
        <v>1680</v>
      </c>
      <c r="M245">
        <f t="shared" si="18"/>
        <v>3</v>
      </c>
      <c r="N245" t="str">
        <f t="shared" si="17"/>
        <v>Dec</v>
      </c>
      <c r="O245">
        <f t="shared" si="19"/>
        <v>2021</v>
      </c>
    </row>
    <row r="246" spans="1:15" x14ac:dyDescent="0.25">
      <c r="A246" s="4">
        <v>44535</v>
      </c>
      <c r="B246" t="s">
        <v>14</v>
      </c>
      <c r="C246" s="6">
        <v>15</v>
      </c>
      <c r="D246" t="s">
        <v>108</v>
      </c>
      <c r="E246" t="s">
        <v>107</v>
      </c>
      <c r="F246" t="str">
        <f>VLOOKUP($B246,MasterData[],2,0)</f>
        <v>Product04</v>
      </c>
      <c r="G246" t="str">
        <f>VLOOKUP($B246,MasterData[],3,0)</f>
        <v>Category01</v>
      </c>
      <c r="H246" t="str">
        <f>VLOOKUP($B246,MasterData[],4,0)</f>
        <v>Lt</v>
      </c>
      <c r="I246">
        <f>VLOOKUP($B246,MasterData[],5,0)</f>
        <v>44</v>
      </c>
      <c r="J246">
        <f>VLOOKUP($B246,MasterData[],6,0)</f>
        <v>48.84</v>
      </c>
      <c r="K246">
        <f t="shared" si="15"/>
        <v>660</v>
      </c>
      <c r="L246">
        <f t="shared" si="16"/>
        <v>732.6</v>
      </c>
      <c r="M246">
        <f t="shared" si="18"/>
        <v>5</v>
      </c>
      <c r="N246" t="str">
        <f t="shared" si="17"/>
        <v>Dec</v>
      </c>
      <c r="O246">
        <f t="shared" si="19"/>
        <v>2021</v>
      </c>
    </row>
    <row r="247" spans="1:15" x14ac:dyDescent="0.25">
      <c r="A247" s="4">
        <v>44535</v>
      </c>
      <c r="B247" t="s">
        <v>26</v>
      </c>
      <c r="C247" s="6">
        <v>1</v>
      </c>
      <c r="D247" t="s">
        <v>108</v>
      </c>
      <c r="E247" t="s">
        <v>106</v>
      </c>
      <c r="F247" t="str">
        <f>VLOOKUP($B247,MasterData[],2,0)</f>
        <v>Product10</v>
      </c>
      <c r="G247" t="str">
        <f>VLOOKUP($B247,MasterData[],3,0)</f>
        <v>Category02</v>
      </c>
      <c r="H247" t="str">
        <f>VLOOKUP($B247,MasterData[],4,0)</f>
        <v>Ft</v>
      </c>
      <c r="I247">
        <f>VLOOKUP($B247,MasterData[],5,0)</f>
        <v>148</v>
      </c>
      <c r="J247">
        <f>VLOOKUP($B247,MasterData[],6,0)</f>
        <v>164.28</v>
      </c>
      <c r="K247">
        <f t="shared" si="15"/>
        <v>148</v>
      </c>
      <c r="L247">
        <f t="shared" si="16"/>
        <v>164.28</v>
      </c>
      <c r="M247">
        <f t="shared" si="18"/>
        <v>5</v>
      </c>
      <c r="N247" t="str">
        <f t="shared" si="17"/>
        <v>Dec</v>
      </c>
      <c r="O247">
        <f t="shared" si="19"/>
        <v>2021</v>
      </c>
    </row>
    <row r="248" spans="1:15" x14ac:dyDescent="0.25">
      <c r="A248" s="4">
        <v>44537</v>
      </c>
      <c r="B248" t="s">
        <v>33</v>
      </c>
      <c r="C248" s="6">
        <v>8</v>
      </c>
      <c r="D248" t="s">
        <v>108</v>
      </c>
      <c r="E248" t="s">
        <v>106</v>
      </c>
      <c r="F248" t="str">
        <f>VLOOKUP($B248,MasterData[],2,0)</f>
        <v>Product13</v>
      </c>
      <c r="G248" t="str">
        <f>VLOOKUP($B248,MasterData[],3,0)</f>
        <v>Category02</v>
      </c>
      <c r="H248" t="str">
        <f>VLOOKUP($B248,MasterData[],4,0)</f>
        <v>Kg</v>
      </c>
      <c r="I248">
        <f>VLOOKUP($B248,MasterData[],5,0)</f>
        <v>112</v>
      </c>
      <c r="J248">
        <f>VLOOKUP($B248,MasterData[],6,0)</f>
        <v>122.08</v>
      </c>
      <c r="K248">
        <f t="shared" si="15"/>
        <v>896</v>
      </c>
      <c r="L248">
        <f t="shared" si="16"/>
        <v>976.64</v>
      </c>
      <c r="M248">
        <f t="shared" si="18"/>
        <v>7</v>
      </c>
      <c r="N248" t="str">
        <f t="shared" si="17"/>
        <v>Dec</v>
      </c>
      <c r="O248">
        <f t="shared" si="19"/>
        <v>2021</v>
      </c>
    </row>
    <row r="249" spans="1:15" x14ac:dyDescent="0.25">
      <c r="A249" s="4">
        <v>44538</v>
      </c>
      <c r="B249" t="s">
        <v>98</v>
      </c>
      <c r="C249" s="6">
        <v>14</v>
      </c>
      <c r="D249" t="s">
        <v>108</v>
      </c>
      <c r="E249" t="s">
        <v>106</v>
      </c>
      <c r="F249" t="str">
        <f>VLOOKUP($B249,MasterData[],2,0)</f>
        <v>Product44</v>
      </c>
      <c r="G249" t="str">
        <f>VLOOKUP($B249,MasterData[],3,0)</f>
        <v>Category05</v>
      </c>
      <c r="H249" t="str">
        <f>VLOOKUP($B249,MasterData[],4,0)</f>
        <v>Kg</v>
      </c>
      <c r="I249">
        <f>VLOOKUP($B249,MasterData[],5,0)</f>
        <v>76</v>
      </c>
      <c r="J249">
        <f>VLOOKUP($B249,MasterData[],6,0)</f>
        <v>82.08</v>
      </c>
      <c r="K249">
        <f t="shared" si="15"/>
        <v>1064</v>
      </c>
      <c r="L249">
        <f t="shared" si="16"/>
        <v>1149.1199999999999</v>
      </c>
      <c r="M249">
        <f t="shared" si="18"/>
        <v>8</v>
      </c>
      <c r="N249" t="str">
        <f t="shared" si="17"/>
        <v>Dec</v>
      </c>
      <c r="O249">
        <f t="shared" si="19"/>
        <v>2021</v>
      </c>
    </row>
    <row r="250" spans="1:15" x14ac:dyDescent="0.25">
      <c r="A250" s="4">
        <v>44544</v>
      </c>
      <c r="B250" t="s">
        <v>94</v>
      </c>
      <c r="C250" s="6">
        <v>4</v>
      </c>
      <c r="D250" t="s">
        <v>108</v>
      </c>
      <c r="E250" t="s">
        <v>106</v>
      </c>
      <c r="F250" t="str">
        <f>VLOOKUP($B250,MasterData[],2,0)</f>
        <v>Product42</v>
      </c>
      <c r="G250" t="str">
        <f>VLOOKUP($B250,MasterData[],3,0)</f>
        <v>Category05</v>
      </c>
      <c r="H250" t="str">
        <f>VLOOKUP($B250,MasterData[],4,0)</f>
        <v>Ft</v>
      </c>
      <c r="I250">
        <f>VLOOKUP($B250,MasterData[],5,0)</f>
        <v>120</v>
      </c>
      <c r="J250">
        <f>VLOOKUP($B250,MasterData[],6,0)</f>
        <v>162</v>
      </c>
      <c r="K250">
        <f t="shared" si="15"/>
        <v>480</v>
      </c>
      <c r="L250">
        <f t="shared" si="16"/>
        <v>648</v>
      </c>
      <c r="M250">
        <f t="shared" si="18"/>
        <v>14</v>
      </c>
      <c r="N250" t="str">
        <f t="shared" si="17"/>
        <v>Dec</v>
      </c>
      <c r="O250">
        <f t="shared" si="19"/>
        <v>2021</v>
      </c>
    </row>
    <row r="251" spans="1:15" x14ac:dyDescent="0.25">
      <c r="A251" s="4">
        <v>44548</v>
      </c>
      <c r="B251" t="s">
        <v>12</v>
      </c>
      <c r="C251" s="6">
        <v>2</v>
      </c>
      <c r="D251" t="s">
        <v>108</v>
      </c>
      <c r="E251" t="s">
        <v>107</v>
      </c>
      <c r="F251" t="str">
        <f>VLOOKUP($B251,MasterData[],2,0)</f>
        <v>Product03</v>
      </c>
      <c r="G251" t="str">
        <f>VLOOKUP($B251,MasterData[],3,0)</f>
        <v>Category01</v>
      </c>
      <c r="H251" t="str">
        <f>VLOOKUP($B251,MasterData[],4,0)</f>
        <v>Kg</v>
      </c>
      <c r="I251">
        <f>VLOOKUP($B251,MasterData[],5,0)</f>
        <v>71</v>
      </c>
      <c r="J251">
        <f>VLOOKUP($B251,MasterData[],6,0)</f>
        <v>80.94</v>
      </c>
      <c r="K251">
        <f t="shared" si="15"/>
        <v>142</v>
      </c>
      <c r="L251">
        <f t="shared" si="16"/>
        <v>161.88</v>
      </c>
      <c r="M251">
        <f t="shared" si="18"/>
        <v>18</v>
      </c>
      <c r="N251" t="str">
        <f t="shared" si="17"/>
        <v>Dec</v>
      </c>
      <c r="O251">
        <f t="shared" si="19"/>
        <v>2021</v>
      </c>
    </row>
    <row r="252" spans="1:15" x14ac:dyDescent="0.25">
      <c r="A252" s="4">
        <v>44548</v>
      </c>
      <c r="B252" t="s">
        <v>52</v>
      </c>
      <c r="C252" s="6">
        <v>8</v>
      </c>
      <c r="D252" t="s">
        <v>106</v>
      </c>
      <c r="E252" t="s">
        <v>107</v>
      </c>
      <c r="F252" t="str">
        <f>VLOOKUP($B252,MasterData[],2,0)</f>
        <v>Product22</v>
      </c>
      <c r="G252" t="str">
        <f>VLOOKUP($B252,MasterData[],3,0)</f>
        <v>Category03</v>
      </c>
      <c r="H252" t="str">
        <f>VLOOKUP($B252,MasterData[],4,0)</f>
        <v>Ft</v>
      </c>
      <c r="I252">
        <f>VLOOKUP($B252,MasterData[],5,0)</f>
        <v>121</v>
      </c>
      <c r="J252">
        <f>VLOOKUP($B252,MasterData[],6,0)</f>
        <v>141.57</v>
      </c>
      <c r="K252">
        <f t="shared" si="15"/>
        <v>968</v>
      </c>
      <c r="L252">
        <f t="shared" si="16"/>
        <v>1132.56</v>
      </c>
      <c r="M252">
        <f t="shared" si="18"/>
        <v>18</v>
      </c>
      <c r="N252" t="str">
        <f t="shared" si="17"/>
        <v>Dec</v>
      </c>
      <c r="O252">
        <f t="shared" si="19"/>
        <v>2021</v>
      </c>
    </row>
    <row r="253" spans="1:15" x14ac:dyDescent="0.25">
      <c r="A253" s="4">
        <v>44549</v>
      </c>
      <c r="B253" t="s">
        <v>54</v>
      </c>
      <c r="C253" s="6">
        <v>12</v>
      </c>
      <c r="D253" t="s">
        <v>108</v>
      </c>
      <c r="E253" t="s">
        <v>106</v>
      </c>
      <c r="F253" t="str">
        <f>VLOOKUP($B253,MasterData[],2,0)</f>
        <v>Product23</v>
      </c>
      <c r="G253" t="str">
        <f>VLOOKUP($B253,MasterData[],3,0)</f>
        <v>Category03</v>
      </c>
      <c r="H253" t="str">
        <f>VLOOKUP($B253,MasterData[],4,0)</f>
        <v>Ft</v>
      </c>
      <c r="I253">
        <f>VLOOKUP($B253,MasterData[],5,0)</f>
        <v>141</v>
      </c>
      <c r="J253">
        <f>VLOOKUP($B253,MasterData[],6,0)</f>
        <v>149.46</v>
      </c>
      <c r="K253">
        <f t="shared" si="15"/>
        <v>1692</v>
      </c>
      <c r="L253">
        <f t="shared" si="16"/>
        <v>1793.52</v>
      </c>
      <c r="M253">
        <f t="shared" si="18"/>
        <v>19</v>
      </c>
      <c r="N253" t="str">
        <f t="shared" si="17"/>
        <v>Dec</v>
      </c>
      <c r="O253">
        <f t="shared" si="19"/>
        <v>2021</v>
      </c>
    </row>
    <row r="254" spans="1:15" x14ac:dyDescent="0.25">
      <c r="A254" s="4">
        <v>44549</v>
      </c>
      <c r="B254" t="s">
        <v>67</v>
      </c>
      <c r="C254" s="6">
        <v>3</v>
      </c>
      <c r="D254" t="s">
        <v>105</v>
      </c>
      <c r="E254" t="s">
        <v>106</v>
      </c>
      <c r="F254" t="str">
        <f>VLOOKUP($B254,MasterData[],2,0)</f>
        <v>Product29</v>
      </c>
      <c r="G254" t="str">
        <f>VLOOKUP($B254,MasterData[],3,0)</f>
        <v>Category04</v>
      </c>
      <c r="H254" t="str">
        <f>VLOOKUP($B254,MasterData[],4,0)</f>
        <v>Lt</v>
      </c>
      <c r="I254">
        <f>VLOOKUP($B254,MasterData[],5,0)</f>
        <v>47</v>
      </c>
      <c r="J254">
        <f>VLOOKUP($B254,MasterData[],6,0)</f>
        <v>53.11</v>
      </c>
      <c r="K254">
        <f t="shared" si="15"/>
        <v>141</v>
      </c>
      <c r="L254">
        <f t="shared" si="16"/>
        <v>159.32999999999998</v>
      </c>
      <c r="M254">
        <f t="shared" si="18"/>
        <v>19</v>
      </c>
      <c r="N254" t="str">
        <f t="shared" si="17"/>
        <v>Dec</v>
      </c>
      <c r="O254">
        <f t="shared" si="19"/>
        <v>2021</v>
      </c>
    </row>
    <row r="255" spans="1:15" x14ac:dyDescent="0.25">
      <c r="A255" s="4">
        <v>44549</v>
      </c>
      <c r="B255" t="s">
        <v>29</v>
      </c>
      <c r="C255" s="6">
        <v>10</v>
      </c>
      <c r="D255" t="s">
        <v>106</v>
      </c>
      <c r="E255" t="s">
        <v>106</v>
      </c>
      <c r="F255" t="str">
        <f>VLOOKUP($B255,MasterData[],2,0)</f>
        <v>Product11</v>
      </c>
      <c r="G255" t="str">
        <f>VLOOKUP($B255,MasterData[],3,0)</f>
        <v>Category02</v>
      </c>
      <c r="H255" t="str">
        <f>VLOOKUP($B255,MasterData[],4,0)</f>
        <v>Lt</v>
      </c>
      <c r="I255">
        <f>VLOOKUP($B255,MasterData[],5,0)</f>
        <v>44</v>
      </c>
      <c r="J255">
        <f>VLOOKUP($B255,MasterData[],6,0)</f>
        <v>48.4</v>
      </c>
      <c r="K255">
        <f t="shared" si="15"/>
        <v>440</v>
      </c>
      <c r="L255">
        <f t="shared" si="16"/>
        <v>484</v>
      </c>
      <c r="M255">
        <f t="shared" si="18"/>
        <v>19</v>
      </c>
      <c r="N255" t="str">
        <f t="shared" si="17"/>
        <v>Dec</v>
      </c>
      <c r="O255">
        <f t="shared" si="19"/>
        <v>2021</v>
      </c>
    </row>
    <row r="256" spans="1:15" x14ac:dyDescent="0.25">
      <c r="A256" s="4">
        <v>44550</v>
      </c>
      <c r="B256" t="s">
        <v>31</v>
      </c>
      <c r="C256" s="6">
        <v>14</v>
      </c>
      <c r="D256" t="s">
        <v>108</v>
      </c>
      <c r="E256" t="s">
        <v>106</v>
      </c>
      <c r="F256" t="str">
        <f>VLOOKUP($B256,MasterData[],2,0)</f>
        <v>Product12</v>
      </c>
      <c r="G256" t="str">
        <f>VLOOKUP($B256,MasterData[],3,0)</f>
        <v>Category02</v>
      </c>
      <c r="H256" t="str">
        <f>VLOOKUP($B256,MasterData[],4,0)</f>
        <v>Kg</v>
      </c>
      <c r="I256">
        <f>VLOOKUP($B256,MasterData[],5,0)</f>
        <v>73</v>
      </c>
      <c r="J256">
        <f>VLOOKUP($B256,MasterData[],6,0)</f>
        <v>94.17</v>
      </c>
      <c r="K256">
        <f t="shared" si="15"/>
        <v>1022</v>
      </c>
      <c r="L256">
        <f t="shared" si="16"/>
        <v>1318.38</v>
      </c>
      <c r="M256">
        <f t="shared" si="18"/>
        <v>20</v>
      </c>
      <c r="N256" t="str">
        <f t="shared" si="17"/>
        <v>Dec</v>
      </c>
      <c r="O256">
        <f t="shared" si="19"/>
        <v>2021</v>
      </c>
    </row>
    <row r="257" spans="1:15" x14ac:dyDescent="0.25">
      <c r="A257" s="4">
        <v>44551</v>
      </c>
      <c r="B257" t="s">
        <v>60</v>
      </c>
      <c r="C257" s="6">
        <v>10</v>
      </c>
      <c r="D257" t="s">
        <v>106</v>
      </c>
      <c r="E257" t="s">
        <v>107</v>
      </c>
      <c r="F257" t="str">
        <f>VLOOKUP($B257,MasterData[],2,0)</f>
        <v>Product26</v>
      </c>
      <c r="G257" t="str">
        <f>VLOOKUP($B257,MasterData[],3,0)</f>
        <v>Category04</v>
      </c>
      <c r="H257" t="str">
        <f>VLOOKUP($B257,MasterData[],4,0)</f>
        <v>No.</v>
      </c>
      <c r="I257">
        <f>VLOOKUP($B257,MasterData[],5,0)</f>
        <v>18</v>
      </c>
      <c r="J257">
        <f>VLOOKUP($B257,MasterData[],6,0)</f>
        <v>24.66</v>
      </c>
      <c r="K257">
        <f t="shared" si="15"/>
        <v>180</v>
      </c>
      <c r="L257">
        <f t="shared" si="16"/>
        <v>246.6</v>
      </c>
      <c r="M257">
        <f t="shared" si="18"/>
        <v>21</v>
      </c>
      <c r="N257" t="str">
        <f t="shared" si="17"/>
        <v>Dec</v>
      </c>
      <c r="O257">
        <f t="shared" si="19"/>
        <v>2021</v>
      </c>
    </row>
    <row r="258" spans="1:15" x14ac:dyDescent="0.25">
      <c r="A258" s="4">
        <v>44554</v>
      </c>
      <c r="B258" t="s">
        <v>94</v>
      </c>
      <c r="C258" s="6">
        <v>8</v>
      </c>
      <c r="D258" t="s">
        <v>105</v>
      </c>
      <c r="E258" t="s">
        <v>107</v>
      </c>
      <c r="F258" t="str">
        <f>VLOOKUP($B258,MasterData[],2,0)</f>
        <v>Product42</v>
      </c>
      <c r="G258" t="str">
        <f>VLOOKUP($B258,MasterData[],3,0)</f>
        <v>Category05</v>
      </c>
      <c r="H258" t="str">
        <f>VLOOKUP($B258,MasterData[],4,0)</f>
        <v>Ft</v>
      </c>
      <c r="I258">
        <f>VLOOKUP($B258,MasterData[],5,0)</f>
        <v>120</v>
      </c>
      <c r="J258">
        <f>VLOOKUP($B258,MasterData[],6,0)</f>
        <v>162</v>
      </c>
      <c r="K258">
        <f t="shared" ref="K258:K321" si="20">C258*I258</f>
        <v>960</v>
      </c>
      <c r="L258">
        <f t="shared" ref="L258:L321" si="21">C258*J258</f>
        <v>1296</v>
      </c>
      <c r="M258">
        <f t="shared" si="18"/>
        <v>24</v>
      </c>
      <c r="N258" t="str">
        <f t="shared" ref="N258:N321" si="22">TEXT(A258,"mmm")</f>
        <v>Dec</v>
      </c>
      <c r="O258">
        <f t="shared" si="19"/>
        <v>2021</v>
      </c>
    </row>
    <row r="259" spans="1:15" x14ac:dyDescent="0.25">
      <c r="A259" s="4">
        <v>44554</v>
      </c>
      <c r="B259" t="s">
        <v>81</v>
      </c>
      <c r="C259" s="6">
        <v>8</v>
      </c>
      <c r="D259" t="s">
        <v>105</v>
      </c>
      <c r="E259" t="s">
        <v>106</v>
      </c>
      <c r="F259" t="str">
        <f>VLOOKUP($B259,MasterData[],2,0)</f>
        <v>Product36</v>
      </c>
      <c r="G259" t="str">
        <f>VLOOKUP($B259,MasterData[],3,0)</f>
        <v>Category04</v>
      </c>
      <c r="H259" t="str">
        <f>VLOOKUP($B259,MasterData[],4,0)</f>
        <v>Kg</v>
      </c>
      <c r="I259">
        <f>VLOOKUP($B259,MasterData[],5,0)</f>
        <v>90</v>
      </c>
      <c r="J259">
        <f>VLOOKUP($B259,MasterData[],6,0)</f>
        <v>96.3</v>
      </c>
      <c r="K259">
        <f t="shared" si="20"/>
        <v>720</v>
      </c>
      <c r="L259">
        <f t="shared" si="21"/>
        <v>770.4</v>
      </c>
      <c r="M259">
        <f t="shared" ref="M259:M322" si="23">DAY(A259)</f>
        <v>24</v>
      </c>
      <c r="N259" t="str">
        <f t="shared" si="22"/>
        <v>Dec</v>
      </c>
      <c r="O259">
        <f t="shared" ref="O259:O322" si="24">YEAR(A259)</f>
        <v>2021</v>
      </c>
    </row>
    <row r="260" spans="1:15" x14ac:dyDescent="0.25">
      <c r="A260" s="4">
        <v>44556</v>
      </c>
      <c r="B260" t="s">
        <v>92</v>
      </c>
      <c r="C260" s="6">
        <v>14</v>
      </c>
      <c r="D260" t="s">
        <v>106</v>
      </c>
      <c r="E260" t="s">
        <v>107</v>
      </c>
      <c r="F260" t="str">
        <f>VLOOKUP($B260,MasterData[],2,0)</f>
        <v>Product41</v>
      </c>
      <c r="G260" t="str">
        <f>VLOOKUP($B260,MasterData[],3,0)</f>
        <v>Category05</v>
      </c>
      <c r="H260" t="str">
        <f>VLOOKUP($B260,MasterData[],4,0)</f>
        <v>Ft</v>
      </c>
      <c r="I260">
        <f>VLOOKUP($B260,MasterData[],5,0)</f>
        <v>138</v>
      </c>
      <c r="J260">
        <f>VLOOKUP($B260,MasterData[],6,0)</f>
        <v>173.88</v>
      </c>
      <c r="K260">
        <f t="shared" si="20"/>
        <v>1932</v>
      </c>
      <c r="L260">
        <f t="shared" si="21"/>
        <v>2434.3199999999997</v>
      </c>
      <c r="M260">
        <f t="shared" si="23"/>
        <v>26</v>
      </c>
      <c r="N260" t="str">
        <f t="shared" si="22"/>
        <v>Dec</v>
      </c>
      <c r="O260">
        <f t="shared" si="24"/>
        <v>2021</v>
      </c>
    </row>
    <row r="261" spans="1:15" x14ac:dyDescent="0.25">
      <c r="A261" s="4">
        <v>44557</v>
      </c>
      <c r="B261" t="s">
        <v>67</v>
      </c>
      <c r="C261" s="6">
        <v>14</v>
      </c>
      <c r="D261" t="s">
        <v>108</v>
      </c>
      <c r="E261" t="s">
        <v>107</v>
      </c>
      <c r="F261" t="str">
        <f>VLOOKUP($B261,MasterData[],2,0)</f>
        <v>Product29</v>
      </c>
      <c r="G261" t="str">
        <f>VLOOKUP($B261,MasterData[],3,0)</f>
        <v>Category04</v>
      </c>
      <c r="H261" t="str">
        <f>VLOOKUP($B261,MasterData[],4,0)</f>
        <v>Lt</v>
      </c>
      <c r="I261">
        <f>VLOOKUP($B261,MasterData[],5,0)</f>
        <v>47</v>
      </c>
      <c r="J261">
        <f>VLOOKUP($B261,MasterData[],6,0)</f>
        <v>53.11</v>
      </c>
      <c r="K261">
        <f t="shared" si="20"/>
        <v>658</v>
      </c>
      <c r="L261">
        <f t="shared" si="21"/>
        <v>743.54</v>
      </c>
      <c r="M261">
        <f t="shared" si="23"/>
        <v>27</v>
      </c>
      <c r="N261" t="str">
        <f t="shared" si="22"/>
        <v>Dec</v>
      </c>
      <c r="O261">
        <f t="shared" si="24"/>
        <v>2021</v>
      </c>
    </row>
    <row r="262" spans="1:15" x14ac:dyDescent="0.25">
      <c r="A262" s="4">
        <v>44558</v>
      </c>
      <c r="B262" t="s">
        <v>67</v>
      </c>
      <c r="C262" s="6">
        <v>6</v>
      </c>
      <c r="D262" t="s">
        <v>108</v>
      </c>
      <c r="E262" t="s">
        <v>107</v>
      </c>
      <c r="F262" t="str">
        <f>VLOOKUP($B262,MasterData[],2,0)</f>
        <v>Product29</v>
      </c>
      <c r="G262" t="str">
        <f>VLOOKUP($B262,MasterData[],3,0)</f>
        <v>Category04</v>
      </c>
      <c r="H262" t="str">
        <f>VLOOKUP($B262,MasterData[],4,0)</f>
        <v>Lt</v>
      </c>
      <c r="I262">
        <f>VLOOKUP($B262,MasterData[],5,0)</f>
        <v>47</v>
      </c>
      <c r="J262">
        <f>VLOOKUP($B262,MasterData[],6,0)</f>
        <v>53.11</v>
      </c>
      <c r="K262">
        <f t="shared" si="20"/>
        <v>282</v>
      </c>
      <c r="L262">
        <f t="shared" si="21"/>
        <v>318.65999999999997</v>
      </c>
      <c r="M262">
        <f t="shared" si="23"/>
        <v>28</v>
      </c>
      <c r="N262" t="str">
        <f t="shared" si="22"/>
        <v>Dec</v>
      </c>
      <c r="O262">
        <f t="shared" si="24"/>
        <v>2021</v>
      </c>
    </row>
    <row r="263" spans="1:15" x14ac:dyDescent="0.25">
      <c r="A263" s="4">
        <v>44560</v>
      </c>
      <c r="B263" t="s">
        <v>26</v>
      </c>
      <c r="C263" s="6">
        <v>13</v>
      </c>
      <c r="D263" t="s">
        <v>106</v>
      </c>
      <c r="E263" t="s">
        <v>106</v>
      </c>
      <c r="F263" t="str">
        <f>VLOOKUP($B263,MasterData[],2,0)</f>
        <v>Product10</v>
      </c>
      <c r="G263" t="str">
        <f>VLOOKUP($B263,MasterData[],3,0)</f>
        <v>Category02</v>
      </c>
      <c r="H263" t="str">
        <f>VLOOKUP($B263,MasterData[],4,0)</f>
        <v>Ft</v>
      </c>
      <c r="I263">
        <f>VLOOKUP($B263,MasterData[],5,0)</f>
        <v>148</v>
      </c>
      <c r="J263">
        <f>VLOOKUP($B263,MasterData[],6,0)</f>
        <v>164.28</v>
      </c>
      <c r="K263">
        <f t="shared" si="20"/>
        <v>1924</v>
      </c>
      <c r="L263">
        <f t="shared" si="21"/>
        <v>2135.64</v>
      </c>
      <c r="M263">
        <f t="shared" si="23"/>
        <v>30</v>
      </c>
      <c r="N263" t="str">
        <f t="shared" si="22"/>
        <v>Dec</v>
      </c>
      <c r="O263">
        <f t="shared" si="24"/>
        <v>2021</v>
      </c>
    </row>
    <row r="264" spans="1:15" x14ac:dyDescent="0.25">
      <c r="A264" s="4">
        <v>44562</v>
      </c>
      <c r="B264" t="s">
        <v>52</v>
      </c>
      <c r="C264" s="6">
        <v>1</v>
      </c>
      <c r="D264" t="s">
        <v>105</v>
      </c>
      <c r="E264" t="s">
        <v>107</v>
      </c>
      <c r="F264" t="str">
        <f>VLOOKUP($B264,MasterData[],2,0)</f>
        <v>Product22</v>
      </c>
      <c r="G264" t="str">
        <f>VLOOKUP($B264,MasterData[],3,0)</f>
        <v>Category03</v>
      </c>
      <c r="H264" t="str">
        <f>VLOOKUP($B264,MasterData[],4,0)</f>
        <v>Ft</v>
      </c>
      <c r="I264">
        <f>VLOOKUP($B264,MasterData[],5,0)</f>
        <v>121</v>
      </c>
      <c r="J264">
        <f>VLOOKUP($B264,MasterData[],6,0)</f>
        <v>141.57</v>
      </c>
      <c r="K264">
        <f t="shared" si="20"/>
        <v>121</v>
      </c>
      <c r="L264">
        <f t="shared" si="21"/>
        <v>141.57</v>
      </c>
      <c r="M264">
        <f t="shared" si="23"/>
        <v>1</v>
      </c>
      <c r="N264" t="str">
        <f t="shared" si="22"/>
        <v>Jan</v>
      </c>
      <c r="O264">
        <f t="shared" si="24"/>
        <v>2022</v>
      </c>
    </row>
    <row r="265" spans="1:15" x14ac:dyDescent="0.25">
      <c r="A265" s="4">
        <v>44563</v>
      </c>
      <c r="B265" t="s">
        <v>26</v>
      </c>
      <c r="C265" s="6">
        <v>7</v>
      </c>
      <c r="D265" t="s">
        <v>108</v>
      </c>
      <c r="E265" t="s">
        <v>107</v>
      </c>
      <c r="F265" t="str">
        <f>VLOOKUP($B265,MasterData[],2,0)</f>
        <v>Product10</v>
      </c>
      <c r="G265" t="str">
        <f>VLOOKUP($B265,MasterData[],3,0)</f>
        <v>Category02</v>
      </c>
      <c r="H265" t="str">
        <f>VLOOKUP($B265,MasterData[],4,0)</f>
        <v>Ft</v>
      </c>
      <c r="I265">
        <f>VLOOKUP($B265,MasterData[],5,0)</f>
        <v>148</v>
      </c>
      <c r="J265">
        <f>VLOOKUP($B265,MasterData[],6,0)</f>
        <v>164.28</v>
      </c>
      <c r="K265">
        <f t="shared" si="20"/>
        <v>1036</v>
      </c>
      <c r="L265">
        <f t="shared" si="21"/>
        <v>1149.96</v>
      </c>
      <c r="M265">
        <f t="shared" si="23"/>
        <v>2</v>
      </c>
      <c r="N265" t="str">
        <f t="shared" si="22"/>
        <v>Jan</v>
      </c>
      <c r="O265">
        <f t="shared" si="24"/>
        <v>2022</v>
      </c>
    </row>
    <row r="266" spans="1:15" x14ac:dyDescent="0.25">
      <c r="A266" s="4">
        <v>44563</v>
      </c>
      <c r="B266" t="s">
        <v>37</v>
      </c>
      <c r="C266" s="6">
        <v>2</v>
      </c>
      <c r="D266" t="s">
        <v>106</v>
      </c>
      <c r="E266" t="s">
        <v>107</v>
      </c>
      <c r="F266" t="str">
        <f>VLOOKUP($B266,MasterData[],2,0)</f>
        <v>Product15</v>
      </c>
      <c r="G266" t="str">
        <f>VLOOKUP($B266,MasterData[],3,0)</f>
        <v>Category02</v>
      </c>
      <c r="H266" t="str">
        <f>VLOOKUP($B266,MasterData[],4,0)</f>
        <v>No.</v>
      </c>
      <c r="I266">
        <f>VLOOKUP($B266,MasterData[],5,0)</f>
        <v>12</v>
      </c>
      <c r="J266">
        <f>VLOOKUP($B266,MasterData[],6,0)</f>
        <v>15.719999999999999</v>
      </c>
      <c r="K266">
        <f t="shared" si="20"/>
        <v>24</v>
      </c>
      <c r="L266">
        <f t="shared" si="21"/>
        <v>31.439999999999998</v>
      </c>
      <c r="M266">
        <f t="shared" si="23"/>
        <v>2</v>
      </c>
      <c r="N266" t="str">
        <f t="shared" si="22"/>
        <v>Jan</v>
      </c>
      <c r="O266">
        <f t="shared" si="24"/>
        <v>2022</v>
      </c>
    </row>
    <row r="267" spans="1:15" x14ac:dyDescent="0.25">
      <c r="A267" s="4">
        <v>44563</v>
      </c>
      <c r="B267" t="s">
        <v>75</v>
      </c>
      <c r="C267" s="6">
        <v>1</v>
      </c>
      <c r="D267" t="s">
        <v>108</v>
      </c>
      <c r="E267" t="s">
        <v>107</v>
      </c>
      <c r="F267" t="str">
        <f>VLOOKUP($B267,MasterData[],2,0)</f>
        <v>Product33</v>
      </c>
      <c r="G267" t="str">
        <f>VLOOKUP($B267,MasterData[],3,0)</f>
        <v>Category04</v>
      </c>
      <c r="H267" t="str">
        <f>VLOOKUP($B267,MasterData[],4,0)</f>
        <v>Kg</v>
      </c>
      <c r="I267">
        <f>VLOOKUP($B267,MasterData[],5,0)</f>
        <v>95</v>
      </c>
      <c r="J267">
        <f>VLOOKUP($B267,MasterData[],6,0)</f>
        <v>119.7</v>
      </c>
      <c r="K267">
        <f t="shared" si="20"/>
        <v>95</v>
      </c>
      <c r="L267">
        <f t="shared" si="21"/>
        <v>119.7</v>
      </c>
      <c r="M267">
        <f t="shared" si="23"/>
        <v>2</v>
      </c>
      <c r="N267" t="str">
        <f t="shared" si="22"/>
        <v>Jan</v>
      </c>
      <c r="O267">
        <f t="shared" si="24"/>
        <v>2022</v>
      </c>
    </row>
    <row r="268" spans="1:15" x14ac:dyDescent="0.25">
      <c r="A268" s="4">
        <v>44564</v>
      </c>
      <c r="B268" t="s">
        <v>96</v>
      </c>
      <c r="C268" s="6">
        <v>9</v>
      </c>
      <c r="D268" t="s">
        <v>108</v>
      </c>
      <c r="E268" t="s">
        <v>107</v>
      </c>
      <c r="F268" t="str">
        <f>VLOOKUP($B268,MasterData[],2,0)</f>
        <v>Product43</v>
      </c>
      <c r="G268" t="str">
        <f>VLOOKUP($B268,MasterData[],3,0)</f>
        <v>Category05</v>
      </c>
      <c r="H268" t="str">
        <f>VLOOKUP($B268,MasterData[],4,0)</f>
        <v>Kg</v>
      </c>
      <c r="I268">
        <f>VLOOKUP($B268,MasterData[],5,0)</f>
        <v>67</v>
      </c>
      <c r="J268">
        <f>VLOOKUP($B268,MasterData[],6,0)</f>
        <v>83.08</v>
      </c>
      <c r="K268">
        <f t="shared" si="20"/>
        <v>603</v>
      </c>
      <c r="L268">
        <f t="shared" si="21"/>
        <v>747.72</v>
      </c>
      <c r="M268">
        <f t="shared" si="23"/>
        <v>3</v>
      </c>
      <c r="N268" t="str">
        <f t="shared" si="22"/>
        <v>Jan</v>
      </c>
      <c r="O268">
        <f t="shared" si="24"/>
        <v>2022</v>
      </c>
    </row>
    <row r="269" spans="1:15" x14ac:dyDescent="0.25">
      <c r="A269" s="4">
        <v>44565</v>
      </c>
      <c r="B269" t="s">
        <v>31</v>
      </c>
      <c r="C269" s="6">
        <v>8</v>
      </c>
      <c r="D269" t="s">
        <v>108</v>
      </c>
      <c r="E269" t="s">
        <v>106</v>
      </c>
      <c r="F269" t="str">
        <f>VLOOKUP($B269,MasterData[],2,0)</f>
        <v>Product12</v>
      </c>
      <c r="G269" t="str">
        <f>VLOOKUP($B269,MasterData[],3,0)</f>
        <v>Category02</v>
      </c>
      <c r="H269" t="str">
        <f>VLOOKUP($B269,MasterData[],4,0)</f>
        <v>Kg</v>
      </c>
      <c r="I269">
        <f>VLOOKUP($B269,MasterData[],5,0)</f>
        <v>73</v>
      </c>
      <c r="J269">
        <f>VLOOKUP($B269,MasterData[],6,0)</f>
        <v>94.17</v>
      </c>
      <c r="K269">
        <f t="shared" si="20"/>
        <v>584</v>
      </c>
      <c r="L269">
        <f t="shared" si="21"/>
        <v>753.36</v>
      </c>
      <c r="M269">
        <f t="shared" si="23"/>
        <v>4</v>
      </c>
      <c r="N269" t="str">
        <f t="shared" si="22"/>
        <v>Jan</v>
      </c>
      <c r="O269">
        <f t="shared" si="24"/>
        <v>2022</v>
      </c>
    </row>
    <row r="270" spans="1:15" x14ac:dyDescent="0.25">
      <c r="A270" s="4">
        <v>44565</v>
      </c>
      <c r="B270" t="s">
        <v>67</v>
      </c>
      <c r="C270" s="6">
        <v>1</v>
      </c>
      <c r="D270" t="s">
        <v>106</v>
      </c>
      <c r="E270" t="s">
        <v>106</v>
      </c>
      <c r="F270" t="str">
        <f>VLOOKUP($B270,MasterData[],2,0)</f>
        <v>Product29</v>
      </c>
      <c r="G270" t="str">
        <f>VLOOKUP($B270,MasterData[],3,0)</f>
        <v>Category04</v>
      </c>
      <c r="H270" t="str">
        <f>VLOOKUP($B270,MasterData[],4,0)</f>
        <v>Lt</v>
      </c>
      <c r="I270">
        <f>VLOOKUP($B270,MasterData[],5,0)</f>
        <v>47</v>
      </c>
      <c r="J270">
        <f>VLOOKUP($B270,MasterData[],6,0)</f>
        <v>53.11</v>
      </c>
      <c r="K270">
        <f t="shared" si="20"/>
        <v>47</v>
      </c>
      <c r="L270">
        <f t="shared" si="21"/>
        <v>53.11</v>
      </c>
      <c r="M270">
        <f t="shared" si="23"/>
        <v>4</v>
      </c>
      <c r="N270" t="str">
        <f t="shared" si="22"/>
        <v>Jan</v>
      </c>
      <c r="O270">
        <f t="shared" si="24"/>
        <v>2022</v>
      </c>
    </row>
    <row r="271" spans="1:15" x14ac:dyDescent="0.25">
      <c r="A271" s="4">
        <v>44570</v>
      </c>
      <c r="B271" t="s">
        <v>73</v>
      </c>
      <c r="C271" s="6">
        <v>12</v>
      </c>
      <c r="D271" t="s">
        <v>108</v>
      </c>
      <c r="E271" t="s">
        <v>106</v>
      </c>
      <c r="F271" t="str">
        <f>VLOOKUP($B271,MasterData[],2,0)</f>
        <v>Product32</v>
      </c>
      <c r="G271" t="str">
        <f>VLOOKUP($B271,MasterData[],3,0)</f>
        <v>Category04</v>
      </c>
      <c r="H271" t="str">
        <f>VLOOKUP($B271,MasterData[],4,0)</f>
        <v>Kg</v>
      </c>
      <c r="I271">
        <f>VLOOKUP($B271,MasterData[],5,0)</f>
        <v>89</v>
      </c>
      <c r="J271">
        <f>VLOOKUP($B271,MasterData[],6,0)</f>
        <v>117.48</v>
      </c>
      <c r="K271">
        <f t="shared" si="20"/>
        <v>1068</v>
      </c>
      <c r="L271">
        <f t="shared" si="21"/>
        <v>1409.76</v>
      </c>
      <c r="M271">
        <f t="shared" si="23"/>
        <v>9</v>
      </c>
      <c r="N271" t="str">
        <f t="shared" si="22"/>
        <v>Jan</v>
      </c>
      <c r="O271">
        <f t="shared" si="24"/>
        <v>2022</v>
      </c>
    </row>
    <row r="272" spans="1:15" x14ac:dyDescent="0.25">
      <c r="A272" s="4">
        <v>44571</v>
      </c>
      <c r="B272" t="s">
        <v>77</v>
      </c>
      <c r="C272" s="6">
        <v>14</v>
      </c>
      <c r="D272" t="s">
        <v>106</v>
      </c>
      <c r="E272" t="s">
        <v>106</v>
      </c>
      <c r="F272" t="str">
        <f>VLOOKUP($B272,MasterData[],2,0)</f>
        <v>Product34</v>
      </c>
      <c r="G272" t="str">
        <f>VLOOKUP($B272,MasterData[],3,0)</f>
        <v>Category04</v>
      </c>
      <c r="H272" t="str">
        <f>VLOOKUP($B272,MasterData[],4,0)</f>
        <v>Lt</v>
      </c>
      <c r="I272">
        <f>VLOOKUP($B272,MasterData[],5,0)</f>
        <v>55</v>
      </c>
      <c r="J272">
        <f>VLOOKUP($B272,MasterData[],6,0)</f>
        <v>58.3</v>
      </c>
      <c r="K272">
        <f t="shared" si="20"/>
        <v>770</v>
      </c>
      <c r="L272">
        <f t="shared" si="21"/>
        <v>816.19999999999993</v>
      </c>
      <c r="M272">
        <f t="shared" si="23"/>
        <v>10</v>
      </c>
      <c r="N272" t="str">
        <f t="shared" si="22"/>
        <v>Jan</v>
      </c>
      <c r="O272">
        <f t="shared" si="24"/>
        <v>2022</v>
      </c>
    </row>
    <row r="273" spans="1:15" x14ac:dyDescent="0.25">
      <c r="A273" s="4">
        <v>44572</v>
      </c>
      <c r="B273" t="s">
        <v>73</v>
      </c>
      <c r="C273" s="6">
        <v>2</v>
      </c>
      <c r="D273" t="s">
        <v>108</v>
      </c>
      <c r="E273" t="s">
        <v>106</v>
      </c>
      <c r="F273" t="str">
        <f>VLOOKUP($B273,MasterData[],2,0)</f>
        <v>Product32</v>
      </c>
      <c r="G273" t="str">
        <f>VLOOKUP($B273,MasterData[],3,0)</f>
        <v>Category04</v>
      </c>
      <c r="H273" t="str">
        <f>VLOOKUP($B273,MasterData[],4,0)</f>
        <v>Kg</v>
      </c>
      <c r="I273">
        <f>VLOOKUP($B273,MasterData[],5,0)</f>
        <v>89</v>
      </c>
      <c r="J273">
        <f>VLOOKUP($B273,MasterData[],6,0)</f>
        <v>117.48</v>
      </c>
      <c r="K273">
        <f t="shared" si="20"/>
        <v>178</v>
      </c>
      <c r="L273">
        <f t="shared" si="21"/>
        <v>234.96</v>
      </c>
      <c r="M273">
        <f t="shared" si="23"/>
        <v>11</v>
      </c>
      <c r="N273" t="str">
        <f t="shared" si="22"/>
        <v>Jan</v>
      </c>
      <c r="O273">
        <f t="shared" si="24"/>
        <v>2022</v>
      </c>
    </row>
    <row r="274" spans="1:15" x14ac:dyDescent="0.25">
      <c r="A274" s="4">
        <v>44574</v>
      </c>
      <c r="B274" t="s">
        <v>45</v>
      </c>
      <c r="C274" s="6">
        <v>6</v>
      </c>
      <c r="D274" t="s">
        <v>106</v>
      </c>
      <c r="E274" t="s">
        <v>106</v>
      </c>
      <c r="F274" t="str">
        <f>VLOOKUP($B274,MasterData[],2,0)</f>
        <v>Product19</v>
      </c>
      <c r="G274" t="str">
        <f>VLOOKUP($B274,MasterData[],3,0)</f>
        <v>Category02</v>
      </c>
      <c r="H274" t="str">
        <f>VLOOKUP($B274,MasterData[],4,0)</f>
        <v>Ft</v>
      </c>
      <c r="I274">
        <f>VLOOKUP($B274,MasterData[],5,0)</f>
        <v>150</v>
      </c>
      <c r="J274">
        <f>VLOOKUP($B274,MasterData[],6,0)</f>
        <v>210</v>
      </c>
      <c r="K274">
        <f t="shared" si="20"/>
        <v>900</v>
      </c>
      <c r="L274">
        <f t="shared" si="21"/>
        <v>1260</v>
      </c>
      <c r="M274">
        <f t="shared" si="23"/>
        <v>13</v>
      </c>
      <c r="N274" t="str">
        <f t="shared" si="22"/>
        <v>Jan</v>
      </c>
      <c r="O274">
        <f t="shared" si="24"/>
        <v>2022</v>
      </c>
    </row>
    <row r="275" spans="1:15" x14ac:dyDescent="0.25">
      <c r="A275" s="4">
        <v>44575</v>
      </c>
      <c r="B275" t="s">
        <v>29</v>
      </c>
      <c r="C275" s="6">
        <v>14</v>
      </c>
      <c r="D275" t="s">
        <v>108</v>
      </c>
      <c r="E275" t="s">
        <v>106</v>
      </c>
      <c r="F275" t="str">
        <f>VLOOKUP($B275,MasterData[],2,0)</f>
        <v>Product11</v>
      </c>
      <c r="G275" t="str">
        <f>VLOOKUP($B275,MasterData[],3,0)</f>
        <v>Category02</v>
      </c>
      <c r="H275" t="str">
        <f>VLOOKUP($B275,MasterData[],4,0)</f>
        <v>Lt</v>
      </c>
      <c r="I275">
        <f>VLOOKUP($B275,MasterData[],5,0)</f>
        <v>44</v>
      </c>
      <c r="J275">
        <f>VLOOKUP($B275,MasterData[],6,0)</f>
        <v>48.4</v>
      </c>
      <c r="K275">
        <f t="shared" si="20"/>
        <v>616</v>
      </c>
      <c r="L275">
        <f t="shared" si="21"/>
        <v>677.6</v>
      </c>
      <c r="M275">
        <f t="shared" si="23"/>
        <v>14</v>
      </c>
      <c r="N275" t="str">
        <f t="shared" si="22"/>
        <v>Jan</v>
      </c>
      <c r="O275">
        <f t="shared" si="24"/>
        <v>2022</v>
      </c>
    </row>
    <row r="276" spans="1:15" x14ac:dyDescent="0.25">
      <c r="A276" s="4">
        <v>44576</v>
      </c>
      <c r="B276" t="s">
        <v>52</v>
      </c>
      <c r="C276" s="6">
        <v>10</v>
      </c>
      <c r="D276" t="s">
        <v>108</v>
      </c>
      <c r="E276" t="s">
        <v>107</v>
      </c>
      <c r="F276" t="str">
        <f>VLOOKUP($B276,MasterData[],2,0)</f>
        <v>Product22</v>
      </c>
      <c r="G276" t="str">
        <f>VLOOKUP($B276,MasterData[],3,0)</f>
        <v>Category03</v>
      </c>
      <c r="H276" t="str">
        <f>VLOOKUP($B276,MasterData[],4,0)</f>
        <v>Ft</v>
      </c>
      <c r="I276">
        <f>VLOOKUP($B276,MasterData[],5,0)</f>
        <v>121</v>
      </c>
      <c r="J276">
        <f>VLOOKUP($B276,MasterData[],6,0)</f>
        <v>141.57</v>
      </c>
      <c r="K276">
        <f t="shared" si="20"/>
        <v>1210</v>
      </c>
      <c r="L276">
        <f t="shared" si="21"/>
        <v>1415.6999999999998</v>
      </c>
      <c r="M276">
        <f t="shared" si="23"/>
        <v>15</v>
      </c>
      <c r="N276" t="str">
        <f t="shared" si="22"/>
        <v>Jan</v>
      </c>
      <c r="O276">
        <f t="shared" si="24"/>
        <v>2022</v>
      </c>
    </row>
    <row r="277" spans="1:15" x14ac:dyDescent="0.25">
      <c r="A277" s="4">
        <v>44577</v>
      </c>
      <c r="B277" t="s">
        <v>35</v>
      </c>
      <c r="C277" s="6">
        <v>11</v>
      </c>
      <c r="D277" t="s">
        <v>106</v>
      </c>
      <c r="E277" t="s">
        <v>107</v>
      </c>
      <c r="F277" t="str">
        <f>VLOOKUP($B277,MasterData[],2,0)</f>
        <v>Product14</v>
      </c>
      <c r="G277" t="str">
        <f>VLOOKUP($B277,MasterData[],3,0)</f>
        <v>Category02</v>
      </c>
      <c r="H277" t="str">
        <f>VLOOKUP($B277,MasterData[],4,0)</f>
        <v>Kg</v>
      </c>
      <c r="I277">
        <f>VLOOKUP($B277,MasterData[],5,0)</f>
        <v>112</v>
      </c>
      <c r="J277">
        <f>VLOOKUP($B277,MasterData[],6,0)</f>
        <v>146.72</v>
      </c>
      <c r="K277">
        <f t="shared" si="20"/>
        <v>1232</v>
      </c>
      <c r="L277">
        <f t="shared" si="21"/>
        <v>1613.92</v>
      </c>
      <c r="M277">
        <f t="shared" si="23"/>
        <v>16</v>
      </c>
      <c r="N277" t="str">
        <f t="shared" si="22"/>
        <v>Jan</v>
      </c>
      <c r="O277">
        <f t="shared" si="24"/>
        <v>2022</v>
      </c>
    </row>
    <row r="278" spans="1:15" x14ac:dyDescent="0.25">
      <c r="A278" s="4">
        <v>44578</v>
      </c>
      <c r="B278" t="s">
        <v>90</v>
      </c>
      <c r="C278" s="6">
        <v>4</v>
      </c>
      <c r="D278" t="s">
        <v>106</v>
      </c>
      <c r="E278" t="s">
        <v>106</v>
      </c>
      <c r="F278" t="str">
        <f>VLOOKUP($B278,MasterData[],2,0)</f>
        <v>Product40</v>
      </c>
      <c r="G278" t="str">
        <f>VLOOKUP($B278,MasterData[],3,0)</f>
        <v>Category05</v>
      </c>
      <c r="H278" t="str">
        <f>VLOOKUP($B278,MasterData[],4,0)</f>
        <v>Kg</v>
      </c>
      <c r="I278">
        <f>VLOOKUP($B278,MasterData[],5,0)</f>
        <v>90</v>
      </c>
      <c r="J278">
        <f>VLOOKUP($B278,MasterData[],6,0)</f>
        <v>115.2</v>
      </c>
      <c r="K278">
        <f t="shared" si="20"/>
        <v>360</v>
      </c>
      <c r="L278">
        <f t="shared" si="21"/>
        <v>460.8</v>
      </c>
      <c r="M278">
        <f t="shared" si="23"/>
        <v>17</v>
      </c>
      <c r="N278" t="str">
        <f t="shared" si="22"/>
        <v>Jan</v>
      </c>
      <c r="O278">
        <f t="shared" si="24"/>
        <v>2022</v>
      </c>
    </row>
    <row r="279" spans="1:15" x14ac:dyDescent="0.25">
      <c r="A279" s="4">
        <v>44579</v>
      </c>
      <c r="B279" t="s">
        <v>22</v>
      </c>
      <c r="C279" s="6">
        <v>9</v>
      </c>
      <c r="D279" t="s">
        <v>105</v>
      </c>
      <c r="E279" t="s">
        <v>107</v>
      </c>
      <c r="F279" t="str">
        <f>VLOOKUP($B279,MasterData[],2,0)</f>
        <v>Product08</v>
      </c>
      <c r="G279" t="str">
        <f>VLOOKUP($B279,MasterData[],3,0)</f>
        <v>Category01</v>
      </c>
      <c r="H279" t="str">
        <f>VLOOKUP($B279,MasterData[],4,0)</f>
        <v>Kg</v>
      </c>
      <c r="I279">
        <f>VLOOKUP($B279,MasterData[],5,0)</f>
        <v>83</v>
      </c>
      <c r="J279">
        <f>VLOOKUP($B279,MasterData[],6,0)</f>
        <v>94.62</v>
      </c>
      <c r="K279">
        <f t="shared" si="20"/>
        <v>747</v>
      </c>
      <c r="L279">
        <f t="shared" si="21"/>
        <v>851.58</v>
      </c>
      <c r="M279">
        <f t="shared" si="23"/>
        <v>18</v>
      </c>
      <c r="N279" t="str">
        <f t="shared" si="22"/>
        <v>Jan</v>
      </c>
      <c r="O279">
        <f t="shared" si="24"/>
        <v>2022</v>
      </c>
    </row>
    <row r="280" spans="1:15" x14ac:dyDescent="0.25">
      <c r="A280" s="4">
        <v>44581</v>
      </c>
      <c r="B280" t="s">
        <v>50</v>
      </c>
      <c r="C280" s="6">
        <v>2</v>
      </c>
      <c r="D280" t="s">
        <v>108</v>
      </c>
      <c r="E280" t="s">
        <v>107</v>
      </c>
      <c r="F280" t="str">
        <f>VLOOKUP($B280,MasterData[],2,0)</f>
        <v>Product21</v>
      </c>
      <c r="G280" t="str">
        <f>VLOOKUP($B280,MasterData[],3,0)</f>
        <v>Category03</v>
      </c>
      <c r="H280" t="str">
        <f>VLOOKUP($B280,MasterData[],4,0)</f>
        <v>Ft</v>
      </c>
      <c r="I280">
        <f>VLOOKUP($B280,MasterData[],5,0)</f>
        <v>126</v>
      </c>
      <c r="J280">
        <f>VLOOKUP($B280,MasterData[],6,0)</f>
        <v>162.54</v>
      </c>
      <c r="K280">
        <f t="shared" si="20"/>
        <v>252</v>
      </c>
      <c r="L280">
        <f t="shared" si="21"/>
        <v>325.08</v>
      </c>
      <c r="M280">
        <f t="shared" si="23"/>
        <v>20</v>
      </c>
      <c r="N280" t="str">
        <f t="shared" si="22"/>
        <v>Jan</v>
      </c>
      <c r="O280">
        <f t="shared" si="24"/>
        <v>2022</v>
      </c>
    </row>
    <row r="281" spans="1:15" x14ac:dyDescent="0.25">
      <c r="A281" s="4">
        <v>44581</v>
      </c>
      <c r="B281" t="s">
        <v>35</v>
      </c>
      <c r="C281" s="6">
        <v>7</v>
      </c>
      <c r="D281" t="s">
        <v>106</v>
      </c>
      <c r="E281" t="s">
        <v>106</v>
      </c>
      <c r="F281" t="str">
        <f>VLOOKUP($B281,MasterData[],2,0)</f>
        <v>Product14</v>
      </c>
      <c r="G281" t="str">
        <f>VLOOKUP($B281,MasterData[],3,0)</f>
        <v>Category02</v>
      </c>
      <c r="H281" t="str">
        <f>VLOOKUP($B281,MasterData[],4,0)</f>
        <v>Kg</v>
      </c>
      <c r="I281">
        <f>VLOOKUP($B281,MasterData[],5,0)</f>
        <v>112</v>
      </c>
      <c r="J281">
        <f>VLOOKUP($B281,MasterData[],6,0)</f>
        <v>146.72</v>
      </c>
      <c r="K281">
        <f t="shared" si="20"/>
        <v>784</v>
      </c>
      <c r="L281">
        <f t="shared" si="21"/>
        <v>1027.04</v>
      </c>
      <c r="M281">
        <f t="shared" si="23"/>
        <v>20</v>
      </c>
      <c r="N281" t="str">
        <f t="shared" si="22"/>
        <v>Jan</v>
      </c>
      <c r="O281">
        <f t="shared" si="24"/>
        <v>2022</v>
      </c>
    </row>
    <row r="282" spans="1:15" x14ac:dyDescent="0.25">
      <c r="A282" s="4">
        <v>44583</v>
      </c>
      <c r="B282" t="s">
        <v>6</v>
      </c>
      <c r="C282" s="6">
        <v>6</v>
      </c>
      <c r="D282" t="s">
        <v>106</v>
      </c>
      <c r="E282" t="s">
        <v>107</v>
      </c>
      <c r="F282" t="str">
        <f>VLOOKUP($B282,MasterData[],2,0)</f>
        <v>Product01</v>
      </c>
      <c r="G282" t="str">
        <f>VLOOKUP($B282,MasterData[],3,0)</f>
        <v>Category01</v>
      </c>
      <c r="H282" t="str">
        <f>VLOOKUP($B282,MasterData[],4,0)</f>
        <v>Kg</v>
      </c>
      <c r="I282">
        <f>VLOOKUP($B282,MasterData[],5,0)</f>
        <v>98</v>
      </c>
      <c r="J282">
        <f>VLOOKUP($B282,MasterData[],6,0)</f>
        <v>103.88</v>
      </c>
      <c r="K282">
        <f t="shared" si="20"/>
        <v>588</v>
      </c>
      <c r="L282">
        <f t="shared" si="21"/>
        <v>623.28</v>
      </c>
      <c r="M282">
        <f t="shared" si="23"/>
        <v>22</v>
      </c>
      <c r="N282" t="str">
        <f t="shared" si="22"/>
        <v>Jan</v>
      </c>
      <c r="O282">
        <f t="shared" si="24"/>
        <v>2022</v>
      </c>
    </row>
    <row r="283" spans="1:15" x14ac:dyDescent="0.25">
      <c r="A283" s="4">
        <v>44584</v>
      </c>
      <c r="B283" t="s">
        <v>10</v>
      </c>
      <c r="C283" s="6">
        <v>5</v>
      </c>
      <c r="D283" t="s">
        <v>105</v>
      </c>
      <c r="E283" t="s">
        <v>107</v>
      </c>
      <c r="F283" t="str">
        <f>VLOOKUP($B283,MasterData[],2,0)</f>
        <v>Product02</v>
      </c>
      <c r="G283" t="str">
        <f>VLOOKUP($B283,MasterData[],3,0)</f>
        <v>Category01</v>
      </c>
      <c r="H283" t="str">
        <f>VLOOKUP($B283,MasterData[],4,0)</f>
        <v>Kg</v>
      </c>
      <c r="I283">
        <f>VLOOKUP($B283,MasterData[],5,0)</f>
        <v>105</v>
      </c>
      <c r="J283">
        <f>VLOOKUP($B283,MasterData[],6,0)</f>
        <v>142.80000000000001</v>
      </c>
      <c r="K283">
        <f t="shared" si="20"/>
        <v>525</v>
      </c>
      <c r="L283">
        <f t="shared" si="21"/>
        <v>714</v>
      </c>
      <c r="M283">
        <f t="shared" si="23"/>
        <v>23</v>
      </c>
      <c r="N283" t="str">
        <f t="shared" si="22"/>
        <v>Jan</v>
      </c>
      <c r="O283">
        <f t="shared" si="24"/>
        <v>2022</v>
      </c>
    </row>
    <row r="284" spans="1:15" x14ac:dyDescent="0.25">
      <c r="A284" s="4">
        <v>44584</v>
      </c>
      <c r="B284" t="s">
        <v>94</v>
      </c>
      <c r="C284" s="6">
        <v>8</v>
      </c>
      <c r="D284" t="s">
        <v>108</v>
      </c>
      <c r="E284" t="s">
        <v>106</v>
      </c>
      <c r="F284" t="str">
        <f>VLOOKUP($B284,MasterData[],2,0)</f>
        <v>Product42</v>
      </c>
      <c r="G284" t="str">
        <f>VLOOKUP($B284,MasterData[],3,0)</f>
        <v>Category05</v>
      </c>
      <c r="H284" t="str">
        <f>VLOOKUP($B284,MasterData[],4,0)</f>
        <v>Ft</v>
      </c>
      <c r="I284">
        <f>VLOOKUP($B284,MasterData[],5,0)</f>
        <v>120</v>
      </c>
      <c r="J284">
        <f>VLOOKUP($B284,MasterData[],6,0)</f>
        <v>162</v>
      </c>
      <c r="K284">
        <f t="shared" si="20"/>
        <v>960</v>
      </c>
      <c r="L284">
        <f t="shared" si="21"/>
        <v>1296</v>
      </c>
      <c r="M284">
        <f t="shared" si="23"/>
        <v>23</v>
      </c>
      <c r="N284" t="str">
        <f t="shared" si="22"/>
        <v>Jan</v>
      </c>
      <c r="O284">
        <f t="shared" si="24"/>
        <v>2022</v>
      </c>
    </row>
    <row r="285" spans="1:15" x14ac:dyDescent="0.25">
      <c r="A285" s="4">
        <v>44585</v>
      </c>
      <c r="B285" t="s">
        <v>69</v>
      </c>
      <c r="C285" s="6">
        <v>15</v>
      </c>
      <c r="D285" t="s">
        <v>106</v>
      </c>
      <c r="E285" t="s">
        <v>106</v>
      </c>
      <c r="F285" t="str">
        <f>VLOOKUP($B285,MasterData[],2,0)</f>
        <v>Product30</v>
      </c>
      <c r="G285" t="str">
        <f>VLOOKUP($B285,MasterData[],3,0)</f>
        <v>Category04</v>
      </c>
      <c r="H285" t="str">
        <f>VLOOKUP($B285,MasterData[],4,0)</f>
        <v>Ft</v>
      </c>
      <c r="I285">
        <f>VLOOKUP($B285,MasterData[],5,0)</f>
        <v>148</v>
      </c>
      <c r="J285">
        <f>VLOOKUP($B285,MasterData[],6,0)</f>
        <v>201.28</v>
      </c>
      <c r="K285">
        <f t="shared" si="20"/>
        <v>2220</v>
      </c>
      <c r="L285">
        <f t="shared" si="21"/>
        <v>3019.2</v>
      </c>
      <c r="M285">
        <f t="shared" si="23"/>
        <v>24</v>
      </c>
      <c r="N285" t="str">
        <f t="shared" si="22"/>
        <v>Jan</v>
      </c>
      <c r="O285">
        <f t="shared" si="24"/>
        <v>2022</v>
      </c>
    </row>
    <row r="286" spans="1:15" x14ac:dyDescent="0.25">
      <c r="A286" s="4">
        <v>44586</v>
      </c>
      <c r="B286" t="s">
        <v>41</v>
      </c>
      <c r="C286" s="6">
        <v>14</v>
      </c>
      <c r="D286" t="s">
        <v>108</v>
      </c>
      <c r="E286" t="s">
        <v>107</v>
      </c>
      <c r="F286" t="str">
        <f>VLOOKUP($B286,MasterData[],2,0)</f>
        <v>Product17</v>
      </c>
      <c r="G286" t="str">
        <f>VLOOKUP($B286,MasterData[],3,0)</f>
        <v>Category02</v>
      </c>
      <c r="H286" t="str">
        <f>VLOOKUP($B286,MasterData[],4,0)</f>
        <v>Ft</v>
      </c>
      <c r="I286">
        <f>VLOOKUP($B286,MasterData[],5,0)</f>
        <v>134</v>
      </c>
      <c r="J286">
        <f>VLOOKUP($B286,MasterData[],6,0)</f>
        <v>156.78</v>
      </c>
      <c r="K286">
        <f t="shared" si="20"/>
        <v>1876</v>
      </c>
      <c r="L286">
        <f t="shared" si="21"/>
        <v>2194.92</v>
      </c>
      <c r="M286">
        <f t="shared" si="23"/>
        <v>25</v>
      </c>
      <c r="N286" t="str">
        <f t="shared" si="22"/>
        <v>Jan</v>
      </c>
      <c r="O286">
        <f t="shared" si="24"/>
        <v>2022</v>
      </c>
    </row>
    <row r="287" spans="1:15" x14ac:dyDescent="0.25">
      <c r="A287" s="4">
        <v>44589</v>
      </c>
      <c r="B287" t="s">
        <v>39</v>
      </c>
      <c r="C287" s="6">
        <v>11</v>
      </c>
      <c r="D287" t="s">
        <v>108</v>
      </c>
      <c r="E287" t="s">
        <v>106</v>
      </c>
      <c r="F287" t="str">
        <f>VLOOKUP($B287,MasterData[],2,0)</f>
        <v>Product16</v>
      </c>
      <c r="G287" t="str">
        <f>VLOOKUP($B287,MasterData[],3,0)</f>
        <v>Category02</v>
      </c>
      <c r="H287" t="str">
        <f>VLOOKUP($B287,MasterData[],4,0)</f>
        <v>No.</v>
      </c>
      <c r="I287">
        <f>VLOOKUP($B287,MasterData[],5,0)</f>
        <v>13</v>
      </c>
      <c r="J287">
        <f>VLOOKUP($B287,MasterData[],6,0)</f>
        <v>16.64</v>
      </c>
      <c r="K287">
        <f t="shared" si="20"/>
        <v>143</v>
      </c>
      <c r="L287">
        <f t="shared" si="21"/>
        <v>183.04000000000002</v>
      </c>
      <c r="M287">
        <f t="shared" si="23"/>
        <v>28</v>
      </c>
      <c r="N287" t="str">
        <f t="shared" si="22"/>
        <v>Jan</v>
      </c>
      <c r="O287">
        <f t="shared" si="24"/>
        <v>2022</v>
      </c>
    </row>
    <row r="288" spans="1:15" x14ac:dyDescent="0.25">
      <c r="A288" s="4">
        <v>44592</v>
      </c>
      <c r="B288" t="s">
        <v>54</v>
      </c>
      <c r="C288" s="6">
        <v>6</v>
      </c>
      <c r="D288" t="s">
        <v>106</v>
      </c>
      <c r="E288" t="s">
        <v>107</v>
      </c>
      <c r="F288" t="str">
        <f>VLOOKUP($B288,MasterData[],2,0)</f>
        <v>Product23</v>
      </c>
      <c r="G288" t="str">
        <f>VLOOKUP($B288,MasterData[],3,0)</f>
        <v>Category03</v>
      </c>
      <c r="H288" t="str">
        <f>VLOOKUP($B288,MasterData[],4,0)</f>
        <v>Ft</v>
      </c>
      <c r="I288">
        <f>VLOOKUP($B288,MasterData[],5,0)</f>
        <v>141</v>
      </c>
      <c r="J288">
        <f>VLOOKUP($B288,MasterData[],6,0)</f>
        <v>149.46</v>
      </c>
      <c r="K288">
        <f t="shared" si="20"/>
        <v>846</v>
      </c>
      <c r="L288">
        <f t="shared" si="21"/>
        <v>896.76</v>
      </c>
      <c r="M288">
        <f t="shared" si="23"/>
        <v>31</v>
      </c>
      <c r="N288" t="str">
        <f t="shared" si="22"/>
        <v>Jan</v>
      </c>
      <c r="O288">
        <f t="shared" si="24"/>
        <v>2022</v>
      </c>
    </row>
    <row r="289" spans="1:15" x14ac:dyDescent="0.25">
      <c r="A289" s="4">
        <v>44592</v>
      </c>
      <c r="B289" t="s">
        <v>92</v>
      </c>
      <c r="C289" s="6">
        <v>9</v>
      </c>
      <c r="D289" t="s">
        <v>108</v>
      </c>
      <c r="E289" t="s">
        <v>107</v>
      </c>
      <c r="F289" t="str">
        <f>VLOOKUP($B289,MasterData[],2,0)</f>
        <v>Product41</v>
      </c>
      <c r="G289" t="str">
        <f>VLOOKUP($B289,MasterData[],3,0)</f>
        <v>Category05</v>
      </c>
      <c r="H289" t="str">
        <f>VLOOKUP($B289,MasterData[],4,0)</f>
        <v>Ft</v>
      </c>
      <c r="I289">
        <f>VLOOKUP($B289,MasterData[],5,0)</f>
        <v>138</v>
      </c>
      <c r="J289">
        <f>VLOOKUP($B289,MasterData[],6,0)</f>
        <v>173.88</v>
      </c>
      <c r="K289">
        <f t="shared" si="20"/>
        <v>1242</v>
      </c>
      <c r="L289">
        <f t="shared" si="21"/>
        <v>1564.92</v>
      </c>
      <c r="M289">
        <f t="shared" si="23"/>
        <v>31</v>
      </c>
      <c r="N289" t="str">
        <f t="shared" si="22"/>
        <v>Jan</v>
      </c>
      <c r="O289">
        <f t="shared" si="24"/>
        <v>2022</v>
      </c>
    </row>
    <row r="290" spans="1:15" x14ac:dyDescent="0.25">
      <c r="A290" s="4">
        <v>44593</v>
      </c>
      <c r="B290" t="s">
        <v>16</v>
      </c>
      <c r="C290" s="6">
        <v>9</v>
      </c>
      <c r="D290" t="s">
        <v>108</v>
      </c>
      <c r="E290" t="s">
        <v>107</v>
      </c>
      <c r="F290" t="str">
        <f>VLOOKUP($B290,MasterData[],2,0)</f>
        <v>Product05</v>
      </c>
      <c r="G290" t="str">
        <f>VLOOKUP($B290,MasterData[],3,0)</f>
        <v>Category01</v>
      </c>
      <c r="H290" t="str">
        <f>VLOOKUP($B290,MasterData[],4,0)</f>
        <v>Ft</v>
      </c>
      <c r="I290">
        <f>VLOOKUP($B290,MasterData[],5,0)</f>
        <v>133</v>
      </c>
      <c r="J290">
        <f>VLOOKUP($B290,MasterData[],6,0)</f>
        <v>155.61000000000001</v>
      </c>
      <c r="K290">
        <f t="shared" si="20"/>
        <v>1197</v>
      </c>
      <c r="L290">
        <f t="shared" si="21"/>
        <v>1400.4900000000002</v>
      </c>
      <c r="M290">
        <f t="shared" si="23"/>
        <v>1</v>
      </c>
      <c r="N290" t="str">
        <f t="shared" si="22"/>
        <v>Feb</v>
      </c>
      <c r="O290">
        <f t="shared" si="24"/>
        <v>2022</v>
      </c>
    </row>
    <row r="291" spans="1:15" x14ac:dyDescent="0.25">
      <c r="A291" s="4">
        <v>44595</v>
      </c>
      <c r="B291" t="s">
        <v>35</v>
      </c>
      <c r="C291" s="6">
        <v>8</v>
      </c>
      <c r="D291" t="s">
        <v>108</v>
      </c>
      <c r="E291" t="s">
        <v>106</v>
      </c>
      <c r="F291" t="str">
        <f>VLOOKUP($B291,MasterData[],2,0)</f>
        <v>Product14</v>
      </c>
      <c r="G291" t="str">
        <f>VLOOKUP($B291,MasterData[],3,0)</f>
        <v>Category02</v>
      </c>
      <c r="H291" t="str">
        <f>VLOOKUP($B291,MasterData[],4,0)</f>
        <v>Kg</v>
      </c>
      <c r="I291">
        <f>VLOOKUP($B291,MasterData[],5,0)</f>
        <v>112</v>
      </c>
      <c r="J291">
        <f>VLOOKUP($B291,MasterData[],6,0)</f>
        <v>146.72</v>
      </c>
      <c r="K291">
        <f t="shared" si="20"/>
        <v>896</v>
      </c>
      <c r="L291">
        <f t="shared" si="21"/>
        <v>1173.76</v>
      </c>
      <c r="M291">
        <f t="shared" si="23"/>
        <v>3</v>
      </c>
      <c r="N291" t="str">
        <f t="shared" si="22"/>
        <v>Feb</v>
      </c>
      <c r="O291">
        <f t="shared" si="24"/>
        <v>2022</v>
      </c>
    </row>
    <row r="292" spans="1:15" x14ac:dyDescent="0.25">
      <c r="A292" s="4">
        <v>44597</v>
      </c>
      <c r="B292" t="s">
        <v>43</v>
      </c>
      <c r="C292" s="6">
        <v>6</v>
      </c>
      <c r="D292" t="s">
        <v>108</v>
      </c>
      <c r="E292" t="s">
        <v>107</v>
      </c>
      <c r="F292" t="str">
        <f>VLOOKUP($B292,MasterData[],2,0)</f>
        <v>Product18</v>
      </c>
      <c r="G292" t="str">
        <f>VLOOKUP($B292,MasterData[],3,0)</f>
        <v>Category02</v>
      </c>
      <c r="H292" t="str">
        <f>VLOOKUP($B292,MasterData[],4,0)</f>
        <v>No.</v>
      </c>
      <c r="I292">
        <f>VLOOKUP($B292,MasterData[],5,0)</f>
        <v>37</v>
      </c>
      <c r="J292">
        <f>VLOOKUP($B292,MasterData[],6,0)</f>
        <v>49.21</v>
      </c>
      <c r="K292">
        <f t="shared" si="20"/>
        <v>222</v>
      </c>
      <c r="L292">
        <f t="shared" si="21"/>
        <v>295.26</v>
      </c>
      <c r="M292">
        <f t="shared" si="23"/>
        <v>5</v>
      </c>
      <c r="N292" t="str">
        <f t="shared" si="22"/>
        <v>Feb</v>
      </c>
      <c r="O292">
        <f t="shared" si="24"/>
        <v>2022</v>
      </c>
    </row>
    <row r="293" spans="1:15" x14ac:dyDescent="0.25">
      <c r="A293" s="4">
        <v>44598</v>
      </c>
      <c r="B293" t="s">
        <v>10</v>
      </c>
      <c r="C293" s="6">
        <v>6</v>
      </c>
      <c r="D293" t="s">
        <v>108</v>
      </c>
      <c r="E293" t="s">
        <v>107</v>
      </c>
      <c r="F293" t="str">
        <f>VLOOKUP($B293,MasterData[],2,0)</f>
        <v>Product02</v>
      </c>
      <c r="G293" t="str">
        <f>VLOOKUP($B293,MasterData[],3,0)</f>
        <v>Category01</v>
      </c>
      <c r="H293" t="str">
        <f>VLOOKUP($B293,MasterData[],4,0)</f>
        <v>Kg</v>
      </c>
      <c r="I293">
        <f>VLOOKUP($B293,MasterData[],5,0)</f>
        <v>105</v>
      </c>
      <c r="J293">
        <f>VLOOKUP($B293,MasterData[],6,0)</f>
        <v>142.80000000000001</v>
      </c>
      <c r="K293">
        <f t="shared" si="20"/>
        <v>630</v>
      </c>
      <c r="L293">
        <f t="shared" si="21"/>
        <v>856.80000000000007</v>
      </c>
      <c r="M293">
        <f t="shared" si="23"/>
        <v>6</v>
      </c>
      <c r="N293" t="str">
        <f t="shared" si="22"/>
        <v>Feb</v>
      </c>
      <c r="O293">
        <f t="shared" si="24"/>
        <v>2022</v>
      </c>
    </row>
    <row r="294" spans="1:15" x14ac:dyDescent="0.25">
      <c r="A294" s="4">
        <v>44600</v>
      </c>
      <c r="B294" t="s">
        <v>16</v>
      </c>
      <c r="C294" s="6">
        <v>11</v>
      </c>
      <c r="D294" t="s">
        <v>106</v>
      </c>
      <c r="E294" t="s">
        <v>107</v>
      </c>
      <c r="F294" t="str">
        <f>VLOOKUP($B294,MasterData[],2,0)</f>
        <v>Product05</v>
      </c>
      <c r="G294" t="str">
        <f>VLOOKUP($B294,MasterData[],3,0)</f>
        <v>Category01</v>
      </c>
      <c r="H294" t="str">
        <f>VLOOKUP($B294,MasterData[],4,0)</f>
        <v>Ft</v>
      </c>
      <c r="I294">
        <f>VLOOKUP($B294,MasterData[],5,0)</f>
        <v>133</v>
      </c>
      <c r="J294">
        <f>VLOOKUP($B294,MasterData[],6,0)</f>
        <v>155.61000000000001</v>
      </c>
      <c r="K294">
        <f t="shared" si="20"/>
        <v>1463</v>
      </c>
      <c r="L294">
        <f t="shared" si="21"/>
        <v>1711.71</v>
      </c>
      <c r="M294">
        <f t="shared" si="23"/>
        <v>8</v>
      </c>
      <c r="N294" t="str">
        <f t="shared" si="22"/>
        <v>Feb</v>
      </c>
      <c r="O294">
        <f t="shared" si="24"/>
        <v>2022</v>
      </c>
    </row>
    <row r="295" spans="1:15" x14ac:dyDescent="0.25">
      <c r="A295" s="4">
        <v>44600</v>
      </c>
      <c r="B295" t="s">
        <v>14</v>
      </c>
      <c r="C295" s="6">
        <v>3</v>
      </c>
      <c r="D295" t="s">
        <v>106</v>
      </c>
      <c r="E295" t="s">
        <v>107</v>
      </c>
      <c r="F295" t="str">
        <f>VLOOKUP($B295,MasterData[],2,0)</f>
        <v>Product04</v>
      </c>
      <c r="G295" t="str">
        <f>VLOOKUP($B295,MasterData[],3,0)</f>
        <v>Category01</v>
      </c>
      <c r="H295" t="str">
        <f>VLOOKUP($B295,MasterData[],4,0)</f>
        <v>Lt</v>
      </c>
      <c r="I295">
        <f>VLOOKUP($B295,MasterData[],5,0)</f>
        <v>44</v>
      </c>
      <c r="J295">
        <f>VLOOKUP($B295,MasterData[],6,0)</f>
        <v>48.84</v>
      </c>
      <c r="K295">
        <f t="shared" si="20"/>
        <v>132</v>
      </c>
      <c r="L295">
        <f t="shared" si="21"/>
        <v>146.52000000000001</v>
      </c>
      <c r="M295">
        <f t="shared" si="23"/>
        <v>8</v>
      </c>
      <c r="N295" t="str">
        <f t="shared" si="22"/>
        <v>Feb</v>
      </c>
      <c r="O295">
        <f t="shared" si="24"/>
        <v>2022</v>
      </c>
    </row>
    <row r="296" spans="1:15" x14ac:dyDescent="0.25">
      <c r="A296" s="4">
        <v>44601</v>
      </c>
      <c r="B296" t="s">
        <v>73</v>
      </c>
      <c r="C296" s="6">
        <v>14</v>
      </c>
      <c r="D296" t="s">
        <v>106</v>
      </c>
      <c r="E296" t="s">
        <v>106</v>
      </c>
      <c r="F296" t="str">
        <f>VLOOKUP($B296,MasterData[],2,0)</f>
        <v>Product32</v>
      </c>
      <c r="G296" t="str">
        <f>VLOOKUP($B296,MasterData[],3,0)</f>
        <v>Category04</v>
      </c>
      <c r="H296" t="str">
        <f>VLOOKUP($B296,MasterData[],4,0)</f>
        <v>Kg</v>
      </c>
      <c r="I296">
        <f>VLOOKUP($B296,MasterData[],5,0)</f>
        <v>89</v>
      </c>
      <c r="J296">
        <f>VLOOKUP($B296,MasterData[],6,0)</f>
        <v>117.48</v>
      </c>
      <c r="K296">
        <f t="shared" si="20"/>
        <v>1246</v>
      </c>
      <c r="L296">
        <f t="shared" si="21"/>
        <v>1644.72</v>
      </c>
      <c r="M296">
        <f t="shared" si="23"/>
        <v>9</v>
      </c>
      <c r="N296" t="str">
        <f t="shared" si="22"/>
        <v>Feb</v>
      </c>
      <c r="O296">
        <f t="shared" si="24"/>
        <v>2022</v>
      </c>
    </row>
    <row r="297" spans="1:15" x14ac:dyDescent="0.25">
      <c r="A297" s="4">
        <v>44604</v>
      </c>
      <c r="B297" t="s">
        <v>26</v>
      </c>
      <c r="C297" s="6">
        <v>13</v>
      </c>
      <c r="D297" t="s">
        <v>108</v>
      </c>
      <c r="E297" t="s">
        <v>107</v>
      </c>
      <c r="F297" t="str">
        <f>VLOOKUP($B297,MasterData[],2,0)</f>
        <v>Product10</v>
      </c>
      <c r="G297" t="str">
        <f>VLOOKUP($B297,MasterData[],3,0)</f>
        <v>Category02</v>
      </c>
      <c r="H297" t="str">
        <f>VLOOKUP($B297,MasterData[],4,0)</f>
        <v>Ft</v>
      </c>
      <c r="I297">
        <f>VLOOKUP($B297,MasterData[],5,0)</f>
        <v>148</v>
      </c>
      <c r="J297">
        <f>VLOOKUP($B297,MasterData[],6,0)</f>
        <v>164.28</v>
      </c>
      <c r="K297">
        <f t="shared" si="20"/>
        <v>1924</v>
      </c>
      <c r="L297">
        <f t="shared" si="21"/>
        <v>2135.64</v>
      </c>
      <c r="M297">
        <f t="shared" si="23"/>
        <v>12</v>
      </c>
      <c r="N297" t="str">
        <f t="shared" si="22"/>
        <v>Feb</v>
      </c>
      <c r="O297">
        <f t="shared" si="24"/>
        <v>2022</v>
      </c>
    </row>
    <row r="298" spans="1:15" x14ac:dyDescent="0.25">
      <c r="A298" s="4">
        <v>44606</v>
      </c>
      <c r="B298" t="s">
        <v>60</v>
      </c>
      <c r="C298" s="6">
        <v>8</v>
      </c>
      <c r="D298" t="s">
        <v>106</v>
      </c>
      <c r="E298" t="s">
        <v>107</v>
      </c>
      <c r="F298" t="str">
        <f>VLOOKUP($B298,MasterData[],2,0)</f>
        <v>Product26</v>
      </c>
      <c r="G298" t="str">
        <f>VLOOKUP($B298,MasterData[],3,0)</f>
        <v>Category04</v>
      </c>
      <c r="H298" t="str">
        <f>VLOOKUP($B298,MasterData[],4,0)</f>
        <v>No.</v>
      </c>
      <c r="I298">
        <f>VLOOKUP($B298,MasterData[],5,0)</f>
        <v>18</v>
      </c>
      <c r="J298">
        <f>VLOOKUP($B298,MasterData[],6,0)</f>
        <v>24.66</v>
      </c>
      <c r="K298">
        <f t="shared" si="20"/>
        <v>144</v>
      </c>
      <c r="L298">
        <f t="shared" si="21"/>
        <v>197.28</v>
      </c>
      <c r="M298">
        <f t="shared" si="23"/>
        <v>14</v>
      </c>
      <c r="N298" t="str">
        <f t="shared" si="22"/>
        <v>Feb</v>
      </c>
      <c r="O298">
        <f t="shared" si="24"/>
        <v>2022</v>
      </c>
    </row>
    <row r="299" spans="1:15" x14ac:dyDescent="0.25">
      <c r="A299" s="4">
        <v>44606</v>
      </c>
      <c r="B299" t="s">
        <v>65</v>
      </c>
      <c r="C299" s="6">
        <v>3</v>
      </c>
      <c r="D299" t="s">
        <v>108</v>
      </c>
      <c r="E299" t="s">
        <v>107</v>
      </c>
      <c r="F299" t="str">
        <f>VLOOKUP($B299,MasterData[],2,0)</f>
        <v>Product28</v>
      </c>
      <c r="G299" t="str">
        <f>VLOOKUP($B299,MasterData[],3,0)</f>
        <v>Category04</v>
      </c>
      <c r="H299" t="str">
        <f>VLOOKUP($B299,MasterData[],4,0)</f>
        <v>No.</v>
      </c>
      <c r="I299">
        <f>VLOOKUP($B299,MasterData[],5,0)</f>
        <v>37</v>
      </c>
      <c r="J299">
        <f>VLOOKUP($B299,MasterData[],6,0)</f>
        <v>41.81</v>
      </c>
      <c r="K299">
        <f t="shared" si="20"/>
        <v>111</v>
      </c>
      <c r="L299">
        <f t="shared" si="21"/>
        <v>125.43</v>
      </c>
      <c r="M299">
        <f t="shared" si="23"/>
        <v>14</v>
      </c>
      <c r="N299" t="str">
        <f t="shared" si="22"/>
        <v>Feb</v>
      </c>
      <c r="O299">
        <f t="shared" si="24"/>
        <v>2022</v>
      </c>
    </row>
    <row r="300" spans="1:15" x14ac:dyDescent="0.25">
      <c r="A300" s="4">
        <v>44608</v>
      </c>
      <c r="B300" t="s">
        <v>73</v>
      </c>
      <c r="C300" s="6">
        <v>1</v>
      </c>
      <c r="D300" t="s">
        <v>106</v>
      </c>
      <c r="E300" t="s">
        <v>107</v>
      </c>
      <c r="F300" t="str">
        <f>VLOOKUP($B300,MasterData[],2,0)</f>
        <v>Product32</v>
      </c>
      <c r="G300" t="str">
        <f>VLOOKUP($B300,MasterData[],3,0)</f>
        <v>Category04</v>
      </c>
      <c r="H300" t="str">
        <f>VLOOKUP($B300,MasterData[],4,0)</f>
        <v>Kg</v>
      </c>
      <c r="I300">
        <f>VLOOKUP($B300,MasterData[],5,0)</f>
        <v>89</v>
      </c>
      <c r="J300">
        <f>VLOOKUP($B300,MasterData[],6,0)</f>
        <v>117.48</v>
      </c>
      <c r="K300">
        <f t="shared" si="20"/>
        <v>89</v>
      </c>
      <c r="L300">
        <f t="shared" si="21"/>
        <v>117.48</v>
      </c>
      <c r="M300">
        <f t="shared" si="23"/>
        <v>16</v>
      </c>
      <c r="N300" t="str">
        <f t="shared" si="22"/>
        <v>Feb</v>
      </c>
      <c r="O300">
        <f t="shared" si="24"/>
        <v>2022</v>
      </c>
    </row>
    <row r="301" spans="1:15" x14ac:dyDescent="0.25">
      <c r="A301" s="4">
        <v>44611</v>
      </c>
      <c r="B301" t="s">
        <v>10</v>
      </c>
      <c r="C301" s="6">
        <v>13</v>
      </c>
      <c r="D301" t="s">
        <v>106</v>
      </c>
      <c r="E301" t="s">
        <v>107</v>
      </c>
      <c r="F301" t="str">
        <f>VLOOKUP($B301,MasterData[],2,0)</f>
        <v>Product02</v>
      </c>
      <c r="G301" t="str">
        <f>VLOOKUP($B301,MasterData[],3,0)</f>
        <v>Category01</v>
      </c>
      <c r="H301" t="str">
        <f>VLOOKUP($B301,MasterData[],4,0)</f>
        <v>Kg</v>
      </c>
      <c r="I301">
        <f>VLOOKUP($B301,MasterData[],5,0)</f>
        <v>105</v>
      </c>
      <c r="J301">
        <f>VLOOKUP($B301,MasterData[],6,0)</f>
        <v>142.80000000000001</v>
      </c>
      <c r="K301">
        <f t="shared" si="20"/>
        <v>1365</v>
      </c>
      <c r="L301">
        <f t="shared" si="21"/>
        <v>1856.4</v>
      </c>
      <c r="M301">
        <f t="shared" si="23"/>
        <v>19</v>
      </c>
      <c r="N301" t="str">
        <f t="shared" si="22"/>
        <v>Feb</v>
      </c>
      <c r="O301">
        <f t="shared" si="24"/>
        <v>2022</v>
      </c>
    </row>
    <row r="302" spans="1:15" x14ac:dyDescent="0.25">
      <c r="A302" s="4">
        <v>44612</v>
      </c>
      <c r="B302" t="s">
        <v>31</v>
      </c>
      <c r="C302" s="6">
        <v>6</v>
      </c>
      <c r="D302" t="s">
        <v>108</v>
      </c>
      <c r="E302" t="s">
        <v>107</v>
      </c>
      <c r="F302" t="str">
        <f>VLOOKUP($B302,MasterData[],2,0)</f>
        <v>Product12</v>
      </c>
      <c r="G302" t="str">
        <f>VLOOKUP($B302,MasterData[],3,0)</f>
        <v>Category02</v>
      </c>
      <c r="H302" t="str">
        <f>VLOOKUP($B302,MasterData[],4,0)</f>
        <v>Kg</v>
      </c>
      <c r="I302">
        <f>VLOOKUP($B302,MasterData[],5,0)</f>
        <v>73</v>
      </c>
      <c r="J302">
        <f>VLOOKUP($B302,MasterData[],6,0)</f>
        <v>94.17</v>
      </c>
      <c r="K302">
        <f t="shared" si="20"/>
        <v>438</v>
      </c>
      <c r="L302">
        <f t="shared" si="21"/>
        <v>565.02</v>
      </c>
      <c r="M302">
        <f t="shared" si="23"/>
        <v>20</v>
      </c>
      <c r="N302" t="str">
        <f t="shared" si="22"/>
        <v>Feb</v>
      </c>
      <c r="O302">
        <f t="shared" si="24"/>
        <v>2022</v>
      </c>
    </row>
    <row r="303" spans="1:15" x14ac:dyDescent="0.25">
      <c r="A303" s="4">
        <v>44615</v>
      </c>
      <c r="B303" t="s">
        <v>33</v>
      </c>
      <c r="C303" s="6">
        <v>6</v>
      </c>
      <c r="D303" t="s">
        <v>106</v>
      </c>
      <c r="E303" t="s">
        <v>106</v>
      </c>
      <c r="F303" t="str">
        <f>VLOOKUP($B303,MasterData[],2,0)</f>
        <v>Product13</v>
      </c>
      <c r="G303" t="str">
        <f>VLOOKUP($B303,MasterData[],3,0)</f>
        <v>Category02</v>
      </c>
      <c r="H303" t="str">
        <f>VLOOKUP($B303,MasterData[],4,0)</f>
        <v>Kg</v>
      </c>
      <c r="I303">
        <f>VLOOKUP($B303,MasterData[],5,0)</f>
        <v>112</v>
      </c>
      <c r="J303">
        <f>VLOOKUP($B303,MasterData[],6,0)</f>
        <v>122.08</v>
      </c>
      <c r="K303">
        <f t="shared" si="20"/>
        <v>672</v>
      </c>
      <c r="L303">
        <f t="shared" si="21"/>
        <v>732.48</v>
      </c>
      <c r="M303">
        <f t="shared" si="23"/>
        <v>23</v>
      </c>
      <c r="N303" t="str">
        <f t="shared" si="22"/>
        <v>Feb</v>
      </c>
      <c r="O303">
        <f t="shared" si="24"/>
        <v>2022</v>
      </c>
    </row>
    <row r="304" spans="1:15" x14ac:dyDescent="0.25">
      <c r="A304" s="4">
        <v>44615</v>
      </c>
      <c r="B304" t="s">
        <v>39</v>
      </c>
      <c r="C304" s="6">
        <v>15</v>
      </c>
      <c r="D304" t="s">
        <v>106</v>
      </c>
      <c r="E304" t="s">
        <v>107</v>
      </c>
      <c r="F304" t="str">
        <f>VLOOKUP($B304,MasterData[],2,0)</f>
        <v>Product16</v>
      </c>
      <c r="G304" t="str">
        <f>VLOOKUP($B304,MasterData[],3,0)</f>
        <v>Category02</v>
      </c>
      <c r="H304" t="str">
        <f>VLOOKUP($B304,MasterData[],4,0)</f>
        <v>No.</v>
      </c>
      <c r="I304">
        <f>VLOOKUP($B304,MasterData[],5,0)</f>
        <v>13</v>
      </c>
      <c r="J304">
        <f>VLOOKUP($B304,MasterData[],6,0)</f>
        <v>16.64</v>
      </c>
      <c r="K304">
        <f t="shared" si="20"/>
        <v>195</v>
      </c>
      <c r="L304">
        <f t="shared" si="21"/>
        <v>249.60000000000002</v>
      </c>
      <c r="M304">
        <f t="shared" si="23"/>
        <v>23</v>
      </c>
      <c r="N304" t="str">
        <f t="shared" si="22"/>
        <v>Feb</v>
      </c>
      <c r="O304">
        <f t="shared" si="24"/>
        <v>2022</v>
      </c>
    </row>
    <row r="305" spans="1:15" x14ac:dyDescent="0.25">
      <c r="A305" s="4">
        <v>44615</v>
      </c>
      <c r="B305" t="s">
        <v>81</v>
      </c>
      <c r="C305" s="6">
        <v>8</v>
      </c>
      <c r="D305" t="s">
        <v>108</v>
      </c>
      <c r="E305" t="s">
        <v>106</v>
      </c>
      <c r="F305" t="str">
        <f>VLOOKUP($B305,MasterData[],2,0)</f>
        <v>Product36</v>
      </c>
      <c r="G305" t="str">
        <f>VLOOKUP($B305,MasterData[],3,0)</f>
        <v>Category04</v>
      </c>
      <c r="H305" t="str">
        <f>VLOOKUP($B305,MasterData[],4,0)</f>
        <v>Kg</v>
      </c>
      <c r="I305">
        <f>VLOOKUP($B305,MasterData[],5,0)</f>
        <v>90</v>
      </c>
      <c r="J305">
        <f>VLOOKUP($B305,MasterData[],6,0)</f>
        <v>96.3</v>
      </c>
      <c r="K305">
        <f t="shared" si="20"/>
        <v>720</v>
      </c>
      <c r="L305">
        <f t="shared" si="21"/>
        <v>770.4</v>
      </c>
      <c r="M305">
        <f t="shared" si="23"/>
        <v>23</v>
      </c>
      <c r="N305" t="str">
        <f t="shared" si="22"/>
        <v>Feb</v>
      </c>
      <c r="O305">
        <f t="shared" si="24"/>
        <v>2022</v>
      </c>
    </row>
    <row r="306" spans="1:15" x14ac:dyDescent="0.25">
      <c r="A306" s="4">
        <v>44619</v>
      </c>
      <c r="B306" t="s">
        <v>31</v>
      </c>
      <c r="C306" s="6">
        <v>7</v>
      </c>
      <c r="D306" t="s">
        <v>108</v>
      </c>
      <c r="E306" t="s">
        <v>107</v>
      </c>
      <c r="F306" t="str">
        <f>VLOOKUP($B306,MasterData[],2,0)</f>
        <v>Product12</v>
      </c>
      <c r="G306" t="str">
        <f>VLOOKUP($B306,MasterData[],3,0)</f>
        <v>Category02</v>
      </c>
      <c r="H306" t="str">
        <f>VLOOKUP($B306,MasterData[],4,0)</f>
        <v>Kg</v>
      </c>
      <c r="I306">
        <f>VLOOKUP($B306,MasterData[],5,0)</f>
        <v>73</v>
      </c>
      <c r="J306">
        <f>VLOOKUP($B306,MasterData[],6,0)</f>
        <v>94.17</v>
      </c>
      <c r="K306">
        <f t="shared" si="20"/>
        <v>511</v>
      </c>
      <c r="L306">
        <f t="shared" si="21"/>
        <v>659.19</v>
      </c>
      <c r="M306">
        <f t="shared" si="23"/>
        <v>27</v>
      </c>
      <c r="N306" t="str">
        <f t="shared" si="22"/>
        <v>Feb</v>
      </c>
      <c r="O306">
        <f t="shared" si="24"/>
        <v>2022</v>
      </c>
    </row>
    <row r="307" spans="1:15" x14ac:dyDescent="0.25">
      <c r="A307" s="4">
        <v>44619</v>
      </c>
      <c r="B307" t="s">
        <v>16</v>
      </c>
      <c r="C307" s="6">
        <v>15</v>
      </c>
      <c r="D307" t="s">
        <v>108</v>
      </c>
      <c r="E307" t="s">
        <v>106</v>
      </c>
      <c r="F307" t="str">
        <f>VLOOKUP($B307,MasterData[],2,0)</f>
        <v>Product05</v>
      </c>
      <c r="G307" t="str">
        <f>VLOOKUP($B307,MasterData[],3,0)</f>
        <v>Category01</v>
      </c>
      <c r="H307" t="str">
        <f>VLOOKUP($B307,MasterData[],4,0)</f>
        <v>Ft</v>
      </c>
      <c r="I307">
        <f>VLOOKUP($B307,MasterData[],5,0)</f>
        <v>133</v>
      </c>
      <c r="J307">
        <f>VLOOKUP($B307,MasterData[],6,0)</f>
        <v>155.61000000000001</v>
      </c>
      <c r="K307">
        <f t="shared" si="20"/>
        <v>1995</v>
      </c>
      <c r="L307">
        <f t="shared" si="21"/>
        <v>2334.15</v>
      </c>
      <c r="M307">
        <f t="shared" si="23"/>
        <v>27</v>
      </c>
      <c r="N307" t="str">
        <f t="shared" si="22"/>
        <v>Feb</v>
      </c>
      <c r="O307">
        <f t="shared" si="24"/>
        <v>2022</v>
      </c>
    </row>
    <row r="308" spans="1:15" x14ac:dyDescent="0.25">
      <c r="A308" s="4">
        <v>44620</v>
      </c>
      <c r="B308" t="s">
        <v>83</v>
      </c>
      <c r="C308" s="6">
        <v>15</v>
      </c>
      <c r="D308" t="s">
        <v>108</v>
      </c>
      <c r="E308" t="s">
        <v>107</v>
      </c>
      <c r="F308" t="str">
        <f>VLOOKUP($B308,MasterData[],2,0)</f>
        <v>Product37</v>
      </c>
      <c r="G308" t="str">
        <f>VLOOKUP($B308,MasterData[],3,0)</f>
        <v>Category05</v>
      </c>
      <c r="H308" t="str">
        <f>VLOOKUP($B308,MasterData[],4,0)</f>
        <v>Kg</v>
      </c>
      <c r="I308">
        <f>VLOOKUP($B308,MasterData[],5,0)</f>
        <v>67</v>
      </c>
      <c r="J308">
        <f>VLOOKUP($B308,MasterData[],6,0)</f>
        <v>85.76</v>
      </c>
      <c r="K308">
        <f t="shared" si="20"/>
        <v>1005</v>
      </c>
      <c r="L308">
        <f t="shared" si="21"/>
        <v>1286.4000000000001</v>
      </c>
      <c r="M308">
        <f t="shared" si="23"/>
        <v>28</v>
      </c>
      <c r="N308" t="str">
        <f t="shared" si="22"/>
        <v>Feb</v>
      </c>
      <c r="O308">
        <f t="shared" si="24"/>
        <v>2022</v>
      </c>
    </row>
    <row r="309" spans="1:15" x14ac:dyDescent="0.25">
      <c r="A309" s="4">
        <v>44624</v>
      </c>
      <c r="B309" t="s">
        <v>60</v>
      </c>
      <c r="C309" s="6">
        <v>13</v>
      </c>
      <c r="D309" t="s">
        <v>105</v>
      </c>
      <c r="E309" t="s">
        <v>106</v>
      </c>
      <c r="F309" t="str">
        <f>VLOOKUP($B309,MasterData[],2,0)</f>
        <v>Product26</v>
      </c>
      <c r="G309" t="str">
        <f>VLOOKUP($B309,MasterData[],3,0)</f>
        <v>Category04</v>
      </c>
      <c r="H309" t="str">
        <f>VLOOKUP($B309,MasterData[],4,0)</f>
        <v>No.</v>
      </c>
      <c r="I309">
        <f>VLOOKUP($B309,MasterData[],5,0)</f>
        <v>18</v>
      </c>
      <c r="J309">
        <f>VLOOKUP($B309,MasterData[],6,0)</f>
        <v>24.66</v>
      </c>
      <c r="K309">
        <f t="shared" si="20"/>
        <v>234</v>
      </c>
      <c r="L309">
        <f t="shared" si="21"/>
        <v>320.58</v>
      </c>
      <c r="M309">
        <f t="shared" si="23"/>
        <v>4</v>
      </c>
      <c r="N309" t="str">
        <f t="shared" si="22"/>
        <v>Mar</v>
      </c>
      <c r="O309">
        <f t="shared" si="24"/>
        <v>2022</v>
      </c>
    </row>
    <row r="310" spans="1:15" x14ac:dyDescent="0.25">
      <c r="A310" s="4">
        <v>44626</v>
      </c>
      <c r="B310" t="s">
        <v>14</v>
      </c>
      <c r="C310" s="6">
        <v>2</v>
      </c>
      <c r="D310" t="s">
        <v>108</v>
      </c>
      <c r="E310" t="s">
        <v>107</v>
      </c>
      <c r="F310" t="str">
        <f>VLOOKUP($B310,MasterData[],2,0)</f>
        <v>Product04</v>
      </c>
      <c r="G310" t="str">
        <f>VLOOKUP($B310,MasterData[],3,0)</f>
        <v>Category01</v>
      </c>
      <c r="H310" t="str">
        <f>VLOOKUP($B310,MasterData[],4,0)</f>
        <v>Lt</v>
      </c>
      <c r="I310">
        <f>VLOOKUP($B310,MasterData[],5,0)</f>
        <v>44</v>
      </c>
      <c r="J310">
        <f>VLOOKUP($B310,MasterData[],6,0)</f>
        <v>48.84</v>
      </c>
      <c r="K310">
        <f t="shared" si="20"/>
        <v>88</v>
      </c>
      <c r="L310">
        <f t="shared" si="21"/>
        <v>97.68</v>
      </c>
      <c r="M310">
        <f t="shared" si="23"/>
        <v>6</v>
      </c>
      <c r="N310" t="str">
        <f t="shared" si="22"/>
        <v>Mar</v>
      </c>
      <c r="O310">
        <f t="shared" si="24"/>
        <v>2022</v>
      </c>
    </row>
    <row r="311" spans="1:15" x14ac:dyDescent="0.25">
      <c r="A311" s="4">
        <v>44627</v>
      </c>
      <c r="B311" t="s">
        <v>12</v>
      </c>
      <c r="C311" s="6">
        <v>1</v>
      </c>
      <c r="D311" t="s">
        <v>108</v>
      </c>
      <c r="E311" t="s">
        <v>107</v>
      </c>
      <c r="F311" t="str">
        <f>VLOOKUP($B311,MasterData[],2,0)</f>
        <v>Product03</v>
      </c>
      <c r="G311" t="str">
        <f>VLOOKUP($B311,MasterData[],3,0)</f>
        <v>Category01</v>
      </c>
      <c r="H311" t="str">
        <f>VLOOKUP($B311,MasterData[],4,0)</f>
        <v>Kg</v>
      </c>
      <c r="I311">
        <f>VLOOKUP($B311,MasterData[],5,0)</f>
        <v>71</v>
      </c>
      <c r="J311">
        <f>VLOOKUP($B311,MasterData[],6,0)</f>
        <v>80.94</v>
      </c>
      <c r="K311">
        <f t="shared" si="20"/>
        <v>71</v>
      </c>
      <c r="L311">
        <f t="shared" si="21"/>
        <v>80.94</v>
      </c>
      <c r="M311">
        <f t="shared" si="23"/>
        <v>7</v>
      </c>
      <c r="N311" t="str">
        <f t="shared" si="22"/>
        <v>Mar</v>
      </c>
      <c r="O311">
        <f t="shared" si="24"/>
        <v>2022</v>
      </c>
    </row>
    <row r="312" spans="1:15" x14ac:dyDescent="0.25">
      <c r="A312" s="4">
        <v>44628</v>
      </c>
      <c r="B312" t="s">
        <v>98</v>
      </c>
      <c r="C312" s="6">
        <v>6</v>
      </c>
      <c r="D312" t="s">
        <v>108</v>
      </c>
      <c r="E312" t="s">
        <v>106</v>
      </c>
      <c r="F312" t="str">
        <f>VLOOKUP($B312,MasterData[],2,0)</f>
        <v>Product44</v>
      </c>
      <c r="G312" t="str">
        <f>VLOOKUP($B312,MasterData[],3,0)</f>
        <v>Category05</v>
      </c>
      <c r="H312" t="str">
        <f>VLOOKUP($B312,MasterData[],4,0)</f>
        <v>Kg</v>
      </c>
      <c r="I312">
        <f>VLOOKUP($B312,MasterData[],5,0)</f>
        <v>76</v>
      </c>
      <c r="J312">
        <f>VLOOKUP($B312,MasterData[],6,0)</f>
        <v>82.08</v>
      </c>
      <c r="K312">
        <f t="shared" si="20"/>
        <v>456</v>
      </c>
      <c r="L312">
        <f t="shared" si="21"/>
        <v>492.48</v>
      </c>
      <c r="M312">
        <f t="shared" si="23"/>
        <v>8</v>
      </c>
      <c r="N312" t="str">
        <f t="shared" si="22"/>
        <v>Mar</v>
      </c>
      <c r="O312">
        <f t="shared" si="24"/>
        <v>2022</v>
      </c>
    </row>
    <row r="313" spans="1:15" x14ac:dyDescent="0.25">
      <c r="A313" s="4">
        <v>44629</v>
      </c>
      <c r="B313" t="s">
        <v>69</v>
      </c>
      <c r="C313" s="6">
        <v>3</v>
      </c>
      <c r="D313" t="s">
        <v>108</v>
      </c>
      <c r="E313" t="s">
        <v>106</v>
      </c>
      <c r="F313" t="str">
        <f>VLOOKUP($B313,MasterData[],2,0)</f>
        <v>Product30</v>
      </c>
      <c r="G313" t="str">
        <f>VLOOKUP($B313,MasterData[],3,0)</f>
        <v>Category04</v>
      </c>
      <c r="H313" t="str">
        <f>VLOOKUP($B313,MasterData[],4,0)</f>
        <v>Ft</v>
      </c>
      <c r="I313">
        <f>VLOOKUP($B313,MasterData[],5,0)</f>
        <v>148</v>
      </c>
      <c r="J313">
        <f>VLOOKUP($B313,MasterData[],6,0)</f>
        <v>201.28</v>
      </c>
      <c r="K313">
        <f t="shared" si="20"/>
        <v>444</v>
      </c>
      <c r="L313">
        <f t="shared" si="21"/>
        <v>603.84</v>
      </c>
      <c r="M313">
        <f t="shared" si="23"/>
        <v>9</v>
      </c>
      <c r="N313" t="str">
        <f t="shared" si="22"/>
        <v>Mar</v>
      </c>
      <c r="O313">
        <f t="shared" si="24"/>
        <v>2022</v>
      </c>
    </row>
    <row r="314" spans="1:15" x14ac:dyDescent="0.25">
      <c r="A314" s="4">
        <v>44629</v>
      </c>
      <c r="B314" t="s">
        <v>14</v>
      </c>
      <c r="C314" s="6">
        <v>11</v>
      </c>
      <c r="D314" t="s">
        <v>106</v>
      </c>
      <c r="E314" t="s">
        <v>107</v>
      </c>
      <c r="F314" t="str">
        <f>VLOOKUP($B314,MasterData[],2,0)</f>
        <v>Product04</v>
      </c>
      <c r="G314" t="str">
        <f>VLOOKUP($B314,MasterData[],3,0)</f>
        <v>Category01</v>
      </c>
      <c r="H314" t="str">
        <f>VLOOKUP($B314,MasterData[],4,0)</f>
        <v>Lt</v>
      </c>
      <c r="I314">
        <f>VLOOKUP($B314,MasterData[],5,0)</f>
        <v>44</v>
      </c>
      <c r="J314">
        <f>VLOOKUP($B314,MasterData[],6,0)</f>
        <v>48.84</v>
      </c>
      <c r="K314">
        <f t="shared" si="20"/>
        <v>484</v>
      </c>
      <c r="L314">
        <f t="shared" si="21"/>
        <v>537.24</v>
      </c>
      <c r="M314">
        <f t="shared" si="23"/>
        <v>9</v>
      </c>
      <c r="N314" t="str">
        <f t="shared" si="22"/>
        <v>Mar</v>
      </c>
      <c r="O314">
        <f t="shared" si="24"/>
        <v>2022</v>
      </c>
    </row>
    <row r="315" spans="1:15" x14ac:dyDescent="0.25">
      <c r="A315" s="4">
        <v>44630</v>
      </c>
      <c r="B315" t="s">
        <v>75</v>
      </c>
      <c r="C315" s="6">
        <v>12</v>
      </c>
      <c r="D315" t="s">
        <v>105</v>
      </c>
      <c r="E315" t="s">
        <v>106</v>
      </c>
      <c r="F315" t="str">
        <f>VLOOKUP($B315,MasterData[],2,0)</f>
        <v>Product33</v>
      </c>
      <c r="G315" t="str">
        <f>VLOOKUP($B315,MasterData[],3,0)</f>
        <v>Category04</v>
      </c>
      <c r="H315" t="str">
        <f>VLOOKUP($B315,MasterData[],4,0)</f>
        <v>Kg</v>
      </c>
      <c r="I315">
        <f>VLOOKUP($B315,MasterData[],5,0)</f>
        <v>95</v>
      </c>
      <c r="J315">
        <f>VLOOKUP($B315,MasterData[],6,0)</f>
        <v>119.7</v>
      </c>
      <c r="K315">
        <f t="shared" si="20"/>
        <v>1140</v>
      </c>
      <c r="L315">
        <f t="shared" si="21"/>
        <v>1436.4</v>
      </c>
      <c r="M315">
        <f t="shared" si="23"/>
        <v>10</v>
      </c>
      <c r="N315" t="str">
        <f t="shared" si="22"/>
        <v>Mar</v>
      </c>
      <c r="O315">
        <f t="shared" si="24"/>
        <v>2022</v>
      </c>
    </row>
    <row r="316" spans="1:15" x14ac:dyDescent="0.25">
      <c r="A316" s="4">
        <v>44634</v>
      </c>
      <c r="B316" t="s">
        <v>39</v>
      </c>
      <c r="C316" s="6">
        <v>2</v>
      </c>
      <c r="D316" t="s">
        <v>108</v>
      </c>
      <c r="E316" t="s">
        <v>107</v>
      </c>
      <c r="F316" t="str">
        <f>VLOOKUP($B316,MasterData[],2,0)</f>
        <v>Product16</v>
      </c>
      <c r="G316" t="str">
        <f>VLOOKUP($B316,MasterData[],3,0)</f>
        <v>Category02</v>
      </c>
      <c r="H316" t="str">
        <f>VLOOKUP($B316,MasterData[],4,0)</f>
        <v>No.</v>
      </c>
      <c r="I316">
        <f>VLOOKUP($B316,MasterData[],5,0)</f>
        <v>13</v>
      </c>
      <c r="J316">
        <f>VLOOKUP($B316,MasterData[],6,0)</f>
        <v>16.64</v>
      </c>
      <c r="K316">
        <f t="shared" si="20"/>
        <v>26</v>
      </c>
      <c r="L316">
        <f t="shared" si="21"/>
        <v>33.28</v>
      </c>
      <c r="M316">
        <f t="shared" si="23"/>
        <v>14</v>
      </c>
      <c r="N316" t="str">
        <f t="shared" si="22"/>
        <v>Mar</v>
      </c>
      <c r="O316">
        <f t="shared" si="24"/>
        <v>2022</v>
      </c>
    </row>
    <row r="317" spans="1:15" x14ac:dyDescent="0.25">
      <c r="A317" s="4">
        <v>44634</v>
      </c>
      <c r="B317" t="s">
        <v>60</v>
      </c>
      <c r="C317" s="6">
        <v>13</v>
      </c>
      <c r="D317" t="s">
        <v>108</v>
      </c>
      <c r="E317" t="s">
        <v>106</v>
      </c>
      <c r="F317" t="str">
        <f>VLOOKUP($B317,MasterData[],2,0)</f>
        <v>Product26</v>
      </c>
      <c r="G317" t="str">
        <f>VLOOKUP($B317,MasterData[],3,0)</f>
        <v>Category04</v>
      </c>
      <c r="H317" t="str">
        <f>VLOOKUP($B317,MasterData[],4,0)</f>
        <v>No.</v>
      </c>
      <c r="I317">
        <f>VLOOKUP($B317,MasterData[],5,0)</f>
        <v>18</v>
      </c>
      <c r="J317">
        <f>VLOOKUP($B317,MasterData[],6,0)</f>
        <v>24.66</v>
      </c>
      <c r="K317">
        <f t="shared" si="20"/>
        <v>234</v>
      </c>
      <c r="L317">
        <f t="shared" si="21"/>
        <v>320.58</v>
      </c>
      <c r="M317">
        <f t="shared" si="23"/>
        <v>14</v>
      </c>
      <c r="N317" t="str">
        <f t="shared" si="22"/>
        <v>Mar</v>
      </c>
      <c r="O317">
        <f t="shared" si="24"/>
        <v>2022</v>
      </c>
    </row>
    <row r="318" spans="1:15" x14ac:dyDescent="0.25">
      <c r="A318" s="4">
        <v>44638</v>
      </c>
      <c r="B318" t="s">
        <v>45</v>
      </c>
      <c r="C318" s="6">
        <v>2</v>
      </c>
      <c r="D318" t="s">
        <v>106</v>
      </c>
      <c r="E318" t="s">
        <v>107</v>
      </c>
      <c r="F318" t="str">
        <f>VLOOKUP($B318,MasterData[],2,0)</f>
        <v>Product19</v>
      </c>
      <c r="G318" t="str">
        <f>VLOOKUP($B318,MasterData[],3,0)</f>
        <v>Category02</v>
      </c>
      <c r="H318" t="str">
        <f>VLOOKUP($B318,MasterData[],4,0)</f>
        <v>Ft</v>
      </c>
      <c r="I318">
        <f>VLOOKUP($B318,MasterData[],5,0)</f>
        <v>150</v>
      </c>
      <c r="J318">
        <f>VLOOKUP($B318,MasterData[],6,0)</f>
        <v>210</v>
      </c>
      <c r="K318">
        <f t="shared" si="20"/>
        <v>300</v>
      </c>
      <c r="L318">
        <f t="shared" si="21"/>
        <v>420</v>
      </c>
      <c r="M318">
        <f t="shared" si="23"/>
        <v>18</v>
      </c>
      <c r="N318" t="str">
        <f t="shared" si="22"/>
        <v>Mar</v>
      </c>
      <c r="O318">
        <f t="shared" si="24"/>
        <v>2022</v>
      </c>
    </row>
    <row r="319" spans="1:15" x14ac:dyDescent="0.25">
      <c r="A319" s="4">
        <v>44638</v>
      </c>
      <c r="B319" t="s">
        <v>63</v>
      </c>
      <c r="C319" s="6">
        <v>10</v>
      </c>
      <c r="D319" t="s">
        <v>108</v>
      </c>
      <c r="E319" t="s">
        <v>107</v>
      </c>
      <c r="F319" t="str">
        <f>VLOOKUP($B319,MasterData[],2,0)</f>
        <v>Product27</v>
      </c>
      <c r="G319" t="str">
        <f>VLOOKUP($B319,MasterData[],3,0)</f>
        <v>Category04</v>
      </c>
      <c r="H319" t="str">
        <f>VLOOKUP($B319,MasterData[],4,0)</f>
        <v>Lt</v>
      </c>
      <c r="I319">
        <f>VLOOKUP($B319,MasterData[],5,0)</f>
        <v>48</v>
      </c>
      <c r="J319">
        <f>VLOOKUP($B319,MasterData[],6,0)</f>
        <v>57.120000000000005</v>
      </c>
      <c r="K319">
        <f t="shared" si="20"/>
        <v>480</v>
      </c>
      <c r="L319">
        <f t="shared" si="21"/>
        <v>571.20000000000005</v>
      </c>
      <c r="M319">
        <f t="shared" si="23"/>
        <v>18</v>
      </c>
      <c r="N319" t="str">
        <f t="shared" si="22"/>
        <v>Mar</v>
      </c>
      <c r="O319">
        <f t="shared" si="24"/>
        <v>2022</v>
      </c>
    </row>
    <row r="320" spans="1:15" x14ac:dyDescent="0.25">
      <c r="A320" s="4">
        <v>44639</v>
      </c>
      <c r="B320" t="s">
        <v>92</v>
      </c>
      <c r="C320" s="6">
        <v>6</v>
      </c>
      <c r="D320" t="s">
        <v>105</v>
      </c>
      <c r="E320" t="s">
        <v>107</v>
      </c>
      <c r="F320" t="str">
        <f>VLOOKUP($B320,MasterData[],2,0)</f>
        <v>Product41</v>
      </c>
      <c r="G320" t="str">
        <f>VLOOKUP($B320,MasterData[],3,0)</f>
        <v>Category05</v>
      </c>
      <c r="H320" t="str">
        <f>VLOOKUP($B320,MasterData[],4,0)</f>
        <v>Ft</v>
      </c>
      <c r="I320">
        <f>VLOOKUP($B320,MasterData[],5,0)</f>
        <v>138</v>
      </c>
      <c r="J320">
        <f>VLOOKUP($B320,MasterData[],6,0)</f>
        <v>173.88</v>
      </c>
      <c r="K320">
        <f t="shared" si="20"/>
        <v>828</v>
      </c>
      <c r="L320">
        <f t="shared" si="21"/>
        <v>1043.28</v>
      </c>
      <c r="M320">
        <f t="shared" si="23"/>
        <v>19</v>
      </c>
      <c r="N320" t="str">
        <f t="shared" si="22"/>
        <v>Mar</v>
      </c>
      <c r="O320">
        <f t="shared" si="24"/>
        <v>2022</v>
      </c>
    </row>
    <row r="321" spans="1:15" x14ac:dyDescent="0.25">
      <c r="A321" s="4">
        <v>44643</v>
      </c>
      <c r="B321" t="s">
        <v>73</v>
      </c>
      <c r="C321" s="6">
        <v>9</v>
      </c>
      <c r="D321" t="s">
        <v>108</v>
      </c>
      <c r="E321" t="s">
        <v>107</v>
      </c>
      <c r="F321" t="str">
        <f>VLOOKUP($B321,MasterData[],2,0)</f>
        <v>Product32</v>
      </c>
      <c r="G321" t="str">
        <f>VLOOKUP($B321,MasterData[],3,0)</f>
        <v>Category04</v>
      </c>
      <c r="H321" t="str">
        <f>VLOOKUP($B321,MasterData[],4,0)</f>
        <v>Kg</v>
      </c>
      <c r="I321">
        <f>VLOOKUP($B321,MasterData[],5,0)</f>
        <v>89</v>
      </c>
      <c r="J321">
        <f>VLOOKUP($B321,MasterData[],6,0)</f>
        <v>117.48</v>
      </c>
      <c r="K321">
        <f t="shared" si="20"/>
        <v>801</v>
      </c>
      <c r="L321">
        <f t="shared" si="21"/>
        <v>1057.32</v>
      </c>
      <c r="M321">
        <f t="shared" si="23"/>
        <v>23</v>
      </c>
      <c r="N321" t="str">
        <f t="shared" si="22"/>
        <v>Mar</v>
      </c>
      <c r="O321">
        <f t="shared" si="24"/>
        <v>2022</v>
      </c>
    </row>
    <row r="322" spans="1:15" x14ac:dyDescent="0.25">
      <c r="A322" s="4">
        <v>44645</v>
      </c>
      <c r="B322" t="s">
        <v>6</v>
      </c>
      <c r="C322" s="6">
        <v>2</v>
      </c>
      <c r="D322" t="s">
        <v>105</v>
      </c>
      <c r="E322" t="s">
        <v>106</v>
      </c>
      <c r="F322" t="str">
        <f>VLOOKUP($B322,MasterData[],2,0)</f>
        <v>Product01</v>
      </c>
      <c r="G322" t="str">
        <f>VLOOKUP($B322,MasterData[],3,0)</f>
        <v>Category01</v>
      </c>
      <c r="H322" t="str">
        <f>VLOOKUP($B322,MasterData[],4,0)</f>
        <v>Kg</v>
      </c>
      <c r="I322">
        <f>VLOOKUP($B322,MasterData[],5,0)</f>
        <v>98</v>
      </c>
      <c r="J322">
        <f>VLOOKUP($B322,MasterData[],6,0)</f>
        <v>103.88</v>
      </c>
      <c r="K322">
        <f t="shared" ref="K322:K385" si="25">C322*I322</f>
        <v>196</v>
      </c>
      <c r="L322">
        <f t="shared" ref="L322:L385" si="26">C322*J322</f>
        <v>207.76</v>
      </c>
      <c r="M322">
        <f t="shared" si="23"/>
        <v>25</v>
      </c>
      <c r="N322" t="str">
        <f t="shared" ref="N322:N385" si="27">TEXT(A322,"mmm")</f>
        <v>Mar</v>
      </c>
      <c r="O322">
        <f t="shared" si="24"/>
        <v>2022</v>
      </c>
    </row>
    <row r="323" spans="1:15" x14ac:dyDescent="0.25">
      <c r="A323" s="4">
        <v>44645</v>
      </c>
      <c r="B323" t="s">
        <v>69</v>
      </c>
      <c r="C323" s="6">
        <v>11</v>
      </c>
      <c r="D323" t="s">
        <v>108</v>
      </c>
      <c r="E323" t="s">
        <v>106</v>
      </c>
      <c r="F323" t="str">
        <f>VLOOKUP($B323,MasterData[],2,0)</f>
        <v>Product30</v>
      </c>
      <c r="G323" t="str">
        <f>VLOOKUP($B323,MasterData[],3,0)</f>
        <v>Category04</v>
      </c>
      <c r="H323" t="str">
        <f>VLOOKUP($B323,MasterData[],4,0)</f>
        <v>Ft</v>
      </c>
      <c r="I323">
        <f>VLOOKUP($B323,MasterData[],5,0)</f>
        <v>148</v>
      </c>
      <c r="J323">
        <f>VLOOKUP($B323,MasterData[],6,0)</f>
        <v>201.28</v>
      </c>
      <c r="K323">
        <f t="shared" si="25"/>
        <v>1628</v>
      </c>
      <c r="L323">
        <f t="shared" si="26"/>
        <v>2214.08</v>
      </c>
      <c r="M323">
        <f t="shared" ref="M323:M386" si="28">DAY(A323)</f>
        <v>25</v>
      </c>
      <c r="N323" t="str">
        <f t="shared" si="27"/>
        <v>Mar</v>
      </c>
      <c r="O323">
        <f t="shared" ref="O323:O386" si="29">YEAR(A323)</f>
        <v>2022</v>
      </c>
    </row>
    <row r="324" spans="1:15" x14ac:dyDescent="0.25">
      <c r="A324" s="4">
        <v>44649</v>
      </c>
      <c r="B324" t="s">
        <v>73</v>
      </c>
      <c r="C324" s="6">
        <v>12</v>
      </c>
      <c r="D324" t="s">
        <v>106</v>
      </c>
      <c r="E324" t="s">
        <v>106</v>
      </c>
      <c r="F324" t="str">
        <f>VLOOKUP($B324,MasterData[],2,0)</f>
        <v>Product32</v>
      </c>
      <c r="G324" t="str">
        <f>VLOOKUP($B324,MasterData[],3,0)</f>
        <v>Category04</v>
      </c>
      <c r="H324" t="str">
        <f>VLOOKUP($B324,MasterData[],4,0)</f>
        <v>Kg</v>
      </c>
      <c r="I324">
        <f>VLOOKUP($B324,MasterData[],5,0)</f>
        <v>89</v>
      </c>
      <c r="J324">
        <f>VLOOKUP($B324,MasterData[],6,0)</f>
        <v>117.48</v>
      </c>
      <c r="K324">
        <f t="shared" si="25"/>
        <v>1068</v>
      </c>
      <c r="L324">
        <f t="shared" si="26"/>
        <v>1409.76</v>
      </c>
      <c r="M324">
        <f t="shared" si="28"/>
        <v>29</v>
      </c>
      <c r="N324" t="str">
        <f t="shared" si="27"/>
        <v>Mar</v>
      </c>
      <c r="O324">
        <f t="shared" si="29"/>
        <v>2022</v>
      </c>
    </row>
    <row r="325" spans="1:15" x14ac:dyDescent="0.25">
      <c r="A325" s="4">
        <v>44650</v>
      </c>
      <c r="B325" t="s">
        <v>6</v>
      </c>
      <c r="C325" s="6">
        <v>13</v>
      </c>
      <c r="D325" t="s">
        <v>106</v>
      </c>
      <c r="E325" t="s">
        <v>107</v>
      </c>
      <c r="F325" t="str">
        <f>VLOOKUP($B325,MasterData[],2,0)</f>
        <v>Product01</v>
      </c>
      <c r="G325" t="str">
        <f>VLOOKUP($B325,MasterData[],3,0)</f>
        <v>Category01</v>
      </c>
      <c r="H325" t="str">
        <f>VLOOKUP($B325,MasterData[],4,0)</f>
        <v>Kg</v>
      </c>
      <c r="I325">
        <f>VLOOKUP($B325,MasterData[],5,0)</f>
        <v>98</v>
      </c>
      <c r="J325">
        <f>VLOOKUP($B325,MasterData[],6,0)</f>
        <v>103.88</v>
      </c>
      <c r="K325">
        <f t="shared" si="25"/>
        <v>1274</v>
      </c>
      <c r="L325">
        <f t="shared" si="26"/>
        <v>1350.44</v>
      </c>
      <c r="M325">
        <f t="shared" si="28"/>
        <v>30</v>
      </c>
      <c r="N325" t="str">
        <f t="shared" si="27"/>
        <v>Mar</v>
      </c>
      <c r="O325">
        <f t="shared" si="29"/>
        <v>2022</v>
      </c>
    </row>
    <row r="326" spans="1:15" x14ac:dyDescent="0.25">
      <c r="A326" s="4">
        <v>44652</v>
      </c>
      <c r="B326" t="s">
        <v>10</v>
      </c>
      <c r="C326" s="6">
        <v>2</v>
      </c>
      <c r="D326" t="s">
        <v>106</v>
      </c>
      <c r="E326" t="s">
        <v>107</v>
      </c>
      <c r="F326" t="str">
        <f>VLOOKUP($B326,MasterData[],2,0)</f>
        <v>Product02</v>
      </c>
      <c r="G326" t="str">
        <f>VLOOKUP($B326,MasterData[],3,0)</f>
        <v>Category01</v>
      </c>
      <c r="H326" t="str">
        <f>VLOOKUP($B326,MasterData[],4,0)</f>
        <v>Kg</v>
      </c>
      <c r="I326">
        <f>VLOOKUP($B326,MasterData[],5,0)</f>
        <v>105</v>
      </c>
      <c r="J326">
        <f>VLOOKUP($B326,MasterData[],6,0)</f>
        <v>142.80000000000001</v>
      </c>
      <c r="K326">
        <f t="shared" si="25"/>
        <v>210</v>
      </c>
      <c r="L326">
        <f t="shared" si="26"/>
        <v>285.60000000000002</v>
      </c>
      <c r="M326">
        <f t="shared" si="28"/>
        <v>1</v>
      </c>
      <c r="N326" t="str">
        <f t="shared" si="27"/>
        <v>Apr</v>
      </c>
      <c r="O326">
        <f t="shared" si="29"/>
        <v>2022</v>
      </c>
    </row>
    <row r="327" spans="1:15" x14ac:dyDescent="0.25">
      <c r="A327" s="4">
        <v>44653</v>
      </c>
      <c r="B327" t="s">
        <v>10</v>
      </c>
      <c r="C327" s="6">
        <v>3</v>
      </c>
      <c r="D327" t="s">
        <v>108</v>
      </c>
      <c r="E327" t="s">
        <v>107</v>
      </c>
      <c r="F327" t="str">
        <f>VLOOKUP($B327,MasterData[],2,0)</f>
        <v>Product02</v>
      </c>
      <c r="G327" t="str">
        <f>VLOOKUP($B327,MasterData[],3,0)</f>
        <v>Category01</v>
      </c>
      <c r="H327" t="str">
        <f>VLOOKUP($B327,MasterData[],4,0)</f>
        <v>Kg</v>
      </c>
      <c r="I327">
        <f>VLOOKUP($B327,MasterData[],5,0)</f>
        <v>105</v>
      </c>
      <c r="J327">
        <f>VLOOKUP($B327,MasterData[],6,0)</f>
        <v>142.80000000000001</v>
      </c>
      <c r="K327">
        <f t="shared" si="25"/>
        <v>315</v>
      </c>
      <c r="L327">
        <f t="shared" si="26"/>
        <v>428.40000000000003</v>
      </c>
      <c r="M327">
        <f t="shared" si="28"/>
        <v>2</v>
      </c>
      <c r="N327" t="str">
        <f t="shared" si="27"/>
        <v>Apr</v>
      </c>
      <c r="O327">
        <f t="shared" si="29"/>
        <v>2022</v>
      </c>
    </row>
    <row r="328" spans="1:15" x14ac:dyDescent="0.25">
      <c r="A328" s="4">
        <v>44657</v>
      </c>
      <c r="B328" t="s">
        <v>90</v>
      </c>
      <c r="C328" s="6">
        <v>2</v>
      </c>
      <c r="D328" t="s">
        <v>105</v>
      </c>
      <c r="E328" t="s">
        <v>107</v>
      </c>
      <c r="F328" t="str">
        <f>VLOOKUP($B328,MasterData[],2,0)</f>
        <v>Product40</v>
      </c>
      <c r="G328" t="str">
        <f>VLOOKUP($B328,MasterData[],3,0)</f>
        <v>Category05</v>
      </c>
      <c r="H328" t="str">
        <f>VLOOKUP($B328,MasterData[],4,0)</f>
        <v>Kg</v>
      </c>
      <c r="I328">
        <f>VLOOKUP($B328,MasterData[],5,0)</f>
        <v>90</v>
      </c>
      <c r="J328">
        <f>VLOOKUP($B328,MasterData[],6,0)</f>
        <v>115.2</v>
      </c>
      <c r="K328">
        <f t="shared" si="25"/>
        <v>180</v>
      </c>
      <c r="L328">
        <f t="shared" si="26"/>
        <v>230.4</v>
      </c>
      <c r="M328">
        <f t="shared" si="28"/>
        <v>6</v>
      </c>
      <c r="N328" t="str">
        <f t="shared" si="27"/>
        <v>Apr</v>
      </c>
      <c r="O328">
        <f t="shared" si="29"/>
        <v>2022</v>
      </c>
    </row>
    <row r="329" spans="1:15" x14ac:dyDescent="0.25">
      <c r="A329" s="4">
        <v>44658</v>
      </c>
      <c r="B329" t="s">
        <v>60</v>
      </c>
      <c r="C329" s="6">
        <v>7</v>
      </c>
      <c r="D329" t="s">
        <v>108</v>
      </c>
      <c r="E329" t="s">
        <v>106</v>
      </c>
      <c r="F329" t="str">
        <f>VLOOKUP($B329,MasterData[],2,0)</f>
        <v>Product26</v>
      </c>
      <c r="G329" t="str">
        <f>VLOOKUP($B329,MasterData[],3,0)</f>
        <v>Category04</v>
      </c>
      <c r="H329" t="str">
        <f>VLOOKUP($B329,MasterData[],4,0)</f>
        <v>No.</v>
      </c>
      <c r="I329">
        <f>VLOOKUP($B329,MasterData[],5,0)</f>
        <v>18</v>
      </c>
      <c r="J329">
        <f>VLOOKUP($B329,MasterData[],6,0)</f>
        <v>24.66</v>
      </c>
      <c r="K329">
        <f t="shared" si="25"/>
        <v>126</v>
      </c>
      <c r="L329">
        <f t="shared" si="26"/>
        <v>172.62</v>
      </c>
      <c r="M329">
        <f t="shared" si="28"/>
        <v>7</v>
      </c>
      <c r="N329" t="str">
        <f t="shared" si="27"/>
        <v>Apr</v>
      </c>
      <c r="O329">
        <f t="shared" si="29"/>
        <v>2022</v>
      </c>
    </row>
    <row r="330" spans="1:15" x14ac:dyDescent="0.25">
      <c r="A330" s="4">
        <v>44660</v>
      </c>
      <c r="B330" t="s">
        <v>88</v>
      </c>
      <c r="C330" s="6">
        <v>12</v>
      </c>
      <c r="D330" t="s">
        <v>105</v>
      </c>
      <c r="E330" t="s">
        <v>107</v>
      </c>
      <c r="F330" t="str">
        <f>VLOOKUP($B330,MasterData[],2,0)</f>
        <v>Product39</v>
      </c>
      <c r="G330" t="str">
        <f>VLOOKUP($B330,MasterData[],3,0)</f>
        <v>Category05</v>
      </c>
      <c r="H330" t="str">
        <f>VLOOKUP($B330,MasterData[],4,0)</f>
        <v>No.</v>
      </c>
      <c r="I330">
        <f>VLOOKUP($B330,MasterData[],5,0)</f>
        <v>37</v>
      </c>
      <c r="J330">
        <f>VLOOKUP($B330,MasterData[],6,0)</f>
        <v>42.55</v>
      </c>
      <c r="K330">
        <f t="shared" si="25"/>
        <v>444</v>
      </c>
      <c r="L330">
        <f t="shared" si="26"/>
        <v>510.59999999999997</v>
      </c>
      <c r="M330">
        <f t="shared" si="28"/>
        <v>9</v>
      </c>
      <c r="N330" t="str">
        <f t="shared" si="27"/>
        <v>Apr</v>
      </c>
      <c r="O330">
        <f t="shared" si="29"/>
        <v>2022</v>
      </c>
    </row>
    <row r="331" spans="1:15" x14ac:dyDescent="0.25">
      <c r="A331" s="4">
        <v>44660</v>
      </c>
      <c r="B331" t="s">
        <v>10</v>
      </c>
      <c r="C331" s="6">
        <v>9</v>
      </c>
      <c r="D331" t="s">
        <v>106</v>
      </c>
      <c r="E331" t="s">
        <v>106</v>
      </c>
      <c r="F331" t="str">
        <f>VLOOKUP($B331,MasterData[],2,0)</f>
        <v>Product02</v>
      </c>
      <c r="G331" t="str">
        <f>VLOOKUP($B331,MasterData[],3,0)</f>
        <v>Category01</v>
      </c>
      <c r="H331" t="str">
        <f>VLOOKUP($B331,MasterData[],4,0)</f>
        <v>Kg</v>
      </c>
      <c r="I331">
        <f>VLOOKUP($B331,MasterData[],5,0)</f>
        <v>105</v>
      </c>
      <c r="J331">
        <f>VLOOKUP($B331,MasterData[],6,0)</f>
        <v>142.80000000000001</v>
      </c>
      <c r="K331">
        <f t="shared" si="25"/>
        <v>945</v>
      </c>
      <c r="L331">
        <f t="shared" si="26"/>
        <v>1285.2</v>
      </c>
      <c r="M331">
        <f t="shared" si="28"/>
        <v>9</v>
      </c>
      <c r="N331" t="str">
        <f t="shared" si="27"/>
        <v>Apr</v>
      </c>
      <c r="O331">
        <f t="shared" si="29"/>
        <v>2022</v>
      </c>
    </row>
    <row r="332" spans="1:15" x14ac:dyDescent="0.25">
      <c r="A332" s="4">
        <v>44664</v>
      </c>
      <c r="B332" t="s">
        <v>39</v>
      </c>
      <c r="C332" s="6">
        <v>14</v>
      </c>
      <c r="D332" t="s">
        <v>105</v>
      </c>
      <c r="E332" t="s">
        <v>106</v>
      </c>
      <c r="F332" t="str">
        <f>VLOOKUP($B332,MasterData[],2,0)</f>
        <v>Product16</v>
      </c>
      <c r="G332" t="str">
        <f>VLOOKUP($B332,MasterData[],3,0)</f>
        <v>Category02</v>
      </c>
      <c r="H332" t="str">
        <f>VLOOKUP($B332,MasterData[],4,0)</f>
        <v>No.</v>
      </c>
      <c r="I332">
        <f>VLOOKUP($B332,MasterData[],5,0)</f>
        <v>13</v>
      </c>
      <c r="J332">
        <f>VLOOKUP($B332,MasterData[],6,0)</f>
        <v>16.64</v>
      </c>
      <c r="K332">
        <f t="shared" si="25"/>
        <v>182</v>
      </c>
      <c r="L332">
        <f t="shared" si="26"/>
        <v>232.96</v>
      </c>
      <c r="M332">
        <f t="shared" si="28"/>
        <v>13</v>
      </c>
      <c r="N332" t="str">
        <f t="shared" si="27"/>
        <v>Apr</v>
      </c>
      <c r="O332">
        <f t="shared" si="29"/>
        <v>2022</v>
      </c>
    </row>
    <row r="333" spans="1:15" x14ac:dyDescent="0.25">
      <c r="A333" s="4">
        <v>44669</v>
      </c>
      <c r="B333" t="s">
        <v>92</v>
      </c>
      <c r="C333" s="6">
        <v>9</v>
      </c>
      <c r="D333" t="s">
        <v>108</v>
      </c>
      <c r="E333" t="s">
        <v>107</v>
      </c>
      <c r="F333" t="str">
        <f>VLOOKUP($B333,MasterData[],2,0)</f>
        <v>Product41</v>
      </c>
      <c r="G333" t="str">
        <f>VLOOKUP($B333,MasterData[],3,0)</f>
        <v>Category05</v>
      </c>
      <c r="H333" t="str">
        <f>VLOOKUP($B333,MasterData[],4,0)</f>
        <v>Ft</v>
      </c>
      <c r="I333">
        <f>VLOOKUP($B333,MasterData[],5,0)</f>
        <v>138</v>
      </c>
      <c r="J333">
        <f>VLOOKUP($B333,MasterData[],6,0)</f>
        <v>173.88</v>
      </c>
      <c r="K333">
        <f t="shared" si="25"/>
        <v>1242</v>
      </c>
      <c r="L333">
        <f t="shared" si="26"/>
        <v>1564.92</v>
      </c>
      <c r="M333">
        <f t="shared" si="28"/>
        <v>18</v>
      </c>
      <c r="N333" t="str">
        <f t="shared" si="27"/>
        <v>Apr</v>
      </c>
      <c r="O333">
        <f t="shared" si="29"/>
        <v>2022</v>
      </c>
    </row>
    <row r="334" spans="1:15" x14ac:dyDescent="0.25">
      <c r="A334" s="4">
        <v>44671</v>
      </c>
      <c r="B334" t="s">
        <v>43</v>
      </c>
      <c r="C334" s="6">
        <v>2</v>
      </c>
      <c r="D334" t="s">
        <v>105</v>
      </c>
      <c r="E334" t="s">
        <v>106</v>
      </c>
      <c r="F334" t="str">
        <f>VLOOKUP($B334,MasterData[],2,0)</f>
        <v>Product18</v>
      </c>
      <c r="G334" t="str">
        <f>VLOOKUP($B334,MasterData[],3,0)</f>
        <v>Category02</v>
      </c>
      <c r="H334" t="str">
        <f>VLOOKUP($B334,MasterData[],4,0)</f>
        <v>No.</v>
      </c>
      <c r="I334">
        <f>VLOOKUP($B334,MasterData[],5,0)</f>
        <v>37</v>
      </c>
      <c r="J334">
        <f>VLOOKUP($B334,MasterData[],6,0)</f>
        <v>49.21</v>
      </c>
      <c r="K334">
        <f t="shared" si="25"/>
        <v>74</v>
      </c>
      <c r="L334">
        <f t="shared" si="26"/>
        <v>98.42</v>
      </c>
      <c r="M334">
        <f t="shared" si="28"/>
        <v>20</v>
      </c>
      <c r="N334" t="str">
        <f t="shared" si="27"/>
        <v>Apr</v>
      </c>
      <c r="O334">
        <f t="shared" si="29"/>
        <v>2022</v>
      </c>
    </row>
    <row r="335" spans="1:15" x14ac:dyDescent="0.25">
      <c r="A335" s="4">
        <v>44671</v>
      </c>
      <c r="B335" t="s">
        <v>31</v>
      </c>
      <c r="C335" s="6">
        <v>4</v>
      </c>
      <c r="D335" t="s">
        <v>108</v>
      </c>
      <c r="E335" t="s">
        <v>106</v>
      </c>
      <c r="F335" t="str">
        <f>VLOOKUP($B335,MasterData[],2,0)</f>
        <v>Product12</v>
      </c>
      <c r="G335" t="str">
        <f>VLOOKUP($B335,MasterData[],3,0)</f>
        <v>Category02</v>
      </c>
      <c r="H335" t="str">
        <f>VLOOKUP($B335,MasterData[],4,0)</f>
        <v>Kg</v>
      </c>
      <c r="I335">
        <f>VLOOKUP($B335,MasterData[],5,0)</f>
        <v>73</v>
      </c>
      <c r="J335">
        <f>VLOOKUP($B335,MasterData[],6,0)</f>
        <v>94.17</v>
      </c>
      <c r="K335">
        <f t="shared" si="25"/>
        <v>292</v>
      </c>
      <c r="L335">
        <f t="shared" si="26"/>
        <v>376.68</v>
      </c>
      <c r="M335">
        <f t="shared" si="28"/>
        <v>20</v>
      </c>
      <c r="N335" t="str">
        <f t="shared" si="27"/>
        <v>Apr</v>
      </c>
      <c r="O335">
        <f t="shared" si="29"/>
        <v>2022</v>
      </c>
    </row>
    <row r="336" spans="1:15" x14ac:dyDescent="0.25">
      <c r="A336" s="4">
        <v>44672</v>
      </c>
      <c r="B336" t="s">
        <v>69</v>
      </c>
      <c r="C336" s="6">
        <v>2</v>
      </c>
      <c r="D336" t="s">
        <v>108</v>
      </c>
      <c r="E336" t="s">
        <v>107</v>
      </c>
      <c r="F336" t="str">
        <f>VLOOKUP($B336,MasterData[],2,0)</f>
        <v>Product30</v>
      </c>
      <c r="G336" t="str">
        <f>VLOOKUP($B336,MasterData[],3,0)</f>
        <v>Category04</v>
      </c>
      <c r="H336" t="str">
        <f>VLOOKUP($B336,MasterData[],4,0)</f>
        <v>Ft</v>
      </c>
      <c r="I336">
        <f>VLOOKUP($B336,MasterData[],5,0)</f>
        <v>148</v>
      </c>
      <c r="J336">
        <f>VLOOKUP($B336,MasterData[],6,0)</f>
        <v>201.28</v>
      </c>
      <c r="K336">
        <f t="shared" si="25"/>
        <v>296</v>
      </c>
      <c r="L336">
        <f t="shared" si="26"/>
        <v>402.56</v>
      </c>
      <c r="M336">
        <f t="shared" si="28"/>
        <v>21</v>
      </c>
      <c r="N336" t="str">
        <f t="shared" si="27"/>
        <v>Apr</v>
      </c>
      <c r="O336">
        <f t="shared" si="29"/>
        <v>2022</v>
      </c>
    </row>
    <row r="337" spans="1:15" x14ac:dyDescent="0.25">
      <c r="A337" s="4">
        <v>44672</v>
      </c>
      <c r="B337" t="s">
        <v>60</v>
      </c>
      <c r="C337" s="6">
        <v>14</v>
      </c>
      <c r="D337" t="s">
        <v>106</v>
      </c>
      <c r="E337" t="s">
        <v>106</v>
      </c>
      <c r="F337" t="str">
        <f>VLOOKUP($B337,MasterData[],2,0)</f>
        <v>Product26</v>
      </c>
      <c r="G337" t="str">
        <f>VLOOKUP($B337,MasterData[],3,0)</f>
        <v>Category04</v>
      </c>
      <c r="H337" t="str">
        <f>VLOOKUP($B337,MasterData[],4,0)</f>
        <v>No.</v>
      </c>
      <c r="I337">
        <f>VLOOKUP($B337,MasterData[],5,0)</f>
        <v>18</v>
      </c>
      <c r="J337">
        <f>VLOOKUP($B337,MasterData[],6,0)</f>
        <v>24.66</v>
      </c>
      <c r="K337">
        <f t="shared" si="25"/>
        <v>252</v>
      </c>
      <c r="L337">
        <f t="shared" si="26"/>
        <v>345.24</v>
      </c>
      <c r="M337">
        <f t="shared" si="28"/>
        <v>21</v>
      </c>
      <c r="N337" t="str">
        <f t="shared" si="27"/>
        <v>Apr</v>
      </c>
      <c r="O337">
        <f t="shared" si="29"/>
        <v>2022</v>
      </c>
    </row>
    <row r="338" spans="1:15" x14ac:dyDescent="0.25">
      <c r="A338" s="4">
        <v>44674</v>
      </c>
      <c r="B338" t="s">
        <v>98</v>
      </c>
      <c r="C338" s="6">
        <v>15</v>
      </c>
      <c r="D338" t="s">
        <v>106</v>
      </c>
      <c r="E338" t="s">
        <v>106</v>
      </c>
      <c r="F338" t="str">
        <f>VLOOKUP($B338,MasterData[],2,0)</f>
        <v>Product44</v>
      </c>
      <c r="G338" t="str">
        <f>VLOOKUP($B338,MasterData[],3,0)</f>
        <v>Category05</v>
      </c>
      <c r="H338" t="str">
        <f>VLOOKUP($B338,MasterData[],4,0)</f>
        <v>Kg</v>
      </c>
      <c r="I338">
        <f>VLOOKUP($B338,MasterData[],5,0)</f>
        <v>76</v>
      </c>
      <c r="J338">
        <f>VLOOKUP($B338,MasterData[],6,0)</f>
        <v>82.08</v>
      </c>
      <c r="K338">
        <f t="shared" si="25"/>
        <v>1140</v>
      </c>
      <c r="L338">
        <f t="shared" si="26"/>
        <v>1231.2</v>
      </c>
      <c r="M338">
        <f t="shared" si="28"/>
        <v>23</v>
      </c>
      <c r="N338" t="str">
        <f t="shared" si="27"/>
        <v>Apr</v>
      </c>
      <c r="O338">
        <f t="shared" si="29"/>
        <v>2022</v>
      </c>
    </row>
    <row r="339" spans="1:15" x14ac:dyDescent="0.25">
      <c r="A339" s="4">
        <v>44675</v>
      </c>
      <c r="B339" t="s">
        <v>77</v>
      </c>
      <c r="C339" s="6">
        <v>4</v>
      </c>
      <c r="D339" t="s">
        <v>108</v>
      </c>
      <c r="E339" t="s">
        <v>106</v>
      </c>
      <c r="F339" t="str">
        <f>VLOOKUP($B339,MasterData[],2,0)</f>
        <v>Product34</v>
      </c>
      <c r="G339" t="str">
        <f>VLOOKUP($B339,MasterData[],3,0)</f>
        <v>Category04</v>
      </c>
      <c r="H339" t="str">
        <f>VLOOKUP($B339,MasterData[],4,0)</f>
        <v>Lt</v>
      </c>
      <c r="I339">
        <f>VLOOKUP($B339,MasterData[],5,0)</f>
        <v>55</v>
      </c>
      <c r="J339">
        <f>VLOOKUP($B339,MasterData[],6,0)</f>
        <v>58.3</v>
      </c>
      <c r="K339">
        <f t="shared" si="25"/>
        <v>220</v>
      </c>
      <c r="L339">
        <f t="shared" si="26"/>
        <v>233.2</v>
      </c>
      <c r="M339">
        <f t="shared" si="28"/>
        <v>24</v>
      </c>
      <c r="N339" t="str">
        <f t="shared" si="27"/>
        <v>Apr</v>
      </c>
      <c r="O339">
        <f t="shared" si="29"/>
        <v>2022</v>
      </c>
    </row>
    <row r="340" spans="1:15" x14ac:dyDescent="0.25">
      <c r="A340" s="4">
        <v>44676</v>
      </c>
      <c r="B340" t="s">
        <v>14</v>
      </c>
      <c r="C340" s="6">
        <v>9</v>
      </c>
      <c r="D340" t="s">
        <v>108</v>
      </c>
      <c r="E340" t="s">
        <v>107</v>
      </c>
      <c r="F340" t="str">
        <f>VLOOKUP($B340,MasterData[],2,0)</f>
        <v>Product04</v>
      </c>
      <c r="G340" t="str">
        <f>VLOOKUP($B340,MasterData[],3,0)</f>
        <v>Category01</v>
      </c>
      <c r="H340" t="str">
        <f>VLOOKUP($B340,MasterData[],4,0)</f>
        <v>Lt</v>
      </c>
      <c r="I340">
        <f>VLOOKUP($B340,MasterData[],5,0)</f>
        <v>44</v>
      </c>
      <c r="J340">
        <f>VLOOKUP($B340,MasterData[],6,0)</f>
        <v>48.84</v>
      </c>
      <c r="K340">
        <f t="shared" si="25"/>
        <v>396</v>
      </c>
      <c r="L340">
        <f t="shared" si="26"/>
        <v>439.56000000000006</v>
      </c>
      <c r="M340">
        <f t="shared" si="28"/>
        <v>25</v>
      </c>
      <c r="N340" t="str">
        <f t="shared" si="27"/>
        <v>Apr</v>
      </c>
      <c r="O340">
        <f t="shared" si="29"/>
        <v>2022</v>
      </c>
    </row>
    <row r="341" spans="1:15" x14ac:dyDescent="0.25">
      <c r="A341" s="4">
        <v>44676</v>
      </c>
      <c r="B341" t="s">
        <v>12</v>
      </c>
      <c r="C341" s="6">
        <v>8</v>
      </c>
      <c r="D341" t="s">
        <v>106</v>
      </c>
      <c r="E341" t="s">
        <v>106</v>
      </c>
      <c r="F341" t="str">
        <f>VLOOKUP($B341,MasterData[],2,0)</f>
        <v>Product03</v>
      </c>
      <c r="G341" t="str">
        <f>VLOOKUP($B341,MasterData[],3,0)</f>
        <v>Category01</v>
      </c>
      <c r="H341" t="str">
        <f>VLOOKUP($B341,MasterData[],4,0)</f>
        <v>Kg</v>
      </c>
      <c r="I341">
        <f>VLOOKUP($B341,MasterData[],5,0)</f>
        <v>71</v>
      </c>
      <c r="J341">
        <f>VLOOKUP($B341,MasterData[],6,0)</f>
        <v>80.94</v>
      </c>
      <c r="K341">
        <f t="shared" si="25"/>
        <v>568</v>
      </c>
      <c r="L341">
        <f t="shared" si="26"/>
        <v>647.52</v>
      </c>
      <c r="M341">
        <f t="shared" si="28"/>
        <v>25</v>
      </c>
      <c r="N341" t="str">
        <f t="shared" si="27"/>
        <v>Apr</v>
      </c>
      <c r="O341">
        <f t="shared" si="29"/>
        <v>2022</v>
      </c>
    </row>
    <row r="342" spans="1:15" x14ac:dyDescent="0.25">
      <c r="A342" s="4">
        <v>44677</v>
      </c>
      <c r="B342" t="s">
        <v>63</v>
      </c>
      <c r="C342" s="6">
        <v>2</v>
      </c>
      <c r="D342" t="s">
        <v>108</v>
      </c>
      <c r="E342" t="s">
        <v>107</v>
      </c>
      <c r="F342" t="str">
        <f>VLOOKUP($B342,MasterData[],2,0)</f>
        <v>Product27</v>
      </c>
      <c r="G342" t="str">
        <f>VLOOKUP($B342,MasterData[],3,0)</f>
        <v>Category04</v>
      </c>
      <c r="H342" t="str">
        <f>VLOOKUP($B342,MasterData[],4,0)</f>
        <v>Lt</v>
      </c>
      <c r="I342">
        <f>VLOOKUP($B342,MasterData[],5,0)</f>
        <v>48</v>
      </c>
      <c r="J342">
        <f>VLOOKUP($B342,MasterData[],6,0)</f>
        <v>57.120000000000005</v>
      </c>
      <c r="K342">
        <f t="shared" si="25"/>
        <v>96</v>
      </c>
      <c r="L342">
        <f t="shared" si="26"/>
        <v>114.24000000000001</v>
      </c>
      <c r="M342">
        <f t="shared" si="28"/>
        <v>26</v>
      </c>
      <c r="N342" t="str">
        <f t="shared" si="27"/>
        <v>Apr</v>
      </c>
      <c r="O342">
        <f t="shared" si="29"/>
        <v>2022</v>
      </c>
    </row>
    <row r="343" spans="1:15" x14ac:dyDescent="0.25">
      <c r="A343" s="4">
        <v>44679</v>
      </c>
      <c r="B343" t="s">
        <v>35</v>
      </c>
      <c r="C343" s="6">
        <v>14</v>
      </c>
      <c r="D343" t="s">
        <v>108</v>
      </c>
      <c r="E343" t="s">
        <v>107</v>
      </c>
      <c r="F343" t="str">
        <f>VLOOKUP($B343,MasterData[],2,0)</f>
        <v>Product14</v>
      </c>
      <c r="G343" t="str">
        <f>VLOOKUP($B343,MasterData[],3,0)</f>
        <v>Category02</v>
      </c>
      <c r="H343" t="str">
        <f>VLOOKUP($B343,MasterData[],4,0)</f>
        <v>Kg</v>
      </c>
      <c r="I343">
        <f>VLOOKUP($B343,MasterData[],5,0)</f>
        <v>112</v>
      </c>
      <c r="J343">
        <f>VLOOKUP($B343,MasterData[],6,0)</f>
        <v>146.72</v>
      </c>
      <c r="K343">
        <f t="shared" si="25"/>
        <v>1568</v>
      </c>
      <c r="L343">
        <f t="shared" si="26"/>
        <v>2054.08</v>
      </c>
      <c r="M343">
        <f t="shared" si="28"/>
        <v>28</v>
      </c>
      <c r="N343" t="str">
        <f t="shared" si="27"/>
        <v>Apr</v>
      </c>
      <c r="O343">
        <f t="shared" si="29"/>
        <v>2022</v>
      </c>
    </row>
    <row r="344" spans="1:15" x14ac:dyDescent="0.25">
      <c r="A344" s="4">
        <v>44681</v>
      </c>
      <c r="B344" t="s">
        <v>39</v>
      </c>
      <c r="C344" s="6">
        <v>13</v>
      </c>
      <c r="D344" t="s">
        <v>106</v>
      </c>
      <c r="E344" t="s">
        <v>106</v>
      </c>
      <c r="F344" t="str">
        <f>VLOOKUP($B344,MasterData[],2,0)</f>
        <v>Product16</v>
      </c>
      <c r="G344" t="str">
        <f>VLOOKUP($B344,MasterData[],3,0)</f>
        <v>Category02</v>
      </c>
      <c r="H344" t="str">
        <f>VLOOKUP($B344,MasterData[],4,0)</f>
        <v>No.</v>
      </c>
      <c r="I344">
        <f>VLOOKUP($B344,MasterData[],5,0)</f>
        <v>13</v>
      </c>
      <c r="J344">
        <f>VLOOKUP($B344,MasterData[],6,0)</f>
        <v>16.64</v>
      </c>
      <c r="K344">
        <f t="shared" si="25"/>
        <v>169</v>
      </c>
      <c r="L344">
        <f t="shared" si="26"/>
        <v>216.32</v>
      </c>
      <c r="M344">
        <f t="shared" si="28"/>
        <v>30</v>
      </c>
      <c r="N344" t="str">
        <f t="shared" si="27"/>
        <v>Apr</v>
      </c>
      <c r="O344">
        <f t="shared" si="29"/>
        <v>2022</v>
      </c>
    </row>
    <row r="345" spans="1:15" x14ac:dyDescent="0.25">
      <c r="A345" s="4">
        <v>44681</v>
      </c>
      <c r="B345" t="s">
        <v>63</v>
      </c>
      <c r="C345" s="6">
        <v>8</v>
      </c>
      <c r="D345" t="s">
        <v>108</v>
      </c>
      <c r="E345" t="s">
        <v>106</v>
      </c>
      <c r="F345" t="str">
        <f>VLOOKUP($B345,MasterData[],2,0)</f>
        <v>Product27</v>
      </c>
      <c r="G345" t="str">
        <f>VLOOKUP($B345,MasterData[],3,0)</f>
        <v>Category04</v>
      </c>
      <c r="H345" t="str">
        <f>VLOOKUP($B345,MasterData[],4,0)</f>
        <v>Lt</v>
      </c>
      <c r="I345">
        <f>VLOOKUP($B345,MasterData[],5,0)</f>
        <v>48</v>
      </c>
      <c r="J345">
        <f>VLOOKUP($B345,MasterData[],6,0)</f>
        <v>57.120000000000005</v>
      </c>
      <c r="K345">
        <f t="shared" si="25"/>
        <v>384</v>
      </c>
      <c r="L345">
        <f t="shared" si="26"/>
        <v>456.96000000000004</v>
      </c>
      <c r="M345">
        <f t="shared" si="28"/>
        <v>30</v>
      </c>
      <c r="N345" t="str">
        <f t="shared" si="27"/>
        <v>Apr</v>
      </c>
      <c r="O345">
        <f t="shared" si="29"/>
        <v>2022</v>
      </c>
    </row>
    <row r="346" spans="1:15" x14ac:dyDescent="0.25">
      <c r="A346" s="4">
        <v>44682</v>
      </c>
      <c r="B346" t="s">
        <v>77</v>
      </c>
      <c r="C346" s="6">
        <v>9</v>
      </c>
      <c r="D346" t="s">
        <v>105</v>
      </c>
      <c r="E346" t="s">
        <v>106</v>
      </c>
      <c r="F346" t="str">
        <f>VLOOKUP($B346,MasterData[],2,0)</f>
        <v>Product34</v>
      </c>
      <c r="G346" t="str">
        <f>VLOOKUP($B346,MasterData[],3,0)</f>
        <v>Category04</v>
      </c>
      <c r="H346" t="str">
        <f>VLOOKUP($B346,MasterData[],4,0)</f>
        <v>Lt</v>
      </c>
      <c r="I346">
        <f>VLOOKUP($B346,MasterData[],5,0)</f>
        <v>55</v>
      </c>
      <c r="J346">
        <f>VLOOKUP($B346,MasterData[],6,0)</f>
        <v>58.3</v>
      </c>
      <c r="K346">
        <f t="shared" si="25"/>
        <v>495</v>
      </c>
      <c r="L346">
        <f t="shared" si="26"/>
        <v>524.69999999999993</v>
      </c>
      <c r="M346">
        <f t="shared" si="28"/>
        <v>1</v>
      </c>
      <c r="N346" t="str">
        <f t="shared" si="27"/>
        <v>May</v>
      </c>
      <c r="O346">
        <f t="shared" si="29"/>
        <v>2022</v>
      </c>
    </row>
    <row r="347" spans="1:15" x14ac:dyDescent="0.25">
      <c r="A347" s="4">
        <v>44682</v>
      </c>
      <c r="B347" t="s">
        <v>75</v>
      </c>
      <c r="C347" s="6">
        <v>6</v>
      </c>
      <c r="D347" t="s">
        <v>106</v>
      </c>
      <c r="E347" t="s">
        <v>106</v>
      </c>
      <c r="F347" t="str">
        <f>VLOOKUP($B347,MasterData[],2,0)</f>
        <v>Product33</v>
      </c>
      <c r="G347" t="str">
        <f>VLOOKUP($B347,MasterData[],3,0)</f>
        <v>Category04</v>
      </c>
      <c r="H347" t="str">
        <f>VLOOKUP($B347,MasterData[],4,0)</f>
        <v>Kg</v>
      </c>
      <c r="I347">
        <f>VLOOKUP($B347,MasterData[],5,0)</f>
        <v>95</v>
      </c>
      <c r="J347">
        <f>VLOOKUP($B347,MasterData[],6,0)</f>
        <v>119.7</v>
      </c>
      <c r="K347">
        <f t="shared" si="25"/>
        <v>570</v>
      </c>
      <c r="L347">
        <f t="shared" si="26"/>
        <v>718.2</v>
      </c>
      <c r="M347">
        <f t="shared" si="28"/>
        <v>1</v>
      </c>
      <c r="N347" t="str">
        <f t="shared" si="27"/>
        <v>May</v>
      </c>
      <c r="O347">
        <f t="shared" si="29"/>
        <v>2022</v>
      </c>
    </row>
    <row r="348" spans="1:15" x14ac:dyDescent="0.25">
      <c r="A348" s="4">
        <v>44683</v>
      </c>
      <c r="B348" t="s">
        <v>33</v>
      </c>
      <c r="C348" s="6">
        <v>4</v>
      </c>
      <c r="D348" t="s">
        <v>106</v>
      </c>
      <c r="E348" t="s">
        <v>107</v>
      </c>
      <c r="F348" t="str">
        <f>VLOOKUP($B348,MasterData[],2,0)</f>
        <v>Product13</v>
      </c>
      <c r="G348" t="str">
        <f>VLOOKUP($B348,MasterData[],3,0)</f>
        <v>Category02</v>
      </c>
      <c r="H348" t="str">
        <f>VLOOKUP($B348,MasterData[],4,0)</f>
        <v>Kg</v>
      </c>
      <c r="I348">
        <f>VLOOKUP($B348,MasterData[],5,0)</f>
        <v>112</v>
      </c>
      <c r="J348">
        <f>VLOOKUP($B348,MasterData[],6,0)</f>
        <v>122.08</v>
      </c>
      <c r="K348">
        <f t="shared" si="25"/>
        <v>448</v>
      </c>
      <c r="L348">
        <f t="shared" si="26"/>
        <v>488.32</v>
      </c>
      <c r="M348">
        <f t="shared" si="28"/>
        <v>2</v>
      </c>
      <c r="N348" t="str">
        <f t="shared" si="27"/>
        <v>May</v>
      </c>
      <c r="O348">
        <f t="shared" si="29"/>
        <v>2022</v>
      </c>
    </row>
    <row r="349" spans="1:15" x14ac:dyDescent="0.25">
      <c r="A349" s="4">
        <v>44685</v>
      </c>
      <c r="B349" t="s">
        <v>47</v>
      </c>
      <c r="C349" s="6">
        <v>10</v>
      </c>
      <c r="D349" t="s">
        <v>108</v>
      </c>
      <c r="E349" t="s">
        <v>106</v>
      </c>
      <c r="F349" t="str">
        <f>VLOOKUP($B349,MasterData[],2,0)</f>
        <v>Product20</v>
      </c>
      <c r="G349" t="str">
        <f>VLOOKUP($B349,MasterData[],3,0)</f>
        <v>Category03</v>
      </c>
      <c r="H349" t="str">
        <f>VLOOKUP($B349,MasterData[],4,0)</f>
        <v>Lt</v>
      </c>
      <c r="I349">
        <f>VLOOKUP($B349,MasterData[],5,0)</f>
        <v>61</v>
      </c>
      <c r="J349">
        <f>VLOOKUP($B349,MasterData[],6,0)</f>
        <v>76.25</v>
      </c>
      <c r="K349">
        <f t="shared" si="25"/>
        <v>610</v>
      </c>
      <c r="L349">
        <f t="shared" si="26"/>
        <v>762.5</v>
      </c>
      <c r="M349">
        <f t="shared" si="28"/>
        <v>4</v>
      </c>
      <c r="N349" t="str">
        <f t="shared" si="27"/>
        <v>May</v>
      </c>
      <c r="O349">
        <f t="shared" si="29"/>
        <v>2022</v>
      </c>
    </row>
    <row r="350" spans="1:15" x14ac:dyDescent="0.25">
      <c r="A350" s="4">
        <v>44687</v>
      </c>
      <c r="B350" t="s">
        <v>77</v>
      </c>
      <c r="C350" s="6">
        <v>7</v>
      </c>
      <c r="D350" t="s">
        <v>108</v>
      </c>
      <c r="E350" t="s">
        <v>106</v>
      </c>
      <c r="F350" t="str">
        <f>VLOOKUP($B350,MasterData[],2,0)</f>
        <v>Product34</v>
      </c>
      <c r="G350" t="str">
        <f>VLOOKUP($B350,MasterData[],3,0)</f>
        <v>Category04</v>
      </c>
      <c r="H350" t="str">
        <f>VLOOKUP($B350,MasterData[],4,0)</f>
        <v>Lt</v>
      </c>
      <c r="I350">
        <f>VLOOKUP($B350,MasterData[],5,0)</f>
        <v>55</v>
      </c>
      <c r="J350">
        <f>VLOOKUP($B350,MasterData[],6,0)</f>
        <v>58.3</v>
      </c>
      <c r="K350">
        <f t="shared" si="25"/>
        <v>385</v>
      </c>
      <c r="L350">
        <f t="shared" si="26"/>
        <v>408.09999999999997</v>
      </c>
      <c r="M350">
        <f t="shared" si="28"/>
        <v>6</v>
      </c>
      <c r="N350" t="str">
        <f t="shared" si="27"/>
        <v>May</v>
      </c>
      <c r="O350">
        <f t="shared" si="29"/>
        <v>2022</v>
      </c>
    </row>
    <row r="351" spans="1:15" x14ac:dyDescent="0.25">
      <c r="A351" s="4">
        <v>44688</v>
      </c>
      <c r="B351" t="s">
        <v>37</v>
      </c>
      <c r="C351" s="6">
        <v>4</v>
      </c>
      <c r="D351" t="s">
        <v>106</v>
      </c>
      <c r="E351" t="s">
        <v>107</v>
      </c>
      <c r="F351" t="str">
        <f>VLOOKUP($B351,MasterData[],2,0)</f>
        <v>Product15</v>
      </c>
      <c r="G351" t="str">
        <f>VLOOKUP($B351,MasterData[],3,0)</f>
        <v>Category02</v>
      </c>
      <c r="H351" t="str">
        <f>VLOOKUP($B351,MasterData[],4,0)</f>
        <v>No.</v>
      </c>
      <c r="I351">
        <f>VLOOKUP($B351,MasterData[],5,0)</f>
        <v>12</v>
      </c>
      <c r="J351">
        <f>VLOOKUP($B351,MasterData[],6,0)</f>
        <v>15.719999999999999</v>
      </c>
      <c r="K351">
        <f t="shared" si="25"/>
        <v>48</v>
      </c>
      <c r="L351">
        <f t="shared" si="26"/>
        <v>62.879999999999995</v>
      </c>
      <c r="M351">
        <f t="shared" si="28"/>
        <v>7</v>
      </c>
      <c r="N351" t="str">
        <f t="shared" si="27"/>
        <v>May</v>
      </c>
      <c r="O351">
        <f t="shared" si="29"/>
        <v>2022</v>
      </c>
    </row>
    <row r="352" spans="1:15" x14ac:dyDescent="0.25">
      <c r="A352" s="4">
        <v>44688</v>
      </c>
      <c r="B352" t="s">
        <v>63</v>
      </c>
      <c r="C352" s="6">
        <v>1</v>
      </c>
      <c r="D352" t="s">
        <v>106</v>
      </c>
      <c r="E352" t="s">
        <v>106</v>
      </c>
      <c r="F352" t="str">
        <f>VLOOKUP($B352,MasterData[],2,0)</f>
        <v>Product27</v>
      </c>
      <c r="G352" t="str">
        <f>VLOOKUP($B352,MasterData[],3,0)</f>
        <v>Category04</v>
      </c>
      <c r="H352" t="str">
        <f>VLOOKUP($B352,MasterData[],4,0)</f>
        <v>Lt</v>
      </c>
      <c r="I352">
        <f>VLOOKUP($B352,MasterData[],5,0)</f>
        <v>48</v>
      </c>
      <c r="J352">
        <f>VLOOKUP($B352,MasterData[],6,0)</f>
        <v>57.120000000000005</v>
      </c>
      <c r="K352">
        <f t="shared" si="25"/>
        <v>48</v>
      </c>
      <c r="L352">
        <f t="shared" si="26"/>
        <v>57.120000000000005</v>
      </c>
      <c r="M352">
        <f t="shared" si="28"/>
        <v>7</v>
      </c>
      <c r="N352" t="str">
        <f t="shared" si="27"/>
        <v>May</v>
      </c>
      <c r="O352">
        <f t="shared" si="29"/>
        <v>2022</v>
      </c>
    </row>
    <row r="353" spans="1:15" x14ac:dyDescent="0.25">
      <c r="A353" s="4">
        <v>44689</v>
      </c>
      <c r="B353" t="s">
        <v>52</v>
      </c>
      <c r="C353" s="6">
        <v>7</v>
      </c>
      <c r="D353" t="s">
        <v>106</v>
      </c>
      <c r="E353" t="s">
        <v>106</v>
      </c>
      <c r="F353" t="str">
        <f>VLOOKUP($B353,MasterData[],2,0)</f>
        <v>Product22</v>
      </c>
      <c r="G353" t="str">
        <f>VLOOKUP($B353,MasterData[],3,0)</f>
        <v>Category03</v>
      </c>
      <c r="H353" t="str">
        <f>VLOOKUP($B353,MasterData[],4,0)</f>
        <v>Ft</v>
      </c>
      <c r="I353">
        <f>VLOOKUP($B353,MasterData[],5,0)</f>
        <v>121</v>
      </c>
      <c r="J353">
        <f>VLOOKUP($B353,MasterData[],6,0)</f>
        <v>141.57</v>
      </c>
      <c r="K353">
        <f t="shared" si="25"/>
        <v>847</v>
      </c>
      <c r="L353">
        <f t="shared" si="26"/>
        <v>990.99</v>
      </c>
      <c r="M353">
        <f t="shared" si="28"/>
        <v>8</v>
      </c>
      <c r="N353" t="str">
        <f t="shared" si="27"/>
        <v>May</v>
      </c>
      <c r="O353">
        <f t="shared" si="29"/>
        <v>2022</v>
      </c>
    </row>
    <row r="354" spans="1:15" x14ac:dyDescent="0.25">
      <c r="A354" s="4">
        <v>44690</v>
      </c>
      <c r="B354" t="s">
        <v>41</v>
      </c>
      <c r="C354" s="6">
        <v>12</v>
      </c>
      <c r="D354" t="s">
        <v>105</v>
      </c>
      <c r="E354" t="s">
        <v>107</v>
      </c>
      <c r="F354" t="str">
        <f>VLOOKUP($B354,MasterData[],2,0)</f>
        <v>Product17</v>
      </c>
      <c r="G354" t="str">
        <f>VLOOKUP($B354,MasterData[],3,0)</f>
        <v>Category02</v>
      </c>
      <c r="H354" t="str">
        <f>VLOOKUP($B354,MasterData[],4,0)</f>
        <v>Ft</v>
      </c>
      <c r="I354">
        <f>VLOOKUP($B354,MasterData[],5,0)</f>
        <v>134</v>
      </c>
      <c r="J354">
        <f>VLOOKUP($B354,MasterData[],6,0)</f>
        <v>156.78</v>
      </c>
      <c r="K354">
        <f t="shared" si="25"/>
        <v>1608</v>
      </c>
      <c r="L354">
        <f t="shared" si="26"/>
        <v>1881.3600000000001</v>
      </c>
      <c r="M354">
        <f t="shared" si="28"/>
        <v>9</v>
      </c>
      <c r="N354" t="str">
        <f t="shared" si="27"/>
        <v>May</v>
      </c>
      <c r="O354">
        <f t="shared" si="29"/>
        <v>2022</v>
      </c>
    </row>
    <row r="355" spans="1:15" x14ac:dyDescent="0.25">
      <c r="A355" s="4">
        <v>44691</v>
      </c>
      <c r="B355" t="s">
        <v>24</v>
      </c>
      <c r="C355" s="6">
        <v>6</v>
      </c>
      <c r="D355" t="s">
        <v>108</v>
      </c>
      <c r="E355" t="s">
        <v>106</v>
      </c>
      <c r="F355" t="str">
        <f>VLOOKUP($B355,MasterData[],2,0)</f>
        <v>Product09</v>
      </c>
      <c r="G355" t="str">
        <f>VLOOKUP($B355,MasterData[],3,0)</f>
        <v>Category01</v>
      </c>
      <c r="H355" t="str">
        <f>VLOOKUP($B355,MasterData[],4,0)</f>
        <v>No.</v>
      </c>
      <c r="I355">
        <f>VLOOKUP($B355,MasterData[],5,0)</f>
        <v>6</v>
      </c>
      <c r="J355">
        <f>VLOOKUP($B355,MasterData[],6,0)</f>
        <v>7.8599999999999994</v>
      </c>
      <c r="K355">
        <f t="shared" si="25"/>
        <v>36</v>
      </c>
      <c r="L355">
        <f t="shared" si="26"/>
        <v>47.16</v>
      </c>
      <c r="M355">
        <f t="shared" si="28"/>
        <v>10</v>
      </c>
      <c r="N355" t="str">
        <f t="shared" si="27"/>
        <v>May</v>
      </c>
      <c r="O355">
        <f t="shared" si="29"/>
        <v>2022</v>
      </c>
    </row>
    <row r="356" spans="1:15" x14ac:dyDescent="0.25">
      <c r="A356" s="4">
        <v>44693</v>
      </c>
      <c r="B356" t="s">
        <v>29</v>
      </c>
      <c r="C356" s="6">
        <v>7</v>
      </c>
      <c r="D356" t="s">
        <v>106</v>
      </c>
      <c r="E356" t="s">
        <v>107</v>
      </c>
      <c r="F356" t="str">
        <f>VLOOKUP($B356,MasterData[],2,0)</f>
        <v>Product11</v>
      </c>
      <c r="G356" t="str">
        <f>VLOOKUP($B356,MasterData[],3,0)</f>
        <v>Category02</v>
      </c>
      <c r="H356" t="str">
        <f>VLOOKUP($B356,MasterData[],4,0)</f>
        <v>Lt</v>
      </c>
      <c r="I356">
        <f>VLOOKUP($B356,MasterData[],5,0)</f>
        <v>44</v>
      </c>
      <c r="J356">
        <f>VLOOKUP($B356,MasterData[],6,0)</f>
        <v>48.4</v>
      </c>
      <c r="K356">
        <f t="shared" si="25"/>
        <v>308</v>
      </c>
      <c r="L356">
        <f t="shared" si="26"/>
        <v>338.8</v>
      </c>
      <c r="M356">
        <f t="shared" si="28"/>
        <v>12</v>
      </c>
      <c r="N356" t="str">
        <f t="shared" si="27"/>
        <v>May</v>
      </c>
      <c r="O356">
        <f t="shared" si="29"/>
        <v>2022</v>
      </c>
    </row>
    <row r="357" spans="1:15" x14ac:dyDescent="0.25">
      <c r="A357" s="4">
        <v>44694</v>
      </c>
      <c r="B357" t="s">
        <v>31</v>
      </c>
      <c r="C357" s="6">
        <v>5</v>
      </c>
      <c r="D357" t="s">
        <v>108</v>
      </c>
      <c r="E357" t="s">
        <v>106</v>
      </c>
      <c r="F357" t="str">
        <f>VLOOKUP($B357,MasterData[],2,0)</f>
        <v>Product12</v>
      </c>
      <c r="G357" t="str">
        <f>VLOOKUP($B357,MasterData[],3,0)</f>
        <v>Category02</v>
      </c>
      <c r="H357" t="str">
        <f>VLOOKUP($B357,MasterData[],4,0)</f>
        <v>Kg</v>
      </c>
      <c r="I357">
        <f>VLOOKUP($B357,MasterData[],5,0)</f>
        <v>73</v>
      </c>
      <c r="J357">
        <f>VLOOKUP($B357,MasterData[],6,0)</f>
        <v>94.17</v>
      </c>
      <c r="K357">
        <f t="shared" si="25"/>
        <v>365</v>
      </c>
      <c r="L357">
        <f t="shared" si="26"/>
        <v>470.85</v>
      </c>
      <c r="M357">
        <f t="shared" si="28"/>
        <v>13</v>
      </c>
      <c r="N357" t="str">
        <f t="shared" si="27"/>
        <v>May</v>
      </c>
      <c r="O357">
        <f t="shared" si="29"/>
        <v>2022</v>
      </c>
    </row>
    <row r="358" spans="1:15" x14ac:dyDescent="0.25">
      <c r="A358" s="4">
        <v>44695</v>
      </c>
      <c r="B358" t="s">
        <v>22</v>
      </c>
      <c r="C358" s="6">
        <v>14</v>
      </c>
      <c r="D358" t="s">
        <v>108</v>
      </c>
      <c r="E358" t="s">
        <v>107</v>
      </c>
      <c r="F358" t="str">
        <f>VLOOKUP($B358,MasterData[],2,0)</f>
        <v>Product08</v>
      </c>
      <c r="G358" t="str">
        <f>VLOOKUP($B358,MasterData[],3,0)</f>
        <v>Category01</v>
      </c>
      <c r="H358" t="str">
        <f>VLOOKUP($B358,MasterData[],4,0)</f>
        <v>Kg</v>
      </c>
      <c r="I358">
        <f>VLOOKUP($B358,MasterData[],5,0)</f>
        <v>83</v>
      </c>
      <c r="J358">
        <f>VLOOKUP($B358,MasterData[],6,0)</f>
        <v>94.62</v>
      </c>
      <c r="K358">
        <f t="shared" si="25"/>
        <v>1162</v>
      </c>
      <c r="L358">
        <f t="shared" si="26"/>
        <v>1324.68</v>
      </c>
      <c r="M358">
        <f t="shared" si="28"/>
        <v>14</v>
      </c>
      <c r="N358" t="str">
        <f t="shared" si="27"/>
        <v>May</v>
      </c>
      <c r="O358">
        <f t="shared" si="29"/>
        <v>2022</v>
      </c>
    </row>
    <row r="359" spans="1:15" x14ac:dyDescent="0.25">
      <c r="A359" s="4">
        <v>44696</v>
      </c>
      <c r="B359" t="s">
        <v>47</v>
      </c>
      <c r="C359" s="6">
        <v>5</v>
      </c>
      <c r="D359" t="s">
        <v>106</v>
      </c>
      <c r="E359" t="s">
        <v>106</v>
      </c>
      <c r="F359" t="str">
        <f>VLOOKUP($B359,MasterData[],2,0)</f>
        <v>Product20</v>
      </c>
      <c r="G359" t="str">
        <f>VLOOKUP($B359,MasterData[],3,0)</f>
        <v>Category03</v>
      </c>
      <c r="H359" t="str">
        <f>VLOOKUP($B359,MasterData[],4,0)</f>
        <v>Lt</v>
      </c>
      <c r="I359">
        <f>VLOOKUP($B359,MasterData[],5,0)</f>
        <v>61</v>
      </c>
      <c r="J359">
        <f>VLOOKUP($B359,MasterData[],6,0)</f>
        <v>76.25</v>
      </c>
      <c r="K359">
        <f t="shared" si="25"/>
        <v>305</v>
      </c>
      <c r="L359">
        <f t="shared" si="26"/>
        <v>381.25</v>
      </c>
      <c r="M359">
        <f t="shared" si="28"/>
        <v>15</v>
      </c>
      <c r="N359" t="str">
        <f t="shared" si="27"/>
        <v>May</v>
      </c>
      <c r="O359">
        <f t="shared" si="29"/>
        <v>2022</v>
      </c>
    </row>
    <row r="360" spans="1:15" x14ac:dyDescent="0.25">
      <c r="A360" s="4">
        <v>44697</v>
      </c>
      <c r="B360" t="s">
        <v>26</v>
      </c>
      <c r="C360" s="6">
        <v>13</v>
      </c>
      <c r="D360" t="s">
        <v>108</v>
      </c>
      <c r="E360" t="s">
        <v>107</v>
      </c>
      <c r="F360" t="str">
        <f>VLOOKUP($B360,MasterData[],2,0)</f>
        <v>Product10</v>
      </c>
      <c r="G360" t="str">
        <f>VLOOKUP($B360,MasterData[],3,0)</f>
        <v>Category02</v>
      </c>
      <c r="H360" t="str">
        <f>VLOOKUP($B360,MasterData[],4,0)</f>
        <v>Ft</v>
      </c>
      <c r="I360">
        <f>VLOOKUP($B360,MasterData[],5,0)</f>
        <v>148</v>
      </c>
      <c r="J360">
        <f>VLOOKUP($B360,MasterData[],6,0)</f>
        <v>164.28</v>
      </c>
      <c r="K360">
        <f t="shared" si="25"/>
        <v>1924</v>
      </c>
      <c r="L360">
        <f t="shared" si="26"/>
        <v>2135.64</v>
      </c>
      <c r="M360">
        <f t="shared" si="28"/>
        <v>16</v>
      </c>
      <c r="N360" t="str">
        <f t="shared" si="27"/>
        <v>May</v>
      </c>
      <c r="O360">
        <f t="shared" si="29"/>
        <v>2022</v>
      </c>
    </row>
    <row r="361" spans="1:15" x14ac:dyDescent="0.25">
      <c r="A361" s="4">
        <v>44697</v>
      </c>
      <c r="B361" t="s">
        <v>71</v>
      </c>
      <c r="C361" s="6">
        <v>13</v>
      </c>
      <c r="D361" t="s">
        <v>106</v>
      </c>
      <c r="E361" t="s">
        <v>106</v>
      </c>
      <c r="F361" t="str">
        <f>VLOOKUP($B361,MasterData[],2,0)</f>
        <v>Product31</v>
      </c>
      <c r="G361" t="str">
        <f>VLOOKUP($B361,MasterData[],3,0)</f>
        <v>Category04</v>
      </c>
      <c r="H361" t="str">
        <f>VLOOKUP($B361,MasterData[],4,0)</f>
        <v>Kg</v>
      </c>
      <c r="I361">
        <f>VLOOKUP($B361,MasterData[],5,0)</f>
        <v>93</v>
      </c>
      <c r="J361">
        <f>VLOOKUP($B361,MasterData[],6,0)</f>
        <v>104.16</v>
      </c>
      <c r="K361">
        <f t="shared" si="25"/>
        <v>1209</v>
      </c>
      <c r="L361">
        <f t="shared" si="26"/>
        <v>1354.08</v>
      </c>
      <c r="M361">
        <f t="shared" si="28"/>
        <v>16</v>
      </c>
      <c r="N361" t="str">
        <f t="shared" si="27"/>
        <v>May</v>
      </c>
      <c r="O361">
        <f t="shared" si="29"/>
        <v>2022</v>
      </c>
    </row>
    <row r="362" spans="1:15" x14ac:dyDescent="0.25">
      <c r="A362" s="4">
        <v>44698</v>
      </c>
      <c r="B362" t="s">
        <v>63</v>
      </c>
      <c r="C362" s="6">
        <v>8</v>
      </c>
      <c r="D362" t="s">
        <v>108</v>
      </c>
      <c r="E362" t="s">
        <v>107</v>
      </c>
      <c r="F362" t="str">
        <f>VLOOKUP($B362,MasterData[],2,0)</f>
        <v>Product27</v>
      </c>
      <c r="G362" t="str">
        <f>VLOOKUP($B362,MasterData[],3,0)</f>
        <v>Category04</v>
      </c>
      <c r="H362" t="str">
        <f>VLOOKUP($B362,MasterData[],4,0)</f>
        <v>Lt</v>
      </c>
      <c r="I362">
        <f>VLOOKUP($B362,MasterData[],5,0)</f>
        <v>48</v>
      </c>
      <c r="J362">
        <f>VLOOKUP($B362,MasterData[],6,0)</f>
        <v>57.120000000000005</v>
      </c>
      <c r="K362">
        <f t="shared" si="25"/>
        <v>384</v>
      </c>
      <c r="L362">
        <f t="shared" si="26"/>
        <v>456.96000000000004</v>
      </c>
      <c r="M362">
        <f t="shared" si="28"/>
        <v>17</v>
      </c>
      <c r="N362" t="str">
        <f t="shared" si="27"/>
        <v>May</v>
      </c>
      <c r="O362">
        <f t="shared" si="29"/>
        <v>2022</v>
      </c>
    </row>
    <row r="363" spans="1:15" x14ac:dyDescent="0.25">
      <c r="A363" s="4">
        <v>44699</v>
      </c>
      <c r="B363" t="s">
        <v>63</v>
      </c>
      <c r="C363" s="6">
        <v>4</v>
      </c>
      <c r="D363" t="s">
        <v>105</v>
      </c>
      <c r="E363" t="s">
        <v>106</v>
      </c>
      <c r="F363" t="str">
        <f>VLOOKUP($B363,MasterData[],2,0)</f>
        <v>Product27</v>
      </c>
      <c r="G363" t="str">
        <f>VLOOKUP($B363,MasterData[],3,0)</f>
        <v>Category04</v>
      </c>
      <c r="H363" t="str">
        <f>VLOOKUP($B363,MasterData[],4,0)</f>
        <v>Lt</v>
      </c>
      <c r="I363">
        <f>VLOOKUP($B363,MasterData[],5,0)</f>
        <v>48</v>
      </c>
      <c r="J363">
        <f>VLOOKUP($B363,MasterData[],6,0)</f>
        <v>57.120000000000005</v>
      </c>
      <c r="K363">
        <f t="shared" si="25"/>
        <v>192</v>
      </c>
      <c r="L363">
        <f t="shared" si="26"/>
        <v>228.48000000000002</v>
      </c>
      <c r="M363">
        <f t="shared" si="28"/>
        <v>18</v>
      </c>
      <c r="N363" t="str">
        <f t="shared" si="27"/>
        <v>May</v>
      </c>
      <c r="O363">
        <f t="shared" si="29"/>
        <v>2022</v>
      </c>
    </row>
    <row r="364" spans="1:15" x14ac:dyDescent="0.25">
      <c r="A364" s="4">
        <v>44699</v>
      </c>
      <c r="B364" t="s">
        <v>86</v>
      </c>
      <c r="C364" s="6">
        <v>8</v>
      </c>
      <c r="D364" t="s">
        <v>105</v>
      </c>
      <c r="E364" t="s">
        <v>106</v>
      </c>
      <c r="F364" t="str">
        <f>VLOOKUP($B364,MasterData[],2,0)</f>
        <v>Product38</v>
      </c>
      <c r="G364" t="str">
        <f>VLOOKUP($B364,MasterData[],3,0)</f>
        <v>Category05</v>
      </c>
      <c r="H364" t="str">
        <f>VLOOKUP($B364,MasterData[],4,0)</f>
        <v>Kg</v>
      </c>
      <c r="I364">
        <f>VLOOKUP($B364,MasterData[],5,0)</f>
        <v>72</v>
      </c>
      <c r="J364">
        <f>VLOOKUP($B364,MasterData[],6,0)</f>
        <v>79.92</v>
      </c>
      <c r="K364">
        <f t="shared" si="25"/>
        <v>576</v>
      </c>
      <c r="L364">
        <f t="shared" si="26"/>
        <v>639.36</v>
      </c>
      <c r="M364">
        <f t="shared" si="28"/>
        <v>18</v>
      </c>
      <c r="N364" t="str">
        <f t="shared" si="27"/>
        <v>May</v>
      </c>
      <c r="O364">
        <f t="shared" si="29"/>
        <v>2022</v>
      </c>
    </row>
    <row r="365" spans="1:15" x14ac:dyDescent="0.25">
      <c r="A365" s="4">
        <v>44701</v>
      </c>
      <c r="B365" t="s">
        <v>98</v>
      </c>
      <c r="C365" s="6">
        <v>15</v>
      </c>
      <c r="D365" t="s">
        <v>106</v>
      </c>
      <c r="E365" t="s">
        <v>107</v>
      </c>
      <c r="F365" t="str">
        <f>VLOOKUP($B365,MasterData[],2,0)</f>
        <v>Product44</v>
      </c>
      <c r="G365" t="str">
        <f>VLOOKUP($B365,MasterData[],3,0)</f>
        <v>Category05</v>
      </c>
      <c r="H365" t="str">
        <f>VLOOKUP($B365,MasterData[],4,0)</f>
        <v>Kg</v>
      </c>
      <c r="I365">
        <f>VLOOKUP($B365,MasterData[],5,0)</f>
        <v>76</v>
      </c>
      <c r="J365">
        <f>VLOOKUP($B365,MasterData[],6,0)</f>
        <v>82.08</v>
      </c>
      <c r="K365">
        <f t="shared" si="25"/>
        <v>1140</v>
      </c>
      <c r="L365">
        <f t="shared" si="26"/>
        <v>1231.2</v>
      </c>
      <c r="M365">
        <f t="shared" si="28"/>
        <v>20</v>
      </c>
      <c r="N365" t="str">
        <f t="shared" si="27"/>
        <v>May</v>
      </c>
      <c r="O365">
        <f t="shared" si="29"/>
        <v>2022</v>
      </c>
    </row>
    <row r="366" spans="1:15" x14ac:dyDescent="0.25">
      <c r="A366" s="4">
        <v>44703</v>
      </c>
      <c r="B366" t="s">
        <v>37</v>
      </c>
      <c r="C366" s="6">
        <v>12</v>
      </c>
      <c r="D366" t="s">
        <v>108</v>
      </c>
      <c r="E366" t="s">
        <v>106</v>
      </c>
      <c r="F366" t="str">
        <f>VLOOKUP($B366,MasterData[],2,0)</f>
        <v>Product15</v>
      </c>
      <c r="G366" t="str">
        <f>VLOOKUP($B366,MasterData[],3,0)</f>
        <v>Category02</v>
      </c>
      <c r="H366" t="str">
        <f>VLOOKUP($B366,MasterData[],4,0)</f>
        <v>No.</v>
      </c>
      <c r="I366">
        <f>VLOOKUP($B366,MasterData[],5,0)</f>
        <v>12</v>
      </c>
      <c r="J366">
        <f>VLOOKUP($B366,MasterData[],6,0)</f>
        <v>15.719999999999999</v>
      </c>
      <c r="K366">
        <f t="shared" si="25"/>
        <v>144</v>
      </c>
      <c r="L366">
        <f t="shared" si="26"/>
        <v>188.64</v>
      </c>
      <c r="M366">
        <f t="shared" si="28"/>
        <v>22</v>
      </c>
      <c r="N366" t="str">
        <f t="shared" si="27"/>
        <v>May</v>
      </c>
      <c r="O366">
        <f t="shared" si="29"/>
        <v>2022</v>
      </c>
    </row>
    <row r="367" spans="1:15" x14ac:dyDescent="0.25">
      <c r="A367" s="4">
        <v>44706</v>
      </c>
      <c r="B367" t="s">
        <v>10</v>
      </c>
      <c r="C367" s="6">
        <v>7</v>
      </c>
      <c r="D367" t="s">
        <v>106</v>
      </c>
      <c r="E367" t="s">
        <v>106</v>
      </c>
      <c r="F367" t="str">
        <f>VLOOKUP($B367,MasterData[],2,0)</f>
        <v>Product02</v>
      </c>
      <c r="G367" t="str">
        <f>VLOOKUP($B367,MasterData[],3,0)</f>
        <v>Category01</v>
      </c>
      <c r="H367" t="str">
        <f>VLOOKUP($B367,MasterData[],4,0)</f>
        <v>Kg</v>
      </c>
      <c r="I367">
        <f>VLOOKUP($B367,MasterData[],5,0)</f>
        <v>105</v>
      </c>
      <c r="J367">
        <f>VLOOKUP($B367,MasterData[],6,0)</f>
        <v>142.80000000000001</v>
      </c>
      <c r="K367">
        <f t="shared" si="25"/>
        <v>735</v>
      </c>
      <c r="L367">
        <f t="shared" si="26"/>
        <v>999.60000000000014</v>
      </c>
      <c r="M367">
        <f t="shared" si="28"/>
        <v>25</v>
      </c>
      <c r="N367" t="str">
        <f t="shared" si="27"/>
        <v>May</v>
      </c>
      <c r="O367">
        <f t="shared" si="29"/>
        <v>2022</v>
      </c>
    </row>
    <row r="368" spans="1:15" x14ac:dyDescent="0.25">
      <c r="A368" s="4">
        <v>44707</v>
      </c>
      <c r="B368" t="s">
        <v>65</v>
      </c>
      <c r="C368" s="6">
        <v>2</v>
      </c>
      <c r="D368" t="s">
        <v>108</v>
      </c>
      <c r="E368" t="s">
        <v>106</v>
      </c>
      <c r="F368" t="str">
        <f>VLOOKUP($B368,MasterData[],2,0)</f>
        <v>Product28</v>
      </c>
      <c r="G368" t="str">
        <f>VLOOKUP($B368,MasterData[],3,0)</f>
        <v>Category04</v>
      </c>
      <c r="H368" t="str">
        <f>VLOOKUP($B368,MasterData[],4,0)</f>
        <v>No.</v>
      </c>
      <c r="I368">
        <f>VLOOKUP($B368,MasterData[],5,0)</f>
        <v>37</v>
      </c>
      <c r="J368">
        <f>VLOOKUP($B368,MasterData[],6,0)</f>
        <v>41.81</v>
      </c>
      <c r="K368">
        <f t="shared" si="25"/>
        <v>74</v>
      </c>
      <c r="L368">
        <f t="shared" si="26"/>
        <v>83.62</v>
      </c>
      <c r="M368">
        <f t="shared" si="28"/>
        <v>26</v>
      </c>
      <c r="N368" t="str">
        <f t="shared" si="27"/>
        <v>May</v>
      </c>
      <c r="O368">
        <f t="shared" si="29"/>
        <v>2022</v>
      </c>
    </row>
    <row r="369" spans="1:15" x14ac:dyDescent="0.25">
      <c r="A369" s="4">
        <v>44707</v>
      </c>
      <c r="B369" t="s">
        <v>63</v>
      </c>
      <c r="C369" s="6">
        <v>2</v>
      </c>
      <c r="D369" t="s">
        <v>106</v>
      </c>
      <c r="E369" t="s">
        <v>106</v>
      </c>
      <c r="F369" t="str">
        <f>VLOOKUP($B369,MasterData[],2,0)</f>
        <v>Product27</v>
      </c>
      <c r="G369" t="str">
        <f>VLOOKUP($B369,MasterData[],3,0)</f>
        <v>Category04</v>
      </c>
      <c r="H369" t="str">
        <f>VLOOKUP($B369,MasterData[],4,0)</f>
        <v>Lt</v>
      </c>
      <c r="I369">
        <f>VLOOKUP($B369,MasterData[],5,0)</f>
        <v>48</v>
      </c>
      <c r="J369">
        <f>VLOOKUP($B369,MasterData[],6,0)</f>
        <v>57.120000000000005</v>
      </c>
      <c r="K369">
        <f t="shared" si="25"/>
        <v>96</v>
      </c>
      <c r="L369">
        <f t="shared" si="26"/>
        <v>114.24000000000001</v>
      </c>
      <c r="M369">
        <f t="shared" si="28"/>
        <v>26</v>
      </c>
      <c r="N369" t="str">
        <f t="shared" si="27"/>
        <v>May</v>
      </c>
      <c r="O369">
        <f t="shared" si="29"/>
        <v>2022</v>
      </c>
    </row>
    <row r="370" spans="1:15" x14ac:dyDescent="0.25">
      <c r="A370" s="4">
        <v>44709</v>
      </c>
      <c r="B370" t="s">
        <v>92</v>
      </c>
      <c r="C370" s="6">
        <v>10</v>
      </c>
      <c r="D370" t="s">
        <v>105</v>
      </c>
      <c r="E370" t="s">
        <v>107</v>
      </c>
      <c r="F370" t="str">
        <f>VLOOKUP($B370,MasterData[],2,0)</f>
        <v>Product41</v>
      </c>
      <c r="G370" t="str">
        <f>VLOOKUP($B370,MasterData[],3,0)</f>
        <v>Category05</v>
      </c>
      <c r="H370" t="str">
        <f>VLOOKUP($B370,MasterData[],4,0)</f>
        <v>Ft</v>
      </c>
      <c r="I370">
        <f>VLOOKUP($B370,MasterData[],5,0)</f>
        <v>138</v>
      </c>
      <c r="J370">
        <f>VLOOKUP($B370,MasterData[],6,0)</f>
        <v>173.88</v>
      </c>
      <c r="K370">
        <f t="shared" si="25"/>
        <v>1380</v>
      </c>
      <c r="L370">
        <f t="shared" si="26"/>
        <v>1738.8</v>
      </c>
      <c r="M370">
        <f t="shared" si="28"/>
        <v>28</v>
      </c>
      <c r="N370" t="str">
        <f t="shared" si="27"/>
        <v>May</v>
      </c>
      <c r="O370">
        <f t="shared" si="29"/>
        <v>2022</v>
      </c>
    </row>
    <row r="371" spans="1:15" x14ac:dyDescent="0.25">
      <c r="A371" s="4">
        <v>44709</v>
      </c>
      <c r="B371" t="s">
        <v>22</v>
      </c>
      <c r="C371" s="6">
        <v>5</v>
      </c>
      <c r="D371" t="s">
        <v>105</v>
      </c>
      <c r="E371" t="s">
        <v>106</v>
      </c>
      <c r="F371" t="str">
        <f>VLOOKUP($B371,MasterData[],2,0)</f>
        <v>Product08</v>
      </c>
      <c r="G371" t="str">
        <f>VLOOKUP($B371,MasterData[],3,0)</f>
        <v>Category01</v>
      </c>
      <c r="H371" t="str">
        <f>VLOOKUP($B371,MasterData[],4,0)</f>
        <v>Kg</v>
      </c>
      <c r="I371">
        <f>VLOOKUP($B371,MasterData[],5,0)</f>
        <v>83</v>
      </c>
      <c r="J371">
        <f>VLOOKUP($B371,MasterData[],6,0)</f>
        <v>94.62</v>
      </c>
      <c r="K371">
        <f t="shared" si="25"/>
        <v>415</v>
      </c>
      <c r="L371">
        <f t="shared" si="26"/>
        <v>473.1</v>
      </c>
      <c r="M371">
        <f t="shared" si="28"/>
        <v>28</v>
      </c>
      <c r="N371" t="str">
        <f t="shared" si="27"/>
        <v>May</v>
      </c>
      <c r="O371">
        <f t="shared" si="29"/>
        <v>2022</v>
      </c>
    </row>
    <row r="372" spans="1:15" x14ac:dyDescent="0.25">
      <c r="A372" s="4">
        <v>44709</v>
      </c>
      <c r="B372" t="s">
        <v>26</v>
      </c>
      <c r="C372" s="6">
        <v>9</v>
      </c>
      <c r="D372" t="s">
        <v>106</v>
      </c>
      <c r="E372" t="s">
        <v>107</v>
      </c>
      <c r="F372" t="str">
        <f>VLOOKUP($B372,MasterData[],2,0)</f>
        <v>Product10</v>
      </c>
      <c r="G372" t="str">
        <f>VLOOKUP($B372,MasterData[],3,0)</f>
        <v>Category02</v>
      </c>
      <c r="H372" t="str">
        <f>VLOOKUP($B372,MasterData[],4,0)</f>
        <v>Ft</v>
      </c>
      <c r="I372">
        <f>VLOOKUP($B372,MasterData[],5,0)</f>
        <v>148</v>
      </c>
      <c r="J372">
        <f>VLOOKUP($B372,MasterData[],6,0)</f>
        <v>164.28</v>
      </c>
      <c r="K372">
        <f t="shared" si="25"/>
        <v>1332</v>
      </c>
      <c r="L372">
        <f t="shared" si="26"/>
        <v>1478.52</v>
      </c>
      <c r="M372">
        <f t="shared" si="28"/>
        <v>28</v>
      </c>
      <c r="N372" t="str">
        <f t="shared" si="27"/>
        <v>May</v>
      </c>
      <c r="O372">
        <f t="shared" si="29"/>
        <v>2022</v>
      </c>
    </row>
    <row r="373" spans="1:15" x14ac:dyDescent="0.25">
      <c r="A373" s="4">
        <v>44709</v>
      </c>
      <c r="B373" t="s">
        <v>14</v>
      </c>
      <c r="C373" s="6">
        <v>12</v>
      </c>
      <c r="D373" t="s">
        <v>106</v>
      </c>
      <c r="E373" t="s">
        <v>106</v>
      </c>
      <c r="F373" t="str">
        <f>VLOOKUP($B373,MasterData[],2,0)</f>
        <v>Product04</v>
      </c>
      <c r="G373" t="str">
        <f>VLOOKUP($B373,MasterData[],3,0)</f>
        <v>Category01</v>
      </c>
      <c r="H373" t="str">
        <f>VLOOKUP($B373,MasterData[],4,0)</f>
        <v>Lt</v>
      </c>
      <c r="I373">
        <f>VLOOKUP($B373,MasterData[],5,0)</f>
        <v>44</v>
      </c>
      <c r="J373">
        <f>VLOOKUP($B373,MasterData[],6,0)</f>
        <v>48.84</v>
      </c>
      <c r="K373">
        <f t="shared" si="25"/>
        <v>528</v>
      </c>
      <c r="L373">
        <f t="shared" si="26"/>
        <v>586.08000000000004</v>
      </c>
      <c r="M373">
        <f t="shared" si="28"/>
        <v>28</v>
      </c>
      <c r="N373" t="str">
        <f t="shared" si="27"/>
        <v>May</v>
      </c>
      <c r="O373">
        <f t="shared" si="29"/>
        <v>2022</v>
      </c>
    </row>
    <row r="374" spans="1:15" x14ac:dyDescent="0.25">
      <c r="A374" s="4">
        <v>44709</v>
      </c>
      <c r="B374" t="s">
        <v>47</v>
      </c>
      <c r="C374" s="6">
        <v>14</v>
      </c>
      <c r="D374" t="s">
        <v>108</v>
      </c>
      <c r="E374" t="s">
        <v>107</v>
      </c>
      <c r="F374" t="str">
        <f>VLOOKUP($B374,MasterData[],2,0)</f>
        <v>Product20</v>
      </c>
      <c r="G374" t="str">
        <f>VLOOKUP($B374,MasterData[],3,0)</f>
        <v>Category03</v>
      </c>
      <c r="H374" t="str">
        <f>VLOOKUP($B374,MasterData[],4,0)</f>
        <v>Lt</v>
      </c>
      <c r="I374">
        <f>VLOOKUP($B374,MasterData[],5,0)</f>
        <v>61</v>
      </c>
      <c r="J374">
        <f>VLOOKUP($B374,MasterData[],6,0)</f>
        <v>76.25</v>
      </c>
      <c r="K374">
        <f t="shared" si="25"/>
        <v>854</v>
      </c>
      <c r="L374">
        <f t="shared" si="26"/>
        <v>1067.5</v>
      </c>
      <c r="M374">
        <f t="shared" si="28"/>
        <v>28</v>
      </c>
      <c r="N374" t="str">
        <f t="shared" si="27"/>
        <v>May</v>
      </c>
      <c r="O374">
        <f t="shared" si="29"/>
        <v>2022</v>
      </c>
    </row>
    <row r="375" spans="1:15" x14ac:dyDescent="0.25">
      <c r="A375" s="4">
        <v>44711</v>
      </c>
      <c r="B375" t="s">
        <v>98</v>
      </c>
      <c r="C375" s="6">
        <v>9</v>
      </c>
      <c r="D375" t="s">
        <v>108</v>
      </c>
      <c r="E375" t="s">
        <v>106</v>
      </c>
      <c r="F375" t="str">
        <f>VLOOKUP($B375,MasterData[],2,0)</f>
        <v>Product44</v>
      </c>
      <c r="G375" t="str">
        <f>VLOOKUP($B375,MasterData[],3,0)</f>
        <v>Category05</v>
      </c>
      <c r="H375" t="str">
        <f>VLOOKUP($B375,MasterData[],4,0)</f>
        <v>Kg</v>
      </c>
      <c r="I375">
        <f>VLOOKUP($B375,MasterData[],5,0)</f>
        <v>76</v>
      </c>
      <c r="J375">
        <f>VLOOKUP($B375,MasterData[],6,0)</f>
        <v>82.08</v>
      </c>
      <c r="K375">
        <f t="shared" si="25"/>
        <v>684</v>
      </c>
      <c r="L375">
        <f t="shared" si="26"/>
        <v>738.72</v>
      </c>
      <c r="M375">
        <f t="shared" si="28"/>
        <v>30</v>
      </c>
      <c r="N375" t="str">
        <f t="shared" si="27"/>
        <v>May</v>
      </c>
      <c r="O375">
        <f t="shared" si="29"/>
        <v>2022</v>
      </c>
    </row>
    <row r="376" spans="1:15" x14ac:dyDescent="0.25">
      <c r="A376" s="4">
        <v>44711</v>
      </c>
      <c r="B376" t="s">
        <v>16</v>
      </c>
      <c r="C376" s="6">
        <v>4</v>
      </c>
      <c r="D376" t="s">
        <v>105</v>
      </c>
      <c r="E376" t="s">
        <v>107</v>
      </c>
      <c r="F376" t="str">
        <f>VLOOKUP($B376,MasterData[],2,0)</f>
        <v>Product05</v>
      </c>
      <c r="G376" t="str">
        <f>VLOOKUP($B376,MasterData[],3,0)</f>
        <v>Category01</v>
      </c>
      <c r="H376" t="str">
        <f>VLOOKUP($B376,MasterData[],4,0)</f>
        <v>Ft</v>
      </c>
      <c r="I376">
        <f>VLOOKUP($B376,MasterData[],5,0)</f>
        <v>133</v>
      </c>
      <c r="J376">
        <f>VLOOKUP($B376,MasterData[],6,0)</f>
        <v>155.61000000000001</v>
      </c>
      <c r="K376">
        <f t="shared" si="25"/>
        <v>532</v>
      </c>
      <c r="L376">
        <f t="shared" si="26"/>
        <v>622.44000000000005</v>
      </c>
      <c r="M376">
        <f t="shared" si="28"/>
        <v>30</v>
      </c>
      <c r="N376" t="str">
        <f t="shared" si="27"/>
        <v>May</v>
      </c>
      <c r="O376">
        <f t="shared" si="29"/>
        <v>2022</v>
      </c>
    </row>
    <row r="377" spans="1:15" x14ac:dyDescent="0.25">
      <c r="A377" s="4">
        <v>44711</v>
      </c>
      <c r="B377" t="s">
        <v>75</v>
      </c>
      <c r="C377" s="6">
        <v>3</v>
      </c>
      <c r="D377" t="s">
        <v>106</v>
      </c>
      <c r="E377" t="s">
        <v>107</v>
      </c>
      <c r="F377" t="str">
        <f>VLOOKUP($B377,MasterData[],2,0)</f>
        <v>Product33</v>
      </c>
      <c r="G377" t="str">
        <f>VLOOKUP($B377,MasterData[],3,0)</f>
        <v>Category04</v>
      </c>
      <c r="H377" t="str">
        <f>VLOOKUP($B377,MasterData[],4,0)</f>
        <v>Kg</v>
      </c>
      <c r="I377">
        <f>VLOOKUP($B377,MasterData[],5,0)</f>
        <v>95</v>
      </c>
      <c r="J377">
        <f>VLOOKUP($B377,MasterData[],6,0)</f>
        <v>119.7</v>
      </c>
      <c r="K377">
        <f t="shared" si="25"/>
        <v>285</v>
      </c>
      <c r="L377">
        <f t="shared" si="26"/>
        <v>359.1</v>
      </c>
      <c r="M377">
        <f t="shared" si="28"/>
        <v>30</v>
      </c>
      <c r="N377" t="str">
        <f t="shared" si="27"/>
        <v>May</v>
      </c>
      <c r="O377">
        <f t="shared" si="29"/>
        <v>2022</v>
      </c>
    </row>
    <row r="378" spans="1:15" x14ac:dyDescent="0.25">
      <c r="A378" s="4">
        <v>44715</v>
      </c>
      <c r="B378" t="s">
        <v>22</v>
      </c>
      <c r="C378" s="6">
        <v>14</v>
      </c>
      <c r="D378" t="s">
        <v>106</v>
      </c>
      <c r="E378" t="s">
        <v>106</v>
      </c>
      <c r="F378" t="str">
        <f>VLOOKUP($B378,MasterData[],2,0)</f>
        <v>Product08</v>
      </c>
      <c r="G378" t="str">
        <f>VLOOKUP($B378,MasterData[],3,0)</f>
        <v>Category01</v>
      </c>
      <c r="H378" t="str">
        <f>VLOOKUP($B378,MasterData[],4,0)</f>
        <v>Kg</v>
      </c>
      <c r="I378">
        <f>VLOOKUP($B378,MasterData[],5,0)</f>
        <v>83</v>
      </c>
      <c r="J378">
        <f>VLOOKUP($B378,MasterData[],6,0)</f>
        <v>94.62</v>
      </c>
      <c r="K378">
        <f t="shared" si="25"/>
        <v>1162</v>
      </c>
      <c r="L378">
        <f t="shared" si="26"/>
        <v>1324.68</v>
      </c>
      <c r="M378">
        <f t="shared" si="28"/>
        <v>3</v>
      </c>
      <c r="N378" t="str">
        <f t="shared" si="27"/>
        <v>Jun</v>
      </c>
      <c r="O378">
        <f t="shared" si="29"/>
        <v>2022</v>
      </c>
    </row>
    <row r="379" spans="1:15" x14ac:dyDescent="0.25">
      <c r="A379" s="4">
        <v>44722</v>
      </c>
      <c r="B379" t="s">
        <v>65</v>
      </c>
      <c r="C379" s="6">
        <v>8</v>
      </c>
      <c r="D379" t="s">
        <v>105</v>
      </c>
      <c r="E379" t="s">
        <v>106</v>
      </c>
      <c r="F379" t="str">
        <f>VLOOKUP($B379,MasterData[],2,0)</f>
        <v>Product28</v>
      </c>
      <c r="G379" t="str">
        <f>VLOOKUP($B379,MasterData[],3,0)</f>
        <v>Category04</v>
      </c>
      <c r="H379" t="str">
        <f>VLOOKUP($B379,MasterData[],4,0)</f>
        <v>No.</v>
      </c>
      <c r="I379">
        <f>VLOOKUP($B379,MasterData[],5,0)</f>
        <v>37</v>
      </c>
      <c r="J379">
        <f>VLOOKUP($B379,MasterData[],6,0)</f>
        <v>41.81</v>
      </c>
      <c r="K379">
        <f t="shared" si="25"/>
        <v>296</v>
      </c>
      <c r="L379">
        <f t="shared" si="26"/>
        <v>334.48</v>
      </c>
      <c r="M379">
        <f t="shared" si="28"/>
        <v>10</v>
      </c>
      <c r="N379" t="str">
        <f t="shared" si="27"/>
        <v>Jun</v>
      </c>
      <c r="O379">
        <f t="shared" si="29"/>
        <v>2022</v>
      </c>
    </row>
    <row r="380" spans="1:15" x14ac:dyDescent="0.25">
      <c r="A380" s="4">
        <v>44723</v>
      </c>
      <c r="B380" t="s">
        <v>88</v>
      </c>
      <c r="C380" s="6">
        <v>13</v>
      </c>
      <c r="D380" t="s">
        <v>106</v>
      </c>
      <c r="E380" t="s">
        <v>107</v>
      </c>
      <c r="F380" t="str">
        <f>VLOOKUP($B380,MasterData[],2,0)</f>
        <v>Product39</v>
      </c>
      <c r="G380" t="str">
        <f>VLOOKUP($B380,MasterData[],3,0)</f>
        <v>Category05</v>
      </c>
      <c r="H380" t="str">
        <f>VLOOKUP($B380,MasterData[],4,0)</f>
        <v>No.</v>
      </c>
      <c r="I380">
        <f>VLOOKUP($B380,MasterData[],5,0)</f>
        <v>37</v>
      </c>
      <c r="J380">
        <f>VLOOKUP($B380,MasterData[],6,0)</f>
        <v>42.55</v>
      </c>
      <c r="K380">
        <f t="shared" si="25"/>
        <v>481</v>
      </c>
      <c r="L380">
        <f t="shared" si="26"/>
        <v>553.15</v>
      </c>
      <c r="M380">
        <f t="shared" si="28"/>
        <v>11</v>
      </c>
      <c r="N380" t="str">
        <f t="shared" si="27"/>
        <v>Jun</v>
      </c>
      <c r="O380">
        <f t="shared" si="29"/>
        <v>2022</v>
      </c>
    </row>
    <row r="381" spans="1:15" x14ac:dyDescent="0.25">
      <c r="A381" s="4">
        <v>44723</v>
      </c>
      <c r="B381" t="s">
        <v>50</v>
      </c>
      <c r="C381" s="6">
        <v>6</v>
      </c>
      <c r="D381" t="s">
        <v>108</v>
      </c>
      <c r="E381" t="s">
        <v>106</v>
      </c>
      <c r="F381" t="str">
        <f>VLOOKUP($B381,MasterData[],2,0)</f>
        <v>Product21</v>
      </c>
      <c r="G381" t="str">
        <f>VLOOKUP($B381,MasterData[],3,0)</f>
        <v>Category03</v>
      </c>
      <c r="H381" t="str">
        <f>VLOOKUP($B381,MasterData[],4,0)</f>
        <v>Ft</v>
      </c>
      <c r="I381">
        <f>VLOOKUP($B381,MasterData[],5,0)</f>
        <v>126</v>
      </c>
      <c r="J381">
        <f>VLOOKUP($B381,MasterData[],6,0)</f>
        <v>162.54</v>
      </c>
      <c r="K381">
        <f t="shared" si="25"/>
        <v>756</v>
      </c>
      <c r="L381">
        <f t="shared" si="26"/>
        <v>975.24</v>
      </c>
      <c r="M381">
        <f t="shared" si="28"/>
        <v>11</v>
      </c>
      <c r="N381" t="str">
        <f t="shared" si="27"/>
        <v>Jun</v>
      </c>
      <c r="O381">
        <f t="shared" si="29"/>
        <v>2022</v>
      </c>
    </row>
    <row r="382" spans="1:15" x14ac:dyDescent="0.25">
      <c r="A382" s="4">
        <v>44725</v>
      </c>
      <c r="B382" t="s">
        <v>60</v>
      </c>
      <c r="C382" s="6">
        <v>6</v>
      </c>
      <c r="D382" t="s">
        <v>108</v>
      </c>
      <c r="E382" t="s">
        <v>107</v>
      </c>
      <c r="F382" t="str">
        <f>VLOOKUP($B382,MasterData[],2,0)</f>
        <v>Product26</v>
      </c>
      <c r="G382" t="str">
        <f>VLOOKUP($B382,MasterData[],3,0)</f>
        <v>Category04</v>
      </c>
      <c r="H382" t="str">
        <f>VLOOKUP($B382,MasterData[],4,0)</f>
        <v>No.</v>
      </c>
      <c r="I382">
        <f>VLOOKUP($B382,MasterData[],5,0)</f>
        <v>18</v>
      </c>
      <c r="J382">
        <f>VLOOKUP($B382,MasterData[],6,0)</f>
        <v>24.66</v>
      </c>
      <c r="K382">
        <f t="shared" si="25"/>
        <v>108</v>
      </c>
      <c r="L382">
        <f t="shared" si="26"/>
        <v>147.96</v>
      </c>
      <c r="M382">
        <f t="shared" si="28"/>
        <v>13</v>
      </c>
      <c r="N382" t="str">
        <f t="shared" si="27"/>
        <v>Jun</v>
      </c>
      <c r="O382">
        <f t="shared" si="29"/>
        <v>2022</v>
      </c>
    </row>
    <row r="383" spans="1:15" x14ac:dyDescent="0.25">
      <c r="A383" s="4">
        <v>44727</v>
      </c>
      <c r="B383" t="s">
        <v>94</v>
      </c>
      <c r="C383" s="6">
        <v>15</v>
      </c>
      <c r="D383" t="s">
        <v>105</v>
      </c>
      <c r="E383" t="s">
        <v>106</v>
      </c>
      <c r="F383" t="str">
        <f>VLOOKUP($B383,MasterData[],2,0)</f>
        <v>Product42</v>
      </c>
      <c r="G383" t="str">
        <f>VLOOKUP($B383,MasterData[],3,0)</f>
        <v>Category05</v>
      </c>
      <c r="H383" t="str">
        <f>VLOOKUP($B383,MasterData[],4,0)</f>
        <v>Ft</v>
      </c>
      <c r="I383">
        <f>VLOOKUP($B383,MasterData[],5,0)</f>
        <v>120</v>
      </c>
      <c r="J383">
        <f>VLOOKUP($B383,MasterData[],6,0)</f>
        <v>162</v>
      </c>
      <c r="K383">
        <f t="shared" si="25"/>
        <v>1800</v>
      </c>
      <c r="L383">
        <f t="shared" si="26"/>
        <v>2430</v>
      </c>
      <c r="M383">
        <f t="shared" si="28"/>
        <v>15</v>
      </c>
      <c r="N383" t="str">
        <f t="shared" si="27"/>
        <v>Jun</v>
      </c>
      <c r="O383">
        <f t="shared" si="29"/>
        <v>2022</v>
      </c>
    </row>
    <row r="384" spans="1:15" x14ac:dyDescent="0.25">
      <c r="A384" s="4">
        <v>44728</v>
      </c>
      <c r="B384" t="s">
        <v>67</v>
      </c>
      <c r="C384" s="6">
        <v>15</v>
      </c>
      <c r="D384" t="s">
        <v>106</v>
      </c>
      <c r="E384" t="s">
        <v>107</v>
      </c>
      <c r="F384" t="str">
        <f>VLOOKUP($B384,MasterData[],2,0)</f>
        <v>Product29</v>
      </c>
      <c r="G384" t="str">
        <f>VLOOKUP($B384,MasterData[],3,0)</f>
        <v>Category04</v>
      </c>
      <c r="H384" t="str">
        <f>VLOOKUP($B384,MasterData[],4,0)</f>
        <v>Lt</v>
      </c>
      <c r="I384">
        <f>VLOOKUP($B384,MasterData[],5,0)</f>
        <v>47</v>
      </c>
      <c r="J384">
        <f>VLOOKUP($B384,MasterData[],6,0)</f>
        <v>53.11</v>
      </c>
      <c r="K384">
        <f t="shared" si="25"/>
        <v>705</v>
      </c>
      <c r="L384">
        <f t="shared" si="26"/>
        <v>796.65</v>
      </c>
      <c r="M384">
        <f t="shared" si="28"/>
        <v>16</v>
      </c>
      <c r="N384" t="str">
        <f t="shared" si="27"/>
        <v>Jun</v>
      </c>
      <c r="O384">
        <f t="shared" si="29"/>
        <v>2022</v>
      </c>
    </row>
    <row r="385" spans="1:15" x14ac:dyDescent="0.25">
      <c r="A385" s="4">
        <v>44731</v>
      </c>
      <c r="B385" t="s">
        <v>10</v>
      </c>
      <c r="C385" s="6">
        <v>8</v>
      </c>
      <c r="D385" t="s">
        <v>108</v>
      </c>
      <c r="E385" t="s">
        <v>107</v>
      </c>
      <c r="F385" t="str">
        <f>VLOOKUP($B385,MasterData[],2,0)</f>
        <v>Product02</v>
      </c>
      <c r="G385" t="str">
        <f>VLOOKUP($B385,MasterData[],3,0)</f>
        <v>Category01</v>
      </c>
      <c r="H385" t="str">
        <f>VLOOKUP($B385,MasterData[],4,0)</f>
        <v>Kg</v>
      </c>
      <c r="I385">
        <f>VLOOKUP($B385,MasterData[],5,0)</f>
        <v>105</v>
      </c>
      <c r="J385">
        <f>VLOOKUP($B385,MasterData[],6,0)</f>
        <v>142.80000000000001</v>
      </c>
      <c r="K385">
        <f t="shared" si="25"/>
        <v>840</v>
      </c>
      <c r="L385">
        <f t="shared" si="26"/>
        <v>1142.4000000000001</v>
      </c>
      <c r="M385">
        <f t="shared" si="28"/>
        <v>19</v>
      </c>
      <c r="N385" t="str">
        <f t="shared" si="27"/>
        <v>Jun</v>
      </c>
      <c r="O385">
        <f t="shared" si="29"/>
        <v>2022</v>
      </c>
    </row>
    <row r="386" spans="1:15" x14ac:dyDescent="0.25">
      <c r="A386" s="4">
        <v>44733</v>
      </c>
      <c r="B386" t="s">
        <v>41</v>
      </c>
      <c r="C386" s="6">
        <v>14</v>
      </c>
      <c r="D386" t="s">
        <v>108</v>
      </c>
      <c r="E386" t="s">
        <v>107</v>
      </c>
      <c r="F386" t="str">
        <f>VLOOKUP($B386,MasterData[],2,0)</f>
        <v>Product17</v>
      </c>
      <c r="G386" t="str">
        <f>VLOOKUP($B386,MasterData[],3,0)</f>
        <v>Category02</v>
      </c>
      <c r="H386" t="str">
        <f>VLOOKUP($B386,MasterData[],4,0)</f>
        <v>Ft</v>
      </c>
      <c r="I386">
        <f>VLOOKUP($B386,MasterData[],5,0)</f>
        <v>134</v>
      </c>
      <c r="J386">
        <f>VLOOKUP($B386,MasterData[],6,0)</f>
        <v>156.78</v>
      </c>
      <c r="K386">
        <f t="shared" ref="K386:K449" si="30">C386*I386</f>
        <v>1876</v>
      </c>
      <c r="L386">
        <f t="shared" ref="L386:L449" si="31">C386*J386</f>
        <v>2194.92</v>
      </c>
      <c r="M386">
        <f t="shared" si="28"/>
        <v>21</v>
      </c>
      <c r="N386" t="str">
        <f t="shared" ref="N386:N449" si="32">TEXT(A386,"mmm")</f>
        <v>Jun</v>
      </c>
      <c r="O386">
        <f t="shared" si="29"/>
        <v>2022</v>
      </c>
    </row>
    <row r="387" spans="1:15" x14ac:dyDescent="0.25">
      <c r="A387" s="4">
        <v>44734</v>
      </c>
      <c r="B387" t="s">
        <v>90</v>
      </c>
      <c r="C387" s="6">
        <v>10</v>
      </c>
      <c r="D387" t="s">
        <v>106</v>
      </c>
      <c r="E387" t="s">
        <v>107</v>
      </c>
      <c r="F387" t="str">
        <f>VLOOKUP($B387,MasterData[],2,0)</f>
        <v>Product40</v>
      </c>
      <c r="G387" t="str">
        <f>VLOOKUP($B387,MasterData[],3,0)</f>
        <v>Category05</v>
      </c>
      <c r="H387" t="str">
        <f>VLOOKUP($B387,MasterData[],4,0)</f>
        <v>Kg</v>
      </c>
      <c r="I387">
        <f>VLOOKUP($B387,MasterData[],5,0)</f>
        <v>90</v>
      </c>
      <c r="J387">
        <f>VLOOKUP($B387,MasterData[],6,0)</f>
        <v>115.2</v>
      </c>
      <c r="K387">
        <f t="shared" si="30"/>
        <v>900</v>
      </c>
      <c r="L387">
        <f t="shared" si="31"/>
        <v>1152</v>
      </c>
      <c r="M387">
        <f t="shared" ref="M387:M450" si="33">DAY(A387)</f>
        <v>22</v>
      </c>
      <c r="N387" t="str">
        <f t="shared" si="32"/>
        <v>Jun</v>
      </c>
      <c r="O387">
        <f t="shared" ref="O387:O450" si="34">YEAR(A387)</f>
        <v>2022</v>
      </c>
    </row>
    <row r="388" spans="1:15" x14ac:dyDescent="0.25">
      <c r="A388" s="4">
        <v>44734</v>
      </c>
      <c r="B388" t="s">
        <v>6</v>
      </c>
      <c r="C388" s="6">
        <v>4</v>
      </c>
      <c r="D388" t="s">
        <v>108</v>
      </c>
      <c r="E388" t="s">
        <v>107</v>
      </c>
      <c r="F388" t="str">
        <f>VLOOKUP($B388,MasterData[],2,0)</f>
        <v>Product01</v>
      </c>
      <c r="G388" t="str">
        <f>VLOOKUP($B388,MasterData[],3,0)</f>
        <v>Category01</v>
      </c>
      <c r="H388" t="str">
        <f>VLOOKUP($B388,MasterData[],4,0)</f>
        <v>Kg</v>
      </c>
      <c r="I388">
        <f>VLOOKUP($B388,MasterData[],5,0)</f>
        <v>98</v>
      </c>
      <c r="J388">
        <f>VLOOKUP($B388,MasterData[],6,0)</f>
        <v>103.88</v>
      </c>
      <c r="K388">
        <f t="shared" si="30"/>
        <v>392</v>
      </c>
      <c r="L388">
        <f t="shared" si="31"/>
        <v>415.52</v>
      </c>
      <c r="M388">
        <f t="shared" si="33"/>
        <v>22</v>
      </c>
      <c r="N388" t="str">
        <f t="shared" si="32"/>
        <v>Jun</v>
      </c>
      <c r="O388">
        <f t="shared" si="34"/>
        <v>2022</v>
      </c>
    </row>
    <row r="389" spans="1:15" x14ac:dyDescent="0.25">
      <c r="A389" s="4">
        <v>44735</v>
      </c>
      <c r="B389" t="s">
        <v>14</v>
      </c>
      <c r="C389" s="6">
        <v>8</v>
      </c>
      <c r="D389" t="s">
        <v>108</v>
      </c>
      <c r="E389" t="s">
        <v>106</v>
      </c>
      <c r="F389" t="str">
        <f>VLOOKUP($B389,MasterData[],2,0)</f>
        <v>Product04</v>
      </c>
      <c r="G389" t="str">
        <f>VLOOKUP($B389,MasterData[],3,0)</f>
        <v>Category01</v>
      </c>
      <c r="H389" t="str">
        <f>VLOOKUP($B389,MasterData[],4,0)</f>
        <v>Lt</v>
      </c>
      <c r="I389">
        <f>VLOOKUP($B389,MasterData[],5,0)</f>
        <v>44</v>
      </c>
      <c r="J389">
        <f>VLOOKUP($B389,MasterData[],6,0)</f>
        <v>48.84</v>
      </c>
      <c r="K389">
        <f t="shared" si="30"/>
        <v>352</v>
      </c>
      <c r="L389">
        <f t="shared" si="31"/>
        <v>390.72</v>
      </c>
      <c r="M389">
        <f t="shared" si="33"/>
        <v>23</v>
      </c>
      <c r="N389" t="str">
        <f t="shared" si="32"/>
        <v>Jun</v>
      </c>
      <c r="O389">
        <f t="shared" si="34"/>
        <v>2022</v>
      </c>
    </row>
    <row r="390" spans="1:15" x14ac:dyDescent="0.25">
      <c r="A390" s="4">
        <v>44736</v>
      </c>
      <c r="B390" t="s">
        <v>43</v>
      </c>
      <c r="C390" s="6">
        <v>7</v>
      </c>
      <c r="D390" t="s">
        <v>108</v>
      </c>
      <c r="E390" t="s">
        <v>107</v>
      </c>
      <c r="F390" t="str">
        <f>VLOOKUP($B390,MasterData[],2,0)</f>
        <v>Product18</v>
      </c>
      <c r="G390" t="str">
        <f>VLOOKUP($B390,MasterData[],3,0)</f>
        <v>Category02</v>
      </c>
      <c r="H390" t="str">
        <f>VLOOKUP($B390,MasterData[],4,0)</f>
        <v>No.</v>
      </c>
      <c r="I390">
        <f>VLOOKUP($B390,MasterData[],5,0)</f>
        <v>37</v>
      </c>
      <c r="J390">
        <f>VLOOKUP($B390,MasterData[],6,0)</f>
        <v>49.21</v>
      </c>
      <c r="K390">
        <f t="shared" si="30"/>
        <v>259</v>
      </c>
      <c r="L390">
        <f t="shared" si="31"/>
        <v>344.47</v>
      </c>
      <c r="M390">
        <f t="shared" si="33"/>
        <v>24</v>
      </c>
      <c r="N390" t="str">
        <f t="shared" si="32"/>
        <v>Jun</v>
      </c>
      <c r="O390">
        <f t="shared" si="34"/>
        <v>2022</v>
      </c>
    </row>
    <row r="391" spans="1:15" x14ac:dyDescent="0.25">
      <c r="A391" s="4">
        <v>44737</v>
      </c>
      <c r="B391" t="s">
        <v>31</v>
      </c>
      <c r="C391" s="6">
        <v>7</v>
      </c>
      <c r="D391" t="s">
        <v>106</v>
      </c>
      <c r="E391" t="s">
        <v>106</v>
      </c>
      <c r="F391" t="str">
        <f>VLOOKUP($B391,MasterData[],2,0)</f>
        <v>Product12</v>
      </c>
      <c r="G391" t="str">
        <f>VLOOKUP($B391,MasterData[],3,0)</f>
        <v>Category02</v>
      </c>
      <c r="H391" t="str">
        <f>VLOOKUP($B391,MasterData[],4,0)</f>
        <v>Kg</v>
      </c>
      <c r="I391">
        <f>VLOOKUP($B391,MasterData[],5,0)</f>
        <v>73</v>
      </c>
      <c r="J391">
        <f>VLOOKUP($B391,MasterData[],6,0)</f>
        <v>94.17</v>
      </c>
      <c r="K391">
        <f t="shared" si="30"/>
        <v>511</v>
      </c>
      <c r="L391">
        <f t="shared" si="31"/>
        <v>659.19</v>
      </c>
      <c r="M391">
        <f t="shared" si="33"/>
        <v>25</v>
      </c>
      <c r="N391" t="str">
        <f t="shared" si="32"/>
        <v>Jun</v>
      </c>
      <c r="O391">
        <f t="shared" si="34"/>
        <v>2022</v>
      </c>
    </row>
    <row r="392" spans="1:15" x14ac:dyDescent="0.25">
      <c r="A392" s="4">
        <v>44738</v>
      </c>
      <c r="B392" t="s">
        <v>77</v>
      </c>
      <c r="C392" s="6">
        <v>4</v>
      </c>
      <c r="D392" t="s">
        <v>108</v>
      </c>
      <c r="E392" t="s">
        <v>107</v>
      </c>
      <c r="F392" t="str">
        <f>VLOOKUP($B392,MasterData[],2,0)</f>
        <v>Product34</v>
      </c>
      <c r="G392" t="str">
        <f>VLOOKUP($B392,MasterData[],3,0)</f>
        <v>Category04</v>
      </c>
      <c r="H392" t="str">
        <f>VLOOKUP($B392,MasterData[],4,0)</f>
        <v>Lt</v>
      </c>
      <c r="I392">
        <f>VLOOKUP($B392,MasterData[],5,0)</f>
        <v>55</v>
      </c>
      <c r="J392">
        <f>VLOOKUP($B392,MasterData[],6,0)</f>
        <v>58.3</v>
      </c>
      <c r="K392">
        <f t="shared" si="30"/>
        <v>220</v>
      </c>
      <c r="L392">
        <f t="shared" si="31"/>
        <v>233.2</v>
      </c>
      <c r="M392">
        <f t="shared" si="33"/>
        <v>26</v>
      </c>
      <c r="N392" t="str">
        <f t="shared" si="32"/>
        <v>Jun</v>
      </c>
      <c r="O392">
        <f t="shared" si="34"/>
        <v>2022</v>
      </c>
    </row>
    <row r="393" spans="1:15" x14ac:dyDescent="0.25">
      <c r="A393" s="4">
        <v>44738</v>
      </c>
      <c r="B393" t="s">
        <v>96</v>
      </c>
      <c r="C393" s="6">
        <v>12</v>
      </c>
      <c r="D393" t="s">
        <v>108</v>
      </c>
      <c r="E393" t="s">
        <v>106</v>
      </c>
      <c r="F393" t="str">
        <f>VLOOKUP($B393,MasterData[],2,0)</f>
        <v>Product43</v>
      </c>
      <c r="G393" t="str">
        <f>VLOOKUP($B393,MasterData[],3,0)</f>
        <v>Category05</v>
      </c>
      <c r="H393" t="str">
        <f>VLOOKUP($B393,MasterData[],4,0)</f>
        <v>Kg</v>
      </c>
      <c r="I393">
        <f>VLOOKUP($B393,MasterData[],5,0)</f>
        <v>67</v>
      </c>
      <c r="J393">
        <f>VLOOKUP($B393,MasterData[],6,0)</f>
        <v>83.08</v>
      </c>
      <c r="K393">
        <f t="shared" si="30"/>
        <v>804</v>
      </c>
      <c r="L393">
        <f t="shared" si="31"/>
        <v>996.96</v>
      </c>
      <c r="M393">
        <f t="shared" si="33"/>
        <v>26</v>
      </c>
      <c r="N393" t="str">
        <f t="shared" si="32"/>
        <v>Jun</v>
      </c>
      <c r="O393">
        <f t="shared" si="34"/>
        <v>2022</v>
      </c>
    </row>
    <row r="394" spans="1:15" x14ac:dyDescent="0.25">
      <c r="A394" s="4">
        <v>44745</v>
      </c>
      <c r="B394" t="s">
        <v>75</v>
      </c>
      <c r="C394" s="6">
        <v>15</v>
      </c>
      <c r="D394" t="s">
        <v>108</v>
      </c>
      <c r="E394" t="s">
        <v>107</v>
      </c>
      <c r="F394" t="str">
        <f>VLOOKUP($B394,MasterData[],2,0)</f>
        <v>Product33</v>
      </c>
      <c r="G394" t="str">
        <f>VLOOKUP($B394,MasterData[],3,0)</f>
        <v>Category04</v>
      </c>
      <c r="H394" t="str">
        <f>VLOOKUP($B394,MasterData[],4,0)</f>
        <v>Kg</v>
      </c>
      <c r="I394">
        <f>VLOOKUP($B394,MasterData[],5,0)</f>
        <v>95</v>
      </c>
      <c r="J394">
        <f>VLOOKUP($B394,MasterData[],6,0)</f>
        <v>119.7</v>
      </c>
      <c r="K394">
        <f t="shared" si="30"/>
        <v>1425</v>
      </c>
      <c r="L394">
        <f t="shared" si="31"/>
        <v>1795.5</v>
      </c>
      <c r="M394">
        <f t="shared" si="33"/>
        <v>3</v>
      </c>
      <c r="N394" t="str">
        <f t="shared" si="32"/>
        <v>Jul</v>
      </c>
      <c r="O394">
        <f t="shared" si="34"/>
        <v>2022</v>
      </c>
    </row>
    <row r="395" spans="1:15" x14ac:dyDescent="0.25">
      <c r="A395" s="4">
        <v>44746</v>
      </c>
      <c r="B395" t="s">
        <v>20</v>
      </c>
      <c r="C395" s="6">
        <v>7</v>
      </c>
      <c r="D395" t="s">
        <v>108</v>
      </c>
      <c r="E395" t="s">
        <v>106</v>
      </c>
      <c r="F395" t="str">
        <f>VLOOKUP($B395,MasterData[],2,0)</f>
        <v>Product07</v>
      </c>
      <c r="G395" t="str">
        <f>VLOOKUP($B395,MasterData[],3,0)</f>
        <v>Category01</v>
      </c>
      <c r="H395" t="str">
        <f>VLOOKUP($B395,MasterData[],4,0)</f>
        <v>Lt</v>
      </c>
      <c r="I395">
        <f>VLOOKUP($B395,MasterData[],5,0)</f>
        <v>43</v>
      </c>
      <c r="J395">
        <f>VLOOKUP($B395,MasterData[],6,0)</f>
        <v>47.730000000000004</v>
      </c>
      <c r="K395">
        <f t="shared" si="30"/>
        <v>301</v>
      </c>
      <c r="L395">
        <f t="shared" si="31"/>
        <v>334.11</v>
      </c>
      <c r="M395">
        <f t="shared" si="33"/>
        <v>4</v>
      </c>
      <c r="N395" t="str">
        <f t="shared" si="32"/>
        <v>Jul</v>
      </c>
      <c r="O395">
        <f t="shared" si="34"/>
        <v>2022</v>
      </c>
    </row>
    <row r="396" spans="1:15" x14ac:dyDescent="0.25">
      <c r="A396" s="4">
        <v>44747</v>
      </c>
      <c r="B396" t="s">
        <v>58</v>
      </c>
      <c r="C396" s="6">
        <v>7</v>
      </c>
      <c r="D396" t="s">
        <v>106</v>
      </c>
      <c r="E396" t="s">
        <v>107</v>
      </c>
      <c r="F396" t="str">
        <f>VLOOKUP($B396,MasterData[],2,0)</f>
        <v>Product25</v>
      </c>
      <c r="G396" t="str">
        <f>VLOOKUP($B396,MasterData[],3,0)</f>
        <v>Category03</v>
      </c>
      <c r="H396" t="str">
        <f>VLOOKUP($B396,MasterData[],4,0)</f>
        <v>No.</v>
      </c>
      <c r="I396">
        <f>VLOOKUP($B396,MasterData[],5,0)</f>
        <v>7</v>
      </c>
      <c r="J396">
        <f>VLOOKUP($B396,MasterData[],6,0)</f>
        <v>8.33</v>
      </c>
      <c r="K396">
        <f t="shared" si="30"/>
        <v>49</v>
      </c>
      <c r="L396">
        <f t="shared" si="31"/>
        <v>58.31</v>
      </c>
      <c r="M396">
        <f t="shared" si="33"/>
        <v>5</v>
      </c>
      <c r="N396" t="str">
        <f t="shared" si="32"/>
        <v>Jul</v>
      </c>
      <c r="O396">
        <f t="shared" si="34"/>
        <v>2022</v>
      </c>
    </row>
    <row r="397" spans="1:15" x14ac:dyDescent="0.25">
      <c r="A397" s="4">
        <v>44747</v>
      </c>
      <c r="B397" t="s">
        <v>37</v>
      </c>
      <c r="C397" s="6">
        <v>8</v>
      </c>
      <c r="D397" t="s">
        <v>108</v>
      </c>
      <c r="E397" t="s">
        <v>106</v>
      </c>
      <c r="F397" t="str">
        <f>VLOOKUP($B397,MasterData[],2,0)</f>
        <v>Product15</v>
      </c>
      <c r="G397" t="str">
        <f>VLOOKUP($B397,MasterData[],3,0)</f>
        <v>Category02</v>
      </c>
      <c r="H397" t="str">
        <f>VLOOKUP($B397,MasterData[],4,0)</f>
        <v>No.</v>
      </c>
      <c r="I397">
        <f>VLOOKUP($B397,MasterData[],5,0)</f>
        <v>12</v>
      </c>
      <c r="J397">
        <f>VLOOKUP($B397,MasterData[],6,0)</f>
        <v>15.719999999999999</v>
      </c>
      <c r="K397">
        <f t="shared" si="30"/>
        <v>96</v>
      </c>
      <c r="L397">
        <f t="shared" si="31"/>
        <v>125.75999999999999</v>
      </c>
      <c r="M397">
        <f t="shared" si="33"/>
        <v>5</v>
      </c>
      <c r="N397" t="str">
        <f t="shared" si="32"/>
        <v>Jul</v>
      </c>
      <c r="O397">
        <f t="shared" si="34"/>
        <v>2022</v>
      </c>
    </row>
    <row r="398" spans="1:15" x14ac:dyDescent="0.25">
      <c r="A398" s="4">
        <v>44748</v>
      </c>
      <c r="B398" t="s">
        <v>92</v>
      </c>
      <c r="C398" s="6">
        <v>2</v>
      </c>
      <c r="D398" t="s">
        <v>108</v>
      </c>
      <c r="E398" t="s">
        <v>107</v>
      </c>
      <c r="F398" t="str">
        <f>VLOOKUP($B398,MasterData[],2,0)</f>
        <v>Product41</v>
      </c>
      <c r="G398" t="str">
        <f>VLOOKUP($B398,MasterData[],3,0)</f>
        <v>Category05</v>
      </c>
      <c r="H398" t="str">
        <f>VLOOKUP($B398,MasterData[],4,0)</f>
        <v>Ft</v>
      </c>
      <c r="I398">
        <f>VLOOKUP($B398,MasterData[],5,0)</f>
        <v>138</v>
      </c>
      <c r="J398">
        <f>VLOOKUP($B398,MasterData[],6,0)</f>
        <v>173.88</v>
      </c>
      <c r="K398">
        <f t="shared" si="30"/>
        <v>276</v>
      </c>
      <c r="L398">
        <f t="shared" si="31"/>
        <v>347.76</v>
      </c>
      <c r="M398">
        <f t="shared" si="33"/>
        <v>6</v>
      </c>
      <c r="N398" t="str">
        <f t="shared" si="32"/>
        <v>Jul</v>
      </c>
      <c r="O398">
        <f t="shared" si="34"/>
        <v>2022</v>
      </c>
    </row>
    <row r="399" spans="1:15" x14ac:dyDescent="0.25">
      <c r="A399" s="4">
        <v>44750</v>
      </c>
      <c r="B399" t="s">
        <v>43</v>
      </c>
      <c r="C399" s="6">
        <v>2</v>
      </c>
      <c r="D399" t="s">
        <v>108</v>
      </c>
      <c r="E399" t="s">
        <v>106</v>
      </c>
      <c r="F399" t="str">
        <f>VLOOKUP($B399,MasterData[],2,0)</f>
        <v>Product18</v>
      </c>
      <c r="G399" t="str">
        <f>VLOOKUP($B399,MasterData[],3,0)</f>
        <v>Category02</v>
      </c>
      <c r="H399" t="str">
        <f>VLOOKUP($B399,MasterData[],4,0)</f>
        <v>No.</v>
      </c>
      <c r="I399">
        <f>VLOOKUP($B399,MasterData[],5,0)</f>
        <v>37</v>
      </c>
      <c r="J399">
        <f>VLOOKUP($B399,MasterData[],6,0)</f>
        <v>49.21</v>
      </c>
      <c r="K399">
        <f t="shared" si="30"/>
        <v>74</v>
      </c>
      <c r="L399">
        <f t="shared" si="31"/>
        <v>98.42</v>
      </c>
      <c r="M399">
        <f t="shared" si="33"/>
        <v>8</v>
      </c>
      <c r="N399" t="str">
        <f t="shared" si="32"/>
        <v>Jul</v>
      </c>
      <c r="O399">
        <f t="shared" si="34"/>
        <v>2022</v>
      </c>
    </row>
    <row r="400" spans="1:15" x14ac:dyDescent="0.25">
      <c r="A400" s="4">
        <v>44752</v>
      </c>
      <c r="B400" t="s">
        <v>73</v>
      </c>
      <c r="C400" s="6">
        <v>12</v>
      </c>
      <c r="D400" t="s">
        <v>106</v>
      </c>
      <c r="E400" t="s">
        <v>107</v>
      </c>
      <c r="F400" t="str">
        <f>VLOOKUP($B400,MasterData[],2,0)</f>
        <v>Product32</v>
      </c>
      <c r="G400" t="str">
        <f>VLOOKUP($B400,MasterData[],3,0)</f>
        <v>Category04</v>
      </c>
      <c r="H400" t="str">
        <f>VLOOKUP($B400,MasterData[],4,0)</f>
        <v>Kg</v>
      </c>
      <c r="I400">
        <f>VLOOKUP($B400,MasterData[],5,0)</f>
        <v>89</v>
      </c>
      <c r="J400">
        <f>VLOOKUP($B400,MasterData[],6,0)</f>
        <v>117.48</v>
      </c>
      <c r="K400">
        <f t="shared" si="30"/>
        <v>1068</v>
      </c>
      <c r="L400">
        <f t="shared" si="31"/>
        <v>1409.76</v>
      </c>
      <c r="M400">
        <f t="shared" si="33"/>
        <v>10</v>
      </c>
      <c r="N400" t="str">
        <f t="shared" si="32"/>
        <v>Jul</v>
      </c>
      <c r="O400">
        <f t="shared" si="34"/>
        <v>2022</v>
      </c>
    </row>
    <row r="401" spans="1:15" x14ac:dyDescent="0.25">
      <c r="A401" s="4">
        <v>44754</v>
      </c>
      <c r="B401" t="s">
        <v>65</v>
      </c>
      <c r="C401" s="6">
        <v>12</v>
      </c>
      <c r="D401" t="s">
        <v>108</v>
      </c>
      <c r="E401" t="s">
        <v>107</v>
      </c>
      <c r="F401" t="str">
        <f>VLOOKUP($B401,MasterData[],2,0)</f>
        <v>Product28</v>
      </c>
      <c r="G401" t="str">
        <f>VLOOKUP($B401,MasterData[],3,0)</f>
        <v>Category04</v>
      </c>
      <c r="H401" t="str">
        <f>VLOOKUP($B401,MasterData[],4,0)</f>
        <v>No.</v>
      </c>
      <c r="I401">
        <f>VLOOKUP($B401,MasterData[],5,0)</f>
        <v>37</v>
      </c>
      <c r="J401">
        <f>VLOOKUP($B401,MasterData[],6,0)</f>
        <v>41.81</v>
      </c>
      <c r="K401">
        <f t="shared" si="30"/>
        <v>444</v>
      </c>
      <c r="L401">
        <f t="shared" si="31"/>
        <v>501.72</v>
      </c>
      <c r="M401">
        <f t="shared" si="33"/>
        <v>12</v>
      </c>
      <c r="N401" t="str">
        <f t="shared" si="32"/>
        <v>Jul</v>
      </c>
      <c r="O401">
        <f t="shared" si="34"/>
        <v>2022</v>
      </c>
    </row>
    <row r="402" spans="1:15" x14ac:dyDescent="0.25">
      <c r="A402" s="4">
        <v>44755</v>
      </c>
      <c r="B402" t="s">
        <v>58</v>
      </c>
      <c r="C402" s="6">
        <v>7</v>
      </c>
      <c r="D402" t="s">
        <v>108</v>
      </c>
      <c r="E402" t="s">
        <v>106</v>
      </c>
      <c r="F402" t="str">
        <f>VLOOKUP($B402,MasterData[],2,0)</f>
        <v>Product25</v>
      </c>
      <c r="G402" t="str">
        <f>VLOOKUP($B402,MasterData[],3,0)</f>
        <v>Category03</v>
      </c>
      <c r="H402" t="str">
        <f>VLOOKUP($B402,MasterData[],4,0)</f>
        <v>No.</v>
      </c>
      <c r="I402">
        <f>VLOOKUP($B402,MasterData[],5,0)</f>
        <v>7</v>
      </c>
      <c r="J402">
        <f>VLOOKUP($B402,MasterData[],6,0)</f>
        <v>8.33</v>
      </c>
      <c r="K402">
        <f t="shared" si="30"/>
        <v>49</v>
      </c>
      <c r="L402">
        <f t="shared" si="31"/>
        <v>58.31</v>
      </c>
      <c r="M402">
        <f t="shared" si="33"/>
        <v>13</v>
      </c>
      <c r="N402" t="str">
        <f t="shared" si="32"/>
        <v>Jul</v>
      </c>
      <c r="O402">
        <f t="shared" si="34"/>
        <v>2022</v>
      </c>
    </row>
    <row r="403" spans="1:15" x14ac:dyDescent="0.25">
      <c r="A403" s="4">
        <v>44756</v>
      </c>
      <c r="B403" t="s">
        <v>75</v>
      </c>
      <c r="C403" s="6">
        <v>9</v>
      </c>
      <c r="D403" t="s">
        <v>108</v>
      </c>
      <c r="E403" t="s">
        <v>106</v>
      </c>
      <c r="F403" t="str">
        <f>VLOOKUP($B403,MasterData[],2,0)</f>
        <v>Product33</v>
      </c>
      <c r="G403" t="str">
        <f>VLOOKUP($B403,MasterData[],3,0)</f>
        <v>Category04</v>
      </c>
      <c r="H403" t="str">
        <f>VLOOKUP($B403,MasterData[],4,0)</f>
        <v>Kg</v>
      </c>
      <c r="I403">
        <f>VLOOKUP($B403,MasterData[],5,0)</f>
        <v>95</v>
      </c>
      <c r="J403">
        <f>VLOOKUP($B403,MasterData[],6,0)</f>
        <v>119.7</v>
      </c>
      <c r="K403">
        <f t="shared" si="30"/>
        <v>855</v>
      </c>
      <c r="L403">
        <f t="shared" si="31"/>
        <v>1077.3</v>
      </c>
      <c r="M403">
        <f t="shared" si="33"/>
        <v>14</v>
      </c>
      <c r="N403" t="str">
        <f t="shared" si="32"/>
        <v>Jul</v>
      </c>
      <c r="O403">
        <f t="shared" si="34"/>
        <v>2022</v>
      </c>
    </row>
    <row r="404" spans="1:15" x14ac:dyDescent="0.25">
      <c r="A404" s="4">
        <v>44757</v>
      </c>
      <c r="B404" t="s">
        <v>14</v>
      </c>
      <c r="C404" s="6">
        <v>2</v>
      </c>
      <c r="D404" t="s">
        <v>106</v>
      </c>
      <c r="E404" t="s">
        <v>106</v>
      </c>
      <c r="F404" t="str">
        <f>VLOOKUP($B404,MasterData[],2,0)</f>
        <v>Product04</v>
      </c>
      <c r="G404" t="str">
        <f>VLOOKUP($B404,MasterData[],3,0)</f>
        <v>Category01</v>
      </c>
      <c r="H404" t="str">
        <f>VLOOKUP($B404,MasterData[],4,0)</f>
        <v>Lt</v>
      </c>
      <c r="I404">
        <f>VLOOKUP($B404,MasterData[],5,0)</f>
        <v>44</v>
      </c>
      <c r="J404">
        <f>VLOOKUP($B404,MasterData[],6,0)</f>
        <v>48.84</v>
      </c>
      <c r="K404">
        <f t="shared" si="30"/>
        <v>88</v>
      </c>
      <c r="L404">
        <f t="shared" si="31"/>
        <v>97.68</v>
      </c>
      <c r="M404">
        <f t="shared" si="33"/>
        <v>15</v>
      </c>
      <c r="N404" t="str">
        <f t="shared" si="32"/>
        <v>Jul</v>
      </c>
      <c r="O404">
        <f t="shared" si="34"/>
        <v>2022</v>
      </c>
    </row>
    <row r="405" spans="1:15" x14ac:dyDescent="0.25">
      <c r="A405" s="4">
        <v>44759</v>
      </c>
      <c r="B405" t="s">
        <v>92</v>
      </c>
      <c r="C405" s="6">
        <v>8</v>
      </c>
      <c r="D405" t="s">
        <v>106</v>
      </c>
      <c r="E405" t="s">
        <v>107</v>
      </c>
      <c r="F405" t="str">
        <f>VLOOKUP($B405,MasterData[],2,0)</f>
        <v>Product41</v>
      </c>
      <c r="G405" t="str">
        <f>VLOOKUP($B405,MasterData[],3,0)</f>
        <v>Category05</v>
      </c>
      <c r="H405" t="str">
        <f>VLOOKUP($B405,MasterData[],4,0)</f>
        <v>Ft</v>
      </c>
      <c r="I405">
        <f>VLOOKUP($B405,MasterData[],5,0)</f>
        <v>138</v>
      </c>
      <c r="J405">
        <f>VLOOKUP($B405,MasterData[],6,0)</f>
        <v>173.88</v>
      </c>
      <c r="K405">
        <f t="shared" si="30"/>
        <v>1104</v>
      </c>
      <c r="L405">
        <f t="shared" si="31"/>
        <v>1391.04</v>
      </c>
      <c r="M405">
        <f t="shared" si="33"/>
        <v>17</v>
      </c>
      <c r="N405" t="str">
        <f t="shared" si="32"/>
        <v>Jul</v>
      </c>
      <c r="O405">
        <f t="shared" si="34"/>
        <v>2022</v>
      </c>
    </row>
    <row r="406" spans="1:15" x14ac:dyDescent="0.25">
      <c r="A406" s="4">
        <v>44760</v>
      </c>
      <c r="B406" t="s">
        <v>26</v>
      </c>
      <c r="C406" s="6">
        <v>12</v>
      </c>
      <c r="D406" t="s">
        <v>108</v>
      </c>
      <c r="E406" t="s">
        <v>106</v>
      </c>
      <c r="F406" t="str">
        <f>VLOOKUP($B406,MasterData[],2,0)</f>
        <v>Product10</v>
      </c>
      <c r="G406" t="str">
        <f>VLOOKUP($B406,MasterData[],3,0)</f>
        <v>Category02</v>
      </c>
      <c r="H406" t="str">
        <f>VLOOKUP($B406,MasterData[],4,0)</f>
        <v>Ft</v>
      </c>
      <c r="I406">
        <f>VLOOKUP($B406,MasterData[],5,0)</f>
        <v>148</v>
      </c>
      <c r="J406">
        <f>VLOOKUP($B406,MasterData[],6,0)</f>
        <v>164.28</v>
      </c>
      <c r="K406">
        <f t="shared" si="30"/>
        <v>1776</v>
      </c>
      <c r="L406">
        <f t="shared" si="31"/>
        <v>1971.3600000000001</v>
      </c>
      <c r="M406">
        <f t="shared" si="33"/>
        <v>18</v>
      </c>
      <c r="N406" t="str">
        <f t="shared" si="32"/>
        <v>Jul</v>
      </c>
      <c r="O406">
        <f t="shared" si="34"/>
        <v>2022</v>
      </c>
    </row>
    <row r="407" spans="1:15" x14ac:dyDescent="0.25">
      <c r="A407" s="4">
        <v>44762</v>
      </c>
      <c r="B407" t="s">
        <v>94</v>
      </c>
      <c r="C407" s="6">
        <v>8</v>
      </c>
      <c r="D407" t="s">
        <v>105</v>
      </c>
      <c r="E407" t="s">
        <v>106</v>
      </c>
      <c r="F407" t="str">
        <f>VLOOKUP($B407,MasterData[],2,0)</f>
        <v>Product42</v>
      </c>
      <c r="G407" t="str">
        <f>VLOOKUP($B407,MasterData[],3,0)</f>
        <v>Category05</v>
      </c>
      <c r="H407" t="str">
        <f>VLOOKUP($B407,MasterData[],4,0)</f>
        <v>Ft</v>
      </c>
      <c r="I407">
        <f>VLOOKUP($B407,MasterData[],5,0)</f>
        <v>120</v>
      </c>
      <c r="J407">
        <f>VLOOKUP($B407,MasterData[],6,0)</f>
        <v>162</v>
      </c>
      <c r="K407">
        <f t="shared" si="30"/>
        <v>960</v>
      </c>
      <c r="L407">
        <f t="shared" si="31"/>
        <v>1296</v>
      </c>
      <c r="M407">
        <f t="shared" si="33"/>
        <v>20</v>
      </c>
      <c r="N407" t="str">
        <f t="shared" si="32"/>
        <v>Jul</v>
      </c>
      <c r="O407">
        <f t="shared" si="34"/>
        <v>2022</v>
      </c>
    </row>
    <row r="408" spans="1:15" x14ac:dyDescent="0.25">
      <c r="A408" s="4">
        <v>44764</v>
      </c>
      <c r="B408" t="s">
        <v>77</v>
      </c>
      <c r="C408" s="6">
        <v>6</v>
      </c>
      <c r="D408" t="s">
        <v>108</v>
      </c>
      <c r="E408" t="s">
        <v>107</v>
      </c>
      <c r="F408" t="str">
        <f>VLOOKUP($B408,MasterData[],2,0)</f>
        <v>Product34</v>
      </c>
      <c r="G408" t="str">
        <f>VLOOKUP($B408,MasterData[],3,0)</f>
        <v>Category04</v>
      </c>
      <c r="H408" t="str">
        <f>VLOOKUP($B408,MasterData[],4,0)</f>
        <v>Lt</v>
      </c>
      <c r="I408">
        <f>VLOOKUP($B408,MasterData[],5,0)</f>
        <v>55</v>
      </c>
      <c r="J408">
        <f>VLOOKUP($B408,MasterData[],6,0)</f>
        <v>58.3</v>
      </c>
      <c r="K408">
        <f t="shared" si="30"/>
        <v>330</v>
      </c>
      <c r="L408">
        <f t="shared" si="31"/>
        <v>349.79999999999995</v>
      </c>
      <c r="M408">
        <f t="shared" si="33"/>
        <v>22</v>
      </c>
      <c r="N408" t="str">
        <f t="shared" si="32"/>
        <v>Jul</v>
      </c>
      <c r="O408">
        <f t="shared" si="34"/>
        <v>2022</v>
      </c>
    </row>
    <row r="409" spans="1:15" x14ac:dyDescent="0.25">
      <c r="A409" s="4">
        <v>44765</v>
      </c>
      <c r="B409" t="s">
        <v>43</v>
      </c>
      <c r="C409" s="6">
        <v>2</v>
      </c>
      <c r="D409" t="s">
        <v>106</v>
      </c>
      <c r="E409" t="s">
        <v>106</v>
      </c>
      <c r="F409" t="str">
        <f>VLOOKUP($B409,MasterData[],2,0)</f>
        <v>Product18</v>
      </c>
      <c r="G409" t="str">
        <f>VLOOKUP($B409,MasterData[],3,0)</f>
        <v>Category02</v>
      </c>
      <c r="H409" t="str">
        <f>VLOOKUP($B409,MasterData[],4,0)</f>
        <v>No.</v>
      </c>
      <c r="I409">
        <f>VLOOKUP($B409,MasterData[],5,0)</f>
        <v>37</v>
      </c>
      <c r="J409">
        <f>VLOOKUP($B409,MasterData[],6,0)</f>
        <v>49.21</v>
      </c>
      <c r="K409">
        <f t="shared" si="30"/>
        <v>74</v>
      </c>
      <c r="L409">
        <f t="shared" si="31"/>
        <v>98.42</v>
      </c>
      <c r="M409">
        <f t="shared" si="33"/>
        <v>23</v>
      </c>
      <c r="N409" t="str">
        <f t="shared" si="32"/>
        <v>Jul</v>
      </c>
      <c r="O409">
        <f t="shared" si="34"/>
        <v>2022</v>
      </c>
    </row>
    <row r="410" spans="1:15" x14ac:dyDescent="0.25">
      <c r="A410" s="4">
        <v>44766</v>
      </c>
      <c r="B410" t="s">
        <v>18</v>
      </c>
      <c r="C410" s="6">
        <v>14</v>
      </c>
      <c r="D410" t="s">
        <v>108</v>
      </c>
      <c r="E410" t="s">
        <v>107</v>
      </c>
      <c r="F410" t="str">
        <f>VLOOKUP($B410,MasterData[],2,0)</f>
        <v>Product06</v>
      </c>
      <c r="G410" t="str">
        <f>VLOOKUP($B410,MasterData[],3,0)</f>
        <v>Category01</v>
      </c>
      <c r="H410" t="str">
        <f>VLOOKUP($B410,MasterData[],4,0)</f>
        <v>Kg</v>
      </c>
      <c r="I410">
        <f>VLOOKUP($B410,MasterData[],5,0)</f>
        <v>75</v>
      </c>
      <c r="J410">
        <f>VLOOKUP($B410,MasterData[],6,0)</f>
        <v>85.5</v>
      </c>
      <c r="K410">
        <f t="shared" si="30"/>
        <v>1050</v>
      </c>
      <c r="L410">
        <f t="shared" si="31"/>
        <v>1197</v>
      </c>
      <c r="M410">
        <f t="shared" si="33"/>
        <v>24</v>
      </c>
      <c r="N410" t="str">
        <f t="shared" si="32"/>
        <v>Jul</v>
      </c>
      <c r="O410">
        <f t="shared" si="34"/>
        <v>2022</v>
      </c>
    </row>
    <row r="411" spans="1:15" x14ac:dyDescent="0.25">
      <c r="A411" s="4">
        <v>44766</v>
      </c>
      <c r="B411" t="s">
        <v>63</v>
      </c>
      <c r="C411" s="6">
        <v>1</v>
      </c>
      <c r="D411" t="s">
        <v>106</v>
      </c>
      <c r="E411" t="s">
        <v>106</v>
      </c>
      <c r="F411" t="str">
        <f>VLOOKUP($B411,MasterData[],2,0)</f>
        <v>Product27</v>
      </c>
      <c r="G411" t="str">
        <f>VLOOKUP($B411,MasterData[],3,0)</f>
        <v>Category04</v>
      </c>
      <c r="H411" t="str">
        <f>VLOOKUP($B411,MasterData[],4,0)</f>
        <v>Lt</v>
      </c>
      <c r="I411">
        <f>VLOOKUP($B411,MasterData[],5,0)</f>
        <v>48</v>
      </c>
      <c r="J411">
        <f>VLOOKUP($B411,MasterData[],6,0)</f>
        <v>57.120000000000005</v>
      </c>
      <c r="K411">
        <f t="shared" si="30"/>
        <v>48</v>
      </c>
      <c r="L411">
        <f t="shared" si="31"/>
        <v>57.120000000000005</v>
      </c>
      <c r="M411">
        <f t="shared" si="33"/>
        <v>24</v>
      </c>
      <c r="N411" t="str">
        <f t="shared" si="32"/>
        <v>Jul</v>
      </c>
      <c r="O411">
        <f t="shared" si="34"/>
        <v>2022</v>
      </c>
    </row>
    <row r="412" spans="1:15" x14ac:dyDescent="0.25">
      <c r="A412" s="4">
        <v>44767</v>
      </c>
      <c r="B412" t="s">
        <v>98</v>
      </c>
      <c r="C412" s="6">
        <v>2</v>
      </c>
      <c r="D412" t="s">
        <v>108</v>
      </c>
      <c r="E412" t="s">
        <v>107</v>
      </c>
      <c r="F412" t="str">
        <f>VLOOKUP($B412,MasterData[],2,0)</f>
        <v>Product44</v>
      </c>
      <c r="G412" t="str">
        <f>VLOOKUP($B412,MasterData[],3,0)</f>
        <v>Category05</v>
      </c>
      <c r="H412" t="str">
        <f>VLOOKUP($B412,MasterData[],4,0)</f>
        <v>Kg</v>
      </c>
      <c r="I412">
        <f>VLOOKUP($B412,MasterData[],5,0)</f>
        <v>76</v>
      </c>
      <c r="J412">
        <f>VLOOKUP($B412,MasterData[],6,0)</f>
        <v>82.08</v>
      </c>
      <c r="K412">
        <f t="shared" si="30"/>
        <v>152</v>
      </c>
      <c r="L412">
        <f t="shared" si="31"/>
        <v>164.16</v>
      </c>
      <c r="M412">
        <f t="shared" si="33"/>
        <v>25</v>
      </c>
      <c r="N412" t="str">
        <f t="shared" si="32"/>
        <v>Jul</v>
      </c>
      <c r="O412">
        <f t="shared" si="34"/>
        <v>2022</v>
      </c>
    </row>
    <row r="413" spans="1:15" x14ac:dyDescent="0.25">
      <c r="A413" s="4">
        <v>44767</v>
      </c>
      <c r="B413" t="s">
        <v>41</v>
      </c>
      <c r="C413" s="6">
        <v>12</v>
      </c>
      <c r="D413" t="s">
        <v>108</v>
      </c>
      <c r="E413" t="s">
        <v>107</v>
      </c>
      <c r="F413" t="str">
        <f>VLOOKUP($B413,MasterData[],2,0)</f>
        <v>Product17</v>
      </c>
      <c r="G413" t="str">
        <f>VLOOKUP($B413,MasterData[],3,0)</f>
        <v>Category02</v>
      </c>
      <c r="H413" t="str">
        <f>VLOOKUP($B413,MasterData[],4,0)</f>
        <v>Ft</v>
      </c>
      <c r="I413">
        <f>VLOOKUP($B413,MasterData[],5,0)</f>
        <v>134</v>
      </c>
      <c r="J413">
        <f>VLOOKUP($B413,MasterData[],6,0)</f>
        <v>156.78</v>
      </c>
      <c r="K413">
        <f t="shared" si="30"/>
        <v>1608</v>
      </c>
      <c r="L413">
        <f t="shared" si="31"/>
        <v>1881.3600000000001</v>
      </c>
      <c r="M413">
        <f t="shared" si="33"/>
        <v>25</v>
      </c>
      <c r="N413" t="str">
        <f t="shared" si="32"/>
        <v>Jul</v>
      </c>
      <c r="O413">
        <f t="shared" si="34"/>
        <v>2022</v>
      </c>
    </row>
    <row r="414" spans="1:15" x14ac:dyDescent="0.25">
      <c r="A414" s="4">
        <v>44767</v>
      </c>
      <c r="B414" t="s">
        <v>12</v>
      </c>
      <c r="C414" s="6">
        <v>13</v>
      </c>
      <c r="D414" t="s">
        <v>106</v>
      </c>
      <c r="E414" t="s">
        <v>107</v>
      </c>
      <c r="F414" t="str">
        <f>VLOOKUP($B414,MasterData[],2,0)</f>
        <v>Product03</v>
      </c>
      <c r="G414" t="str">
        <f>VLOOKUP($B414,MasterData[],3,0)</f>
        <v>Category01</v>
      </c>
      <c r="H414" t="str">
        <f>VLOOKUP($B414,MasterData[],4,0)</f>
        <v>Kg</v>
      </c>
      <c r="I414">
        <f>VLOOKUP($B414,MasterData[],5,0)</f>
        <v>71</v>
      </c>
      <c r="J414">
        <f>VLOOKUP($B414,MasterData[],6,0)</f>
        <v>80.94</v>
      </c>
      <c r="K414">
        <f t="shared" si="30"/>
        <v>923</v>
      </c>
      <c r="L414">
        <f t="shared" si="31"/>
        <v>1052.22</v>
      </c>
      <c r="M414">
        <f t="shared" si="33"/>
        <v>25</v>
      </c>
      <c r="N414" t="str">
        <f t="shared" si="32"/>
        <v>Jul</v>
      </c>
      <c r="O414">
        <f t="shared" si="34"/>
        <v>2022</v>
      </c>
    </row>
    <row r="415" spans="1:15" x14ac:dyDescent="0.25">
      <c r="A415" s="4">
        <v>44768</v>
      </c>
      <c r="B415" t="s">
        <v>12</v>
      </c>
      <c r="C415" s="6">
        <v>10</v>
      </c>
      <c r="D415" t="s">
        <v>106</v>
      </c>
      <c r="E415" t="s">
        <v>106</v>
      </c>
      <c r="F415" t="str">
        <f>VLOOKUP($B415,MasterData[],2,0)</f>
        <v>Product03</v>
      </c>
      <c r="G415" t="str">
        <f>VLOOKUP($B415,MasterData[],3,0)</f>
        <v>Category01</v>
      </c>
      <c r="H415" t="str">
        <f>VLOOKUP($B415,MasterData[],4,0)</f>
        <v>Kg</v>
      </c>
      <c r="I415">
        <f>VLOOKUP($B415,MasterData[],5,0)</f>
        <v>71</v>
      </c>
      <c r="J415">
        <f>VLOOKUP($B415,MasterData[],6,0)</f>
        <v>80.94</v>
      </c>
      <c r="K415">
        <f t="shared" si="30"/>
        <v>710</v>
      </c>
      <c r="L415">
        <f t="shared" si="31"/>
        <v>809.4</v>
      </c>
      <c r="M415">
        <f t="shared" si="33"/>
        <v>26</v>
      </c>
      <c r="N415" t="str">
        <f t="shared" si="32"/>
        <v>Jul</v>
      </c>
      <c r="O415">
        <f t="shared" si="34"/>
        <v>2022</v>
      </c>
    </row>
    <row r="416" spans="1:15" x14ac:dyDescent="0.25">
      <c r="A416" s="4">
        <v>44768</v>
      </c>
      <c r="B416" t="s">
        <v>60</v>
      </c>
      <c r="C416" s="6">
        <v>1</v>
      </c>
      <c r="D416" t="s">
        <v>106</v>
      </c>
      <c r="E416" t="s">
        <v>107</v>
      </c>
      <c r="F416" t="str">
        <f>VLOOKUP($B416,MasterData[],2,0)</f>
        <v>Product26</v>
      </c>
      <c r="G416" t="str">
        <f>VLOOKUP($B416,MasterData[],3,0)</f>
        <v>Category04</v>
      </c>
      <c r="H416" t="str">
        <f>VLOOKUP($B416,MasterData[],4,0)</f>
        <v>No.</v>
      </c>
      <c r="I416">
        <f>VLOOKUP($B416,MasterData[],5,0)</f>
        <v>18</v>
      </c>
      <c r="J416">
        <f>VLOOKUP($B416,MasterData[],6,0)</f>
        <v>24.66</v>
      </c>
      <c r="K416">
        <f t="shared" si="30"/>
        <v>18</v>
      </c>
      <c r="L416">
        <f t="shared" si="31"/>
        <v>24.66</v>
      </c>
      <c r="M416">
        <f t="shared" si="33"/>
        <v>26</v>
      </c>
      <c r="N416" t="str">
        <f t="shared" si="32"/>
        <v>Jul</v>
      </c>
      <c r="O416">
        <f t="shared" si="34"/>
        <v>2022</v>
      </c>
    </row>
    <row r="417" spans="1:15" x14ac:dyDescent="0.25">
      <c r="A417" s="4">
        <v>44776</v>
      </c>
      <c r="B417" t="s">
        <v>31</v>
      </c>
      <c r="C417" s="6">
        <v>5</v>
      </c>
      <c r="D417" t="s">
        <v>108</v>
      </c>
      <c r="E417" t="s">
        <v>107</v>
      </c>
      <c r="F417" t="str">
        <f>VLOOKUP($B417,MasterData[],2,0)</f>
        <v>Product12</v>
      </c>
      <c r="G417" t="str">
        <f>VLOOKUP($B417,MasterData[],3,0)</f>
        <v>Category02</v>
      </c>
      <c r="H417" t="str">
        <f>VLOOKUP($B417,MasterData[],4,0)</f>
        <v>Kg</v>
      </c>
      <c r="I417">
        <f>VLOOKUP($B417,MasterData[],5,0)</f>
        <v>73</v>
      </c>
      <c r="J417">
        <f>VLOOKUP($B417,MasterData[],6,0)</f>
        <v>94.17</v>
      </c>
      <c r="K417">
        <f t="shared" si="30"/>
        <v>365</v>
      </c>
      <c r="L417">
        <f t="shared" si="31"/>
        <v>470.85</v>
      </c>
      <c r="M417">
        <f t="shared" si="33"/>
        <v>3</v>
      </c>
      <c r="N417" t="str">
        <f t="shared" si="32"/>
        <v>Aug</v>
      </c>
      <c r="O417">
        <f t="shared" si="34"/>
        <v>2022</v>
      </c>
    </row>
    <row r="418" spans="1:15" x14ac:dyDescent="0.25">
      <c r="A418" s="4">
        <v>44779</v>
      </c>
      <c r="B418" t="s">
        <v>39</v>
      </c>
      <c r="C418" s="6">
        <v>9</v>
      </c>
      <c r="D418" t="s">
        <v>106</v>
      </c>
      <c r="E418" t="s">
        <v>106</v>
      </c>
      <c r="F418" t="str">
        <f>VLOOKUP($B418,MasterData[],2,0)</f>
        <v>Product16</v>
      </c>
      <c r="G418" t="str">
        <f>VLOOKUP($B418,MasterData[],3,0)</f>
        <v>Category02</v>
      </c>
      <c r="H418" t="str">
        <f>VLOOKUP($B418,MasterData[],4,0)</f>
        <v>No.</v>
      </c>
      <c r="I418">
        <f>VLOOKUP($B418,MasterData[],5,0)</f>
        <v>13</v>
      </c>
      <c r="J418">
        <f>VLOOKUP($B418,MasterData[],6,0)</f>
        <v>16.64</v>
      </c>
      <c r="K418">
        <f t="shared" si="30"/>
        <v>117</v>
      </c>
      <c r="L418">
        <f t="shared" si="31"/>
        <v>149.76</v>
      </c>
      <c r="M418">
        <f t="shared" si="33"/>
        <v>6</v>
      </c>
      <c r="N418" t="str">
        <f t="shared" si="32"/>
        <v>Aug</v>
      </c>
      <c r="O418">
        <f t="shared" si="34"/>
        <v>2022</v>
      </c>
    </row>
    <row r="419" spans="1:15" x14ac:dyDescent="0.25">
      <c r="A419" s="4">
        <v>44781</v>
      </c>
      <c r="B419" t="s">
        <v>39</v>
      </c>
      <c r="C419" s="6">
        <v>2</v>
      </c>
      <c r="D419" t="s">
        <v>108</v>
      </c>
      <c r="E419" t="s">
        <v>106</v>
      </c>
      <c r="F419" t="str">
        <f>VLOOKUP($B419,MasterData[],2,0)</f>
        <v>Product16</v>
      </c>
      <c r="G419" t="str">
        <f>VLOOKUP($B419,MasterData[],3,0)</f>
        <v>Category02</v>
      </c>
      <c r="H419" t="str">
        <f>VLOOKUP($B419,MasterData[],4,0)</f>
        <v>No.</v>
      </c>
      <c r="I419">
        <f>VLOOKUP($B419,MasterData[],5,0)</f>
        <v>13</v>
      </c>
      <c r="J419">
        <f>VLOOKUP($B419,MasterData[],6,0)</f>
        <v>16.64</v>
      </c>
      <c r="K419">
        <f t="shared" si="30"/>
        <v>26</v>
      </c>
      <c r="L419">
        <f t="shared" si="31"/>
        <v>33.28</v>
      </c>
      <c r="M419">
        <f t="shared" si="33"/>
        <v>8</v>
      </c>
      <c r="N419" t="str">
        <f t="shared" si="32"/>
        <v>Aug</v>
      </c>
      <c r="O419">
        <f t="shared" si="34"/>
        <v>2022</v>
      </c>
    </row>
    <row r="420" spans="1:15" x14ac:dyDescent="0.25">
      <c r="A420" s="4">
        <v>44781</v>
      </c>
      <c r="B420" t="s">
        <v>73</v>
      </c>
      <c r="C420" s="6">
        <v>12</v>
      </c>
      <c r="D420" t="s">
        <v>108</v>
      </c>
      <c r="E420" t="s">
        <v>107</v>
      </c>
      <c r="F420" t="str">
        <f>VLOOKUP($B420,MasterData[],2,0)</f>
        <v>Product32</v>
      </c>
      <c r="G420" t="str">
        <f>VLOOKUP($B420,MasterData[],3,0)</f>
        <v>Category04</v>
      </c>
      <c r="H420" t="str">
        <f>VLOOKUP($B420,MasterData[],4,0)</f>
        <v>Kg</v>
      </c>
      <c r="I420">
        <f>VLOOKUP($B420,MasterData[],5,0)</f>
        <v>89</v>
      </c>
      <c r="J420">
        <f>VLOOKUP($B420,MasterData[],6,0)</f>
        <v>117.48</v>
      </c>
      <c r="K420">
        <f t="shared" si="30"/>
        <v>1068</v>
      </c>
      <c r="L420">
        <f t="shared" si="31"/>
        <v>1409.76</v>
      </c>
      <c r="M420">
        <f t="shared" si="33"/>
        <v>8</v>
      </c>
      <c r="N420" t="str">
        <f t="shared" si="32"/>
        <v>Aug</v>
      </c>
      <c r="O420">
        <f t="shared" si="34"/>
        <v>2022</v>
      </c>
    </row>
    <row r="421" spans="1:15" x14ac:dyDescent="0.25">
      <c r="A421" s="4">
        <v>44781</v>
      </c>
      <c r="B421" t="s">
        <v>50</v>
      </c>
      <c r="C421" s="6">
        <v>11</v>
      </c>
      <c r="D421" t="s">
        <v>108</v>
      </c>
      <c r="E421" t="s">
        <v>107</v>
      </c>
      <c r="F421" t="str">
        <f>VLOOKUP($B421,MasterData[],2,0)</f>
        <v>Product21</v>
      </c>
      <c r="G421" t="str">
        <f>VLOOKUP($B421,MasterData[],3,0)</f>
        <v>Category03</v>
      </c>
      <c r="H421" t="str">
        <f>VLOOKUP($B421,MasterData[],4,0)</f>
        <v>Ft</v>
      </c>
      <c r="I421">
        <f>VLOOKUP($B421,MasterData[],5,0)</f>
        <v>126</v>
      </c>
      <c r="J421">
        <f>VLOOKUP($B421,MasterData[],6,0)</f>
        <v>162.54</v>
      </c>
      <c r="K421">
        <f t="shared" si="30"/>
        <v>1386</v>
      </c>
      <c r="L421">
        <f t="shared" si="31"/>
        <v>1787.9399999999998</v>
      </c>
      <c r="M421">
        <f t="shared" si="33"/>
        <v>8</v>
      </c>
      <c r="N421" t="str">
        <f t="shared" si="32"/>
        <v>Aug</v>
      </c>
      <c r="O421">
        <f t="shared" si="34"/>
        <v>2022</v>
      </c>
    </row>
    <row r="422" spans="1:15" x14ac:dyDescent="0.25">
      <c r="A422" s="4">
        <v>44787</v>
      </c>
      <c r="B422" t="s">
        <v>69</v>
      </c>
      <c r="C422" s="6">
        <v>14</v>
      </c>
      <c r="D422" t="s">
        <v>108</v>
      </c>
      <c r="E422" t="s">
        <v>107</v>
      </c>
      <c r="F422" t="str">
        <f>VLOOKUP($B422,MasterData[],2,0)</f>
        <v>Product30</v>
      </c>
      <c r="G422" t="str">
        <f>VLOOKUP($B422,MasterData[],3,0)</f>
        <v>Category04</v>
      </c>
      <c r="H422" t="str">
        <f>VLOOKUP($B422,MasterData[],4,0)</f>
        <v>Ft</v>
      </c>
      <c r="I422">
        <f>VLOOKUP($B422,MasterData[],5,0)</f>
        <v>148</v>
      </c>
      <c r="J422">
        <f>VLOOKUP($B422,MasterData[],6,0)</f>
        <v>201.28</v>
      </c>
      <c r="K422">
        <f t="shared" si="30"/>
        <v>2072</v>
      </c>
      <c r="L422">
        <f t="shared" si="31"/>
        <v>2817.92</v>
      </c>
      <c r="M422">
        <f t="shared" si="33"/>
        <v>14</v>
      </c>
      <c r="N422" t="str">
        <f t="shared" si="32"/>
        <v>Aug</v>
      </c>
      <c r="O422">
        <f t="shared" si="34"/>
        <v>2022</v>
      </c>
    </row>
    <row r="423" spans="1:15" x14ac:dyDescent="0.25">
      <c r="A423" s="4">
        <v>44788</v>
      </c>
      <c r="B423" t="s">
        <v>29</v>
      </c>
      <c r="C423" s="6">
        <v>10</v>
      </c>
      <c r="D423" t="s">
        <v>105</v>
      </c>
      <c r="E423" t="s">
        <v>107</v>
      </c>
      <c r="F423" t="str">
        <f>VLOOKUP($B423,MasterData[],2,0)</f>
        <v>Product11</v>
      </c>
      <c r="G423" t="str">
        <f>VLOOKUP($B423,MasterData[],3,0)</f>
        <v>Category02</v>
      </c>
      <c r="H423" t="str">
        <f>VLOOKUP($B423,MasterData[],4,0)</f>
        <v>Lt</v>
      </c>
      <c r="I423">
        <f>VLOOKUP($B423,MasterData[],5,0)</f>
        <v>44</v>
      </c>
      <c r="J423">
        <f>VLOOKUP($B423,MasterData[],6,0)</f>
        <v>48.4</v>
      </c>
      <c r="K423">
        <f t="shared" si="30"/>
        <v>440</v>
      </c>
      <c r="L423">
        <f t="shared" si="31"/>
        <v>484</v>
      </c>
      <c r="M423">
        <f t="shared" si="33"/>
        <v>15</v>
      </c>
      <c r="N423" t="str">
        <f t="shared" si="32"/>
        <v>Aug</v>
      </c>
      <c r="O423">
        <f t="shared" si="34"/>
        <v>2022</v>
      </c>
    </row>
    <row r="424" spans="1:15" x14ac:dyDescent="0.25">
      <c r="A424" s="4">
        <v>44788</v>
      </c>
      <c r="B424" t="s">
        <v>37</v>
      </c>
      <c r="C424" s="6">
        <v>7</v>
      </c>
      <c r="D424" t="s">
        <v>108</v>
      </c>
      <c r="E424" t="s">
        <v>106</v>
      </c>
      <c r="F424" t="str">
        <f>VLOOKUP($B424,MasterData[],2,0)</f>
        <v>Product15</v>
      </c>
      <c r="G424" t="str">
        <f>VLOOKUP($B424,MasterData[],3,0)</f>
        <v>Category02</v>
      </c>
      <c r="H424" t="str">
        <f>VLOOKUP($B424,MasterData[],4,0)</f>
        <v>No.</v>
      </c>
      <c r="I424">
        <f>VLOOKUP($B424,MasterData[],5,0)</f>
        <v>12</v>
      </c>
      <c r="J424">
        <f>VLOOKUP($B424,MasterData[],6,0)</f>
        <v>15.719999999999999</v>
      </c>
      <c r="K424">
        <f t="shared" si="30"/>
        <v>84</v>
      </c>
      <c r="L424">
        <f t="shared" si="31"/>
        <v>110.03999999999999</v>
      </c>
      <c r="M424">
        <f t="shared" si="33"/>
        <v>15</v>
      </c>
      <c r="N424" t="str">
        <f t="shared" si="32"/>
        <v>Aug</v>
      </c>
      <c r="O424">
        <f t="shared" si="34"/>
        <v>2022</v>
      </c>
    </row>
    <row r="425" spans="1:15" x14ac:dyDescent="0.25">
      <c r="A425" s="4">
        <v>44791</v>
      </c>
      <c r="B425" t="s">
        <v>67</v>
      </c>
      <c r="C425" s="6">
        <v>8</v>
      </c>
      <c r="D425" t="s">
        <v>106</v>
      </c>
      <c r="E425" t="s">
        <v>106</v>
      </c>
      <c r="F425" t="str">
        <f>VLOOKUP($B425,MasterData[],2,0)</f>
        <v>Product29</v>
      </c>
      <c r="G425" t="str">
        <f>VLOOKUP($B425,MasterData[],3,0)</f>
        <v>Category04</v>
      </c>
      <c r="H425" t="str">
        <f>VLOOKUP($B425,MasterData[],4,0)</f>
        <v>Lt</v>
      </c>
      <c r="I425">
        <f>VLOOKUP($B425,MasterData[],5,0)</f>
        <v>47</v>
      </c>
      <c r="J425">
        <f>VLOOKUP($B425,MasterData[],6,0)</f>
        <v>53.11</v>
      </c>
      <c r="K425">
        <f t="shared" si="30"/>
        <v>376</v>
      </c>
      <c r="L425">
        <f t="shared" si="31"/>
        <v>424.88</v>
      </c>
      <c r="M425">
        <f t="shared" si="33"/>
        <v>18</v>
      </c>
      <c r="N425" t="str">
        <f t="shared" si="32"/>
        <v>Aug</v>
      </c>
      <c r="O425">
        <f t="shared" si="34"/>
        <v>2022</v>
      </c>
    </row>
    <row r="426" spans="1:15" x14ac:dyDescent="0.25">
      <c r="A426" s="4">
        <v>44791</v>
      </c>
      <c r="B426" t="s">
        <v>26</v>
      </c>
      <c r="C426" s="6">
        <v>2</v>
      </c>
      <c r="D426" t="s">
        <v>106</v>
      </c>
      <c r="E426" t="s">
        <v>107</v>
      </c>
      <c r="F426" t="str">
        <f>VLOOKUP($B426,MasterData[],2,0)</f>
        <v>Product10</v>
      </c>
      <c r="G426" t="str">
        <f>VLOOKUP($B426,MasterData[],3,0)</f>
        <v>Category02</v>
      </c>
      <c r="H426" t="str">
        <f>VLOOKUP($B426,MasterData[],4,0)</f>
        <v>Ft</v>
      </c>
      <c r="I426">
        <f>VLOOKUP($B426,MasterData[],5,0)</f>
        <v>148</v>
      </c>
      <c r="J426">
        <f>VLOOKUP($B426,MasterData[],6,0)</f>
        <v>164.28</v>
      </c>
      <c r="K426">
        <f t="shared" si="30"/>
        <v>296</v>
      </c>
      <c r="L426">
        <f t="shared" si="31"/>
        <v>328.56</v>
      </c>
      <c r="M426">
        <f t="shared" si="33"/>
        <v>18</v>
      </c>
      <c r="N426" t="str">
        <f t="shared" si="32"/>
        <v>Aug</v>
      </c>
      <c r="O426">
        <f t="shared" si="34"/>
        <v>2022</v>
      </c>
    </row>
    <row r="427" spans="1:15" x14ac:dyDescent="0.25">
      <c r="A427" s="4">
        <v>44792</v>
      </c>
      <c r="B427" t="s">
        <v>20</v>
      </c>
      <c r="C427" s="6">
        <v>3</v>
      </c>
      <c r="D427" t="s">
        <v>106</v>
      </c>
      <c r="E427" t="s">
        <v>106</v>
      </c>
      <c r="F427" t="str">
        <f>VLOOKUP($B427,MasterData[],2,0)</f>
        <v>Product07</v>
      </c>
      <c r="G427" t="str">
        <f>VLOOKUP($B427,MasterData[],3,0)</f>
        <v>Category01</v>
      </c>
      <c r="H427" t="str">
        <f>VLOOKUP($B427,MasterData[],4,0)</f>
        <v>Lt</v>
      </c>
      <c r="I427">
        <f>VLOOKUP($B427,MasterData[],5,0)</f>
        <v>43</v>
      </c>
      <c r="J427">
        <f>VLOOKUP($B427,MasterData[],6,0)</f>
        <v>47.730000000000004</v>
      </c>
      <c r="K427">
        <f t="shared" si="30"/>
        <v>129</v>
      </c>
      <c r="L427">
        <f t="shared" si="31"/>
        <v>143.19</v>
      </c>
      <c r="M427">
        <f t="shared" si="33"/>
        <v>19</v>
      </c>
      <c r="N427" t="str">
        <f t="shared" si="32"/>
        <v>Aug</v>
      </c>
      <c r="O427">
        <f t="shared" si="34"/>
        <v>2022</v>
      </c>
    </row>
    <row r="428" spans="1:15" x14ac:dyDescent="0.25">
      <c r="A428" s="4">
        <v>44793</v>
      </c>
      <c r="B428" t="s">
        <v>54</v>
      </c>
      <c r="C428" s="6">
        <v>13</v>
      </c>
      <c r="D428" t="s">
        <v>108</v>
      </c>
      <c r="E428" t="s">
        <v>106</v>
      </c>
      <c r="F428" t="str">
        <f>VLOOKUP($B428,MasterData[],2,0)</f>
        <v>Product23</v>
      </c>
      <c r="G428" t="str">
        <f>VLOOKUP($B428,MasterData[],3,0)</f>
        <v>Category03</v>
      </c>
      <c r="H428" t="str">
        <f>VLOOKUP($B428,MasterData[],4,0)</f>
        <v>Ft</v>
      </c>
      <c r="I428">
        <f>VLOOKUP($B428,MasterData[],5,0)</f>
        <v>141</v>
      </c>
      <c r="J428">
        <f>VLOOKUP($B428,MasterData[],6,0)</f>
        <v>149.46</v>
      </c>
      <c r="K428">
        <f t="shared" si="30"/>
        <v>1833</v>
      </c>
      <c r="L428">
        <f t="shared" si="31"/>
        <v>1942.98</v>
      </c>
      <c r="M428">
        <f t="shared" si="33"/>
        <v>20</v>
      </c>
      <c r="N428" t="str">
        <f t="shared" si="32"/>
        <v>Aug</v>
      </c>
      <c r="O428">
        <f t="shared" si="34"/>
        <v>2022</v>
      </c>
    </row>
    <row r="429" spans="1:15" x14ac:dyDescent="0.25">
      <c r="A429" s="4">
        <v>44793</v>
      </c>
      <c r="B429" t="s">
        <v>75</v>
      </c>
      <c r="C429" s="6">
        <v>14</v>
      </c>
      <c r="D429" t="s">
        <v>108</v>
      </c>
      <c r="E429" t="s">
        <v>106</v>
      </c>
      <c r="F429" t="str">
        <f>VLOOKUP($B429,MasterData[],2,0)</f>
        <v>Product33</v>
      </c>
      <c r="G429" t="str">
        <f>VLOOKUP($B429,MasterData[],3,0)</f>
        <v>Category04</v>
      </c>
      <c r="H429" t="str">
        <f>VLOOKUP($B429,MasterData[],4,0)</f>
        <v>Kg</v>
      </c>
      <c r="I429">
        <f>VLOOKUP($B429,MasterData[],5,0)</f>
        <v>95</v>
      </c>
      <c r="J429">
        <f>VLOOKUP($B429,MasterData[],6,0)</f>
        <v>119.7</v>
      </c>
      <c r="K429">
        <f t="shared" si="30"/>
        <v>1330</v>
      </c>
      <c r="L429">
        <f t="shared" si="31"/>
        <v>1675.8</v>
      </c>
      <c r="M429">
        <f t="shared" si="33"/>
        <v>20</v>
      </c>
      <c r="N429" t="str">
        <f t="shared" si="32"/>
        <v>Aug</v>
      </c>
      <c r="O429">
        <f t="shared" si="34"/>
        <v>2022</v>
      </c>
    </row>
    <row r="430" spans="1:15" x14ac:dyDescent="0.25">
      <c r="A430" s="4">
        <v>44794</v>
      </c>
      <c r="B430" t="s">
        <v>39</v>
      </c>
      <c r="C430" s="6">
        <v>4</v>
      </c>
      <c r="D430" t="s">
        <v>108</v>
      </c>
      <c r="E430" t="s">
        <v>106</v>
      </c>
      <c r="F430" t="str">
        <f>VLOOKUP($B430,MasterData[],2,0)</f>
        <v>Product16</v>
      </c>
      <c r="G430" t="str">
        <f>VLOOKUP($B430,MasterData[],3,0)</f>
        <v>Category02</v>
      </c>
      <c r="H430" t="str">
        <f>VLOOKUP($B430,MasterData[],4,0)</f>
        <v>No.</v>
      </c>
      <c r="I430">
        <f>VLOOKUP($B430,MasterData[],5,0)</f>
        <v>13</v>
      </c>
      <c r="J430">
        <f>VLOOKUP($B430,MasterData[],6,0)</f>
        <v>16.64</v>
      </c>
      <c r="K430">
        <f t="shared" si="30"/>
        <v>52</v>
      </c>
      <c r="L430">
        <f t="shared" si="31"/>
        <v>66.56</v>
      </c>
      <c r="M430">
        <f t="shared" si="33"/>
        <v>21</v>
      </c>
      <c r="N430" t="str">
        <f t="shared" si="32"/>
        <v>Aug</v>
      </c>
      <c r="O430">
        <f t="shared" si="34"/>
        <v>2022</v>
      </c>
    </row>
    <row r="431" spans="1:15" x14ac:dyDescent="0.25">
      <c r="A431" s="4">
        <v>44796</v>
      </c>
      <c r="B431" t="s">
        <v>98</v>
      </c>
      <c r="C431" s="6">
        <v>11</v>
      </c>
      <c r="D431" t="s">
        <v>106</v>
      </c>
      <c r="E431" t="s">
        <v>106</v>
      </c>
      <c r="F431" t="str">
        <f>VLOOKUP($B431,MasterData[],2,0)</f>
        <v>Product44</v>
      </c>
      <c r="G431" t="str">
        <f>VLOOKUP($B431,MasterData[],3,0)</f>
        <v>Category05</v>
      </c>
      <c r="H431" t="str">
        <f>VLOOKUP($B431,MasterData[],4,0)</f>
        <v>Kg</v>
      </c>
      <c r="I431">
        <f>VLOOKUP($B431,MasterData[],5,0)</f>
        <v>76</v>
      </c>
      <c r="J431">
        <f>VLOOKUP($B431,MasterData[],6,0)</f>
        <v>82.08</v>
      </c>
      <c r="K431">
        <f t="shared" si="30"/>
        <v>836</v>
      </c>
      <c r="L431">
        <f t="shared" si="31"/>
        <v>902.88</v>
      </c>
      <c r="M431">
        <f t="shared" si="33"/>
        <v>23</v>
      </c>
      <c r="N431" t="str">
        <f t="shared" si="32"/>
        <v>Aug</v>
      </c>
      <c r="O431">
        <f t="shared" si="34"/>
        <v>2022</v>
      </c>
    </row>
    <row r="432" spans="1:15" x14ac:dyDescent="0.25">
      <c r="A432" s="4">
        <v>44796</v>
      </c>
      <c r="B432" t="s">
        <v>67</v>
      </c>
      <c r="C432" s="6">
        <v>14</v>
      </c>
      <c r="D432" t="s">
        <v>108</v>
      </c>
      <c r="E432" t="s">
        <v>107</v>
      </c>
      <c r="F432" t="str">
        <f>VLOOKUP($B432,MasterData[],2,0)</f>
        <v>Product29</v>
      </c>
      <c r="G432" t="str">
        <f>VLOOKUP($B432,MasterData[],3,0)</f>
        <v>Category04</v>
      </c>
      <c r="H432" t="str">
        <f>VLOOKUP($B432,MasterData[],4,0)</f>
        <v>Lt</v>
      </c>
      <c r="I432">
        <f>VLOOKUP($B432,MasterData[],5,0)</f>
        <v>47</v>
      </c>
      <c r="J432">
        <f>VLOOKUP($B432,MasterData[],6,0)</f>
        <v>53.11</v>
      </c>
      <c r="K432">
        <f t="shared" si="30"/>
        <v>658</v>
      </c>
      <c r="L432">
        <f t="shared" si="31"/>
        <v>743.54</v>
      </c>
      <c r="M432">
        <f t="shared" si="33"/>
        <v>23</v>
      </c>
      <c r="N432" t="str">
        <f t="shared" si="32"/>
        <v>Aug</v>
      </c>
      <c r="O432">
        <f t="shared" si="34"/>
        <v>2022</v>
      </c>
    </row>
    <row r="433" spans="1:15" x14ac:dyDescent="0.25">
      <c r="A433" s="4">
        <v>44797</v>
      </c>
      <c r="B433" t="s">
        <v>16</v>
      </c>
      <c r="C433" s="6">
        <v>5</v>
      </c>
      <c r="D433" t="s">
        <v>108</v>
      </c>
      <c r="E433" t="s">
        <v>107</v>
      </c>
      <c r="F433" t="str">
        <f>VLOOKUP($B433,MasterData[],2,0)</f>
        <v>Product05</v>
      </c>
      <c r="G433" t="str">
        <f>VLOOKUP($B433,MasterData[],3,0)</f>
        <v>Category01</v>
      </c>
      <c r="H433" t="str">
        <f>VLOOKUP($B433,MasterData[],4,0)</f>
        <v>Ft</v>
      </c>
      <c r="I433">
        <f>VLOOKUP($B433,MasterData[],5,0)</f>
        <v>133</v>
      </c>
      <c r="J433">
        <f>VLOOKUP($B433,MasterData[],6,0)</f>
        <v>155.61000000000001</v>
      </c>
      <c r="K433">
        <f t="shared" si="30"/>
        <v>665</v>
      </c>
      <c r="L433">
        <f t="shared" si="31"/>
        <v>778.05000000000007</v>
      </c>
      <c r="M433">
        <f t="shared" si="33"/>
        <v>24</v>
      </c>
      <c r="N433" t="str">
        <f t="shared" si="32"/>
        <v>Aug</v>
      </c>
      <c r="O433">
        <f t="shared" si="34"/>
        <v>2022</v>
      </c>
    </row>
    <row r="434" spans="1:15" x14ac:dyDescent="0.25">
      <c r="A434" s="4">
        <v>44799</v>
      </c>
      <c r="B434" t="s">
        <v>45</v>
      </c>
      <c r="C434" s="6">
        <v>13</v>
      </c>
      <c r="D434" t="s">
        <v>105</v>
      </c>
      <c r="E434" t="s">
        <v>107</v>
      </c>
      <c r="F434" t="str">
        <f>VLOOKUP($B434,MasterData[],2,0)</f>
        <v>Product19</v>
      </c>
      <c r="G434" t="str">
        <f>VLOOKUP($B434,MasterData[],3,0)</f>
        <v>Category02</v>
      </c>
      <c r="H434" t="str">
        <f>VLOOKUP($B434,MasterData[],4,0)</f>
        <v>Ft</v>
      </c>
      <c r="I434">
        <f>VLOOKUP($B434,MasterData[],5,0)</f>
        <v>150</v>
      </c>
      <c r="J434">
        <f>VLOOKUP($B434,MasterData[],6,0)</f>
        <v>210</v>
      </c>
      <c r="K434">
        <f t="shared" si="30"/>
        <v>1950</v>
      </c>
      <c r="L434">
        <f t="shared" si="31"/>
        <v>2730</v>
      </c>
      <c r="M434">
        <f t="shared" si="33"/>
        <v>26</v>
      </c>
      <c r="N434" t="str">
        <f t="shared" si="32"/>
        <v>Aug</v>
      </c>
      <c r="O434">
        <f t="shared" si="34"/>
        <v>2022</v>
      </c>
    </row>
    <row r="435" spans="1:15" x14ac:dyDescent="0.25">
      <c r="A435" s="4">
        <v>44799</v>
      </c>
      <c r="B435" t="s">
        <v>83</v>
      </c>
      <c r="C435" s="6">
        <v>8</v>
      </c>
      <c r="D435" t="s">
        <v>106</v>
      </c>
      <c r="E435" t="s">
        <v>106</v>
      </c>
      <c r="F435" t="str">
        <f>VLOOKUP($B435,MasterData[],2,0)</f>
        <v>Product37</v>
      </c>
      <c r="G435" t="str">
        <f>VLOOKUP($B435,MasterData[],3,0)</f>
        <v>Category05</v>
      </c>
      <c r="H435" t="str">
        <f>VLOOKUP($B435,MasterData[],4,0)</f>
        <v>Kg</v>
      </c>
      <c r="I435">
        <f>VLOOKUP($B435,MasterData[],5,0)</f>
        <v>67</v>
      </c>
      <c r="J435">
        <f>VLOOKUP($B435,MasterData[],6,0)</f>
        <v>85.76</v>
      </c>
      <c r="K435">
        <f t="shared" si="30"/>
        <v>536</v>
      </c>
      <c r="L435">
        <f t="shared" si="31"/>
        <v>686.08</v>
      </c>
      <c r="M435">
        <f t="shared" si="33"/>
        <v>26</v>
      </c>
      <c r="N435" t="str">
        <f t="shared" si="32"/>
        <v>Aug</v>
      </c>
      <c r="O435">
        <f t="shared" si="34"/>
        <v>2022</v>
      </c>
    </row>
    <row r="436" spans="1:15" x14ac:dyDescent="0.25">
      <c r="A436" s="4">
        <v>44800</v>
      </c>
      <c r="B436" t="s">
        <v>88</v>
      </c>
      <c r="C436" s="6">
        <v>15</v>
      </c>
      <c r="D436" t="s">
        <v>105</v>
      </c>
      <c r="E436" t="s">
        <v>106</v>
      </c>
      <c r="F436" t="str">
        <f>VLOOKUP($B436,MasterData[],2,0)</f>
        <v>Product39</v>
      </c>
      <c r="G436" t="str">
        <f>VLOOKUP($B436,MasterData[],3,0)</f>
        <v>Category05</v>
      </c>
      <c r="H436" t="str">
        <f>VLOOKUP($B436,MasterData[],4,0)</f>
        <v>No.</v>
      </c>
      <c r="I436">
        <f>VLOOKUP($B436,MasterData[],5,0)</f>
        <v>37</v>
      </c>
      <c r="J436">
        <f>VLOOKUP($B436,MasterData[],6,0)</f>
        <v>42.55</v>
      </c>
      <c r="K436">
        <f t="shared" si="30"/>
        <v>555</v>
      </c>
      <c r="L436">
        <f t="shared" si="31"/>
        <v>638.25</v>
      </c>
      <c r="M436">
        <f t="shared" si="33"/>
        <v>27</v>
      </c>
      <c r="N436" t="str">
        <f t="shared" si="32"/>
        <v>Aug</v>
      </c>
      <c r="O436">
        <f t="shared" si="34"/>
        <v>2022</v>
      </c>
    </row>
    <row r="437" spans="1:15" x14ac:dyDescent="0.25">
      <c r="A437" s="4">
        <v>44801</v>
      </c>
      <c r="B437" t="s">
        <v>16</v>
      </c>
      <c r="C437" s="6">
        <v>9</v>
      </c>
      <c r="D437" t="s">
        <v>106</v>
      </c>
      <c r="E437" t="s">
        <v>106</v>
      </c>
      <c r="F437" t="str">
        <f>VLOOKUP($B437,MasterData[],2,0)</f>
        <v>Product05</v>
      </c>
      <c r="G437" t="str">
        <f>VLOOKUP($B437,MasterData[],3,0)</f>
        <v>Category01</v>
      </c>
      <c r="H437" t="str">
        <f>VLOOKUP($B437,MasterData[],4,0)</f>
        <v>Ft</v>
      </c>
      <c r="I437">
        <f>VLOOKUP($B437,MasterData[],5,0)</f>
        <v>133</v>
      </c>
      <c r="J437">
        <f>VLOOKUP($B437,MasterData[],6,0)</f>
        <v>155.61000000000001</v>
      </c>
      <c r="K437">
        <f t="shared" si="30"/>
        <v>1197</v>
      </c>
      <c r="L437">
        <f t="shared" si="31"/>
        <v>1400.4900000000002</v>
      </c>
      <c r="M437">
        <f t="shared" si="33"/>
        <v>28</v>
      </c>
      <c r="N437" t="str">
        <f t="shared" si="32"/>
        <v>Aug</v>
      </c>
      <c r="O437">
        <f t="shared" si="34"/>
        <v>2022</v>
      </c>
    </row>
    <row r="438" spans="1:15" x14ac:dyDescent="0.25">
      <c r="A438" s="4">
        <v>44801</v>
      </c>
      <c r="B438" t="s">
        <v>88</v>
      </c>
      <c r="C438" s="6">
        <v>5</v>
      </c>
      <c r="D438" t="s">
        <v>108</v>
      </c>
      <c r="E438" t="s">
        <v>106</v>
      </c>
      <c r="F438" t="str">
        <f>VLOOKUP($B438,MasterData[],2,0)</f>
        <v>Product39</v>
      </c>
      <c r="G438" t="str">
        <f>VLOOKUP($B438,MasterData[],3,0)</f>
        <v>Category05</v>
      </c>
      <c r="H438" t="str">
        <f>VLOOKUP($B438,MasterData[],4,0)</f>
        <v>No.</v>
      </c>
      <c r="I438">
        <f>VLOOKUP($B438,MasterData[],5,0)</f>
        <v>37</v>
      </c>
      <c r="J438">
        <f>VLOOKUP($B438,MasterData[],6,0)</f>
        <v>42.55</v>
      </c>
      <c r="K438">
        <f t="shared" si="30"/>
        <v>185</v>
      </c>
      <c r="L438">
        <f t="shared" si="31"/>
        <v>212.75</v>
      </c>
      <c r="M438">
        <f t="shared" si="33"/>
        <v>28</v>
      </c>
      <c r="N438" t="str">
        <f t="shared" si="32"/>
        <v>Aug</v>
      </c>
      <c r="O438">
        <f t="shared" si="34"/>
        <v>2022</v>
      </c>
    </row>
    <row r="439" spans="1:15" x14ac:dyDescent="0.25">
      <c r="A439" s="4">
        <v>44803</v>
      </c>
      <c r="B439" t="s">
        <v>18</v>
      </c>
      <c r="C439" s="6">
        <v>6</v>
      </c>
      <c r="D439" t="s">
        <v>106</v>
      </c>
      <c r="E439" t="s">
        <v>107</v>
      </c>
      <c r="F439" t="str">
        <f>VLOOKUP($B439,MasterData[],2,0)</f>
        <v>Product06</v>
      </c>
      <c r="G439" t="str">
        <f>VLOOKUP($B439,MasterData[],3,0)</f>
        <v>Category01</v>
      </c>
      <c r="H439" t="str">
        <f>VLOOKUP($B439,MasterData[],4,0)</f>
        <v>Kg</v>
      </c>
      <c r="I439">
        <f>VLOOKUP($B439,MasterData[],5,0)</f>
        <v>75</v>
      </c>
      <c r="J439">
        <f>VLOOKUP($B439,MasterData[],6,0)</f>
        <v>85.5</v>
      </c>
      <c r="K439">
        <f t="shared" si="30"/>
        <v>450</v>
      </c>
      <c r="L439">
        <f t="shared" si="31"/>
        <v>513</v>
      </c>
      <c r="M439">
        <f t="shared" si="33"/>
        <v>30</v>
      </c>
      <c r="N439" t="str">
        <f t="shared" si="32"/>
        <v>Aug</v>
      </c>
      <c r="O439">
        <f t="shared" si="34"/>
        <v>2022</v>
      </c>
    </row>
    <row r="440" spans="1:15" x14ac:dyDescent="0.25">
      <c r="A440" s="4">
        <v>44803</v>
      </c>
      <c r="B440" t="s">
        <v>96</v>
      </c>
      <c r="C440" s="6">
        <v>6</v>
      </c>
      <c r="D440" t="s">
        <v>108</v>
      </c>
      <c r="E440" t="s">
        <v>107</v>
      </c>
      <c r="F440" t="str">
        <f>VLOOKUP($B440,MasterData[],2,0)</f>
        <v>Product43</v>
      </c>
      <c r="G440" t="str">
        <f>VLOOKUP($B440,MasterData[],3,0)</f>
        <v>Category05</v>
      </c>
      <c r="H440" t="str">
        <f>VLOOKUP($B440,MasterData[],4,0)</f>
        <v>Kg</v>
      </c>
      <c r="I440">
        <f>VLOOKUP($B440,MasterData[],5,0)</f>
        <v>67</v>
      </c>
      <c r="J440">
        <f>VLOOKUP($B440,MasterData[],6,0)</f>
        <v>83.08</v>
      </c>
      <c r="K440">
        <f t="shared" si="30"/>
        <v>402</v>
      </c>
      <c r="L440">
        <f t="shared" si="31"/>
        <v>498.48</v>
      </c>
      <c r="M440">
        <f t="shared" si="33"/>
        <v>30</v>
      </c>
      <c r="N440" t="str">
        <f t="shared" si="32"/>
        <v>Aug</v>
      </c>
      <c r="O440">
        <f t="shared" si="34"/>
        <v>2022</v>
      </c>
    </row>
    <row r="441" spans="1:15" x14ac:dyDescent="0.25">
      <c r="A441" s="4">
        <v>44803</v>
      </c>
      <c r="B441" t="s">
        <v>58</v>
      </c>
      <c r="C441" s="6">
        <v>5</v>
      </c>
      <c r="D441" t="s">
        <v>108</v>
      </c>
      <c r="E441" t="s">
        <v>107</v>
      </c>
      <c r="F441" t="str">
        <f>VLOOKUP($B441,MasterData[],2,0)</f>
        <v>Product25</v>
      </c>
      <c r="G441" t="str">
        <f>VLOOKUP($B441,MasterData[],3,0)</f>
        <v>Category03</v>
      </c>
      <c r="H441" t="str">
        <f>VLOOKUP($B441,MasterData[],4,0)</f>
        <v>No.</v>
      </c>
      <c r="I441">
        <f>VLOOKUP($B441,MasterData[],5,0)</f>
        <v>7</v>
      </c>
      <c r="J441">
        <f>VLOOKUP($B441,MasterData[],6,0)</f>
        <v>8.33</v>
      </c>
      <c r="K441">
        <f t="shared" si="30"/>
        <v>35</v>
      </c>
      <c r="L441">
        <f t="shared" si="31"/>
        <v>41.65</v>
      </c>
      <c r="M441">
        <f t="shared" si="33"/>
        <v>30</v>
      </c>
      <c r="N441" t="str">
        <f t="shared" si="32"/>
        <v>Aug</v>
      </c>
      <c r="O441">
        <f t="shared" si="34"/>
        <v>2022</v>
      </c>
    </row>
    <row r="442" spans="1:15" x14ac:dyDescent="0.25">
      <c r="A442" s="4">
        <v>44804</v>
      </c>
      <c r="B442" t="s">
        <v>37</v>
      </c>
      <c r="C442" s="6">
        <v>13</v>
      </c>
      <c r="D442" t="s">
        <v>108</v>
      </c>
      <c r="E442" t="s">
        <v>107</v>
      </c>
      <c r="F442" t="str">
        <f>VLOOKUP($B442,MasterData[],2,0)</f>
        <v>Product15</v>
      </c>
      <c r="G442" t="str">
        <f>VLOOKUP($B442,MasterData[],3,0)</f>
        <v>Category02</v>
      </c>
      <c r="H442" t="str">
        <f>VLOOKUP($B442,MasterData[],4,0)</f>
        <v>No.</v>
      </c>
      <c r="I442">
        <f>VLOOKUP($B442,MasterData[],5,0)</f>
        <v>12</v>
      </c>
      <c r="J442">
        <f>VLOOKUP($B442,MasterData[],6,0)</f>
        <v>15.719999999999999</v>
      </c>
      <c r="K442">
        <f t="shared" si="30"/>
        <v>156</v>
      </c>
      <c r="L442">
        <f t="shared" si="31"/>
        <v>204.35999999999999</v>
      </c>
      <c r="M442">
        <f t="shared" si="33"/>
        <v>31</v>
      </c>
      <c r="N442" t="str">
        <f t="shared" si="32"/>
        <v>Aug</v>
      </c>
      <c r="O442">
        <f t="shared" si="34"/>
        <v>2022</v>
      </c>
    </row>
    <row r="443" spans="1:15" x14ac:dyDescent="0.25">
      <c r="A443" s="4">
        <v>44808</v>
      </c>
      <c r="B443" t="s">
        <v>10</v>
      </c>
      <c r="C443" s="6">
        <v>1</v>
      </c>
      <c r="D443" t="s">
        <v>108</v>
      </c>
      <c r="E443" t="s">
        <v>107</v>
      </c>
      <c r="F443" t="str">
        <f>VLOOKUP($B443,MasterData[],2,0)</f>
        <v>Product02</v>
      </c>
      <c r="G443" t="str">
        <f>VLOOKUP($B443,MasterData[],3,0)</f>
        <v>Category01</v>
      </c>
      <c r="H443" t="str">
        <f>VLOOKUP($B443,MasterData[],4,0)</f>
        <v>Kg</v>
      </c>
      <c r="I443">
        <f>VLOOKUP($B443,MasterData[],5,0)</f>
        <v>105</v>
      </c>
      <c r="J443">
        <f>VLOOKUP($B443,MasterData[],6,0)</f>
        <v>142.80000000000001</v>
      </c>
      <c r="K443">
        <f t="shared" si="30"/>
        <v>105</v>
      </c>
      <c r="L443">
        <f t="shared" si="31"/>
        <v>142.80000000000001</v>
      </c>
      <c r="M443">
        <f t="shared" si="33"/>
        <v>4</v>
      </c>
      <c r="N443" t="str">
        <f t="shared" si="32"/>
        <v>Sep</v>
      </c>
      <c r="O443">
        <f t="shared" si="34"/>
        <v>2022</v>
      </c>
    </row>
    <row r="444" spans="1:15" x14ac:dyDescent="0.25">
      <c r="A444" s="4">
        <v>44810</v>
      </c>
      <c r="B444" t="s">
        <v>16</v>
      </c>
      <c r="C444" s="6">
        <v>12</v>
      </c>
      <c r="D444" t="s">
        <v>105</v>
      </c>
      <c r="E444" t="s">
        <v>106</v>
      </c>
      <c r="F444" t="str">
        <f>VLOOKUP($B444,MasterData[],2,0)</f>
        <v>Product05</v>
      </c>
      <c r="G444" t="str">
        <f>VLOOKUP($B444,MasterData[],3,0)</f>
        <v>Category01</v>
      </c>
      <c r="H444" t="str">
        <f>VLOOKUP($B444,MasterData[],4,0)</f>
        <v>Ft</v>
      </c>
      <c r="I444">
        <f>VLOOKUP($B444,MasterData[],5,0)</f>
        <v>133</v>
      </c>
      <c r="J444">
        <f>VLOOKUP($B444,MasterData[],6,0)</f>
        <v>155.61000000000001</v>
      </c>
      <c r="K444">
        <f t="shared" si="30"/>
        <v>1596</v>
      </c>
      <c r="L444">
        <f t="shared" si="31"/>
        <v>1867.3200000000002</v>
      </c>
      <c r="M444">
        <f t="shared" si="33"/>
        <v>6</v>
      </c>
      <c r="N444" t="str">
        <f t="shared" si="32"/>
        <v>Sep</v>
      </c>
      <c r="O444">
        <f t="shared" si="34"/>
        <v>2022</v>
      </c>
    </row>
    <row r="445" spans="1:15" x14ac:dyDescent="0.25">
      <c r="A445" s="4">
        <v>44813</v>
      </c>
      <c r="B445" t="s">
        <v>92</v>
      </c>
      <c r="C445" s="6">
        <v>9</v>
      </c>
      <c r="D445" t="s">
        <v>108</v>
      </c>
      <c r="E445" t="s">
        <v>106</v>
      </c>
      <c r="F445" t="str">
        <f>VLOOKUP($B445,MasterData[],2,0)</f>
        <v>Product41</v>
      </c>
      <c r="G445" t="str">
        <f>VLOOKUP($B445,MasterData[],3,0)</f>
        <v>Category05</v>
      </c>
      <c r="H445" t="str">
        <f>VLOOKUP($B445,MasterData[],4,0)</f>
        <v>Ft</v>
      </c>
      <c r="I445">
        <f>VLOOKUP($B445,MasterData[],5,0)</f>
        <v>138</v>
      </c>
      <c r="J445">
        <f>VLOOKUP($B445,MasterData[],6,0)</f>
        <v>173.88</v>
      </c>
      <c r="K445">
        <f t="shared" si="30"/>
        <v>1242</v>
      </c>
      <c r="L445">
        <f t="shared" si="31"/>
        <v>1564.92</v>
      </c>
      <c r="M445">
        <f t="shared" si="33"/>
        <v>9</v>
      </c>
      <c r="N445" t="str">
        <f t="shared" si="32"/>
        <v>Sep</v>
      </c>
      <c r="O445">
        <f t="shared" si="34"/>
        <v>2022</v>
      </c>
    </row>
    <row r="446" spans="1:15" x14ac:dyDescent="0.25">
      <c r="A446" s="4">
        <v>44813</v>
      </c>
      <c r="B446" t="s">
        <v>12</v>
      </c>
      <c r="C446" s="6">
        <v>3</v>
      </c>
      <c r="D446" t="s">
        <v>108</v>
      </c>
      <c r="E446" t="s">
        <v>106</v>
      </c>
      <c r="F446" t="str">
        <f>VLOOKUP($B446,MasterData[],2,0)</f>
        <v>Product03</v>
      </c>
      <c r="G446" t="str">
        <f>VLOOKUP($B446,MasterData[],3,0)</f>
        <v>Category01</v>
      </c>
      <c r="H446" t="str">
        <f>VLOOKUP($B446,MasterData[],4,0)</f>
        <v>Kg</v>
      </c>
      <c r="I446">
        <f>VLOOKUP($B446,MasterData[],5,0)</f>
        <v>71</v>
      </c>
      <c r="J446">
        <f>VLOOKUP($B446,MasterData[],6,0)</f>
        <v>80.94</v>
      </c>
      <c r="K446">
        <f t="shared" si="30"/>
        <v>213</v>
      </c>
      <c r="L446">
        <f t="shared" si="31"/>
        <v>242.82</v>
      </c>
      <c r="M446">
        <f t="shared" si="33"/>
        <v>9</v>
      </c>
      <c r="N446" t="str">
        <f t="shared" si="32"/>
        <v>Sep</v>
      </c>
      <c r="O446">
        <f t="shared" si="34"/>
        <v>2022</v>
      </c>
    </row>
    <row r="447" spans="1:15" x14ac:dyDescent="0.25">
      <c r="A447" s="4">
        <v>44814</v>
      </c>
      <c r="B447" t="s">
        <v>79</v>
      </c>
      <c r="C447" s="6">
        <v>15</v>
      </c>
      <c r="D447" t="s">
        <v>106</v>
      </c>
      <c r="E447" t="s">
        <v>107</v>
      </c>
      <c r="F447" t="str">
        <f>VLOOKUP($B447,MasterData[],2,0)</f>
        <v>Product35</v>
      </c>
      <c r="G447" t="str">
        <f>VLOOKUP($B447,MasterData[],3,0)</f>
        <v>Category04</v>
      </c>
      <c r="H447" t="str">
        <f>VLOOKUP($B447,MasterData[],4,0)</f>
        <v>No.</v>
      </c>
      <c r="I447">
        <f>VLOOKUP($B447,MasterData[],5,0)</f>
        <v>5</v>
      </c>
      <c r="J447">
        <f>VLOOKUP($B447,MasterData[],6,0)</f>
        <v>6.7</v>
      </c>
      <c r="K447">
        <f t="shared" si="30"/>
        <v>75</v>
      </c>
      <c r="L447">
        <f t="shared" si="31"/>
        <v>100.5</v>
      </c>
      <c r="M447">
        <f t="shared" si="33"/>
        <v>10</v>
      </c>
      <c r="N447" t="str">
        <f t="shared" si="32"/>
        <v>Sep</v>
      </c>
      <c r="O447">
        <f t="shared" si="34"/>
        <v>2022</v>
      </c>
    </row>
    <row r="448" spans="1:15" x14ac:dyDescent="0.25">
      <c r="A448" s="4">
        <v>44814</v>
      </c>
      <c r="B448" t="s">
        <v>86</v>
      </c>
      <c r="C448" s="6">
        <v>4</v>
      </c>
      <c r="D448" t="s">
        <v>108</v>
      </c>
      <c r="E448" t="s">
        <v>107</v>
      </c>
      <c r="F448" t="str">
        <f>VLOOKUP($B448,MasterData[],2,0)</f>
        <v>Product38</v>
      </c>
      <c r="G448" t="str">
        <f>VLOOKUP($B448,MasterData[],3,0)</f>
        <v>Category05</v>
      </c>
      <c r="H448" t="str">
        <f>VLOOKUP($B448,MasterData[],4,0)</f>
        <v>Kg</v>
      </c>
      <c r="I448">
        <f>VLOOKUP($B448,MasterData[],5,0)</f>
        <v>72</v>
      </c>
      <c r="J448">
        <f>VLOOKUP($B448,MasterData[],6,0)</f>
        <v>79.92</v>
      </c>
      <c r="K448">
        <f t="shared" si="30"/>
        <v>288</v>
      </c>
      <c r="L448">
        <f t="shared" si="31"/>
        <v>319.68</v>
      </c>
      <c r="M448">
        <f t="shared" si="33"/>
        <v>10</v>
      </c>
      <c r="N448" t="str">
        <f t="shared" si="32"/>
        <v>Sep</v>
      </c>
      <c r="O448">
        <f t="shared" si="34"/>
        <v>2022</v>
      </c>
    </row>
    <row r="449" spans="1:15" x14ac:dyDescent="0.25">
      <c r="A449" s="4">
        <v>44818</v>
      </c>
      <c r="B449" t="s">
        <v>67</v>
      </c>
      <c r="C449" s="6">
        <v>3</v>
      </c>
      <c r="D449" t="s">
        <v>108</v>
      </c>
      <c r="E449" t="s">
        <v>107</v>
      </c>
      <c r="F449" t="str">
        <f>VLOOKUP($B449,MasterData[],2,0)</f>
        <v>Product29</v>
      </c>
      <c r="G449" t="str">
        <f>VLOOKUP($B449,MasterData[],3,0)</f>
        <v>Category04</v>
      </c>
      <c r="H449" t="str">
        <f>VLOOKUP($B449,MasterData[],4,0)</f>
        <v>Lt</v>
      </c>
      <c r="I449">
        <f>VLOOKUP($B449,MasterData[],5,0)</f>
        <v>47</v>
      </c>
      <c r="J449">
        <f>VLOOKUP($B449,MasterData[],6,0)</f>
        <v>53.11</v>
      </c>
      <c r="K449">
        <f t="shared" si="30"/>
        <v>141</v>
      </c>
      <c r="L449">
        <f t="shared" si="31"/>
        <v>159.32999999999998</v>
      </c>
      <c r="M449">
        <f t="shared" si="33"/>
        <v>14</v>
      </c>
      <c r="N449" t="str">
        <f t="shared" si="32"/>
        <v>Sep</v>
      </c>
      <c r="O449">
        <f t="shared" si="34"/>
        <v>2022</v>
      </c>
    </row>
    <row r="450" spans="1:15" x14ac:dyDescent="0.25">
      <c r="A450" s="4">
        <v>44819</v>
      </c>
      <c r="B450" t="s">
        <v>83</v>
      </c>
      <c r="C450" s="6">
        <v>15</v>
      </c>
      <c r="D450" t="s">
        <v>106</v>
      </c>
      <c r="E450" t="s">
        <v>106</v>
      </c>
      <c r="F450" t="str">
        <f>VLOOKUP($B450,MasterData[],2,0)</f>
        <v>Product37</v>
      </c>
      <c r="G450" t="str">
        <f>VLOOKUP($B450,MasterData[],3,0)</f>
        <v>Category05</v>
      </c>
      <c r="H450" t="str">
        <f>VLOOKUP($B450,MasterData[],4,0)</f>
        <v>Kg</v>
      </c>
      <c r="I450">
        <f>VLOOKUP($B450,MasterData[],5,0)</f>
        <v>67</v>
      </c>
      <c r="J450">
        <f>VLOOKUP($B450,MasterData[],6,0)</f>
        <v>85.76</v>
      </c>
      <c r="K450">
        <f t="shared" ref="K450:K513" si="35">C450*I450</f>
        <v>1005</v>
      </c>
      <c r="L450">
        <f t="shared" ref="L450:L513" si="36">C450*J450</f>
        <v>1286.4000000000001</v>
      </c>
      <c r="M450">
        <f t="shared" si="33"/>
        <v>15</v>
      </c>
      <c r="N450" t="str">
        <f t="shared" ref="N450:N513" si="37">TEXT(A450,"mmm")</f>
        <v>Sep</v>
      </c>
      <c r="O450">
        <f t="shared" si="34"/>
        <v>2022</v>
      </c>
    </row>
    <row r="451" spans="1:15" x14ac:dyDescent="0.25">
      <c r="A451" s="4">
        <v>44822</v>
      </c>
      <c r="B451" t="s">
        <v>60</v>
      </c>
      <c r="C451" s="6">
        <v>14</v>
      </c>
      <c r="D451" t="s">
        <v>106</v>
      </c>
      <c r="E451" t="s">
        <v>107</v>
      </c>
      <c r="F451" t="str">
        <f>VLOOKUP($B451,MasterData[],2,0)</f>
        <v>Product26</v>
      </c>
      <c r="G451" t="str">
        <f>VLOOKUP($B451,MasterData[],3,0)</f>
        <v>Category04</v>
      </c>
      <c r="H451" t="str">
        <f>VLOOKUP($B451,MasterData[],4,0)</f>
        <v>No.</v>
      </c>
      <c r="I451">
        <f>VLOOKUP($B451,MasterData[],5,0)</f>
        <v>18</v>
      </c>
      <c r="J451">
        <f>VLOOKUP($B451,MasterData[],6,0)</f>
        <v>24.66</v>
      </c>
      <c r="K451">
        <f t="shared" si="35"/>
        <v>252</v>
      </c>
      <c r="L451">
        <f t="shared" si="36"/>
        <v>345.24</v>
      </c>
      <c r="M451">
        <f t="shared" ref="M451:M514" si="38">DAY(A451)</f>
        <v>18</v>
      </c>
      <c r="N451" t="str">
        <f t="shared" si="37"/>
        <v>Sep</v>
      </c>
      <c r="O451">
        <f t="shared" ref="O451:O514" si="39">YEAR(A451)</f>
        <v>2022</v>
      </c>
    </row>
    <row r="452" spans="1:15" x14ac:dyDescent="0.25">
      <c r="A452" s="4">
        <v>44823</v>
      </c>
      <c r="B452" t="s">
        <v>75</v>
      </c>
      <c r="C452" s="6">
        <v>8</v>
      </c>
      <c r="D452" t="s">
        <v>105</v>
      </c>
      <c r="E452" t="s">
        <v>107</v>
      </c>
      <c r="F452" t="str">
        <f>VLOOKUP($B452,MasterData[],2,0)</f>
        <v>Product33</v>
      </c>
      <c r="G452" t="str">
        <f>VLOOKUP($B452,MasterData[],3,0)</f>
        <v>Category04</v>
      </c>
      <c r="H452" t="str">
        <f>VLOOKUP($B452,MasterData[],4,0)</f>
        <v>Kg</v>
      </c>
      <c r="I452">
        <f>VLOOKUP($B452,MasterData[],5,0)</f>
        <v>95</v>
      </c>
      <c r="J452">
        <f>VLOOKUP($B452,MasterData[],6,0)</f>
        <v>119.7</v>
      </c>
      <c r="K452">
        <f t="shared" si="35"/>
        <v>760</v>
      </c>
      <c r="L452">
        <f t="shared" si="36"/>
        <v>957.6</v>
      </c>
      <c r="M452">
        <f t="shared" si="38"/>
        <v>19</v>
      </c>
      <c r="N452" t="str">
        <f t="shared" si="37"/>
        <v>Sep</v>
      </c>
      <c r="O452">
        <f t="shared" si="39"/>
        <v>2022</v>
      </c>
    </row>
    <row r="453" spans="1:15" x14ac:dyDescent="0.25">
      <c r="A453" s="4">
        <v>44824</v>
      </c>
      <c r="B453" t="s">
        <v>75</v>
      </c>
      <c r="C453" s="6">
        <v>6</v>
      </c>
      <c r="D453" t="s">
        <v>108</v>
      </c>
      <c r="E453" t="s">
        <v>106</v>
      </c>
      <c r="F453" t="str">
        <f>VLOOKUP($B453,MasterData[],2,0)</f>
        <v>Product33</v>
      </c>
      <c r="G453" t="str">
        <f>VLOOKUP($B453,MasterData[],3,0)</f>
        <v>Category04</v>
      </c>
      <c r="H453" t="str">
        <f>VLOOKUP($B453,MasterData[],4,0)</f>
        <v>Kg</v>
      </c>
      <c r="I453">
        <f>VLOOKUP($B453,MasterData[],5,0)</f>
        <v>95</v>
      </c>
      <c r="J453">
        <f>VLOOKUP($B453,MasterData[],6,0)</f>
        <v>119.7</v>
      </c>
      <c r="K453">
        <f t="shared" si="35"/>
        <v>570</v>
      </c>
      <c r="L453">
        <f t="shared" si="36"/>
        <v>718.2</v>
      </c>
      <c r="M453">
        <f t="shared" si="38"/>
        <v>20</v>
      </c>
      <c r="N453" t="str">
        <f t="shared" si="37"/>
        <v>Sep</v>
      </c>
      <c r="O453">
        <f t="shared" si="39"/>
        <v>2022</v>
      </c>
    </row>
    <row r="454" spans="1:15" x14ac:dyDescent="0.25">
      <c r="A454" s="4">
        <v>44824</v>
      </c>
      <c r="B454" t="s">
        <v>6</v>
      </c>
      <c r="C454" s="6">
        <v>10</v>
      </c>
      <c r="D454" t="s">
        <v>108</v>
      </c>
      <c r="E454" t="s">
        <v>106</v>
      </c>
      <c r="F454" t="str">
        <f>VLOOKUP($B454,MasterData[],2,0)</f>
        <v>Product01</v>
      </c>
      <c r="G454" t="str">
        <f>VLOOKUP($B454,MasterData[],3,0)</f>
        <v>Category01</v>
      </c>
      <c r="H454" t="str">
        <f>VLOOKUP($B454,MasterData[],4,0)</f>
        <v>Kg</v>
      </c>
      <c r="I454">
        <f>VLOOKUP($B454,MasterData[],5,0)</f>
        <v>98</v>
      </c>
      <c r="J454">
        <f>VLOOKUP($B454,MasterData[],6,0)</f>
        <v>103.88</v>
      </c>
      <c r="K454">
        <f t="shared" si="35"/>
        <v>980</v>
      </c>
      <c r="L454">
        <f t="shared" si="36"/>
        <v>1038.8</v>
      </c>
      <c r="M454">
        <f t="shared" si="38"/>
        <v>20</v>
      </c>
      <c r="N454" t="str">
        <f t="shared" si="37"/>
        <v>Sep</v>
      </c>
      <c r="O454">
        <f t="shared" si="39"/>
        <v>2022</v>
      </c>
    </row>
    <row r="455" spans="1:15" x14ac:dyDescent="0.25">
      <c r="A455" s="4">
        <v>44825</v>
      </c>
      <c r="B455" t="s">
        <v>43</v>
      </c>
      <c r="C455" s="6">
        <v>14</v>
      </c>
      <c r="D455" t="s">
        <v>106</v>
      </c>
      <c r="E455" t="s">
        <v>106</v>
      </c>
      <c r="F455" t="str">
        <f>VLOOKUP($B455,MasterData[],2,0)</f>
        <v>Product18</v>
      </c>
      <c r="G455" t="str">
        <f>VLOOKUP($B455,MasterData[],3,0)</f>
        <v>Category02</v>
      </c>
      <c r="H455" t="str">
        <f>VLOOKUP($B455,MasterData[],4,0)</f>
        <v>No.</v>
      </c>
      <c r="I455">
        <f>VLOOKUP($B455,MasterData[],5,0)</f>
        <v>37</v>
      </c>
      <c r="J455">
        <f>VLOOKUP($B455,MasterData[],6,0)</f>
        <v>49.21</v>
      </c>
      <c r="K455">
        <f t="shared" si="35"/>
        <v>518</v>
      </c>
      <c r="L455">
        <f t="shared" si="36"/>
        <v>688.94</v>
      </c>
      <c r="M455">
        <f t="shared" si="38"/>
        <v>21</v>
      </c>
      <c r="N455" t="str">
        <f t="shared" si="37"/>
        <v>Sep</v>
      </c>
      <c r="O455">
        <f t="shared" si="39"/>
        <v>2022</v>
      </c>
    </row>
    <row r="456" spans="1:15" x14ac:dyDescent="0.25">
      <c r="A456" s="4">
        <v>44825</v>
      </c>
      <c r="B456" t="s">
        <v>60</v>
      </c>
      <c r="C456" s="6">
        <v>5</v>
      </c>
      <c r="D456" t="s">
        <v>108</v>
      </c>
      <c r="E456" t="s">
        <v>107</v>
      </c>
      <c r="F456" t="str">
        <f>VLOOKUP($B456,MasterData[],2,0)</f>
        <v>Product26</v>
      </c>
      <c r="G456" t="str">
        <f>VLOOKUP($B456,MasterData[],3,0)</f>
        <v>Category04</v>
      </c>
      <c r="H456" t="str">
        <f>VLOOKUP($B456,MasterData[],4,0)</f>
        <v>No.</v>
      </c>
      <c r="I456">
        <f>VLOOKUP($B456,MasterData[],5,0)</f>
        <v>18</v>
      </c>
      <c r="J456">
        <f>VLOOKUP($B456,MasterData[],6,0)</f>
        <v>24.66</v>
      </c>
      <c r="K456">
        <f t="shared" si="35"/>
        <v>90</v>
      </c>
      <c r="L456">
        <f t="shared" si="36"/>
        <v>123.3</v>
      </c>
      <c r="M456">
        <f t="shared" si="38"/>
        <v>21</v>
      </c>
      <c r="N456" t="str">
        <f t="shared" si="37"/>
        <v>Sep</v>
      </c>
      <c r="O456">
        <f t="shared" si="39"/>
        <v>2022</v>
      </c>
    </row>
    <row r="457" spans="1:15" x14ac:dyDescent="0.25">
      <c r="A457" s="4">
        <v>44826</v>
      </c>
      <c r="B457" t="s">
        <v>96</v>
      </c>
      <c r="C457" s="6">
        <v>12</v>
      </c>
      <c r="D457" t="s">
        <v>106</v>
      </c>
      <c r="E457" t="s">
        <v>106</v>
      </c>
      <c r="F457" t="str">
        <f>VLOOKUP($B457,MasterData[],2,0)</f>
        <v>Product43</v>
      </c>
      <c r="G457" t="str">
        <f>VLOOKUP($B457,MasterData[],3,0)</f>
        <v>Category05</v>
      </c>
      <c r="H457" t="str">
        <f>VLOOKUP($B457,MasterData[],4,0)</f>
        <v>Kg</v>
      </c>
      <c r="I457">
        <f>VLOOKUP($B457,MasterData[],5,0)</f>
        <v>67</v>
      </c>
      <c r="J457">
        <f>VLOOKUP($B457,MasterData[],6,0)</f>
        <v>83.08</v>
      </c>
      <c r="K457">
        <f t="shared" si="35"/>
        <v>804</v>
      </c>
      <c r="L457">
        <f t="shared" si="36"/>
        <v>996.96</v>
      </c>
      <c r="M457">
        <f t="shared" si="38"/>
        <v>22</v>
      </c>
      <c r="N457" t="str">
        <f t="shared" si="37"/>
        <v>Sep</v>
      </c>
      <c r="O457">
        <f t="shared" si="39"/>
        <v>2022</v>
      </c>
    </row>
    <row r="458" spans="1:15" x14ac:dyDescent="0.25">
      <c r="A458" s="4">
        <v>44827</v>
      </c>
      <c r="B458" t="s">
        <v>31</v>
      </c>
      <c r="C458" s="6">
        <v>12</v>
      </c>
      <c r="D458" t="s">
        <v>108</v>
      </c>
      <c r="E458" t="s">
        <v>106</v>
      </c>
      <c r="F458" t="str">
        <f>VLOOKUP($B458,MasterData[],2,0)</f>
        <v>Product12</v>
      </c>
      <c r="G458" t="str">
        <f>VLOOKUP($B458,MasterData[],3,0)</f>
        <v>Category02</v>
      </c>
      <c r="H458" t="str">
        <f>VLOOKUP($B458,MasterData[],4,0)</f>
        <v>Kg</v>
      </c>
      <c r="I458">
        <f>VLOOKUP($B458,MasterData[],5,0)</f>
        <v>73</v>
      </c>
      <c r="J458">
        <f>VLOOKUP($B458,MasterData[],6,0)</f>
        <v>94.17</v>
      </c>
      <c r="K458">
        <f t="shared" si="35"/>
        <v>876</v>
      </c>
      <c r="L458">
        <f t="shared" si="36"/>
        <v>1130.04</v>
      </c>
      <c r="M458">
        <f t="shared" si="38"/>
        <v>23</v>
      </c>
      <c r="N458" t="str">
        <f t="shared" si="37"/>
        <v>Sep</v>
      </c>
      <c r="O458">
        <f t="shared" si="39"/>
        <v>2022</v>
      </c>
    </row>
    <row r="459" spans="1:15" x14ac:dyDescent="0.25">
      <c r="A459" s="4">
        <v>44828</v>
      </c>
      <c r="B459" t="s">
        <v>73</v>
      </c>
      <c r="C459" s="6">
        <v>14</v>
      </c>
      <c r="D459" t="s">
        <v>108</v>
      </c>
      <c r="E459" t="s">
        <v>106</v>
      </c>
      <c r="F459" t="str">
        <f>VLOOKUP($B459,MasterData[],2,0)</f>
        <v>Product32</v>
      </c>
      <c r="G459" t="str">
        <f>VLOOKUP($B459,MasterData[],3,0)</f>
        <v>Category04</v>
      </c>
      <c r="H459" t="str">
        <f>VLOOKUP($B459,MasterData[],4,0)</f>
        <v>Kg</v>
      </c>
      <c r="I459">
        <f>VLOOKUP($B459,MasterData[],5,0)</f>
        <v>89</v>
      </c>
      <c r="J459">
        <f>VLOOKUP($B459,MasterData[],6,0)</f>
        <v>117.48</v>
      </c>
      <c r="K459">
        <f t="shared" si="35"/>
        <v>1246</v>
      </c>
      <c r="L459">
        <f t="shared" si="36"/>
        <v>1644.72</v>
      </c>
      <c r="M459">
        <f t="shared" si="38"/>
        <v>24</v>
      </c>
      <c r="N459" t="str">
        <f t="shared" si="37"/>
        <v>Sep</v>
      </c>
      <c r="O459">
        <f t="shared" si="39"/>
        <v>2022</v>
      </c>
    </row>
    <row r="460" spans="1:15" x14ac:dyDescent="0.25">
      <c r="A460" s="4">
        <v>44828</v>
      </c>
      <c r="B460" t="s">
        <v>73</v>
      </c>
      <c r="C460" s="6">
        <v>8</v>
      </c>
      <c r="D460" t="s">
        <v>108</v>
      </c>
      <c r="E460" t="s">
        <v>107</v>
      </c>
      <c r="F460" t="str">
        <f>VLOOKUP($B460,MasterData[],2,0)</f>
        <v>Product32</v>
      </c>
      <c r="G460" t="str">
        <f>VLOOKUP($B460,MasterData[],3,0)</f>
        <v>Category04</v>
      </c>
      <c r="H460" t="str">
        <f>VLOOKUP($B460,MasterData[],4,0)</f>
        <v>Kg</v>
      </c>
      <c r="I460">
        <f>VLOOKUP($B460,MasterData[],5,0)</f>
        <v>89</v>
      </c>
      <c r="J460">
        <f>VLOOKUP($B460,MasterData[],6,0)</f>
        <v>117.48</v>
      </c>
      <c r="K460">
        <f t="shared" si="35"/>
        <v>712</v>
      </c>
      <c r="L460">
        <f t="shared" si="36"/>
        <v>939.84</v>
      </c>
      <c r="M460">
        <f t="shared" si="38"/>
        <v>24</v>
      </c>
      <c r="N460" t="str">
        <f t="shared" si="37"/>
        <v>Sep</v>
      </c>
      <c r="O460">
        <f t="shared" si="39"/>
        <v>2022</v>
      </c>
    </row>
    <row r="461" spans="1:15" x14ac:dyDescent="0.25">
      <c r="A461" s="4">
        <v>44831</v>
      </c>
      <c r="B461" t="s">
        <v>81</v>
      </c>
      <c r="C461" s="6">
        <v>4</v>
      </c>
      <c r="D461" t="s">
        <v>108</v>
      </c>
      <c r="E461" t="s">
        <v>107</v>
      </c>
      <c r="F461" t="str">
        <f>VLOOKUP($B461,MasterData[],2,0)</f>
        <v>Product36</v>
      </c>
      <c r="G461" t="str">
        <f>VLOOKUP($B461,MasterData[],3,0)</f>
        <v>Category04</v>
      </c>
      <c r="H461" t="str">
        <f>VLOOKUP($B461,MasterData[],4,0)</f>
        <v>Kg</v>
      </c>
      <c r="I461">
        <f>VLOOKUP($B461,MasterData[],5,0)</f>
        <v>90</v>
      </c>
      <c r="J461">
        <f>VLOOKUP($B461,MasterData[],6,0)</f>
        <v>96.3</v>
      </c>
      <c r="K461">
        <f t="shared" si="35"/>
        <v>360</v>
      </c>
      <c r="L461">
        <f t="shared" si="36"/>
        <v>385.2</v>
      </c>
      <c r="M461">
        <f t="shared" si="38"/>
        <v>27</v>
      </c>
      <c r="N461" t="str">
        <f t="shared" si="37"/>
        <v>Sep</v>
      </c>
      <c r="O461">
        <f t="shared" si="39"/>
        <v>2022</v>
      </c>
    </row>
    <row r="462" spans="1:15" x14ac:dyDescent="0.25">
      <c r="A462" s="4">
        <v>44831</v>
      </c>
      <c r="B462" t="s">
        <v>98</v>
      </c>
      <c r="C462" s="6">
        <v>9</v>
      </c>
      <c r="D462" t="s">
        <v>108</v>
      </c>
      <c r="E462" t="s">
        <v>107</v>
      </c>
      <c r="F462" t="str">
        <f>VLOOKUP($B462,MasterData[],2,0)</f>
        <v>Product44</v>
      </c>
      <c r="G462" t="str">
        <f>VLOOKUP($B462,MasterData[],3,0)</f>
        <v>Category05</v>
      </c>
      <c r="H462" t="str">
        <f>VLOOKUP($B462,MasterData[],4,0)</f>
        <v>Kg</v>
      </c>
      <c r="I462">
        <f>VLOOKUP($B462,MasterData[],5,0)</f>
        <v>76</v>
      </c>
      <c r="J462">
        <f>VLOOKUP($B462,MasterData[],6,0)</f>
        <v>82.08</v>
      </c>
      <c r="K462">
        <f t="shared" si="35"/>
        <v>684</v>
      </c>
      <c r="L462">
        <f t="shared" si="36"/>
        <v>738.72</v>
      </c>
      <c r="M462">
        <f t="shared" si="38"/>
        <v>27</v>
      </c>
      <c r="N462" t="str">
        <f t="shared" si="37"/>
        <v>Sep</v>
      </c>
      <c r="O462">
        <f t="shared" si="39"/>
        <v>2022</v>
      </c>
    </row>
    <row r="463" spans="1:15" x14ac:dyDescent="0.25">
      <c r="A463" s="4">
        <v>44831</v>
      </c>
      <c r="B463" t="s">
        <v>86</v>
      </c>
      <c r="C463" s="6">
        <v>3</v>
      </c>
      <c r="D463" t="s">
        <v>105</v>
      </c>
      <c r="E463" t="s">
        <v>107</v>
      </c>
      <c r="F463" t="str">
        <f>VLOOKUP($B463,MasterData[],2,0)</f>
        <v>Product38</v>
      </c>
      <c r="G463" t="str">
        <f>VLOOKUP($B463,MasterData[],3,0)</f>
        <v>Category05</v>
      </c>
      <c r="H463" t="str">
        <f>VLOOKUP($B463,MasterData[],4,0)</f>
        <v>Kg</v>
      </c>
      <c r="I463">
        <f>VLOOKUP($B463,MasterData[],5,0)</f>
        <v>72</v>
      </c>
      <c r="J463">
        <f>VLOOKUP($B463,MasterData[],6,0)</f>
        <v>79.92</v>
      </c>
      <c r="K463">
        <f t="shared" si="35"/>
        <v>216</v>
      </c>
      <c r="L463">
        <f t="shared" si="36"/>
        <v>239.76</v>
      </c>
      <c r="M463">
        <f t="shared" si="38"/>
        <v>27</v>
      </c>
      <c r="N463" t="str">
        <f t="shared" si="37"/>
        <v>Sep</v>
      </c>
      <c r="O463">
        <f t="shared" si="39"/>
        <v>2022</v>
      </c>
    </row>
    <row r="464" spans="1:15" x14ac:dyDescent="0.25">
      <c r="A464" s="4">
        <v>44833</v>
      </c>
      <c r="B464" t="s">
        <v>77</v>
      </c>
      <c r="C464" s="6">
        <v>13</v>
      </c>
      <c r="D464" t="s">
        <v>108</v>
      </c>
      <c r="E464" t="s">
        <v>106</v>
      </c>
      <c r="F464" t="str">
        <f>VLOOKUP($B464,MasterData[],2,0)</f>
        <v>Product34</v>
      </c>
      <c r="G464" t="str">
        <f>VLOOKUP($B464,MasterData[],3,0)</f>
        <v>Category04</v>
      </c>
      <c r="H464" t="str">
        <f>VLOOKUP($B464,MasterData[],4,0)</f>
        <v>Lt</v>
      </c>
      <c r="I464">
        <f>VLOOKUP($B464,MasterData[],5,0)</f>
        <v>55</v>
      </c>
      <c r="J464">
        <f>VLOOKUP($B464,MasterData[],6,0)</f>
        <v>58.3</v>
      </c>
      <c r="K464">
        <f t="shared" si="35"/>
        <v>715</v>
      </c>
      <c r="L464">
        <f t="shared" si="36"/>
        <v>757.9</v>
      </c>
      <c r="M464">
        <f t="shared" si="38"/>
        <v>29</v>
      </c>
      <c r="N464" t="str">
        <f t="shared" si="37"/>
        <v>Sep</v>
      </c>
      <c r="O464">
        <f t="shared" si="39"/>
        <v>2022</v>
      </c>
    </row>
    <row r="465" spans="1:15" x14ac:dyDescent="0.25">
      <c r="A465" s="4">
        <v>44837</v>
      </c>
      <c r="B465" t="s">
        <v>29</v>
      </c>
      <c r="C465" s="6">
        <v>5</v>
      </c>
      <c r="D465" t="s">
        <v>108</v>
      </c>
      <c r="E465" t="s">
        <v>107</v>
      </c>
      <c r="F465" t="str">
        <f>VLOOKUP($B465,MasterData[],2,0)</f>
        <v>Product11</v>
      </c>
      <c r="G465" t="str">
        <f>VLOOKUP($B465,MasterData[],3,0)</f>
        <v>Category02</v>
      </c>
      <c r="H465" t="str">
        <f>VLOOKUP($B465,MasterData[],4,0)</f>
        <v>Lt</v>
      </c>
      <c r="I465">
        <f>VLOOKUP($B465,MasterData[],5,0)</f>
        <v>44</v>
      </c>
      <c r="J465">
        <f>VLOOKUP($B465,MasterData[],6,0)</f>
        <v>48.4</v>
      </c>
      <c r="K465">
        <f t="shared" si="35"/>
        <v>220</v>
      </c>
      <c r="L465">
        <f t="shared" si="36"/>
        <v>242</v>
      </c>
      <c r="M465">
        <f t="shared" si="38"/>
        <v>3</v>
      </c>
      <c r="N465" t="str">
        <f t="shared" si="37"/>
        <v>Oct</v>
      </c>
      <c r="O465">
        <f t="shared" si="39"/>
        <v>2022</v>
      </c>
    </row>
    <row r="466" spans="1:15" x14ac:dyDescent="0.25">
      <c r="A466" s="4">
        <v>44838</v>
      </c>
      <c r="B466" t="s">
        <v>20</v>
      </c>
      <c r="C466" s="6">
        <v>15</v>
      </c>
      <c r="D466" t="s">
        <v>108</v>
      </c>
      <c r="E466" t="s">
        <v>106</v>
      </c>
      <c r="F466" t="str">
        <f>VLOOKUP($B466,MasterData[],2,0)</f>
        <v>Product07</v>
      </c>
      <c r="G466" t="str">
        <f>VLOOKUP($B466,MasterData[],3,0)</f>
        <v>Category01</v>
      </c>
      <c r="H466" t="str">
        <f>VLOOKUP($B466,MasterData[],4,0)</f>
        <v>Lt</v>
      </c>
      <c r="I466">
        <f>VLOOKUP($B466,MasterData[],5,0)</f>
        <v>43</v>
      </c>
      <c r="J466">
        <f>VLOOKUP($B466,MasterData[],6,0)</f>
        <v>47.730000000000004</v>
      </c>
      <c r="K466">
        <f t="shared" si="35"/>
        <v>645</v>
      </c>
      <c r="L466">
        <f t="shared" si="36"/>
        <v>715.95</v>
      </c>
      <c r="M466">
        <f t="shared" si="38"/>
        <v>4</v>
      </c>
      <c r="N466" t="str">
        <f t="shared" si="37"/>
        <v>Oct</v>
      </c>
      <c r="O466">
        <f t="shared" si="39"/>
        <v>2022</v>
      </c>
    </row>
    <row r="467" spans="1:15" x14ac:dyDescent="0.25">
      <c r="A467" s="4">
        <v>44840</v>
      </c>
      <c r="B467" t="s">
        <v>79</v>
      </c>
      <c r="C467" s="6">
        <v>1</v>
      </c>
      <c r="D467" t="s">
        <v>108</v>
      </c>
      <c r="E467" t="s">
        <v>106</v>
      </c>
      <c r="F467" t="str">
        <f>VLOOKUP($B467,MasterData[],2,0)</f>
        <v>Product35</v>
      </c>
      <c r="G467" t="str">
        <f>VLOOKUP($B467,MasterData[],3,0)</f>
        <v>Category04</v>
      </c>
      <c r="H467" t="str">
        <f>VLOOKUP($B467,MasterData[],4,0)</f>
        <v>No.</v>
      </c>
      <c r="I467">
        <f>VLOOKUP($B467,MasterData[],5,0)</f>
        <v>5</v>
      </c>
      <c r="J467">
        <f>VLOOKUP($B467,MasterData[],6,0)</f>
        <v>6.7</v>
      </c>
      <c r="K467">
        <f t="shared" si="35"/>
        <v>5</v>
      </c>
      <c r="L467">
        <f t="shared" si="36"/>
        <v>6.7</v>
      </c>
      <c r="M467">
        <f t="shared" si="38"/>
        <v>6</v>
      </c>
      <c r="N467" t="str">
        <f t="shared" si="37"/>
        <v>Oct</v>
      </c>
      <c r="O467">
        <f t="shared" si="39"/>
        <v>2022</v>
      </c>
    </row>
    <row r="468" spans="1:15" x14ac:dyDescent="0.25">
      <c r="A468" s="4">
        <v>44843</v>
      </c>
      <c r="B468" t="s">
        <v>86</v>
      </c>
      <c r="C468" s="6">
        <v>14</v>
      </c>
      <c r="D468" t="s">
        <v>106</v>
      </c>
      <c r="E468" t="s">
        <v>106</v>
      </c>
      <c r="F468" t="str">
        <f>VLOOKUP($B468,MasterData[],2,0)</f>
        <v>Product38</v>
      </c>
      <c r="G468" t="str">
        <f>VLOOKUP($B468,MasterData[],3,0)</f>
        <v>Category05</v>
      </c>
      <c r="H468" t="str">
        <f>VLOOKUP($B468,MasterData[],4,0)</f>
        <v>Kg</v>
      </c>
      <c r="I468">
        <f>VLOOKUP($B468,MasterData[],5,0)</f>
        <v>72</v>
      </c>
      <c r="J468">
        <f>VLOOKUP($B468,MasterData[],6,0)</f>
        <v>79.92</v>
      </c>
      <c r="K468">
        <f t="shared" si="35"/>
        <v>1008</v>
      </c>
      <c r="L468">
        <f t="shared" si="36"/>
        <v>1118.8800000000001</v>
      </c>
      <c r="M468">
        <f t="shared" si="38"/>
        <v>9</v>
      </c>
      <c r="N468" t="str">
        <f t="shared" si="37"/>
        <v>Oct</v>
      </c>
      <c r="O468">
        <f t="shared" si="39"/>
        <v>2022</v>
      </c>
    </row>
    <row r="469" spans="1:15" x14ac:dyDescent="0.25">
      <c r="A469" s="4">
        <v>44844</v>
      </c>
      <c r="B469" t="s">
        <v>45</v>
      </c>
      <c r="C469" s="6">
        <v>9</v>
      </c>
      <c r="D469" t="s">
        <v>108</v>
      </c>
      <c r="E469" t="s">
        <v>106</v>
      </c>
      <c r="F469" t="str">
        <f>VLOOKUP($B469,MasterData[],2,0)</f>
        <v>Product19</v>
      </c>
      <c r="G469" t="str">
        <f>VLOOKUP($B469,MasterData[],3,0)</f>
        <v>Category02</v>
      </c>
      <c r="H469" t="str">
        <f>VLOOKUP($B469,MasterData[],4,0)</f>
        <v>Ft</v>
      </c>
      <c r="I469">
        <f>VLOOKUP($B469,MasterData[],5,0)</f>
        <v>150</v>
      </c>
      <c r="J469">
        <f>VLOOKUP($B469,MasterData[],6,0)</f>
        <v>210</v>
      </c>
      <c r="K469">
        <f t="shared" si="35"/>
        <v>1350</v>
      </c>
      <c r="L469">
        <f t="shared" si="36"/>
        <v>1890</v>
      </c>
      <c r="M469">
        <f t="shared" si="38"/>
        <v>10</v>
      </c>
      <c r="N469" t="str">
        <f t="shared" si="37"/>
        <v>Oct</v>
      </c>
      <c r="O469">
        <f t="shared" si="39"/>
        <v>2022</v>
      </c>
    </row>
    <row r="470" spans="1:15" x14ac:dyDescent="0.25">
      <c r="A470" s="4">
        <v>44844</v>
      </c>
      <c r="B470" t="s">
        <v>98</v>
      </c>
      <c r="C470" s="6">
        <v>12</v>
      </c>
      <c r="D470" t="s">
        <v>106</v>
      </c>
      <c r="E470" t="s">
        <v>106</v>
      </c>
      <c r="F470" t="str">
        <f>VLOOKUP($B470,MasterData[],2,0)</f>
        <v>Product44</v>
      </c>
      <c r="G470" t="str">
        <f>VLOOKUP($B470,MasterData[],3,0)</f>
        <v>Category05</v>
      </c>
      <c r="H470" t="str">
        <f>VLOOKUP($B470,MasterData[],4,0)</f>
        <v>Kg</v>
      </c>
      <c r="I470">
        <f>VLOOKUP($B470,MasterData[],5,0)</f>
        <v>76</v>
      </c>
      <c r="J470">
        <f>VLOOKUP($B470,MasterData[],6,0)</f>
        <v>82.08</v>
      </c>
      <c r="K470">
        <f t="shared" si="35"/>
        <v>912</v>
      </c>
      <c r="L470">
        <f t="shared" si="36"/>
        <v>984.96</v>
      </c>
      <c r="M470">
        <f t="shared" si="38"/>
        <v>10</v>
      </c>
      <c r="N470" t="str">
        <f t="shared" si="37"/>
        <v>Oct</v>
      </c>
      <c r="O470">
        <f t="shared" si="39"/>
        <v>2022</v>
      </c>
    </row>
    <row r="471" spans="1:15" x14ac:dyDescent="0.25">
      <c r="A471" s="4">
        <v>44845</v>
      </c>
      <c r="B471" t="s">
        <v>22</v>
      </c>
      <c r="C471" s="6">
        <v>10</v>
      </c>
      <c r="D471" t="s">
        <v>108</v>
      </c>
      <c r="E471" t="s">
        <v>106</v>
      </c>
      <c r="F471" t="str">
        <f>VLOOKUP($B471,MasterData[],2,0)</f>
        <v>Product08</v>
      </c>
      <c r="G471" t="str">
        <f>VLOOKUP($B471,MasterData[],3,0)</f>
        <v>Category01</v>
      </c>
      <c r="H471" t="str">
        <f>VLOOKUP($B471,MasterData[],4,0)</f>
        <v>Kg</v>
      </c>
      <c r="I471">
        <f>VLOOKUP($B471,MasterData[],5,0)</f>
        <v>83</v>
      </c>
      <c r="J471">
        <f>VLOOKUP($B471,MasterData[],6,0)</f>
        <v>94.62</v>
      </c>
      <c r="K471">
        <f t="shared" si="35"/>
        <v>830</v>
      </c>
      <c r="L471">
        <f t="shared" si="36"/>
        <v>946.2</v>
      </c>
      <c r="M471">
        <f t="shared" si="38"/>
        <v>11</v>
      </c>
      <c r="N471" t="str">
        <f t="shared" si="37"/>
        <v>Oct</v>
      </c>
      <c r="O471">
        <f t="shared" si="39"/>
        <v>2022</v>
      </c>
    </row>
    <row r="472" spans="1:15" x14ac:dyDescent="0.25">
      <c r="A472" s="4">
        <v>44847</v>
      </c>
      <c r="B472" t="s">
        <v>10</v>
      </c>
      <c r="C472" s="6">
        <v>15</v>
      </c>
      <c r="D472" t="s">
        <v>106</v>
      </c>
      <c r="E472" t="s">
        <v>106</v>
      </c>
      <c r="F472" t="str">
        <f>VLOOKUP($B472,MasterData[],2,0)</f>
        <v>Product02</v>
      </c>
      <c r="G472" t="str">
        <f>VLOOKUP($B472,MasterData[],3,0)</f>
        <v>Category01</v>
      </c>
      <c r="H472" t="str">
        <f>VLOOKUP($B472,MasterData[],4,0)</f>
        <v>Kg</v>
      </c>
      <c r="I472">
        <f>VLOOKUP($B472,MasterData[],5,0)</f>
        <v>105</v>
      </c>
      <c r="J472">
        <f>VLOOKUP($B472,MasterData[],6,0)</f>
        <v>142.80000000000001</v>
      </c>
      <c r="K472">
        <f t="shared" si="35"/>
        <v>1575</v>
      </c>
      <c r="L472">
        <f t="shared" si="36"/>
        <v>2142</v>
      </c>
      <c r="M472">
        <f t="shared" si="38"/>
        <v>13</v>
      </c>
      <c r="N472" t="str">
        <f t="shared" si="37"/>
        <v>Oct</v>
      </c>
      <c r="O472">
        <f t="shared" si="39"/>
        <v>2022</v>
      </c>
    </row>
    <row r="473" spans="1:15" x14ac:dyDescent="0.25">
      <c r="A473" s="4">
        <v>44848</v>
      </c>
      <c r="B473" t="s">
        <v>98</v>
      </c>
      <c r="C473" s="6">
        <v>15</v>
      </c>
      <c r="D473" t="s">
        <v>105</v>
      </c>
      <c r="E473" t="s">
        <v>106</v>
      </c>
      <c r="F473" t="str">
        <f>VLOOKUP($B473,MasterData[],2,0)</f>
        <v>Product44</v>
      </c>
      <c r="G473" t="str">
        <f>VLOOKUP($B473,MasterData[],3,0)</f>
        <v>Category05</v>
      </c>
      <c r="H473" t="str">
        <f>VLOOKUP($B473,MasterData[],4,0)</f>
        <v>Kg</v>
      </c>
      <c r="I473">
        <f>VLOOKUP($B473,MasterData[],5,0)</f>
        <v>76</v>
      </c>
      <c r="J473">
        <f>VLOOKUP($B473,MasterData[],6,0)</f>
        <v>82.08</v>
      </c>
      <c r="K473">
        <f t="shared" si="35"/>
        <v>1140</v>
      </c>
      <c r="L473">
        <f t="shared" si="36"/>
        <v>1231.2</v>
      </c>
      <c r="M473">
        <f t="shared" si="38"/>
        <v>14</v>
      </c>
      <c r="N473" t="str">
        <f t="shared" si="37"/>
        <v>Oct</v>
      </c>
      <c r="O473">
        <f t="shared" si="39"/>
        <v>2022</v>
      </c>
    </row>
    <row r="474" spans="1:15" x14ac:dyDescent="0.25">
      <c r="A474" s="4">
        <v>44849</v>
      </c>
      <c r="B474" t="s">
        <v>37</v>
      </c>
      <c r="C474" s="6">
        <v>10</v>
      </c>
      <c r="D474" t="s">
        <v>108</v>
      </c>
      <c r="E474" t="s">
        <v>107</v>
      </c>
      <c r="F474" t="str">
        <f>VLOOKUP($B474,MasterData[],2,0)</f>
        <v>Product15</v>
      </c>
      <c r="G474" t="str">
        <f>VLOOKUP($B474,MasterData[],3,0)</f>
        <v>Category02</v>
      </c>
      <c r="H474" t="str">
        <f>VLOOKUP($B474,MasterData[],4,0)</f>
        <v>No.</v>
      </c>
      <c r="I474">
        <f>VLOOKUP($B474,MasterData[],5,0)</f>
        <v>12</v>
      </c>
      <c r="J474">
        <f>VLOOKUP($B474,MasterData[],6,0)</f>
        <v>15.719999999999999</v>
      </c>
      <c r="K474">
        <f t="shared" si="35"/>
        <v>120</v>
      </c>
      <c r="L474">
        <f t="shared" si="36"/>
        <v>157.19999999999999</v>
      </c>
      <c r="M474">
        <f t="shared" si="38"/>
        <v>15</v>
      </c>
      <c r="N474" t="str">
        <f t="shared" si="37"/>
        <v>Oct</v>
      </c>
      <c r="O474">
        <f t="shared" si="39"/>
        <v>2022</v>
      </c>
    </row>
    <row r="475" spans="1:15" x14ac:dyDescent="0.25">
      <c r="A475" s="4">
        <v>44850</v>
      </c>
      <c r="B475" t="s">
        <v>81</v>
      </c>
      <c r="C475" s="6">
        <v>3</v>
      </c>
      <c r="D475" t="s">
        <v>106</v>
      </c>
      <c r="E475" t="s">
        <v>106</v>
      </c>
      <c r="F475" t="str">
        <f>VLOOKUP($B475,MasterData[],2,0)</f>
        <v>Product36</v>
      </c>
      <c r="G475" t="str">
        <f>VLOOKUP($B475,MasterData[],3,0)</f>
        <v>Category04</v>
      </c>
      <c r="H475" t="str">
        <f>VLOOKUP($B475,MasterData[],4,0)</f>
        <v>Kg</v>
      </c>
      <c r="I475">
        <f>VLOOKUP($B475,MasterData[],5,0)</f>
        <v>90</v>
      </c>
      <c r="J475">
        <f>VLOOKUP($B475,MasterData[],6,0)</f>
        <v>96.3</v>
      </c>
      <c r="K475">
        <f t="shared" si="35"/>
        <v>270</v>
      </c>
      <c r="L475">
        <f t="shared" si="36"/>
        <v>288.89999999999998</v>
      </c>
      <c r="M475">
        <f t="shared" si="38"/>
        <v>16</v>
      </c>
      <c r="N475" t="str">
        <f t="shared" si="37"/>
        <v>Oct</v>
      </c>
      <c r="O475">
        <f t="shared" si="39"/>
        <v>2022</v>
      </c>
    </row>
    <row r="476" spans="1:15" x14ac:dyDescent="0.25">
      <c r="A476" s="4">
        <v>44857</v>
      </c>
      <c r="B476" t="s">
        <v>56</v>
      </c>
      <c r="C476" s="6">
        <v>14</v>
      </c>
      <c r="D476" t="s">
        <v>106</v>
      </c>
      <c r="E476" t="s">
        <v>107</v>
      </c>
      <c r="F476" t="str">
        <f>VLOOKUP($B476,MasterData[],2,0)</f>
        <v>Product24</v>
      </c>
      <c r="G476" t="str">
        <f>VLOOKUP($B476,MasterData[],3,0)</f>
        <v>Category03</v>
      </c>
      <c r="H476" t="str">
        <f>VLOOKUP($B476,MasterData[],4,0)</f>
        <v>Ft</v>
      </c>
      <c r="I476">
        <f>VLOOKUP($B476,MasterData[],5,0)</f>
        <v>144</v>
      </c>
      <c r="J476">
        <f>VLOOKUP($B476,MasterData[],6,0)</f>
        <v>156.96</v>
      </c>
      <c r="K476">
        <f t="shared" si="35"/>
        <v>2016</v>
      </c>
      <c r="L476">
        <f t="shared" si="36"/>
        <v>2197.44</v>
      </c>
      <c r="M476">
        <f t="shared" si="38"/>
        <v>23</v>
      </c>
      <c r="N476" t="str">
        <f t="shared" si="37"/>
        <v>Oct</v>
      </c>
      <c r="O476">
        <f t="shared" si="39"/>
        <v>2022</v>
      </c>
    </row>
    <row r="477" spans="1:15" x14ac:dyDescent="0.25">
      <c r="A477" s="4">
        <v>44864</v>
      </c>
      <c r="B477" t="s">
        <v>94</v>
      </c>
      <c r="C477" s="6">
        <v>3</v>
      </c>
      <c r="D477" t="s">
        <v>108</v>
      </c>
      <c r="E477" t="s">
        <v>107</v>
      </c>
      <c r="F477" t="str">
        <f>VLOOKUP($B477,MasterData[],2,0)</f>
        <v>Product42</v>
      </c>
      <c r="G477" t="str">
        <f>VLOOKUP($B477,MasterData[],3,0)</f>
        <v>Category05</v>
      </c>
      <c r="H477" t="str">
        <f>VLOOKUP($B477,MasterData[],4,0)</f>
        <v>Ft</v>
      </c>
      <c r="I477">
        <f>VLOOKUP($B477,MasterData[],5,0)</f>
        <v>120</v>
      </c>
      <c r="J477">
        <f>VLOOKUP($B477,MasterData[],6,0)</f>
        <v>162</v>
      </c>
      <c r="K477">
        <f t="shared" si="35"/>
        <v>360</v>
      </c>
      <c r="L477">
        <f t="shared" si="36"/>
        <v>486</v>
      </c>
      <c r="M477">
        <f t="shared" si="38"/>
        <v>30</v>
      </c>
      <c r="N477" t="str">
        <f t="shared" si="37"/>
        <v>Oct</v>
      </c>
      <c r="O477">
        <f t="shared" si="39"/>
        <v>2022</v>
      </c>
    </row>
    <row r="478" spans="1:15" x14ac:dyDescent="0.25">
      <c r="A478" s="4">
        <v>44865</v>
      </c>
      <c r="B478" t="s">
        <v>86</v>
      </c>
      <c r="C478" s="6">
        <v>8</v>
      </c>
      <c r="D478" t="s">
        <v>108</v>
      </c>
      <c r="E478" t="s">
        <v>106</v>
      </c>
      <c r="F478" t="str">
        <f>VLOOKUP($B478,MasterData[],2,0)</f>
        <v>Product38</v>
      </c>
      <c r="G478" t="str">
        <f>VLOOKUP($B478,MasterData[],3,0)</f>
        <v>Category05</v>
      </c>
      <c r="H478" t="str">
        <f>VLOOKUP($B478,MasterData[],4,0)</f>
        <v>Kg</v>
      </c>
      <c r="I478">
        <f>VLOOKUP($B478,MasterData[],5,0)</f>
        <v>72</v>
      </c>
      <c r="J478">
        <f>VLOOKUP($B478,MasterData[],6,0)</f>
        <v>79.92</v>
      </c>
      <c r="K478">
        <f t="shared" si="35"/>
        <v>576</v>
      </c>
      <c r="L478">
        <f t="shared" si="36"/>
        <v>639.36</v>
      </c>
      <c r="M478">
        <f t="shared" si="38"/>
        <v>31</v>
      </c>
      <c r="N478" t="str">
        <f t="shared" si="37"/>
        <v>Oct</v>
      </c>
      <c r="O478">
        <f t="shared" si="39"/>
        <v>2022</v>
      </c>
    </row>
    <row r="479" spans="1:15" x14ac:dyDescent="0.25">
      <c r="A479" s="4">
        <v>44866</v>
      </c>
      <c r="B479" t="s">
        <v>31</v>
      </c>
      <c r="C479" s="6">
        <v>15</v>
      </c>
      <c r="D479" t="s">
        <v>105</v>
      </c>
      <c r="E479" t="s">
        <v>106</v>
      </c>
      <c r="F479" t="str">
        <f>VLOOKUP($B479,MasterData[],2,0)</f>
        <v>Product12</v>
      </c>
      <c r="G479" t="str">
        <f>VLOOKUP($B479,MasterData[],3,0)</f>
        <v>Category02</v>
      </c>
      <c r="H479" t="str">
        <f>VLOOKUP($B479,MasterData[],4,0)</f>
        <v>Kg</v>
      </c>
      <c r="I479">
        <f>VLOOKUP($B479,MasterData[],5,0)</f>
        <v>73</v>
      </c>
      <c r="J479">
        <f>VLOOKUP($B479,MasterData[],6,0)</f>
        <v>94.17</v>
      </c>
      <c r="K479">
        <f t="shared" si="35"/>
        <v>1095</v>
      </c>
      <c r="L479">
        <f t="shared" si="36"/>
        <v>1412.55</v>
      </c>
      <c r="M479">
        <f t="shared" si="38"/>
        <v>1</v>
      </c>
      <c r="N479" t="str">
        <f t="shared" si="37"/>
        <v>Nov</v>
      </c>
      <c r="O479">
        <f t="shared" si="39"/>
        <v>2022</v>
      </c>
    </row>
    <row r="480" spans="1:15" x14ac:dyDescent="0.25">
      <c r="A480" s="4">
        <v>44867</v>
      </c>
      <c r="B480" t="s">
        <v>37</v>
      </c>
      <c r="C480" s="6">
        <v>15</v>
      </c>
      <c r="D480" t="s">
        <v>105</v>
      </c>
      <c r="E480" t="s">
        <v>107</v>
      </c>
      <c r="F480" t="str">
        <f>VLOOKUP($B480,MasterData[],2,0)</f>
        <v>Product15</v>
      </c>
      <c r="G480" t="str">
        <f>VLOOKUP($B480,MasterData[],3,0)</f>
        <v>Category02</v>
      </c>
      <c r="H480" t="str">
        <f>VLOOKUP($B480,MasterData[],4,0)</f>
        <v>No.</v>
      </c>
      <c r="I480">
        <f>VLOOKUP($B480,MasterData[],5,0)</f>
        <v>12</v>
      </c>
      <c r="J480">
        <f>VLOOKUP($B480,MasterData[],6,0)</f>
        <v>15.719999999999999</v>
      </c>
      <c r="K480">
        <f t="shared" si="35"/>
        <v>180</v>
      </c>
      <c r="L480">
        <f t="shared" si="36"/>
        <v>235.79999999999998</v>
      </c>
      <c r="M480">
        <f t="shared" si="38"/>
        <v>2</v>
      </c>
      <c r="N480" t="str">
        <f t="shared" si="37"/>
        <v>Nov</v>
      </c>
      <c r="O480">
        <f t="shared" si="39"/>
        <v>2022</v>
      </c>
    </row>
    <row r="481" spans="1:15" x14ac:dyDescent="0.25">
      <c r="A481" s="4">
        <v>44867</v>
      </c>
      <c r="B481" t="s">
        <v>69</v>
      </c>
      <c r="C481" s="6">
        <v>15</v>
      </c>
      <c r="D481" t="s">
        <v>108</v>
      </c>
      <c r="E481" t="s">
        <v>107</v>
      </c>
      <c r="F481" t="str">
        <f>VLOOKUP($B481,MasterData[],2,0)</f>
        <v>Product30</v>
      </c>
      <c r="G481" t="str">
        <f>VLOOKUP($B481,MasterData[],3,0)</f>
        <v>Category04</v>
      </c>
      <c r="H481" t="str">
        <f>VLOOKUP($B481,MasterData[],4,0)</f>
        <v>Ft</v>
      </c>
      <c r="I481">
        <f>VLOOKUP($B481,MasterData[],5,0)</f>
        <v>148</v>
      </c>
      <c r="J481">
        <f>VLOOKUP($B481,MasterData[],6,0)</f>
        <v>201.28</v>
      </c>
      <c r="K481">
        <f t="shared" si="35"/>
        <v>2220</v>
      </c>
      <c r="L481">
        <f t="shared" si="36"/>
        <v>3019.2</v>
      </c>
      <c r="M481">
        <f t="shared" si="38"/>
        <v>2</v>
      </c>
      <c r="N481" t="str">
        <f t="shared" si="37"/>
        <v>Nov</v>
      </c>
      <c r="O481">
        <f t="shared" si="39"/>
        <v>2022</v>
      </c>
    </row>
    <row r="482" spans="1:15" x14ac:dyDescent="0.25">
      <c r="A482" s="4">
        <v>44867</v>
      </c>
      <c r="B482" t="s">
        <v>79</v>
      </c>
      <c r="C482" s="6">
        <v>5</v>
      </c>
      <c r="D482" t="s">
        <v>108</v>
      </c>
      <c r="E482" t="s">
        <v>107</v>
      </c>
      <c r="F482" t="str">
        <f>VLOOKUP($B482,MasterData[],2,0)</f>
        <v>Product35</v>
      </c>
      <c r="G482" t="str">
        <f>VLOOKUP($B482,MasterData[],3,0)</f>
        <v>Category04</v>
      </c>
      <c r="H482" t="str">
        <f>VLOOKUP($B482,MasterData[],4,0)</f>
        <v>No.</v>
      </c>
      <c r="I482">
        <f>VLOOKUP($B482,MasterData[],5,0)</f>
        <v>5</v>
      </c>
      <c r="J482">
        <f>VLOOKUP($B482,MasterData[],6,0)</f>
        <v>6.7</v>
      </c>
      <c r="K482">
        <f t="shared" si="35"/>
        <v>25</v>
      </c>
      <c r="L482">
        <f t="shared" si="36"/>
        <v>33.5</v>
      </c>
      <c r="M482">
        <f t="shared" si="38"/>
        <v>2</v>
      </c>
      <c r="N482" t="str">
        <f t="shared" si="37"/>
        <v>Nov</v>
      </c>
      <c r="O482">
        <f t="shared" si="39"/>
        <v>2022</v>
      </c>
    </row>
    <row r="483" spans="1:15" x14ac:dyDescent="0.25">
      <c r="A483" s="4">
        <v>44868</v>
      </c>
      <c r="B483" t="s">
        <v>47</v>
      </c>
      <c r="C483" s="6">
        <v>11</v>
      </c>
      <c r="D483" t="s">
        <v>106</v>
      </c>
      <c r="E483" t="s">
        <v>106</v>
      </c>
      <c r="F483" t="str">
        <f>VLOOKUP($B483,MasterData[],2,0)</f>
        <v>Product20</v>
      </c>
      <c r="G483" t="str">
        <f>VLOOKUP($B483,MasterData[],3,0)</f>
        <v>Category03</v>
      </c>
      <c r="H483" t="str">
        <f>VLOOKUP($B483,MasterData[],4,0)</f>
        <v>Lt</v>
      </c>
      <c r="I483">
        <f>VLOOKUP($B483,MasterData[],5,0)</f>
        <v>61</v>
      </c>
      <c r="J483">
        <f>VLOOKUP($B483,MasterData[],6,0)</f>
        <v>76.25</v>
      </c>
      <c r="K483">
        <f t="shared" si="35"/>
        <v>671</v>
      </c>
      <c r="L483">
        <f t="shared" si="36"/>
        <v>838.75</v>
      </c>
      <c r="M483">
        <f t="shared" si="38"/>
        <v>3</v>
      </c>
      <c r="N483" t="str">
        <f t="shared" si="37"/>
        <v>Nov</v>
      </c>
      <c r="O483">
        <f t="shared" si="39"/>
        <v>2022</v>
      </c>
    </row>
    <row r="484" spans="1:15" x14ac:dyDescent="0.25">
      <c r="A484" s="4">
        <v>44869</v>
      </c>
      <c r="B484" t="s">
        <v>22</v>
      </c>
      <c r="C484" s="6">
        <v>10</v>
      </c>
      <c r="D484" t="s">
        <v>108</v>
      </c>
      <c r="E484" t="s">
        <v>106</v>
      </c>
      <c r="F484" t="str">
        <f>VLOOKUP($B484,MasterData[],2,0)</f>
        <v>Product08</v>
      </c>
      <c r="G484" t="str">
        <f>VLOOKUP($B484,MasterData[],3,0)</f>
        <v>Category01</v>
      </c>
      <c r="H484" t="str">
        <f>VLOOKUP($B484,MasterData[],4,0)</f>
        <v>Kg</v>
      </c>
      <c r="I484">
        <f>VLOOKUP($B484,MasterData[],5,0)</f>
        <v>83</v>
      </c>
      <c r="J484">
        <f>VLOOKUP($B484,MasterData[],6,0)</f>
        <v>94.62</v>
      </c>
      <c r="K484">
        <f t="shared" si="35"/>
        <v>830</v>
      </c>
      <c r="L484">
        <f t="shared" si="36"/>
        <v>946.2</v>
      </c>
      <c r="M484">
        <f t="shared" si="38"/>
        <v>4</v>
      </c>
      <c r="N484" t="str">
        <f t="shared" si="37"/>
        <v>Nov</v>
      </c>
      <c r="O484">
        <f t="shared" si="39"/>
        <v>2022</v>
      </c>
    </row>
    <row r="485" spans="1:15" x14ac:dyDescent="0.25">
      <c r="A485" s="4">
        <v>44870</v>
      </c>
      <c r="B485" t="s">
        <v>45</v>
      </c>
      <c r="C485" s="6">
        <v>15</v>
      </c>
      <c r="D485" t="s">
        <v>108</v>
      </c>
      <c r="E485" t="s">
        <v>107</v>
      </c>
      <c r="F485" t="str">
        <f>VLOOKUP($B485,MasterData[],2,0)</f>
        <v>Product19</v>
      </c>
      <c r="G485" t="str">
        <f>VLOOKUP($B485,MasterData[],3,0)</f>
        <v>Category02</v>
      </c>
      <c r="H485" t="str">
        <f>VLOOKUP($B485,MasterData[],4,0)</f>
        <v>Ft</v>
      </c>
      <c r="I485">
        <f>VLOOKUP($B485,MasterData[],5,0)</f>
        <v>150</v>
      </c>
      <c r="J485">
        <f>VLOOKUP($B485,MasterData[],6,0)</f>
        <v>210</v>
      </c>
      <c r="K485">
        <f t="shared" si="35"/>
        <v>2250</v>
      </c>
      <c r="L485">
        <f t="shared" si="36"/>
        <v>3150</v>
      </c>
      <c r="M485">
        <f t="shared" si="38"/>
        <v>5</v>
      </c>
      <c r="N485" t="str">
        <f t="shared" si="37"/>
        <v>Nov</v>
      </c>
      <c r="O485">
        <f t="shared" si="39"/>
        <v>2022</v>
      </c>
    </row>
    <row r="486" spans="1:15" x14ac:dyDescent="0.25">
      <c r="A486" s="4">
        <v>44871</v>
      </c>
      <c r="B486" t="s">
        <v>96</v>
      </c>
      <c r="C486" s="6">
        <v>13</v>
      </c>
      <c r="D486" t="s">
        <v>108</v>
      </c>
      <c r="E486" t="s">
        <v>107</v>
      </c>
      <c r="F486" t="str">
        <f>VLOOKUP($B486,MasterData[],2,0)</f>
        <v>Product43</v>
      </c>
      <c r="G486" t="str">
        <f>VLOOKUP($B486,MasterData[],3,0)</f>
        <v>Category05</v>
      </c>
      <c r="H486" t="str">
        <f>VLOOKUP($B486,MasterData[],4,0)</f>
        <v>Kg</v>
      </c>
      <c r="I486">
        <f>VLOOKUP($B486,MasterData[],5,0)</f>
        <v>67</v>
      </c>
      <c r="J486">
        <f>VLOOKUP($B486,MasterData[],6,0)</f>
        <v>83.08</v>
      </c>
      <c r="K486">
        <f t="shared" si="35"/>
        <v>871</v>
      </c>
      <c r="L486">
        <f t="shared" si="36"/>
        <v>1080.04</v>
      </c>
      <c r="M486">
        <f t="shared" si="38"/>
        <v>6</v>
      </c>
      <c r="N486" t="str">
        <f t="shared" si="37"/>
        <v>Nov</v>
      </c>
      <c r="O486">
        <f t="shared" si="39"/>
        <v>2022</v>
      </c>
    </row>
    <row r="487" spans="1:15" x14ac:dyDescent="0.25">
      <c r="A487" s="4">
        <v>44871</v>
      </c>
      <c r="B487" t="s">
        <v>37</v>
      </c>
      <c r="C487" s="6">
        <v>13</v>
      </c>
      <c r="D487" t="s">
        <v>106</v>
      </c>
      <c r="E487" t="s">
        <v>106</v>
      </c>
      <c r="F487" t="str">
        <f>VLOOKUP($B487,MasterData[],2,0)</f>
        <v>Product15</v>
      </c>
      <c r="G487" t="str">
        <f>VLOOKUP($B487,MasterData[],3,0)</f>
        <v>Category02</v>
      </c>
      <c r="H487" t="str">
        <f>VLOOKUP($B487,MasterData[],4,0)</f>
        <v>No.</v>
      </c>
      <c r="I487">
        <f>VLOOKUP($B487,MasterData[],5,0)</f>
        <v>12</v>
      </c>
      <c r="J487">
        <f>VLOOKUP($B487,MasterData[],6,0)</f>
        <v>15.719999999999999</v>
      </c>
      <c r="K487">
        <f t="shared" si="35"/>
        <v>156</v>
      </c>
      <c r="L487">
        <f t="shared" si="36"/>
        <v>204.35999999999999</v>
      </c>
      <c r="M487">
        <f t="shared" si="38"/>
        <v>6</v>
      </c>
      <c r="N487" t="str">
        <f t="shared" si="37"/>
        <v>Nov</v>
      </c>
      <c r="O487">
        <f t="shared" si="39"/>
        <v>2022</v>
      </c>
    </row>
    <row r="488" spans="1:15" x14ac:dyDescent="0.25">
      <c r="A488" s="4">
        <v>44871</v>
      </c>
      <c r="B488" t="s">
        <v>94</v>
      </c>
      <c r="C488" s="6">
        <v>13</v>
      </c>
      <c r="D488" t="s">
        <v>108</v>
      </c>
      <c r="E488" t="s">
        <v>107</v>
      </c>
      <c r="F488" t="str">
        <f>VLOOKUP($B488,MasterData[],2,0)</f>
        <v>Product42</v>
      </c>
      <c r="G488" t="str">
        <f>VLOOKUP($B488,MasterData[],3,0)</f>
        <v>Category05</v>
      </c>
      <c r="H488" t="str">
        <f>VLOOKUP($B488,MasterData[],4,0)</f>
        <v>Ft</v>
      </c>
      <c r="I488">
        <f>VLOOKUP($B488,MasterData[],5,0)</f>
        <v>120</v>
      </c>
      <c r="J488">
        <f>VLOOKUP($B488,MasterData[],6,0)</f>
        <v>162</v>
      </c>
      <c r="K488">
        <f t="shared" si="35"/>
        <v>1560</v>
      </c>
      <c r="L488">
        <f t="shared" si="36"/>
        <v>2106</v>
      </c>
      <c r="M488">
        <f t="shared" si="38"/>
        <v>6</v>
      </c>
      <c r="N488" t="str">
        <f t="shared" si="37"/>
        <v>Nov</v>
      </c>
      <c r="O488">
        <f t="shared" si="39"/>
        <v>2022</v>
      </c>
    </row>
    <row r="489" spans="1:15" x14ac:dyDescent="0.25">
      <c r="A489" s="4">
        <v>44872</v>
      </c>
      <c r="B489" t="s">
        <v>90</v>
      </c>
      <c r="C489" s="6">
        <v>13</v>
      </c>
      <c r="D489" t="s">
        <v>106</v>
      </c>
      <c r="E489" t="s">
        <v>107</v>
      </c>
      <c r="F489" t="str">
        <f>VLOOKUP($B489,MasterData[],2,0)</f>
        <v>Product40</v>
      </c>
      <c r="G489" t="str">
        <f>VLOOKUP($B489,MasterData[],3,0)</f>
        <v>Category05</v>
      </c>
      <c r="H489" t="str">
        <f>VLOOKUP($B489,MasterData[],4,0)</f>
        <v>Kg</v>
      </c>
      <c r="I489">
        <f>VLOOKUP($B489,MasterData[],5,0)</f>
        <v>90</v>
      </c>
      <c r="J489">
        <f>VLOOKUP($B489,MasterData[],6,0)</f>
        <v>115.2</v>
      </c>
      <c r="K489">
        <f t="shared" si="35"/>
        <v>1170</v>
      </c>
      <c r="L489">
        <f t="shared" si="36"/>
        <v>1497.6000000000001</v>
      </c>
      <c r="M489">
        <f t="shared" si="38"/>
        <v>7</v>
      </c>
      <c r="N489" t="str">
        <f t="shared" si="37"/>
        <v>Nov</v>
      </c>
      <c r="O489">
        <f t="shared" si="39"/>
        <v>2022</v>
      </c>
    </row>
    <row r="490" spans="1:15" x14ac:dyDescent="0.25">
      <c r="A490" s="4">
        <v>44873</v>
      </c>
      <c r="B490" t="s">
        <v>81</v>
      </c>
      <c r="C490" s="6">
        <v>11</v>
      </c>
      <c r="D490" t="s">
        <v>105</v>
      </c>
      <c r="E490" t="s">
        <v>107</v>
      </c>
      <c r="F490" t="str">
        <f>VLOOKUP($B490,MasterData[],2,0)</f>
        <v>Product36</v>
      </c>
      <c r="G490" t="str">
        <f>VLOOKUP($B490,MasterData[],3,0)</f>
        <v>Category04</v>
      </c>
      <c r="H490" t="str">
        <f>VLOOKUP($B490,MasterData[],4,0)</f>
        <v>Kg</v>
      </c>
      <c r="I490">
        <f>VLOOKUP($B490,MasterData[],5,0)</f>
        <v>90</v>
      </c>
      <c r="J490">
        <f>VLOOKUP($B490,MasterData[],6,0)</f>
        <v>96.3</v>
      </c>
      <c r="K490">
        <f t="shared" si="35"/>
        <v>990</v>
      </c>
      <c r="L490">
        <f t="shared" si="36"/>
        <v>1059.3</v>
      </c>
      <c r="M490">
        <f t="shared" si="38"/>
        <v>8</v>
      </c>
      <c r="N490" t="str">
        <f t="shared" si="37"/>
        <v>Nov</v>
      </c>
      <c r="O490">
        <f t="shared" si="39"/>
        <v>2022</v>
      </c>
    </row>
    <row r="491" spans="1:15" x14ac:dyDescent="0.25">
      <c r="A491" s="4">
        <v>44873</v>
      </c>
      <c r="B491" t="s">
        <v>45</v>
      </c>
      <c r="C491" s="6">
        <v>10</v>
      </c>
      <c r="D491" t="s">
        <v>105</v>
      </c>
      <c r="E491" t="s">
        <v>106</v>
      </c>
      <c r="F491" t="str">
        <f>VLOOKUP($B491,MasterData[],2,0)</f>
        <v>Product19</v>
      </c>
      <c r="G491" t="str">
        <f>VLOOKUP($B491,MasterData[],3,0)</f>
        <v>Category02</v>
      </c>
      <c r="H491" t="str">
        <f>VLOOKUP($B491,MasterData[],4,0)</f>
        <v>Ft</v>
      </c>
      <c r="I491">
        <f>VLOOKUP($B491,MasterData[],5,0)</f>
        <v>150</v>
      </c>
      <c r="J491">
        <f>VLOOKUP($B491,MasterData[],6,0)</f>
        <v>210</v>
      </c>
      <c r="K491">
        <f t="shared" si="35"/>
        <v>1500</v>
      </c>
      <c r="L491">
        <f t="shared" si="36"/>
        <v>2100</v>
      </c>
      <c r="M491">
        <f t="shared" si="38"/>
        <v>8</v>
      </c>
      <c r="N491" t="str">
        <f t="shared" si="37"/>
        <v>Nov</v>
      </c>
      <c r="O491">
        <f t="shared" si="39"/>
        <v>2022</v>
      </c>
    </row>
    <row r="492" spans="1:15" x14ac:dyDescent="0.25">
      <c r="A492" s="4">
        <v>44874</v>
      </c>
      <c r="B492" t="s">
        <v>63</v>
      </c>
      <c r="C492" s="6">
        <v>8</v>
      </c>
      <c r="D492" t="s">
        <v>106</v>
      </c>
      <c r="E492" t="s">
        <v>107</v>
      </c>
      <c r="F492" t="str">
        <f>VLOOKUP($B492,MasterData[],2,0)</f>
        <v>Product27</v>
      </c>
      <c r="G492" t="str">
        <f>VLOOKUP($B492,MasterData[],3,0)</f>
        <v>Category04</v>
      </c>
      <c r="H492" t="str">
        <f>VLOOKUP($B492,MasterData[],4,0)</f>
        <v>Lt</v>
      </c>
      <c r="I492">
        <f>VLOOKUP($B492,MasterData[],5,0)</f>
        <v>48</v>
      </c>
      <c r="J492">
        <f>VLOOKUP($B492,MasterData[],6,0)</f>
        <v>57.120000000000005</v>
      </c>
      <c r="K492">
        <f t="shared" si="35"/>
        <v>384</v>
      </c>
      <c r="L492">
        <f t="shared" si="36"/>
        <v>456.96000000000004</v>
      </c>
      <c r="M492">
        <f t="shared" si="38"/>
        <v>9</v>
      </c>
      <c r="N492" t="str">
        <f t="shared" si="37"/>
        <v>Nov</v>
      </c>
      <c r="O492">
        <f t="shared" si="39"/>
        <v>2022</v>
      </c>
    </row>
    <row r="493" spans="1:15" x14ac:dyDescent="0.25">
      <c r="A493" s="4">
        <v>44875</v>
      </c>
      <c r="B493" t="s">
        <v>43</v>
      </c>
      <c r="C493" s="6">
        <v>7</v>
      </c>
      <c r="D493" t="s">
        <v>108</v>
      </c>
      <c r="E493" t="s">
        <v>106</v>
      </c>
      <c r="F493" t="str">
        <f>VLOOKUP($B493,MasterData[],2,0)</f>
        <v>Product18</v>
      </c>
      <c r="G493" t="str">
        <f>VLOOKUP($B493,MasterData[],3,0)</f>
        <v>Category02</v>
      </c>
      <c r="H493" t="str">
        <f>VLOOKUP($B493,MasterData[],4,0)</f>
        <v>No.</v>
      </c>
      <c r="I493">
        <f>VLOOKUP($B493,MasterData[],5,0)</f>
        <v>37</v>
      </c>
      <c r="J493">
        <f>VLOOKUP($B493,MasterData[],6,0)</f>
        <v>49.21</v>
      </c>
      <c r="K493">
        <f t="shared" si="35"/>
        <v>259</v>
      </c>
      <c r="L493">
        <f t="shared" si="36"/>
        <v>344.47</v>
      </c>
      <c r="M493">
        <f t="shared" si="38"/>
        <v>10</v>
      </c>
      <c r="N493" t="str">
        <f t="shared" si="37"/>
        <v>Nov</v>
      </c>
      <c r="O493">
        <f t="shared" si="39"/>
        <v>2022</v>
      </c>
    </row>
    <row r="494" spans="1:15" x14ac:dyDescent="0.25">
      <c r="A494" s="4">
        <v>44878</v>
      </c>
      <c r="B494" t="s">
        <v>63</v>
      </c>
      <c r="C494" s="6">
        <v>10</v>
      </c>
      <c r="D494" t="s">
        <v>105</v>
      </c>
      <c r="E494" t="s">
        <v>107</v>
      </c>
      <c r="F494" t="str">
        <f>VLOOKUP($B494,MasterData[],2,0)</f>
        <v>Product27</v>
      </c>
      <c r="G494" t="str">
        <f>VLOOKUP($B494,MasterData[],3,0)</f>
        <v>Category04</v>
      </c>
      <c r="H494" t="str">
        <f>VLOOKUP($B494,MasterData[],4,0)</f>
        <v>Lt</v>
      </c>
      <c r="I494">
        <f>VLOOKUP($B494,MasterData[],5,0)</f>
        <v>48</v>
      </c>
      <c r="J494">
        <f>VLOOKUP($B494,MasterData[],6,0)</f>
        <v>57.120000000000005</v>
      </c>
      <c r="K494">
        <f t="shared" si="35"/>
        <v>480</v>
      </c>
      <c r="L494">
        <f t="shared" si="36"/>
        <v>571.20000000000005</v>
      </c>
      <c r="M494">
        <f t="shared" si="38"/>
        <v>13</v>
      </c>
      <c r="N494" t="str">
        <f t="shared" si="37"/>
        <v>Nov</v>
      </c>
      <c r="O494">
        <f t="shared" si="39"/>
        <v>2022</v>
      </c>
    </row>
    <row r="495" spans="1:15" x14ac:dyDescent="0.25">
      <c r="A495" s="4">
        <v>44879</v>
      </c>
      <c r="B495" t="s">
        <v>10</v>
      </c>
      <c r="C495" s="6">
        <v>1</v>
      </c>
      <c r="D495" t="s">
        <v>108</v>
      </c>
      <c r="E495" t="s">
        <v>107</v>
      </c>
      <c r="F495" t="str">
        <f>VLOOKUP($B495,MasterData[],2,0)</f>
        <v>Product02</v>
      </c>
      <c r="G495" t="str">
        <f>VLOOKUP($B495,MasterData[],3,0)</f>
        <v>Category01</v>
      </c>
      <c r="H495" t="str">
        <f>VLOOKUP($B495,MasterData[],4,0)</f>
        <v>Kg</v>
      </c>
      <c r="I495">
        <f>VLOOKUP($B495,MasterData[],5,0)</f>
        <v>105</v>
      </c>
      <c r="J495">
        <f>VLOOKUP($B495,MasterData[],6,0)</f>
        <v>142.80000000000001</v>
      </c>
      <c r="K495">
        <f t="shared" si="35"/>
        <v>105</v>
      </c>
      <c r="L495">
        <f t="shared" si="36"/>
        <v>142.80000000000001</v>
      </c>
      <c r="M495">
        <f t="shared" si="38"/>
        <v>14</v>
      </c>
      <c r="N495" t="str">
        <f t="shared" si="37"/>
        <v>Nov</v>
      </c>
      <c r="O495">
        <f t="shared" si="39"/>
        <v>2022</v>
      </c>
    </row>
    <row r="496" spans="1:15" x14ac:dyDescent="0.25">
      <c r="A496" s="4">
        <v>44880</v>
      </c>
      <c r="B496" t="s">
        <v>31</v>
      </c>
      <c r="C496" s="6">
        <v>14</v>
      </c>
      <c r="D496" t="s">
        <v>108</v>
      </c>
      <c r="E496" t="s">
        <v>107</v>
      </c>
      <c r="F496" t="str">
        <f>VLOOKUP($B496,MasterData[],2,0)</f>
        <v>Product12</v>
      </c>
      <c r="G496" t="str">
        <f>VLOOKUP($B496,MasterData[],3,0)</f>
        <v>Category02</v>
      </c>
      <c r="H496" t="str">
        <f>VLOOKUP($B496,MasterData[],4,0)</f>
        <v>Kg</v>
      </c>
      <c r="I496">
        <f>VLOOKUP($B496,MasterData[],5,0)</f>
        <v>73</v>
      </c>
      <c r="J496">
        <f>VLOOKUP($B496,MasterData[],6,0)</f>
        <v>94.17</v>
      </c>
      <c r="K496">
        <f t="shared" si="35"/>
        <v>1022</v>
      </c>
      <c r="L496">
        <f t="shared" si="36"/>
        <v>1318.38</v>
      </c>
      <c r="M496">
        <f t="shared" si="38"/>
        <v>15</v>
      </c>
      <c r="N496" t="str">
        <f t="shared" si="37"/>
        <v>Nov</v>
      </c>
      <c r="O496">
        <f t="shared" si="39"/>
        <v>2022</v>
      </c>
    </row>
    <row r="497" spans="1:15" x14ac:dyDescent="0.25">
      <c r="A497" s="4">
        <v>44881</v>
      </c>
      <c r="B497" t="s">
        <v>41</v>
      </c>
      <c r="C497" s="6">
        <v>8</v>
      </c>
      <c r="D497" t="s">
        <v>106</v>
      </c>
      <c r="E497" t="s">
        <v>106</v>
      </c>
      <c r="F497" t="str">
        <f>VLOOKUP($B497,MasterData[],2,0)</f>
        <v>Product17</v>
      </c>
      <c r="G497" t="str">
        <f>VLOOKUP($B497,MasterData[],3,0)</f>
        <v>Category02</v>
      </c>
      <c r="H497" t="str">
        <f>VLOOKUP($B497,MasterData[],4,0)</f>
        <v>Ft</v>
      </c>
      <c r="I497">
        <f>VLOOKUP($B497,MasterData[],5,0)</f>
        <v>134</v>
      </c>
      <c r="J497">
        <f>VLOOKUP($B497,MasterData[],6,0)</f>
        <v>156.78</v>
      </c>
      <c r="K497">
        <f t="shared" si="35"/>
        <v>1072</v>
      </c>
      <c r="L497">
        <f t="shared" si="36"/>
        <v>1254.24</v>
      </c>
      <c r="M497">
        <f t="shared" si="38"/>
        <v>16</v>
      </c>
      <c r="N497" t="str">
        <f t="shared" si="37"/>
        <v>Nov</v>
      </c>
      <c r="O497">
        <f t="shared" si="39"/>
        <v>2022</v>
      </c>
    </row>
    <row r="498" spans="1:15" x14ac:dyDescent="0.25">
      <c r="A498" s="4">
        <v>44883</v>
      </c>
      <c r="B498" t="s">
        <v>77</v>
      </c>
      <c r="C498" s="6">
        <v>8</v>
      </c>
      <c r="D498" t="s">
        <v>108</v>
      </c>
      <c r="E498" t="s">
        <v>107</v>
      </c>
      <c r="F498" t="str">
        <f>VLOOKUP($B498,MasterData[],2,0)</f>
        <v>Product34</v>
      </c>
      <c r="G498" t="str">
        <f>VLOOKUP($B498,MasterData[],3,0)</f>
        <v>Category04</v>
      </c>
      <c r="H498" t="str">
        <f>VLOOKUP($B498,MasterData[],4,0)</f>
        <v>Lt</v>
      </c>
      <c r="I498">
        <f>VLOOKUP($B498,MasterData[],5,0)</f>
        <v>55</v>
      </c>
      <c r="J498">
        <f>VLOOKUP($B498,MasterData[],6,0)</f>
        <v>58.3</v>
      </c>
      <c r="K498">
        <f t="shared" si="35"/>
        <v>440</v>
      </c>
      <c r="L498">
        <f t="shared" si="36"/>
        <v>466.4</v>
      </c>
      <c r="M498">
        <f t="shared" si="38"/>
        <v>18</v>
      </c>
      <c r="N498" t="str">
        <f t="shared" si="37"/>
        <v>Nov</v>
      </c>
      <c r="O498">
        <f t="shared" si="39"/>
        <v>2022</v>
      </c>
    </row>
    <row r="499" spans="1:15" x14ac:dyDescent="0.25">
      <c r="A499" s="4">
        <v>44886</v>
      </c>
      <c r="B499" t="s">
        <v>47</v>
      </c>
      <c r="C499" s="6">
        <v>6</v>
      </c>
      <c r="D499" t="s">
        <v>108</v>
      </c>
      <c r="E499" t="s">
        <v>107</v>
      </c>
      <c r="F499" t="str">
        <f>VLOOKUP($B499,MasterData[],2,0)</f>
        <v>Product20</v>
      </c>
      <c r="G499" t="str">
        <f>VLOOKUP($B499,MasterData[],3,0)</f>
        <v>Category03</v>
      </c>
      <c r="H499" t="str">
        <f>VLOOKUP($B499,MasterData[],4,0)</f>
        <v>Lt</v>
      </c>
      <c r="I499">
        <f>VLOOKUP($B499,MasterData[],5,0)</f>
        <v>61</v>
      </c>
      <c r="J499">
        <f>VLOOKUP($B499,MasterData[],6,0)</f>
        <v>76.25</v>
      </c>
      <c r="K499">
        <f t="shared" si="35"/>
        <v>366</v>
      </c>
      <c r="L499">
        <f t="shared" si="36"/>
        <v>457.5</v>
      </c>
      <c r="M499">
        <f t="shared" si="38"/>
        <v>21</v>
      </c>
      <c r="N499" t="str">
        <f t="shared" si="37"/>
        <v>Nov</v>
      </c>
      <c r="O499">
        <f t="shared" si="39"/>
        <v>2022</v>
      </c>
    </row>
    <row r="500" spans="1:15" x14ac:dyDescent="0.25">
      <c r="A500" s="4">
        <v>44888</v>
      </c>
      <c r="B500" t="s">
        <v>81</v>
      </c>
      <c r="C500" s="6">
        <v>12</v>
      </c>
      <c r="D500" t="s">
        <v>106</v>
      </c>
      <c r="E500" t="s">
        <v>106</v>
      </c>
      <c r="F500" t="str">
        <f>VLOOKUP($B500,MasterData[],2,0)</f>
        <v>Product36</v>
      </c>
      <c r="G500" t="str">
        <f>VLOOKUP($B500,MasterData[],3,0)</f>
        <v>Category04</v>
      </c>
      <c r="H500" t="str">
        <f>VLOOKUP($B500,MasterData[],4,0)</f>
        <v>Kg</v>
      </c>
      <c r="I500">
        <f>VLOOKUP($B500,MasterData[],5,0)</f>
        <v>90</v>
      </c>
      <c r="J500">
        <f>VLOOKUP($B500,MasterData[],6,0)</f>
        <v>96.3</v>
      </c>
      <c r="K500">
        <f t="shared" si="35"/>
        <v>1080</v>
      </c>
      <c r="L500">
        <f t="shared" si="36"/>
        <v>1155.5999999999999</v>
      </c>
      <c r="M500">
        <f t="shared" si="38"/>
        <v>23</v>
      </c>
      <c r="N500" t="str">
        <f t="shared" si="37"/>
        <v>Nov</v>
      </c>
      <c r="O500">
        <f t="shared" si="39"/>
        <v>2022</v>
      </c>
    </row>
    <row r="501" spans="1:15" x14ac:dyDescent="0.25">
      <c r="A501" s="4">
        <v>44890</v>
      </c>
      <c r="B501" t="s">
        <v>14</v>
      </c>
      <c r="C501" s="6">
        <v>5</v>
      </c>
      <c r="D501" t="s">
        <v>108</v>
      </c>
      <c r="E501" t="s">
        <v>107</v>
      </c>
      <c r="F501" t="str">
        <f>VLOOKUP($B501,MasterData[],2,0)</f>
        <v>Product04</v>
      </c>
      <c r="G501" t="str">
        <f>VLOOKUP($B501,MasterData[],3,0)</f>
        <v>Category01</v>
      </c>
      <c r="H501" t="str">
        <f>VLOOKUP($B501,MasterData[],4,0)</f>
        <v>Lt</v>
      </c>
      <c r="I501">
        <f>VLOOKUP($B501,MasterData[],5,0)</f>
        <v>44</v>
      </c>
      <c r="J501">
        <f>VLOOKUP($B501,MasterData[],6,0)</f>
        <v>48.84</v>
      </c>
      <c r="K501">
        <f t="shared" si="35"/>
        <v>220</v>
      </c>
      <c r="L501">
        <f t="shared" si="36"/>
        <v>244.20000000000002</v>
      </c>
      <c r="M501">
        <f t="shared" si="38"/>
        <v>25</v>
      </c>
      <c r="N501" t="str">
        <f t="shared" si="37"/>
        <v>Nov</v>
      </c>
      <c r="O501">
        <f t="shared" si="39"/>
        <v>2022</v>
      </c>
    </row>
    <row r="502" spans="1:15" x14ac:dyDescent="0.25">
      <c r="A502" s="4">
        <v>44891</v>
      </c>
      <c r="B502" t="s">
        <v>73</v>
      </c>
      <c r="C502" s="6">
        <v>5</v>
      </c>
      <c r="D502" t="s">
        <v>108</v>
      </c>
      <c r="E502" t="s">
        <v>106</v>
      </c>
      <c r="F502" t="str">
        <f>VLOOKUP($B502,MasterData[],2,0)</f>
        <v>Product32</v>
      </c>
      <c r="G502" t="str">
        <f>VLOOKUP($B502,MasterData[],3,0)</f>
        <v>Category04</v>
      </c>
      <c r="H502" t="str">
        <f>VLOOKUP($B502,MasterData[],4,0)</f>
        <v>Kg</v>
      </c>
      <c r="I502">
        <f>VLOOKUP($B502,MasterData[],5,0)</f>
        <v>89</v>
      </c>
      <c r="J502">
        <f>VLOOKUP($B502,MasterData[],6,0)</f>
        <v>117.48</v>
      </c>
      <c r="K502">
        <f t="shared" si="35"/>
        <v>445</v>
      </c>
      <c r="L502">
        <f t="shared" si="36"/>
        <v>587.4</v>
      </c>
      <c r="M502">
        <f t="shared" si="38"/>
        <v>26</v>
      </c>
      <c r="N502" t="str">
        <f t="shared" si="37"/>
        <v>Nov</v>
      </c>
      <c r="O502">
        <f t="shared" si="39"/>
        <v>2022</v>
      </c>
    </row>
    <row r="503" spans="1:15" x14ac:dyDescent="0.25">
      <c r="A503" s="4">
        <v>44892</v>
      </c>
      <c r="B503" t="s">
        <v>77</v>
      </c>
      <c r="C503" s="6">
        <v>15</v>
      </c>
      <c r="D503" t="s">
        <v>108</v>
      </c>
      <c r="E503" t="s">
        <v>106</v>
      </c>
      <c r="F503" t="str">
        <f>VLOOKUP($B503,MasterData[],2,0)</f>
        <v>Product34</v>
      </c>
      <c r="G503" t="str">
        <f>VLOOKUP($B503,MasterData[],3,0)</f>
        <v>Category04</v>
      </c>
      <c r="H503" t="str">
        <f>VLOOKUP($B503,MasterData[],4,0)</f>
        <v>Lt</v>
      </c>
      <c r="I503">
        <f>VLOOKUP($B503,MasterData[],5,0)</f>
        <v>55</v>
      </c>
      <c r="J503">
        <f>VLOOKUP($B503,MasterData[],6,0)</f>
        <v>58.3</v>
      </c>
      <c r="K503">
        <f t="shared" si="35"/>
        <v>825</v>
      </c>
      <c r="L503">
        <f t="shared" si="36"/>
        <v>874.5</v>
      </c>
      <c r="M503">
        <f t="shared" si="38"/>
        <v>27</v>
      </c>
      <c r="N503" t="str">
        <f t="shared" si="37"/>
        <v>Nov</v>
      </c>
      <c r="O503">
        <f t="shared" si="39"/>
        <v>2022</v>
      </c>
    </row>
    <row r="504" spans="1:15" x14ac:dyDescent="0.25">
      <c r="A504" s="4">
        <v>44893</v>
      </c>
      <c r="B504" t="s">
        <v>71</v>
      </c>
      <c r="C504" s="6">
        <v>8</v>
      </c>
      <c r="D504" t="s">
        <v>108</v>
      </c>
      <c r="E504" t="s">
        <v>107</v>
      </c>
      <c r="F504" t="str">
        <f>VLOOKUP($B504,MasterData[],2,0)</f>
        <v>Product31</v>
      </c>
      <c r="G504" t="str">
        <f>VLOOKUP($B504,MasterData[],3,0)</f>
        <v>Category04</v>
      </c>
      <c r="H504" t="str">
        <f>VLOOKUP($B504,MasterData[],4,0)</f>
        <v>Kg</v>
      </c>
      <c r="I504">
        <f>VLOOKUP($B504,MasterData[],5,0)</f>
        <v>93</v>
      </c>
      <c r="J504">
        <f>VLOOKUP($B504,MasterData[],6,0)</f>
        <v>104.16</v>
      </c>
      <c r="K504">
        <f t="shared" si="35"/>
        <v>744</v>
      </c>
      <c r="L504">
        <f t="shared" si="36"/>
        <v>833.28</v>
      </c>
      <c r="M504">
        <f t="shared" si="38"/>
        <v>28</v>
      </c>
      <c r="N504" t="str">
        <f t="shared" si="37"/>
        <v>Nov</v>
      </c>
      <c r="O504">
        <f t="shared" si="39"/>
        <v>2022</v>
      </c>
    </row>
    <row r="505" spans="1:15" x14ac:dyDescent="0.25">
      <c r="A505" s="4">
        <v>44895</v>
      </c>
      <c r="B505" t="s">
        <v>37</v>
      </c>
      <c r="C505" s="6">
        <v>2</v>
      </c>
      <c r="D505" t="s">
        <v>108</v>
      </c>
      <c r="E505" t="s">
        <v>106</v>
      </c>
      <c r="F505" t="str">
        <f>VLOOKUP($B505,MasterData[],2,0)</f>
        <v>Product15</v>
      </c>
      <c r="G505" t="str">
        <f>VLOOKUP($B505,MasterData[],3,0)</f>
        <v>Category02</v>
      </c>
      <c r="H505" t="str">
        <f>VLOOKUP($B505,MasterData[],4,0)</f>
        <v>No.</v>
      </c>
      <c r="I505">
        <f>VLOOKUP($B505,MasterData[],5,0)</f>
        <v>12</v>
      </c>
      <c r="J505">
        <f>VLOOKUP($B505,MasterData[],6,0)</f>
        <v>15.719999999999999</v>
      </c>
      <c r="K505">
        <f t="shared" si="35"/>
        <v>24</v>
      </c>
      <c r="L505">
        <f t="shared" si="36"/>
        <v>31.439999999999998</v>
      </c>
      <c r="M505">
        <f t="shared" si="38"/>
        <v>30</v>
      </c>
      <c r="N505" t="str">
        <f t="shared" si="37"/>
        <v>Nov</v>
      </c>
      <c r="O505">
        <f t="shared" si="39"/>
        <v>2022</v>
      </c>
    </row>
    <row r="506" spans="1:15" x14ac:dyDescent="0.25">
      <c r="A506" s="4">
        <v>44898</v>
      </c>
      <c r="B506" t="s">
        <v>65</v>
      </c>
      <c r="C506" s="6">
        <v>5</v>
      </c>
      <c r="D506" t="s">
        <v>105</v>
      </c>
      <c r="E506" t="s">
        <v>107</v>
      </c>
      <c r="F506" t="str">
        <f>VLOOKUP($B506,MasterData[],2,0)</f>
        <v>Product28</v>
      </c>
      <c r="G506" t="str">
        <f>VLOOKUP($B506,MasterData[],3,0)</f>
        <v>Category04</v>
      </c>
      <c r="H506" t="str">
        <f>VLOOKUP($B506,MasterData[],4,0)</f>
        <v>No.</v>
      </c>
      <c r="I506">
        <f>VLOOKUP($B506,MasterData[],5,0)</f>
        <v>37</v>
      </c>
      <c r="J506">
        <f>VLOOKUP($B506,MasterData[],6,0)</f>
        <v>41.81</v>
      </c>
      <c r="K506">
        <f t="shared" si="35"/>
        <v>185</v>
      </c>
      <c r="L506">
        <f t="shared" si="36"/>
        <v>209.05</v>
      </c>
      <c r="M506">
        <f t="shared" si="38"/>
        <v>3</v>
      </c>
      <c r="N506" t="str">
        <f t="shared" si="37"/>
        <v>Dec</v>
      </c>
      <c r="O506">
        <f t="shared" si="39"/>
        <v>2022</v>
      </c>
    </row>
    <row r="507" spans="1:15" x14ac:dyDescent="0.25">
      <c r="A507" s="4">
        <v>44899</v>
      </c>
      <c r="B507" t="s">
        <v>60</v>
      </c>
      <c r="C507" s="6">
        <v>10</v>
      </c>
      <c r="D507" t="s">
        <v>108</v>
      </c>
      <c r="E507" t="s">
        <v>107</v>
      </c>
      <c r="F507" t="str">
        <f>VLOOKUP($B507,MasterData[],2,0)</f>
        <v>Product26</v>
      </c>
      <c r="G507" t="str">
        <f>VLOOKUP($B507,MasterData[],3,0)</f>
        <v>Category04</v>
      </c>
      <c r="H507" t="str">
        <f>VLOOKUP($B507,MasterData[],4,0)</f>
        <v>No.</v>
      </c>
      <c r="I507">
        <f>VLOOKUP($B507,MasterData[],5,0)</f>
        <v>18</v>
      </c>
      <c r="J507">
        <f>VLOOKUP($B507,MasterData[],6,0)</f>
        <v>24.66</v>
      </c>
      <c r="K507">
        <f t="shared" si="35"/>
        <v>180</v>
      </c>
      <c r="L507">
        <f t="shared" si="36"/>
        <v>246.6</v>
      </c>
      <c r="M507">
        <f t="shared" si="38"/>
        <v>4</v>
      </c>
      <c r="N507" t="str">
        <f t="shared" si="37"/>
        <v>Dec</v>
      </c>
      <c r="O507">
        <f t="shared" si="39"/>
        <v>2022</v>
      </c>
    </row>
    <row r="508" spans="1:15" x14ac:dyDescent="0.25">
      <c r="A508" s="4">
        <v>44899</v>
      </c>
      <c r="B508" t="s">
        <v>98</v>
      </c>
      <c r="C508" s="6">
        <v>15</v>
      </c>
      <c r="D508" t="s">
        <v>108</v>
      </c>
      <c r="E508" t="s">
        <v>107</v>
      </c>
      <c r="F508" t="str">
        <f>VLOOKUP($B508,MasterData[],2,0)</f>
        <v>Product44</v>
      </c>
      <c r="G508" t="str">
        <f>VLOOKUP($B508,MasterData[],3,0)</f>
        <v>Category05</v>
      </c>
      <c r="H508" t="str">
        <f>VLOOKUP($B508,MasterData[],4,0)</f>
        <v>Kg</v>
      </c>
      <c r="I508">
        <f>VLOOKUP($B508,MasterData[],5,0)</f>
        <v>76</v>
      </c>
      <c r="J508">
        <f>VLOOKUP($B508,MasterData[],6,0)</f>
        <v>82.08</v>
      </c>
      <c r="K508">
        <f t="shared" si="35"/>
        <v>1140</v>
      </c>
      <c r="L508">
        <f t="shared" si="36"/>
        <v>1231.2</v>
      </c>
      <c r="M508">
        <f t="shared" si="38"/>
        <v>4</v>
      </c>
      <c r="N508" t="str">
        <f t="shared" si="37"/>
        <v>Dec</v>
      </c>
      <c r="O508">
        <f t="shared" si="39"/>
        <v>2022</v>
      </c>
    </row>
    <row r="509" spans="1:15" x14ac:dyDescent="0.25">
      <c r="A509" s="4">
        <v>44902</v>
      </c>
      <c r="B509" t="s">
        <v>86</v>
      </c>
      <c r="C509" s="6">
        <v>12</v>
      </c>
      <c r="D509" t="s">
        <v>108</v>
      </c>
      <c r="E509" t="s">
        <v>107</v>
      </c>
      <c r="F509" t="str">
        <f>VLOOKUP($B509,MasterData[],2,0)</f>
        <v>Product38</v>
      </c>
      <c r="G509" t="str">
        <f>VLOOKUP($B509,MasterData[],3,0)</f>
        <v>Category05</v>
      </c>
      <c r="H509" t="str">
        <f>VLOOKUP($B509,MasterData[],4,0)</f>
        <v>Kg</v>
      </c>
      <c r="I509">
        <f>VLOOKUP($B509,MasterData[],5,0)</f>
        <v>72</v>
      </c>
      <c r="J509">
        <f>VLOOKUP($B509,MasterData[],6,0)</f>
        <v>79.92</v>
      </c>
      <c r="K509">
        <f t="shared" si="35"/>
        <v>864</v>
      </c>
      <c r="L509">
        <f t="shared" si="36"/>
        <v>959.04</v>
      </c>
      <c r="M509">
        <f t="shared" si="38"/>
        <v>7</v>
      </c>
      <c r="N509" t="str">
        <f t="shared" si="37"/>
        <v>Dec</v>
      </c>
      <c r="O509">
        <f t="shared" si="39"/>
        <v>2022</v>
      </c>
    </row>
    <row r="510" spans="1:15" x14ac:dyDescent="0.25">
      <c r="A510" s="4">
        <v>44902</v>
      </c>
      <c r="B510" t="s">
        <v>39</v>
      </c>
      <c r="C510" s="6">
        <v>13</v>
      </c>
      <c r="D510" t="s">
        <v>108</v>
      </c>
      <c r="E510" t="s">
        <v>106</v>
      </c>
      <c r="F510" t="str">
        <f>VLOOKUP($B510,MasterData[],2,0)</f>
        <v>Product16</v>
      </c>
      <c r="G510" t="str">
        <f>VLOOKUP($B510,MasterData[],3,0)</f>
        <v>Category02</v>
      </c>
      <c r="H510" t="str">
        <f>VLOOKUP($B510,MasterData[],4,0)</f>
        <v>No.</v>
      </c>
      <c r="I510">
        <f>VLOOKUP($B510,MasterData[],5,0)</f>
        <v>13</v>
      </c>
      <c r="J510">
        <f>VLOOKUP($B510,MasterData[],6,0)</f>
        <v>16.64</v>
      </c>
      <c r="K510">
        <f t="shared" si="35"/>
        <v>169</v>
      </c>
      <c r="L510">
        <f t="shared" si="36"/>
        <v>216.32</v>
      </c>
      <c r="M510">
        <f t="shared" si="38"/>
        <v>7</v>
      </c>
      <c r="N510" t="str">
        <f t="shared" si="37"/>
        <v>Dec</v>
      </c>
      <c r="O510">
        <f t="shared" si="39"/>
        <v>2022</v>
      </c>
    </row>
    <row r="511" spans="1:15" x14ac:dyDescent="0.25">
      <c r="A511" s="4">
        <v>44902</v>
      </c>
      <c r="B511" t="s">
        <v>86</v>
      </c>
      <c r="C511" s="6">
        <v>5</v>
      </c>
      <c r="D511" t="s">
        <v>108</v>
      </c>
      <c r="E511" t="s">
        <v>107</v>
      </c>
      <c r="F511" t="str">
        <f>VLOOKUP($B511,MasterData[],2,0)</f>
        <v>Product38</v>
      </c>
      <c r="G511" t="str">
        <f>VLOOKUP($B511,MasterData[],3,0)</f>
        <v>Category05</v>
      </c>
      <c r="H511" t="str">
        <f>VLOOKUP($B511,MasterData[],4,0)</f>
        <v>Kg</v>
      </c>
      <c r="I511">
        <f>VLOOKUP($B511,MasterData[],5,0)</f>
        <v>72</v>
      </c>
      <c r="J511">
        <f>VLOOKUP($B511,MasterData[],6,0)</f>
        <v>79.92</v>
      </c>
      <c r="K511">
        <f t="shared" si="35"/>
        <v>360</v>
      </c>
      <c r="L511">
        <f t="shared" si="36"/>
        <v>399.6</v>
      </c>
      <c r="M511">
        <f t="shared" si="38"/>
        <v>7</v>
      </c>
      <c r="N511" t="str">
        <f t="shared" si="37"/>
        <v>Dec</v>
      </c>
      <c r="O511">
        <f t="shared" si="39"/>
        <v>2022</v>
      </c>
    </row>
    <row r="512" spans="1:15" x14ac:dyDescent="0.25">
      <c r="A512" s="4">
        <v>44906</v>
      </c>
      <c r="B512" t="s">
        <v>63</v>
      </c>
      <c r="C512" s="6">
        <v>5</v>
      </c>
      <c r="D512" t="s">
        <v>108</v>
      </c>
      <c r="E512" t="s">
        <v>106</v>
      </c>
      <c r="F512" t="str">
        <f>VLOOKUP($B512,MasterData[],2,0)</f>
        <v>Product27</v>
      </c>
      <c r="G512" t="str">
        <f>VLOOKUP($B512,MasterData[],3,0)</f>
        <v>Category04</v>
      </c>
      <c r="H512" t="str">
        <f>VLOOKUP($B512,MasterData[],4,0)</f>
        <v>Lt</v>
      </c>
      <c r="I512">
        <f>VLOOKUP($B512,MasterData[],5,0)</f>
        <v>48</v>
      </c>
      <c r="J512">
        <f>VLOOKUP($B512,MasterData[],6,0)</f>
        <v>57.120000000000005</v>
      </c>
      <c r="K512">
        <f t="shared" si="35"/>
        <v>240</v>
      </c>
      <c r="L512">
        <f t="shared" si="36"/>
        <v>285.60000000000002</v>
      </c>
      <c r="M512">
        <f t="shared" si="38"/>
        <v>11</v>
      </c>
      <c r="N512" t="str">
        <f t="shared" si="37"/>
        <v>Dec</v>
      </c>
      <c r="O512">
        <f t="shared" si="39"/>
        <v>2022</v>
      </c>
    </row>
    <row r="513" spans="1:15" x14ac:dyDescent="0.25">
      <c r="A513" s="4">
        <v>44906</v>
      </c>
      <c r="B513" t="s">
        <v>33</v>
      </c>
      <c r="C513" s="6">
        <v>9</v>
      </c>
      <c r="D513" t="s">
        <v>105</v>
      </c>
      <c r="E513" t="s">
        <v>106</v>
      </c>
      <c r="F513" t="str">
        <f>VLOOKUP($B513,MasterData[],2,0)</f>
        <v>Product13</v>
      </c>
      <c r="G513" t="str">
        <f>VLOOKUP($B513,MasterData[],3,0)</f>
        <v>Category02</v>
      </c>
      <c r="H513" t="str">
        <f>VLOOKUP($B513,MasterData[],4,0)</f>
        <v>Kg</v>
      </c>
      <c r="I513">
        <f>VLOOKUP($B513,MasterData[],5,0)</f>
        <v>112</v>
      </c>
      <c r="J513">
        <f>VLOOKUP($B513,MasterData[],6,0)</f>
        <v>122.08</v>
      </c>
      <c r="K513">
        <f t="shared" si="35"/>
        <v>1008</v>
      </c>
      <c r="L513">
        <f t="shared" si="36"/>
        <v>1098.72</v>
      </c>
      <c r="M513">
        <f t="shared" si="38"/>
        <v>11</v>
      </c>
      <c r="N513" t="str">
        <f t="shared" si="37"/>
        <v>Dec</v>
      </c>
      <c r="O513">
        <f t="shared" si="39"/>
        <v>2022</v>
      </c>
    </row>
    <row r="514" spans="1:15" x14ac:dyDescent="0.25">
      <c r="A514" s="4">
        <v>44906</v>
      </c>
      <c r="B514" t="s">
        <v>35</v>
      </c>
      <c r="C514" s="6">
        <v>10</v>
      </c>
      <c r="D514" t="s">
        <v>106</v>
      </c>
      <c r="E514" t="s">
        <v>107</v>
      </c>
      <c r="F514" t="str">
        <f>VLOOKUP($B514,MasterData[],2,0)</f>
        <v>Product14</v>
      </c>
      <c r="G514" t="str">
        <f>VLOOKUP($B514,MasterData[],3,0)</f>
        <v>Category02</v>
      </c>
      <c r="H514" t="str">
        <f>VLOOKUP($B514,MasterData[],4,0)</f>
        <v>Kg</v>
      </c>
      <c r="I514">
        <f>VLOOKUP($B514,MasterData[],5,0)</f>
        <v>112</v>
      </c>
      <c r="J514">
        <f>VLOOKUP($B514,MasterData[],6,0)</f>
        <v>146.72</v>
      </c>
      <c r="K514">
        <f t="shared" ref="K514:K528" si="40">C514*I514</f>
        <v>1120</v>
      </c>
      <c r="L514">
        <f t="shared" ref="L514:L528" si="41">C514*J514</f>
        <v>1467.2</v>
      </c>
      <c r="M514">
        <f t="shared" si="38"/>
        <v>11</v>
      </c>
      <c r="N514" t="str">
        <f t="shared" ref="N514:N528" si="42">TEXT(A514,"mmm")</f>
        <v>Dec</v>
      </c>
      <c r="O514">
        <f t="shared" si="39"/>
        <v>2022</v>
      </c>
    </row>
    <row r="515" spans="1:15" x14ac:dyDescent="0.25">
      <c r="A515" s="4">
        <v>44907</v>
      </c>
      <c r="B515" t="s">
        <v>69</v>
      </c>
      <c r="C515" s="6">
        <v>9</v>
      </c>
      <c r="D515" t="s">
        <v>105</v>
      </c>
      <c r="E515" t="s">
        <v>107</v>
      </c>
      <c r="F515" t="str">
        <f>VLOOKUP($B515,MasterData[],2,0)</f>
        <v>Product30</v>
      </c>
      <c r="G515" t="str">
        <f>VLOOKUP($B515,MasterData[],3,0)</f>
        <v>Category04</v>
      </c>
      <c r="H515" t="str">
        <f>VLOOKUP($B515,MasterData[],4,0)</f>
        <v>Ft</v>
      </c>
      <c r="I515">
        <f>VLOOKUP($B515,MasterData[],5,0)</f>
        <v>148</v>
      </c>
      <c r="J515">
        <f>VLOOKUP($B515,MasterData[],6,0)</f>
        <v>201.28</v>
      </c>
      <c r="K515">
        <f t="shared" si="40"/>
        <v>1332</v>
      </c>
      <c r="L515">
        <f t="shared" si="41"/>
        <v>1811.52</v>
      </c>
      <c r="M515">
        <f t="shared" ref="M515:M528" si="43">DAY(A515)</f>
        <v>12</v>
      </c>
      <c r="N515" t="str">
        <f t="shared" si="42"/>
        <v>Dec</v>
      </c>
      <c r="O515">
        <f t="shared" ref="O515:O528" si="44">YEAR(A515)</f>
        <v>2022</v>
      </c>
    </row>
    <row r="516" spans="1:15" x14ac:dyDescent="0.25">
      <c r="A516" s="4">
        <v>44907</v>
      </c>
      <c r="B516" t="s">
        <v>92</v>
      </c>
      <c r="C516" s="6">
        <v>10</v>
      </c>
      <c r="D516" t="s">
        <v>105</v>
      </c>
      <c r="E516" t="s">
        <v>106</v>
      </c>
      <c r="F516" t="str">
        <f>VLOOKUP($B516,MasterData[],2,0)</f>
        <v>Product41</v>
      </c>
      <c r="G516" t="str">
        <f>VLOOKUP($B516,MasterData[],3,0)</f>
        <v>Category05</v>
      </c>
      <c r="H516" t="str">
        <f>VLOOKUP($B516,MasterData[],4,0)</f>
        <v>Ft</v>
      </c>
      <c r="I516">
        <f>VLOOKUP($B516,MasterData[],5,0)</f>
        <v>138</v>
      </c>
      <c r="J516">
        <f>VLOOKUP($B516,MasterData[],6,0)</f>
        <v>173.88</v>
      </c>
      <c r="K516">
        <f t="shared" si="40"/>
        <v>1380</v>
      </c>
      <c r="L516">
        <f t="shared" si="41"/>
        <v>1738.8</v>
      </c>
      <c r="M516">
        <f t="shared" si="43"/>
        <v>12</v>
      </c>
      <c r="N516" t="str">
        <f t="shared" si="42"/>
        <v>Dec</v>
      </c>
      <c r="O516">
        <f t="shared" si="44"/>
        <v>2022</v>
      </c>
    </row>
    <row r="517" spans="1:15" x14ac:dyDescent="0.25">
      <c r="A517" s="4">
        <v>44909</v>
      </c>
      <c r="B517" t="s">
        <v>16</v>
      </c>
      <c r="C517" s="6">
        <v>4</v>
      </c>
      <c r="D517" t="s">
        <v>108</v>
      </c>
      <c r="E517" t="s">
        <v>107</v>
      </c>
      <c r="F517" t="str">
        <f>VLOOKUP($B517,MasterData[],2,0)</f>
        <v>Product05</v>
      </c>
      <c r="G517" t="str">
        <f>VLOOKUP($B517,MasterData[],3,0)</f>
        <v>Category01</v>
      </c>
      <c r="H517" t="str">
        <f>VLOOKUP($B517,MasterData[],4,0)</f>
        <v>Ft</v>
      </c>
      <c r="I517">
        <f>VLOOKUP($B517,MasterData[],5,0)</f>
        <v>133</v>
      </c>
      <c r="J517">
        <f>VLOOKUP($B517,MasterData[],6,0)</f>
        <v>155.61000000000001</v>
      </c>
      <c r="K517">
        <f t="shared" si="40"/>
        <v>532</v>
      </c>
      <c r="L517">
        <f t="shared" si="41"/>
        <v>622.44000000000005</v>
      </c>
      <c r="M517">
        <f t="shared" si="43"/>
        <v>14</v>
      </c>
      <c r="N517" t="str">
        <f t="shared" si="42"/>
        <v>Dec</v>
      </c>
      <c r="O517">
        <f t="shared" si="44"/>
        <v>2022</v>
      </c>
    </row>
    <row r="518" spans="1:15" x14ac:dyDescent="0.25">
      <c r="A518" s="4">
        <v>44910</v>
      </c>
      <c r="B518" t="s">
        <v>24</v>
      </c>
      <c r="C518" s="6">
        <v>13</v>
      </c>
      <c r="D518" t="s">
        <v>108</v>
      </c>
      <c r="E518" t="s">
        <v>106</v>
      </c>
      <c r="F518" t="str">
        <f>VLOOKUP($B518,MasterData[],2,0)</f>
        <v>Product09</v>
      </c>
      <c r="G518" t="str">
        <f>VLOOKUP($B518,MasterData[],3,0)</f>
        <v>Category01</v>
      </c>
      <c r="H518" t="str">
        <f>VLOOKUP($B518,MasterData[],4,0)</f>
        <v>No.</v>
      </c>
      <c r="I518">
        <f>VLOOKUP($B518,MasterData[],5,0)</f>
        <v>6</v>
      </c>
      <c r="J518">
        <f>VLOOKUP($B518,MasterData[],6,0)</f>
        <v>7.8599999999999994</v>
      </c>
      <c r="K518">
        <f t="shared" si="40"/>
        <v>78</v>
      </c>
      <c r="L518">
        <f t="shared" si="41"/>
        <v>102.17999999999999</v>
      </c>
      <c r="M518">
        <f t="shared" si="43"/>
        <v>15</v>
      </c>
      <c r="N518" t="str">
        <f t="shared" si="42"/>
        <v>Dec</v>
      </c>
      <c r="O518">
        <f t="shared" si="44"/>
        <v>2022</v>
      </c>
    </row>
    <row r="519" spans="1:15" x14ac:dyDescent="0.25">
      <c r="A519" s="4">
        <v>44914</v>
      </c>
      <c r="B519" t="s">
        <v>98</v>
      </c>
      <c r="C519" s="6">
        <v>7</v>
      </c>
      <c r="D519" t="s">
        <v>108</v>
      </c>
      <c r="E519" t="s">
        <v>106</v>
      </c>
      <c r="F519" t="str">
        <f>VLOOKUP($B519,MasterData[],2,0)</f>
        <v>Product44</v>
      </c>
      <c r="G519" t="str">
        <f>VLOOKUP($B519,MasterData[],3,0)</f>
        <v>Category05</v>
      </c>
      <c r="H519" t="str">
        <f>VLOOKUP($B519,MasterData[],4,0)</f>
        <v>Kg</v>
      </c>
      <c r="I519">
        <f>VLOOKUP($B519,MasterData[],5,0)</f>
        <v>76</v>
      </c>
      <c r="J519">
        <f>VLOOKUP($B519,MasterData[],6,0)</f>
        <v>82.08</v>
      </c>
      <c r="K519">
        <f t="shared" si="40"/>
        <v>532</v>
      </c>
      <c r="L519">
        <f t="shared" si="41"/>
        <v>574.55999999999995</v>
      </c>
      <c r="M519">
        <f t="shared" si="43"/>
        <v>19</v>
      </c>
      <c r="N519" t="str">
        <f t="shared" si="42"/>
        <v>Dec</v>
      </c>
      <c r="O519">
        <f t="shared" si="44"/>
        <v>2022</v>
      </c>
    </row>
    <row r="520" spans="1:15" x14ac:dyDescent="0.25">
      <c r="A520" s="4">
        <v>44914</v>
      </c>
      <c r="B520" t="s">
        <v>29</v>
      </c>
      <c r="C520" s="6">
        <v>14</v>
      </c>
      <c r="D520" t="s">
        <v>108</v>
      </c>
      <c r="E520" t="s">
        <v>107</v>
      </c>
      <c r="F520" t="str">
        <f>VLOOKUP($B520,MasterData[],2,0)</f>
        <v>Product11</v>
      </c>
      <c r="G520" t="str">
        <f>VLOOKUP($B520,MasterData[],3,0)</f>
        <v>Category02</v>
      </c>
      <c r="H520" t="str">
        <f>VLOOKUP($B520,MasterData[],4,0)</f>
        <v>Lt</v>
      </c>
      <c r="I520">
        <f>VLOOKUP($B520,MasterData[],5,0)</f>
        <v>44</v>
      </c>
      <c r="J520">
        <f>VLOOKUP($B520,MasterData[],6,0)</f>
        <v>48.4</v>
      </c>
      <c r="K520">
        <f t="shared" si="40"/>
        <v>616</v>
      </c>
      <c r="L520">
        <f t="shared" si="41"/>
        <v>677.6</v>
      </c>
      <c r="M520">
        <f t="shared" si="43"/>
        <v>19</v>
      </c>
      <c r="N520" t="str">
        <f t="shared" si="42"/>
        <v>Dec</v>
      </c>
      <c r="O520">
        <f t="shared" si="44"/>
        <v>2022</v>
      </c>
    </row>
    <row r="521" spans="1:15" x14ac:dyDescent="0.25">
      <c r="A521" s="4">
        <v>44914</v>
      </c>
      <c r="B521" t="s">
        <v>24</v>
      </c>
      <c r="C521" s="6">
        <v>11</v>
      </c>
      <c r="D521" t="s">
        <v>106</v>
      </c>
      <c r="E521" t="s">
        <v>106</v>
      </c>
      <c r="F521" t="str">
        <f>VLOOKUP($B521,MasterData[],2,0)</f>
        <v>Product09</v>
      </c>
      <c r="G521" t="str">
        <f>VLOOKUP($B521,MasterData[],3,0)</f>
        <v>Category01</v>
      </c>
      <c r="H521" t="str">
        <f>VLOOKUP($B521,MasterData[],4,0)</f>
        <v>No.</v>
      </c>
      <c r="I521">
        <f>VLOOKUP($B521,MasterData[],5,0)</f>
        <v>6</v>
      </c>
      <c r="J521">
        <f>VLOOKUP($B521,MasterData[],6,0)</f>
        <v>7.8599999999999994</v>
      </c>
      <c r="K521">
        <f t="shared" si="40"/>
        <v>66</v>
      </c>
      <c r="L521">
        <f t="shared" si="41"/>
        <v>86.46</v>
      </c>
      <c r="M521">
        <f t="shared" si="43"/>
        <v>19</v>
      </c>
      <c r="N521" t="str">
        <f t="shared" si="42"/>
        <v>Dec</v>
      </c>
      <c r="O521">
        <f t="shared" si="44"/>
        <v>2022</v>
      </c>
    </row>
    <row r="522" spans="1:15" x14ac:dyDescent="0.25">
      <c r="A522" s="4">
        <v>44916</v>
      </c>
      <c r="B522" t="s">
        <v>18</v>
      </c>
      <c r="C522" s="6">
        <v>10</v>
      </c>
      <c r="D522" t="s">
        <v>108</v>
      </c>
      <c r="E522" t="s">
        <v>106</v>
      </c>
      <c r="F522" t="str">
        <f>VLOOKUP($B522,MasterData[],2,0)</f>
        <v>Product06</v>
      </c>
      <c r="G522" t="str">
        <f>VLOOKUP($B522,MasterData[],3,0)</f>
        <v>Category01</v>
      </c>
      <c r="H522" t="str">
        <f>VLOOKUP($B522,MasterData[],4,0)</f>
        <v>Kg</v>
      </c>
      <c r="I522">
        <f>VLOOKUP($B522,MasterData[],5,0)</f>
        <v>75</v>
      </c>
      <c r="J522">
        <f>VLOOKUP($B522,MasterData[],6,0)</f>
        <v>85.5</v>
      </c>
      <c r="K522">
        <f t="shared" si="40"/>
        <v>750</v>
      </c>
      <c r="L522">
        <f t="shared" si="41"/>
        <v>855</v>
      </c>
      <c r="M522">
        <f t="shared" si="43"/>
        <v>21</v>
      </c>
      <c r="N522" t="str">
        <f t="shared" si="42"/>
        <v>Dec</v>
      </c>
      <c r="O522">
        <f t="shared" si="44"/>
        <v>2022</v>
      </c>
    </row>
    <row r="523" spans="1:15" x14ac:dyDescent="0.25">
      <c r="A523" s="4">
        <v>44924</v>
      </c>
      <c r="B523" t="s">
        <v>22</v>
      </c>
      <c r="C523" s="6">
        <v>15</v>
      </c>
      <c r="D523" t="s">
        <v>108</v>
      </c>
      <c r="E523" t="s">
        <v>106</v>
      </c>
      <c r="F523" t="str">
        <f>VLOOKUP($B523,MasterData[],2,0)</f>
        <v>Product08</v>
      </c>
      <c r="G523" t="str">
        <f>VLOOKUP($B523,MasterData[],3,0)</f>
        <v>Category01</v>
      </c>
      <c r="H523" t="str">
        <f>VLOOKUP($B523,MasterData[],4,0)</f>
        <v>Kg</v>
      </c>
      <c r="I523">
        <f>VLOOKUP($B523,MasterData[],5,0)</f>
        <v>83</v>
      </c>
      <c r="J523">
        <f>VLOOKUP($B523,MasterData[],6,0)</f>
        <v>94.62</v>
      </c>
      <c r="K523">
        <f t="shared" si="40"/>
        <v>1245</v>
      </c>
      <c r="L523">
        <f t="shared" si="41"/>
        <v>1419.3000000000002</v>
      </c>
      <c r="M523">
        <f t="shared" si="43"/>
        <v>29</v>
      </c>
      <c r="N523" t="str">
        <f t="shared" si="42"/>
        <v>Dec</v>
      </c>
      <c r="O523">
        <f t="shared" si="44"/>
        <v>2022</v>
      </c>
    </row>
    <row r="524" spans="1:15" x14ac:dyDescent="0.25">
      <c r="A524" s="4">
        <v>44924</v>
      </c>
      <c r="B524" t="s">
        <v>94</v>
      </c>
      <c r="C524" s="6">
        <v>1</v>
      </c>
      <c r="D524" t="s">
        <v>105</v>
      </c>
      <c r="E524" t="s">
        <v>107</v>
      </c>
      <c r="F524" t="str">
        <f>VLOOKUP($B524,MasterData[],2,0)</f>
        <v>Product42</v>
      </c>
      <c r="G524" t="str">
        <f>VLOOKUP($B524,MasterData[],3,0)</f>
        <v>Category05</v>
      </c>
      <c r="H524" t="str">
        <f>VLOOKUP($B524,MasterData[],4,0)</f>
        <v>Ft</v>
      </c>
      <c r="I524">
        <f>VLOOKUP($B524,MasterData[],5,0)</f>
        <v>120</v>
      </c>
      <c r="J524">
        <f>VLOOKUP($B524,MasterData[],6,0)</f>
        <v>162</v>
      </c>
      <c r="K524">
        <f t="shared" si="40"/>
        <v>120</v>
      </c>
      <c r="L524">
        <f t="shared" si="41"/>
        <v>162</v>
      </c>
      <c r="M524">
        <f t="shared" si="43"/>
        <v>29</v>
      </c>
      <c r="N524" t="str">
        <f t="shared" si="42"/>
        <v>Dec</v>
      </c>
      <c r="O524">
        <f t="shared" si="44"/>
        <v>2022</v>
      </c>
    </row>
    <row r="525" spans="1:15" x14ac:dyDescent="0.25">
      <c r="A525" s="4">
        <v>44925</v>
      </c>
      <c r="B525" t="s">
        <v>92</v>
      </c>
      <c r="C525" s="6">
        <v>14</v>
      </c>
      <c r="D525" t="s">
        <v>108</v>
      </c>
      <c r="E525" t="s">
        <v>106</v>
      </c>
      <c r="F525" t="str">
        <f>VLOOKUP($B525,MasterData[],2,0)</f>
        <v>Product41</v>
      </c>
      <c r="G525" t="str">
        <f>VLOOKUP($B525,MasterData[],3,0)</f>
        <v>Category05</v>
      </c>
      <c r="H525" t="str">
        <f>VLOOKUP($B525,MasterData[],4,0)</f>
        <v>Ft</v>
      </c>
      <c r="I525">
        <f>VLOOKUP($B525,MasterData[],5,0)</f>
        <v>138</v>
      </c>
      <c r="J525">
        <f>VLOOKUP($B525,MasterData[],6,0)</f>
        <v>173.88</v>
      </c>
      <c r="K525">
        <f t="shared" si="40"/>
        <v>1932</v>
      </c>
      <c r="L525">
        <f t="shared" si="41"/>
        <v>2434.3199999999997</v>
      </c>
      <c r="M525">
        <f t="shared" si="43"/>
        <v>30</v>
      </c>
      <c r="N525" t="str">
        <f t="shared" si="42"/>
        <v>Dec</v>
      </c>
      <c r="O525">
        <f t="shared" si="44"/>
        <v>2022</v>
      </c>
    </row>
    <row r="526" spans="1:15" x14ac:dyDescent="0.25">
      <c r="A526" s="4">
        <v>44926</v>
      </c>
      <c r="B526" t="s">
        <v>75</v>
      </c>
      <c r="C526" s="6">
        <v>12</v>
      </c>
      <c r="D526" t="s">
        <v>106</v>
      </c>
      <c r="E526" t="s">
        <v>106</v>
      </c>
      <c r="F526" t="str">
        <f>VLOOKUP($B526,MasterData[],2,0)</f>
        <v>Product33</v>
      </c>
      <c r="G526" t="str">
        <f>VLOOKUP($B526,MasterData[],3,0)</f>
        <v>Category04</v>
      </c>
      <c r="H526" t="str">
        <f>VLOOKUP($B526,MasterData[],4,0)</f>
        <v>Kg</v>
      </c>
      <c r="I526">
        <f>VLOOKUP($B526,MasterData[],5,0)</f>
        <v>95</v>
      </c>
      <c r="J526">
        <f>VLOOKUP($B526,MasterData[],6,0)</f>
        <v>119.7</v>
      </c>
      <c r="K526">
        <f t="shared" si="40"/>
        <v>1140</v>
      </c>
      <c r="L526">
        <f t="shared" si="41"/>
        <v>1436.4</v>
      </c>
      <c r="M526">
        <f t="shared" si="43"/>
        <v>31</v>
      </c>
      <c r="N526" t="str">
        <f t="shared" si="42"/>
        <v>Dec</v>
      </c>
      <c r="O526">
        <f t="shared" si="44"/>
        <v>2022</v>
      </c>
    </row>
    <row r="527" spans="1:15" x14ac:dyDescent="0.25">
      <c r="A527" s="4">
        <v>44926</v>
      </c>
      <c r="B527" t="s">
        <v>29</v>
      </c>
      <c r="C527" s="6">
        <v>6</v>
      </c>
      <c r="D527" t="s">
        <v>106</v>
      </c>
      <c r="E527" t="s">
        <v>106</v>
      </c>
      <c r="F527" t="str">
        <f>VLOOKUP($B527,MasterData[],2,0)</f>
        <v>Product11</v>
      </c>
      <c r="G527" t="str">
        <f>VLOOKUP($B527,MasterData[],3,0)</f>
        <v>Category02</v>
      </c>
      <c r="H527" t="str">
        <f>VLOOKUP($B527,MasterData[],4,0)</f>
        <v>Lt</v>
      </c>
      <c r="I527">
        <f>VLOOKUP($B527,MasterData[],5,0)</f>
        <v>44</v>
      </c>
      <c r="J527">
        <f>VLOOKUP($B527,MasterData[],6,0)</f>
        <v>48.4</v>
      </c>
      <c r="K527">
        <f t="shared" si="40"/>
        <v>264</v>
      </c>
      <c r="L527">
        <f t="shared" si="41"/>
        <v>290.39999999999998</v>
      </c>
      <c r="M527">
        <f t="shared" si="43"/>
        <v>31</v>
      </c>
      <c r="N527" t="str">
        <f t="shared" si="42"/>
        <v>Dec</v>
      </c>
      <c r="O527">
        <f t="shared" si="44"/>
        <v>2022</v>
      </c>
    </row>
    <row r="528" spans="1:15" x14ac:dyDescent="0.25">
      <c r="A528" s="4">
        <v>44926</v>
      </c>
      <c r="B528" t="s">
        <v>29</v>
      </c>
      <c r="C528" s="6">
        <v>3</v>
      </c>
      <c r="D528" t="s">
        <v>105</v>
      </c>
      <c r="E528" t="s">
        <v>107</v>
      </c>
      <c r="F528" t="str">
        <f>VLOOKUP($B528,MasterData[],2,0)</f>
        <v>Product11</v>
      </c>
      <c r="G528" t="str">
        <f>VLOOKUP($B528,MasterData[],3,0)</f>
        <v>Category02</v>
      </c>
      <c r="H528" t="str">
        <f>VLOOKUP($B528,MasterData[],4,0)</f>
        <v>Lt</v>
      </c>
      <c r="I528">
        <f>VLOOKUP($B528,MasterData[],5,0)</f>
        <v>44</v>
      </c>
      <c r="J528">
        <f>VLOOKUP($B528,MasterData[],6,0)</f>
        <v>48.4</v>
      </c>
      <c r="K528">
        <f t="shared" si="40"/>
        <v>132</v>
      </c>
      <c r="L528">
        <f t="shared" si="41"/>
        <v>145.19999999999999</v>
      </c>
      <c r="M528">
        <f t="shared" si="43"/>
        <v>31</v>
      </c>
      <c r="N528" t="str">
        <f t="shared" si="42"/>
        <v>Dec</v>
      </c>
      <c r="O528">
        <f t="shared" si="44"/>
        <v>2022</v>
      </c>
    </row>
  </sheetData>
  <autoFilter ref="A1:O528" xr:uid="{D73A5C51-ACD1-49D3-9280-6B4E22F8FD7F}"/>
  <dataValidations count="3">
    <dataValidation type="list" allowBlank="1" showInputMessage="1" sqref="D2:D528" xr:uid="{394BA115-4B60-4DFF-9475-BA068CEE4A16}">
      <formula1>"Online,Wholesaler,Direct Sales"</formula1>
    </dataValidation>
    <dataValidation type="whole" allowBlank="1" showInputMessage="1" showErrorMessage="1" sqref="C2:C528" xr:uid="{3AA778E5-6CCE-48DB-8FC6-4F2813CBF39D}">
      <formula1>1</formula1>
      <formula2>1000</formula2>
    </dataValidation>
    <dataValidation type="list" allowBlank="1" showInputMessage="1" showErrorMessage="1" sqref="E2:E528" xr:uid="{AAA96AC0-449E-4D96-9090-41A9E11648E3}">
      <formula1>"Online,Cash"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Input Data</vt:lpstr>
      <vt:lpstr>Master Data</vt:lpstr>
      <vt:lpstr>Pivot Tables</vt:lpstr>
      <vt:lpstr>Combined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Hameez Aqeel</cp:lastModifiedBy>
  <dcterms:created xsi:type="dcterms:W3CDTF">2021-11-03T11:40:02Z</dcterms:created>
  <dcterms:modified xsi:type="dcterms:W3CDTF">2024-06-26T20:24:46Z</dcterms:modified>
</cp:coreProperties>
</file>