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BDB4CEFA-A10D-4066-9E2B-D62467DD7467}" xr6:coauthVersionLast="43" xr6:coauthVersionMax="43" xr10:uidLastSave="{00000000-0000-0000-0000-000000000000}"/>
  <bookViews>
    <workbookView xWindow="-120" yWindow="-120" windowWidth="20730" windowHeight="11310" xr2:uid="{15CFF10E-7D14-4B5C-96C9-63173A46350A}"/>
  </bookViews>
  <sheets>
    <sheet name="Results" sheetId="2" r:id="rId1"/>
    <sheet name="Raw_Vector" sheetId="3" r:id="rId2"/>
    <sheet name="Raw_Scalar" sheetId="4" r:id="rId3"/>
    <sheet name="Sheet1" sheetId="5" r:id="rId4"/>
    <sheet name="Optimal" sheetId="1" r:id="rId5"/>
  </sheets>
  <definedNames>
    <definedName name="solver_adj" localSheetId="4" hidden="1">Optimal!$L$3:$R$12</definedName>
    <definedName name="solver_cvg" localSheetId="4" hidden="1">0.00001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Optimal!$AB$3:$AB$13</definedName>
    <definedName name="solver_lhs2" localSheetId="4" hidden="1">Optimal!$L$3:$R$12</definedName>
    <definedName name="solver_lhs3" localSheetId="4" hidden="1">Optimal!$T$3:$T$12</definedName>
    <definedName name="solver_lhs4" localSheetId="4" hidden="1">Optimal!$AA$3:$AA$12</definedName>
    <definedName name="solver_lhs5" localSheetId="4" hidden="1">Optimal!$AB$3:$AB$13</definedName>
    <definedName name="solver_lhs6" localSheetId="4" hidden="1">Optimal!$AB$3:$AB$13</definedName>
    <definedName name="solver_lhs7" localSheetId="4" hidden="1">Optimal!$AB$3:$AB$13</definedName>
    <definedName name="solver_lhs8" localSheetId="4" hidden="1">Optimal!$AB$3:$AB$13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Optimal!$Z$44</definedName>
    <definedName name="solver_pre" localSheetId="4" hidden="1">0.00001</definedName>
    <definedName name="solver_rbv" localSheetId="4" hidden="1">2</definedName>
    <definedName name="solver_rel1" localSheetId="4" hidden="1">2</definedName>
    <definedName name="solver_rel2" localSheetId="4" hidden="1">4</definedName>
    <definedName name="solver_rel3" localSheetId="4" hidden="1">3</definedName>
    <definedName name="solver_rel4" localSheetId="4" hidden="1">1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0</definedName>
    <definedName name="solver_rhs2" localSheetId="4" hidden="1">integer</definedName>
    <definedName name="solver_rhs3" localSheetId="4" hidden="1">Optimal!$S$3:$S$12</definedName>
    <definedName name="solver_rhs4" localSheetId="4" hidden="1">0.8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</definedName>
    <definedName name="solver_typ" localSheetId="4" hidden="1">2</definedName>
    <definedName name="solver_val" localSheetId="4" hidden="1">415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2" i="2" l="1"/>
  <c r="L41" i="2" s="1"/>
  <c r="K27" i="2"/>
  <c r="L36" i="2" s="1"/>
  <c r="K28" i="2"/>
  <c r="K29" i="2"/>
  <c r="K30" i="2"/>
  <c r="L39" i="2" s="1"/>
  <c r="K31" i="2"/>
  <c r="L40" i="2" s="1"/>
  <c r="L38" i="2"/>
  <c r="K4" i="2"/>
  <c r="N27" i="3"/>
  <c r="K5" i="2"/>
  <c r="L37" i="2"/>
  <c r="N32" i="3"/>
  <c r="N31" i="3"/>
  <c r="N30" i="3"/>
  <c r="N29" i="3"/>
  <c r="N28" i="3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N41" i="4"/>
  <c r="AN51" i="4"/>
  <c r="AN19" i="4"/>
  <c r="AN81" i="4"/>
  <c r="AN77" i="4"/>
  <c r="AN60" i="4"/>
  <c r="AN56" i="4"/>
  <c r="AN50" i="4"/>
  <c r="AN39" i="4"/>
  <c r="AN75" i="4"/>
  <c r="AN27" i="4"/>
  <c r="AN20" i="4"/>
  <c r="AN45" i="4"/>
  <c r="AN34" i="4"/>
  <c r="AN62" i="4"/>
  <c r="AN23" i="4"/>
  <c r="AN12" i="4"/>
  <c r="AN46" i="4"/>
  <c r="AN22" i="4"/>
  <c r="AN11" i="4"/>
  <c r="AN78" i="4"/>
  <c r="AN49" i="4"/>
  <c r="AN70" i="4"/>
  <c r="AN59" i="4"/>
  <c r="AN37" i="4"/>
  <c r="AN54" i="4"/>
  <c r="AN24" i="4"/>
  <c r="AN48" i="4"/>
  <c r="AN43" i="4"/>
  <c r="AN58" i="4"/>
  <c r="AN47" i="4"/>
  <c r="AN10" i="4"/>
  <c r="AN71" i="4"/>
  <c r="AN38" i="4"/>
  <c r="AN35" i="4"/>
  <c r="AN29" i="4"/>
  <c r="AN64" i="4"/>
  <c r="AN67" i="4"/>
  <c r="AN18" i="4"/>
  <c r="AN31" i="4"/>
  <c r="AN74" i="4"/>
  <c r="AN63" i="4"/>
  <c r="AN17" i="4"/>
  <c r="AN65" i="4"/>
  <c r="AN61" i="4"/>
  <c r="AN32" i="4"/>
  <c r="AN80" i="4"/>
  <c r="AN40" i="4"/>
  <c r="AN33" i="4"/>
  <c r="AN42" i="4"/>
  <c r="AN14" i="4"/>
  <c r="AN16" i="4"/>
  <c r="AN53" i="4"/>
  <c r="AN79" i="4"/>
  <c r="AN15" i="4"/>
  <c r="AN26" i="4"/>
  <c r="AN55" i="4"/>
  <c r="AN72" i="4"/>
  <c r="AN68" i="4"/>
  <c r="AN21" i="4"/>
  <c r="AN30" i="4"/>
  <c r="AN25" i="4"/>
  <c r="AN66" i="4"/>
  <c r="AN36" i="4"/>
  <c r="AN52" i="4"/>
  <c r="AN44" i="4"/>
  <c r="AN73" i="4"/>
  <c r="AN28" i="4"/>
  <c r="AN57" i="4"/>
  <c r="AN13" i="4"/>
  <c r="AN69" i="4"/>
  <c r="AN76" i="4"/>
  <c r="AH67" i="4"/>
  <c r="AH31" i="4"/>
  <c r="AH70" i="4"/>
  <c r="AH35" i="4"/>
  <c r="AH75" i="4"/>
  <c r="AH32" i="4"/>
  <c r="AH11" i="4"/>
  <c r="AH33" i="4"/>
  <c r="AH64" i="4"/>
  <c r="AH10" i="4"/>
  <c r="AH42" i="4"/>
  <c r="AH65" i="4"/>
  <c r="AH79" i="4"/>
  <c r="AH76" i="4"/>
  <c r="AH56" i="4"/>
  <c r="AH38" i="4"/>
  <c r="AH77" i="4"/>
  <c r="AH25" i="4"/>
  <c r="AH24" i="4"/>
  <c r="AH23" i="4"/>
  <c r="AH37" i="4"/>
  <c r="AH78" i="4"/>
  <c r="AH22" i="4"/>
  <c r="AH41" i="4"/>
  <c r="AH57" i="4"/>
  <c r="AH39" i="4"/>
  <c r="AH27" i="4"/>
  <c r="AH45" i="4"/>
  <c r="AH80" i="4"/>
  <c r="AH68" i="4"/>
  <c r="AH26" i="4"/>
  <c r="AH55" i="4"/>
  <c r="AH28" i="4"/>
  <c r="AH30" i="4"/>
  <c r="AH81" i="4"/>
  <c r="AH36" i="4"/>
  <c r="AH44" i="4"/>
  <c r="AH69" i="4"/>
  <c r="AH34" i="4"/>
  <c r="AH29" i="4"/>
  <c r="AH62" i="4"/>
  <c r="AH14" i="4"/>
  <c r="AH63" i="4"/>
  <c r="AH17" i="4"/>
  <c r="AH74" i="4"/>
  <c r="AH18" i="4"/>
  <c r="AH61" i="4"/>
  <c r="AH52" i="4"/>
  <c r="AH72" i="4"/>
  <c r="AH60" i="4"/>
  <c r="AH21" i="4"/>
  <c r="AH50" i="4"/>
  <c r="AH16" i="4"/>
  <c r="AH20" i="4"/>
  <c r="AH19" i="4"/>
  <c r="AH71" i="4"/>
  <c r="AH47" i="4"/>
  <c r="AH40" i="4"/>
  <c r="AH58" i="4"/>
  <c r="AH51" i="4"/>
  <c r="AH48" i="4"/>
  <c r="AH59" i="4"/>
  <c r="AH46" i="4"/>
  <c r="AH49" i="4"/>
  <c r="AH66" i="4"/>
  <c r="AH54" i="4"/>
  <c r="AH43" i="4"/>
  <c r="AH12" i="4"/>
  <c r="AH15" i="4"/>
  <c r="AH13" i="4"/>
  <c r="AH53" i="4"/>
  <c r="AH73" i="4"/>
  <c r="AB73" i="4"/>
  <c r="AB15" i="4"/>
  <c r="AB13" i="4"/>
  <c r="AB16" i="4"/>
  <c r="AB14" i="4"/>
  <c r="AB12" i="4"/>
  <c r="AB75" i="4"/>
  <c r="AB71" i="4"/>
  <c r="AB70" i="4"/>
  <c r="AB46" i="4"/>
  <c r="AB59" i="4"/>
  <c r="AB48" i="4"/>
  <c r="AB40" i="4"/>
  <c r="AB47" i="4"/>
  <c r="AB62" i="4"/>
  <c r="AB19" i="4"/>
  <c r="AB63" i="4"/>
  <c r="AB20" i="4"/>
  <c r="AB21" i="4"/>
  <c r="AB72" i="4"/>
  <c r="AB18" i="4"/>
  <c r="AB61" i="4"/>
  <c r="AB17" i="4"/>
  <c r="AB38" i="4"/>
  <c r="AB26" i="4"/>
  <c r="AB68" i="4"/>
  <c r="AB25" i="4"/>
  <c r="AB34" i="4"/>
  <c r="AB27" i="4"/>
  <c r="AB39" i="4"/>
  <c r="AB24" i="4"/>
  <c r="AB23" i="4"/>
  <c r="AB22" i="4"/>
  <c r="AB37" i="4"/>
  <c r="AB32" i="4"/>
  <c r="AB11" i="4"/>
  <c r="AB10" i="4"/>
  <c r="AB74" i="4"/>
  <c r="AB65" i="4"/>
  <c r="AB33" i="4"/>
  <c r="AB64" i="4"/>
  <c r="AB67" i="4"/>
  <c r="AB31" i="4"/>
  <c r="AB35" i="4"/>
  <c r="AB69" i="4"/>
  <c r="AB29" i="4"/>
  <c r="AB28" i="4"/>
  <c r="AB36" i="4"/>
  <c r="AB30" i="4"/>
  <c r="AB80" i="4"/>
  <c r="AB52" i="4"/>
  <c r="AB60" i="4"/>
  <c r="AB57" i="4"/>
  <c r="AB44" i="4"/>
  <c r="AB55" i="4"/>
  <c r="AB81" i="4"/>
  <c r="AB50" i="4"/>
  <c r="AB42" i="4"/>
  <c r="AB53" i="4"/>
  <c r="AB58" i="4"/>
  <c r="AB56" i="4"/>
  <c r="AB79" i="4"/>
  <c r="AB45" i="4"/>
  <c r="AB54" i="4"/>
  <c r="AB77" i="4"/>
  <c r="AB49" i="4"/>
  <c r="AB41" i="4"/>
  <c r="AB78" i="4"/>
  <c r="AB43" i="4"/>
  <c r="AB51" i="4"/>
  <c r="AB76" i="4"/>
  <c r="AB66" i="4"/>
  <c r="V46" i="4"/>
  <c r="V60" i="4"/>
  <c r="V48" i="4"/>
  <c r="V47" i="4"/>
  <c r="V21" i="4"/>
  <c r="V19" i="4"/>
  <c r="V20" i="4"/>
  <c r="V62" i="4"/>
  <c r="V78" i="4"/>
  <c r="V77" i="4"/>
  <c r="V55" i="4"/>
  <c r="V56" i="4"/>
  <c r="V57" i="4"/>
  <c r="V44" i="4"/>
  <c r="V45" i="4"/>
  <c r="V49" i="4"/>
  <c r="V43" i="4"/>
  <c r="V54" i="4"/>
  <c r="V52" i="4"/>
  <c r="V53" i="4"/>
  <c r="V17" i="4"/>
  <c r="V51" i="4"/>
  <c r="V50" i="4"/>
  <c r="V31" i="4"/>
  <c r="V32" i="4"/>
  <c r="V28" i="4"/>
  <c r="V29" i="4"/>
  <c r="V30" i="4"/>
  <c r="V26" i="4"/>
  <c r="V68" i="4"/>
  <c r="V25" i="4"/>
  <c r="V27" i="4"/>
  <c r="V69" i="4"/>
  <c r="V24" i="4"/>
  <c r="V23" i="4"/>
  <c r="V22" i="4"/>
  <c r="V12" i="4"/>
  <c r="V18" i="4"/>
  <c r="V61" i="4"/>
  <c r="V58" i="4"/>
  <c r="V63" i="4"/>
  <c r="V14" i="4"/>
  <c r="V64" i="4"/>
  <c r="V15" i="4"/>
  <c r="V13" i="4"/>
  <c r="V66" i="4"/>
  <c r="V16" i="4"/>
  <c r="V10" i="4"/>
  <c r="V11" i="4"/>
  <c r="V65" i="4"/>
  <c r="V67" i="4"/>
  <c r="V33" i="4"/>
  <c r="V39" i="4"/>
  <c r="V35" i="4"/>
  <c r="V76" i="4"/>
  <c r="V74" i="4"/>
  <c r="V81" i="4"/>
  <c r="V41" i="4"/>
  <c r="V75" i="4"/>
  <c r="V34" i="4"/>
  <c r="V72" i="4"/>
  <c r="V36" i="4"/>
  <c r="V79" i="4"/>
  <c r="V42" i="4"/>
  <c r="V71" i="4"/>
  <c r="V73" i="4"/>
  <c r="V37" i="4"/>
  <c r="V70" i="4"/>
  <c r="V80" i="4"/>
  <c r="V40" i="4"/>
  <c r="V38" i="4"/>
  <c r="V59" i="4"/>
  <c r="P13" i="4"/>
  <c r="P17" i="4"/>
  <c r="P16" i="4"/>
  <c r="P18" i="4"/>
  <c r="P14" i="4"/>
  <c r="P21" i="4"/>
  <c r="P15" i="4"/>
  <c r="P20" i="4"/>
  <c r="P11" i="4"/>
  <c r="P22" i="4"/>
  <c r="P12" i="4"/>
  <c r="P24" i="4"/>
  <c r="P23" i="4"/>
  <c r="P10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9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C27" i="2"/>
  <c r="J5" i="2" s="1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G27" i="2" l="1"/>
  <c r="H36" i="2" s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P4" i="2" s="1"/>
  <c r="I5" i="2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K19" i="2" l="1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P6" i="2"/>
  <c r="K9" i="2"/>
  <c r="P9" i="2"/>
  <c r="K16" i="2"/>
  <c r="P16" i="2"/>
  <c r="K23" i="2"/>
  <c r="P23" i="2"/>
  <c r="K18" i="2"/>
  <c r="P18" i="2"/>
  <c r="K21" i="2"/>
  <c r="P21" i="2"/>
  <c r="P5" i="2"/>
  <c r="K12" i="2"/>
  <c r="P12" i="2"/>
  <c r="D32" i="2"/>
  <c r="I24" i="2"/>
  <c r="G32" i="2"/>
  <c r="H41" i="2" s="1"/>
  <c r="AA25" i="1"/>
</calcChain>
</file>

<file path=xl/sharedStrings.xml><?xml version="1.0" encoding="utf-8"?>
<sst xmlns="http://schemas.openxmlformats.org/spreadsheetml/2006/main" count="2251" uniqueCount="176">
  <si>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</si>
  <si>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</si>
  <si>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</si>
  <si>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</si>
  <si>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</si>
  <si>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</si>
  <si>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</si>
  <si>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</si>
  <si>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</si>
  <si>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</si>
  <si>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</si>
  <si>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</si>
  <si>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</si>
  <si>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</si>
  <si>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</si>
  <si>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</si>
  <si>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</si>
  <si>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</si>
  <si>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</si>
  <si>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</si>
  <si>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</si>
  <si>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</si>
  <si>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</si>
  <si>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</si>
  <si>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</si>
  <si>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</si>
  <si>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</si>
  <si>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</si>
  <si>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</si>
  <si>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</si>
  <si>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</si>
  <si>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</si>
  <si>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</si>
  <si>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</si>
  <si>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</si>
  <si>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</si>
  <si>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</si>
  <si>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</si>
  <si>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</si>
  <si>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</si>
  <si>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</si>
  <si>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</si>
  <si>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</si>
  <si>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</si>
  <si>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</si>
  <si>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</si>
  <si>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</si>
  <si>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</si>
  <si>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</si>
  <si>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</si>
  <si>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</si>
  <si>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</si>
  <si>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</si>
  <si>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</si>
  <si>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</si>
  <si>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</si>
  <si>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</si>
  <si>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</si>
  <si>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</si>
  <si>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</si>
  <si>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</si>
  <si>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</si>
  <si>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</si>
  <si>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</si>
  <si>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</si>
  <si>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</si>
  <si>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</si>
  <si>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</si>
  <si>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</si>
  <si>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</si>
  <si>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</si>
  <si>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</si>
  <si>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</si>
  <si>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</si>
  <si>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</si>
  <si>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</si>
  <si>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</si>
  <si>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</si>
  <si>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</si>
  <si>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</si>
  <si>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</si>
  <si>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</si>
  <si>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</si>
  <si>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</si>
  <si>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</si>
  <si>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</si>
  <si>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</si>
  <si>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</si>
  <si>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</si>
  <si>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</si>
  <si>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</si>
  <si>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</si>
  <si>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</si>
  <si>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</si>
  <si>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</si>
  <si>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</si>
  <si>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</si>
  <si>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</si>
  <si>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</si>
  <si>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</si>
  <si>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</si>
  <si>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</si>
  <si>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</si>
  <si>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</si>
  <si>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</si>
  <si>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</si>
  <si>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</si>
  <si>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</si>
  <si>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</si>
  <si>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</si>
  <si>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</si>
  <si>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</si>
  <si>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</si>
  <si>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</si>
  <si>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</si>
  <si>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</si>
  <si>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</si>
  <si>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</si>
  <si>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</si>
  <si>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</si>
  <si>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</si>
  <si>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</si>
  <si>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</si>
  <si>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</si>
  <si>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</si>
  <si>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</si>
  <si>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</si>
  <si>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</si>
  <si>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</si>
  <si>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</si>
  <si>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</si>
  <si>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</si>
  <si>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</si>
  <si>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</si>
  <si>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</si>
  <si>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</si>
  <si>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</si>
  <si>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</si>
  <si>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</si>
  <si>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</si>
  <si>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</si>
  <si>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</si>
  <si>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</si>
  <si>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</si>
  <si>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</si>
  <si>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</si>
  <si>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</si>
  <si>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</si>
  <si>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</si>
  <si>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</si>
  <si>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</si>
  <si>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</si>
  <si>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</si>
  <si>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</si>
  <si>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</si>
  <si>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</si>
  <si>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</si>
  <si>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</si>
  <si>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</si>
  <si>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</si>
  <si>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</si>
  <si>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</si>
  <si>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</si>
  <si>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</si>
  <si>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</si>
  <si>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</si>
  <si>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</si>
  <si>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</si>
  <si>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</si>
  <si>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</si>
  <si>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</si>
  <si>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</si>
  <si>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</si>
  <si>
    <t>Trans. 1</t>
  </si>
  <si>
    <t>Trans. 2</t>
  </si>
  <si>
    <t>Trans.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</si>
</sst>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7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0" fillId="0" borderId="35" xfId="2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167" fontId="0" fillId="0" borderId="0" xfId="2" applyNumberFormat="1" applyFont="1"/>
    <xf numFmtId="1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0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69" totalsRowDxfId="2"/>
    <tableColumn id="3" xr3:uid="{89CD024F-2284-4501-866B-35C2BCB50C4E}" name="% of Total Load" dataDxfId="68" totalsRowDxfId="1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7" totalsRowDxfId="0" dataCellStyle="Percent">
      <calculatedColumnFormula>ABS(Table14[[#This Row],[% of Total Load]]-I4)/I4</calculatedColumnFormula>
    </tableColumn>
    <tableColumn id="6" xr3:uid="{15BE1CD0-D053-496D-94A0-76432F90C493}" name="Nodetime" dataDxfId="66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65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4" totalsRowDxfId="63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62" totalsRowDxfId="61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60" dataDxfId="59">
  <autoFilter ref="L26:N32" xr:uid="{BAC9D747-6E07-49F8-82DD-915ACC068DC4}"/>
  <tableColumns count="3">
    <tableColumn id="1" xr3:uid="{DF4379DE-F820-4EF2-B475-DB2F33D60134}" name="Destination" dataDxfId="58"/>
    <tableColumn id="2" xr3:uid="{D3362840-216A-4F6C-965C-A907C7F36A5C}" name="Column1" dataDxfId="57"/>
    <tableColumn id="3" xr3:uid="{8B9894CC-D53F-41DA-B409-9254F37E3212}" name="Lifetime" dataDxfId="5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5" dataDxfId="54">
  <autoFilter ref="C9:F81" xr:uid="{C67040EA-B96D-4876-8CE2-3FDBCCDEC41F}"/>
  <sortState ref="C10:F81">
    <sortCondition ref="D10:D81" customList="Hickam,Cheyenne,Qatar,Langley,Ramstein"/>
    <sortCondition ref="E10:E81" customList="Hickam,Cheyenne,Qatar,Langley,Ramstein"/>
    <sortCondition ref="C10:C81"/>
  </sortState>
  <tableColumns count="4">
    <tableColumn id="1" xr3:uid="{960E7CED-0614-48BE-A349-EDF199EE7FAF}" name="Run" dataDxfId="53"/>
    <tableColumn id="2" xr3:uid="{27FF7AE6-0BE0-4CDB-8717-E9DCB2C0BCA2}" name="Source" dataDxfId="52"/>
    <tableColumn id="3" xr3:uid="{B6808111-1E09-4DEE-9D27-9A4E54945FB2}" name="Destination" dataDxfId="51"/>
    <tableColumn id="4" xr3:uid="{6A8B807F-A079-431C-8E3C-8A0366F9AB59}" name="max nodeTime" dataDxfId="5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9" dataDxfId="48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47"/>
    <tableColumn id="2" xr3:uid="{7591ABED-5E41-44EB-9966-264B4590FD64}" name="Source" dataDxfId="46"/>
    <tableColumn id="3" xr3:uid="{3FC1EE4B-FCC5-412E-A9BE-1EBA7B6407DD}" name="Destination" dataDxfId="45"/>
    <tableColumn id="4" xr3:uid="{8A4E59ED-92A3-4089-919F-F8DBDA941181}" name="Module" dataDxfId="44"/>
    <tableColumn id="5" xr3:uid="{36F573F6-4361-4236-9D4B-A1E90C2BCBE7}" name="mean nodeTime" dataDxfId="4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R24" totalsRowShown="0" headerRowDxfId="42" dataDxfId="41">
  <autoFilter ref="O9:R24" xr:uid="{49F5038A-0B32-432D-A7C5-1C7B7EA7E4A7}"/>
  <sortState ref="O10:R24">
    <sortCondition ref="P10:P24" customList="Hickam,Cheyenne,Qatar,Langley,Ramstein"/>
    <sortCondition ref="O10:O24"/>
  </sortState>
  <tableColumns count="4">
    <tableColumn id="1" xr3:uid="{D442E4AC-C426-4A85-89DB-C8E9048B3D56}" name="Run" dataDxfId="40"/>
    <tableColumn id="2" xr3:uid="{8844E6AE-8199-45F1-8B2C-B12EA85042CA}" name="Destination" dataDxfId="39">
      <calculatedColumnFormula>INDEX($C$3:$C$7,MID(Q10, LEN(Q10)-1,1)+1)</calculatedColumnFormula>
    </tableColumn>
    <tableColumn id="3" xr3:uid="{39E11BCD-BFC6-4655-BBFA-A228E12C9A03}" name="Column1" dataDxfId="38"/>
    <tableColumn id="4" xr3:uid="{5E36B4FE-855D-4F96-8B11-6A8BF0891A56}" name="Max Lifetime" dataDxfId="37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6" dataDxfId="35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34"/>
    <tableColumn id="2" xr3:uid="{D99D03E9-3ACD-44C1-BD68-E33A4138D870}" name="Destination" dataDxfId="33">
      <calculatedColumnFormula>INDEX($C$3:$C$7,MID(Q28, LEN(Q28)-1,1)+1)</calculatedColumnFormula>
    </tableColumn>
    <tableColumn id="3" xr3:uid="{BE2D8887-C720-4BA8-8BCD-70CB5A640D8F}" name="Column1" dataDxfId="32"/>
    <tableColumn id="4" xr3:uid="{43A2A936-C59A-4648-9C17-B7794AE059C1}" name="Mean Lifetime" dataDxfId="31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T9:X81" totalsRowShown="0" headerRowDxfId="30" dataDxfId="29">
  <autoFilter ref="T9:X81" xr:uid="{0B3F223D-CB34-4BA6-8D6D-32A8D64A6E1E}"/>
  <sortState ref="T10:X81">
    <sortCondition ref="U10:U81" customList="Hickam,Cheyenne,Qatar,Langley,Ramstein"/>
    <sortCondition ref="V10:V81" customList="Hickam,Cheyenne,Qatar,Langley,Ramstein"/>
    <sortCondition ref="T10:T81"/>
  </sortState>
  <tableColumns count="5">
    <tableColumn id="1" xr3:uid="{C93C6535-E1F1-4E6C-81A5-28003228E217}" name="Run" dataDxfId="28"/>
    <tableColumn id="2" xr3:uid="{294945B7-314B-45AD-90B8-98966E2CFCE3}" name="Source" dataDxfId="27"/>
    <tableColumn id="3" xr3:uid="{37067FED-484E-4982-BA6D-0CC9F510508B}" name="Destination" dataDxfId="26">
      <calculatedColumnFormula>INDEX($C$3:$C$7,MID(W10, LEN(W10)-1,1)+1)</calculatedColumnFormula>
    </tableColumn>
    <tableColumn id="4" xr3:uid="{4084C8B3-CF2B-4016-85FD-043450AE9656}" name="Module" dataDxfId="25"/>
    <tableColumn id="5" xr3:uid="{B9664274-E942-43EA-96DB-E8E0B6AD90D1}" name="Max qLen" dataDxfId="24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Z9:AD81" totalsRowShown="0" headerRowDxfId="23" dataDxfId="22">
  <autoFilter ref="Z9:AD81" xr:uid="{2B7C465D-E6FD-4C7A-98E4-DE4610899933}"/>
  <sortState ref="Z10:AD81">
    <sortCondition ref="AA10:AA81" customList="Hickam,Cheyenne,Qatar,Langley,Ramstein"/>
    <sortCondition ref="AB10:AB81" customList="Hickam,Cheyenne,Qatar,Langley,Ramstein"/>
    <sortCondition ref="Z10:Z81"/>
  </sortState>
  <tableColumns count="5">
    <tableColumn id="1" xr3:uid="{9BA6B383-A909-4F2D-BAD5-519B1A94B12C}" name="Run" dataDxfId="21"/>
    <tableColumn id="2" xr3:uid="{3DC10029-79CB-4C0B-A20D-412752C56CE5}" name="Source" dataDxfId="20"/>
    <tableColumn id="3" xr3:uid="{5D31766B-2AEC-429D-8BFD-40ADE8B8B53E}" name="Destination" dataDxfId="19">
      <calculatedColumnFormula>INDEX($C$3:$C$7,MID(AC10, LEN(AC10)-1,1)+1)</calculatedColumnFormula>
    </tableColumn>
    <tableColumn id="4" xr3:uid="{BDE4C249-FCE6-4C0B-AC37-0A3FA700879F}" name="Module" dataDxfId="18"/>
    <tableColumn id="5" xr3:uid="{B1D41B69-DAC7-460A-A544-388F513A8E89}" name="mean qLen" dataDxfId="17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F9:AJ81" totalsRowShown="0" headerRowDxfId="16" dataDxfId="15">
  <autoFilter ref="AF9:AJ81" xr:uid="{C0C1A082-241A-417F-9ECB-AEAC3A7B804A}"/>
  <sortState ref="AF10:AJ81">
    <sortCondition ref="AG10:AG81" customList="Hickam,Cheyenne,Qatar,Langley,Ramstein"/>
    <sortCondition ref="AH10:AH81" customList="Hickam,Cheyenne,Qatar,Langley,Ramstein"/>
    <sortCondition ref="AF10:AF81"/>
  </sortState>
  <tableColumns count="5">
    <tableColumn id="1" xr3:uid="{CC61096C-C1BB-4529-98FE-329C9C288C76}" name="Run" dataDxfId="14"/>
    <tableColumn id="2" xr3:uid="{A61AC8CD-4F7A-452E-B6A4-1B3C9AD775CC}" name="Source" dataDxfId="13"/>
    <tableColumn id="3" xr3:uid="{860C40C6-921F-41B0-8CBB-ECBBF8894FD3}" name="Destination" dataDxfId="12">
      <calculatedColumnFormula>INDEX($C$3:$C$7,MID(AI10, LEN(AI10)-1,1)+1)</calculatedColumnFormula>
    </tableColumn>
    <tableColumn id="4" xr3:uid="{D555292C-9232-41D8-85DF-BE6A52FCEEBC}" name="Module" dataDxfId="11"/>
    <tableColumn id="5" xr3:uid="{81ADB2BD-23AA-486B-8782-C9EF9248D679}" name="max Queue Time" dataDxfId="10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L9:AP81" totalsRowShown="0" headerRowDxfId="9" dataDxfId="8">
  <autoFilter ref="AL9:AP81" xr:uid="{FD0A9CF9-C109-432C-BE2F-6BD1F549C7C4}"/>
  <sortState ref="AL10:AP81">
    <sortCondition ref="AM10:AM81" customList="Hickam,Cheyenne,Qatar,Langley,Ramstein"/>
    <sortCondition ref="AN10:AN81" customList="Hickam,Cheyenne,Qatar,Langley,Ramstein"/>
    <sortCondition ref="AL10:AL81"/>
  </sortState>
  <tableColumns count="5">
    <tableColumn id="1" xr3:uid="{BF4714CF-4742-4C95-809E-2FD7FC2B7677}" name="Run" dataDxfId="7"/>
    <tableColumn id="2" xr3:uid="{61AE04CE-FD31-46FF-9D5B-C748F50A33B0}" name="Source" dataDxfId="6"/>
    <tableColumn id="3" xr3:uid="{7CE7D5EF-1FC4-480B-9AAD-3335CAF8763B}" name="Destination" dataDxfId="5">
      <calculatedColumnFormula>INDEX($C$3:$C$7,MID(AO10, LEN(AO10)-1,1)+1)</calculatedColumnFormula>
    </tableColumn>
    <tableColumn id="4" xr3:uid="{5515CEB7-F2B3-4CDA-9274-90DA91E7068E}" name="Module" dataDxfId="4"/>
    <tableColumn id="5" xr3:uid="{3112384F-6F51-4780-BB4C-049A7966918A}" name="mean Queue Time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tabSelected="1" topLeftCell="A16" zoomScale="80" zoomScaleNormal="80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  <col min="24" max="24" width="14.85546875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193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195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194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195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193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ref="K5:K23" si="2">I6*H6</f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195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194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195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193">
        <v>9.9742592128798505E-4</v>
      </c>
    </row>
    <row r="8" spans="2:25" x14ac:dyDescent="0.25">
      <c r="B8" s="198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195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198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195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198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195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198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195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198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195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194">
        <v>5.7254861366508303E-4</v>
      </c>
    </row>
    <row r="13" spans="2:25" x14ac:dyDescent="0.25">
      <c r="B13" s="198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195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193">
        <v>5.7297292269714703E-4</v>
      </c>
    </row>
    <row r="14" spans="2:25" x14ac:dyDescent="0.25">
      <c r="B14" s="198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195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194">
        <v>5.7119278024443697E-4</v>
      </c>
    </row>
    <row r="15" spans="2:25" x14ac:dyDescent="0.25">
      <c r="B15" s="198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195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193"/>
    </row>
    <row r="16" spans="2:25" x14ac:dyDescent="0.25">
      <c r="B16" s="198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195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198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195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198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195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198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195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198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195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198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195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198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195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195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197"/>
      <c r="P24" s="197"/>
    </row>
    <row r="25" spans="2:18" ht="15.75" thickBot="1" x14ac:dyDescent="0.3">
      <c r="B25" s="211" t="s">
        <v>92</v>
      </c>
      <c r="C25" s="211"/>
      <c r="D25" s="211"/>
      <c r="E25" s="142"/>
      <c r="F25" s="210" t="s">
        <v>93</v>
      </c>
      <c r="G25" s="210"/>
      <c r="H25" s="143"/>
      <c r="I25" s="142"/>
      <c r="J25" s="210" t="s">
        <v>89</v>
      </c>
      <c r="K25" s="210"/>
      <c r="L25" s="142"/>
      <c r="M25" s="142"/>
      <c r="O25" s="238"/>
      <c r="P25" s="237"/>
      <c r="Q25" s="184"/>
      <c r="R25" s="237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/>
      <c r="I26" s="142"/>
      <c r="J26" s="160" t="s">
        <v>96</v>
      </c>
      <c r="K26" s="162" t="s">
        <v>95</v>
      </c>
      <c r="L26" s="142"/>
      <c r="M26" s="142"/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143"/>
      <c r="I27" s="142"/>
      <c r="J27" s="151" t="s">
        <v>23</v>
      </c>
      <c r="K27" s="156">
        <f>SUMIF($C$4:$C$23,J27,$K$4:$K$23)/SUMIF($C$4:$C$23,J27,$I$4:$I$23)</f>
        <v>9.1761567609625713E-2</v>
      </c>
      <c r="L27" s="156"/>
      <c r="M27" s="142"/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143"/>
      <c r="I28" s="142"/>
      <c r="J28" s="151" t="s">
        <v>26</v>
      </c>
      <c r="K28" s="156">
        <f t="shared" ref="K28:K31" si="5">SUMIF($C$4:$C$23,J28,$K$4:$K$23)/SUMIF($C$4:$C$23,J28,$I$4:$I$23)</f>
        <v>3.3202159457594242E-2</v>
      </c>
      <c r="L28" s="142"/>
      <c r="M28" s="142"/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143"/>
      <c r="I29" s="142"/>
      <c r="J29" s="151" t="s">
        <v>29</v>
      </c>
      <c r="K29" s="156">
        <f t="shared" si="5"/>
        <v>5.6870539232616091E-2</v>
      </c>
      <c r="L29" s="142"/>
      <c r="M29" s="142"/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143"/>
      <c r="I30" s="142"/>
      <c r="J30" s="151" t="s">
        <v>31</v>
      </c>
      <c r="K30" s="156">
        <f t="shared" si="5"/>
        <v>0.198013410681455</v>
      </c>
      <c r="L30" s="142"/>
      <c r="M30" s="142"/>
    </row>
    <row r="31" spans="2:18" ht="15.75" thickBot="1" x14ac:dyDescent="0.3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143"/>
      <c r="I31" s="142"/>
      <c r="J31" s="152" t="s">
        <v>32</v>
      </c>
      <c r="K31" s="157">
        <f t="shared" si="5"/>
        <v>0.1033007574214522</v>
      </c>
      <c r="L31" s="142"/>
      <c r="M31" s="142"/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03" t="s">
        <v>88</v>
      </c>
      <c r="G32" s="204">
        <f>SUMPRODUCT(G4:G23,I4:I23)</f>
        <v>7.5610876973900296E-3</v>
      </c>
      <c r="H32" s="143"/>
      <c r="I32" s="142"/>
      <c r="J32" s="203" t="s">
        <v>88</v>
      </c>
      <c r="K32" s="204">
        <f>SUMPRODUCT(H4:H23,I4:I23)</f>
        <v>0.10089552559626093</v>
      </c>
      <c r="L32" s="142"/>
      <c r="M32" s="142"/>
    </row>
    <row r="34" spans="2:12" ht="15.75" thickBot="1" x14ac:dyDescent="0.3">
      <c r="B34" s="212" t="s">
        <v>156</v>
      </c>
      <c r="C34" s="212"/>
      <c r="D34" s="212"/>
      <c r="F34" s="214" t="s">
        <v>160</v>
      </c>
      <c r="G34" s="214"/>
      <c r="H34" s="214"/>
      <c r="J34" s="209" t="s">
        <v>172</v>
      </c>
      <c r="K34" s="209"/>
      <c r="L34" s="209"/>
    </row>
    <row r="35" spans="2:12" x14ac:dyDescent="0.25">
      <c r="B35" s="158" t="s">
        <v>3</v>
      </c>
      <c r="C35" s="185" t="s">
        <v>157</v>
      </c>
      <c r="D35" s="186" t="s">
        <v>22</v>
      </c>
      <c r="F35" s="199" t="s">
        <v>3</v>
      </c>
      <c r="G35" s="200" t="s">
        <v>95</v>
      </c>
      <c r="H35" s="162" t="s">
        <v>171</v>
      </c>
      <c r="J35" s="160" t="s">
        <v>4</v>
      </c>
      <c r="K35" s="200" t="s">
        <v>153</v>
      </c>
      <c r="L35" s="161" t="s">
        <v>159</v>
      </c>
    </row>
    <row r="36" spans="2:12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01" t="s">
        <v>23</v>
      </c>
      <c r="G36" s="202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9.1702628354698085E-2</v>
      </c>
      <c r="L36" s="190">
        <f>(K36-K27)/K27</f>
        <v>-6.4230871881318916E-4</v>
      </c>
    </row>
    <row r="37" spans="2:12" x14ac:dyDescent="0.25">
      <c r="B37" s="151" t="s">
        <v>26</v>
      </c>
      <c r="C37" s="168">
        <f>SUMIF(nodeTime[Source],B37,nodeTime[Count])</f>
        <v>2519362</v>
      </c>
      <c r="D37" s="190">
        <f t="shared" ref="D37:D40" si="6">C37/$C$41</f>
        <v>0.10821721878154182</v>
      </c>
      <c r="F37" s="201" t="s">
        <v>26</v>
      </c>
      <c r="G37" s="202">
        <f>SUMPRODUCT(O8:O11,Q8:Q11)/SUM(O8:O11)</f>
        <v>2.9155739485835878E-3</v>
      </c>
      <c r="H37" s="149">
        <f t="shared" ref="H37:H39" si="7">ABS(G37-G28)/G28</f>
        <v>3.7056221455186739E-3</v>
      </c>
      <c r="J37" s="145" t="s">
        <v>26</v>
      </c>
      <c r="K37" s="143">
        <v>3.3508039035577017E-2</v>
      </c>
      <c r="L37" s="190">
        <f t="shared" ref="L37:L40" si="8">(K37-K28)/K28</f>
        <v>9.2126410745494956E-3</v>
      </c>
    </row>
    <row r="38" spans="2:12" x14ac:dyDescent="0.25">
      <c r="B38" s="151" t="s">
        <v>29</v>
      </c>
      <c r="C38" s="168">
        <f>SUMIF(nodeTime[Source],B38,nodeTime[Count])</f>
        <v>3601818</v>
      </c>
      <c r="D38" s="190">
        <f t="shared" si="6"/>
        <v>0.15471326729437668</v>
      </c>
      <c r="F38" s="201" t="s">
        <v>29</v>
      </c>
      <c r="G38" s="202">
        <f>SUMPRODUCT(O12:O15,Q12:Q15)/SUM(O12:O15)</f>
        <v>3.3342867022231383E-3</v>
      </c>
      <c r="H38" s="149">
        <f t="shared" si="7"/>
        <v>5.810951888223473E-4</v>
      </c>
      <c r="J38" s="145" t="s">
        <v>29</v>
      </c>
      <c r="K38" s="143">
        <v>5.7485875895982058E-2</v>
      </c>
      <c r="L38" s="190">
        <f t="shared" si="8"/>
        <v>1.0819954789756288E-2</v>
      </c>
    </row>
    <row r="39" spans="2:12" x14ac:dyDescent="0.25">
      <c r="B39" s="151" t="s">
        <v>31</v>
      </c>
      <c r="C39" s="168">
        <f>SUMIF(nodeTime[Source],B39,nodeTime[Count])</f>
        <v>3596086</v>
      </c>
      <c r="D39" s="190">
        <f t="shared" si="6"/>
        <v>0.15446705372996797</v>
      </c>
      <c r="F39" s="201" t="s">
        <v>31</v>
      </c>
      <c r="G39" s="202">
        <f>SUMPRODUCT(O16:O19,Q16:Q19)/SUM(O16:O19)</f>
        <v>2.5908439409634302E-3</v>
      </c>
      <c r="H39" s="149">
        <f t="shared" si="7"/>
        <v>5.7910830360141836E-3</v>
      </c>
      <c r="J39" s="145" t="s">
        <v>31</v>
      </c>
      <c r="K39" s="143">
        <v>0.19802589905134224</v>
      </c>
      <c r="L39" s="190">
        <f t="shared" si="8"/>
        <v>6.306830352681005E-5</v>
      </c>
    </row>
    <row r="40" spans="2:12" x14ac:dyDescent="0.25">
      <c r="B40" s="151" t="s">
        <v>32</v>
      </c>
      <c r="C40" s="168">
        <f>SUMIF(nodeTime[Source],B40,nodeTime[Count])</f>
        <v>4081480</v>
      </c>
      <c r="D40" s="190">
        <f t="shared" si="6"/>
        <v>0.17531677230683296</v>
      </c>
      <c r="F40" s="201" t="s">
        <v>32</v>
      </c>
      <c r="G40" s="202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0.10333782086079905</v>
      </c>
      <c r="L40" s="190">
        <f t="shared" si="8"/>
        <v>3.5879155460245967E-4</v>
      </c>
    </row>
    <row r="41" spans="2:12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05" t="s">
        <v>48</v>
      </c>
      <c r="G41" s="206">
        <f>SUMPRODUCT(Table14[% of Total Load], Table14[Nodetime])</f>
        <v>7.8390951014047066E-3</v>
      </c>
      <c r="H41" s="207">
        <f>ABS(G41-G32)/G32</f>
        <v>3.6768176106546265E-2</v>
      </c>
      <c r="J41" s="146" t="s">
        <v>88</v>
      </c>
      <c r="K41" s="166">
        <v>0.10118954343562811</v>
      </c>
      <c r="L41" s="208">
        <f>(K41-K32)/K32</f>
        <v>2.9140820430799803E-3</v>
      </c>
    </row>
    <row r="43" spans="2:12" ht="15.75" thickBot="1" x14ac:dyDescent="0.3">
      <c r="B43" s="213" t="s">
        <v>158</v>
      </c>
      <c r="C43" s="213"/>
      <c r="F43" s="144"/>
    </row>
    <row r="44" spans="2:12" x14ac:dyDescent="0.25">
      <c r="B44" s="158" t="s">
        <v>3</v>
      </c>
      <c r="C44" s="186" t="s">
        <v>159</v>
      </c>
      <c r="F44" s="144"/>
    </row>
    <row r="45" spans="2:12" x14ac:dyDescent="0.25">
      <c r="B45" s="151" t="s">
        <v>23</v>
      </c>
      <c r="C45" s="190">
        <f>(D36-D27)/D27</f>
        <v>1.6991709028398819E-4</v>
      </c>
      <c r="F45" s="196" t="s">
        <v>166</v>
      </c>
    </row>
    <row r="46" spans="2:12" x14ac:dyDescent="0.25">
      <c r="B46" s="151" t="s">
        <v>26</v>
      </c>
      <c r="C46" s="190">
        <f t="shared" ref="C46:C49" si="9">(D37-D28)/D28</f>
        <v>-2.7902649432797372E-4</v>
      </c>
      <c r="F46" s="196" t="s">
        <v>167</v>
      </c>
    </row>
    <row r="47" spans="2:12" x14ac:dyDescent="0.25">
      <c r="B47" s="151" t="s">
        <v>29</v>
      </c>
      <c r="C47" s="190">
        <f t="shared" si="9"/>
        <v>4.7912850363580987E-4</v>
      </c>
    </row>
    <row r="48" spans="2:12" x14ac:dyDescent="0.25">
      <c r="B48" s="151" t="s">
        <v>31</v>
      </c>
      <c r="C48" s="190">
        <f t="shared" si="9"/>
        <v>-1.1130525462071772E-3</v>
      </c>
    </row>
    <row r="49" spans="2:3" x14ac:dyDescent="0.25">
      <c r="B49" s="151" t="s">
        <v>32</v>
      </c>
      <c r="C49" s="190">
        <f t="shared" si="9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7">
    <mergeCell ref="B43:C43"/>
    <mergeCell ref="F34:H34"/>
    <mergeCell ref="J34:L34"/>
    <mergeCell ref="J25:K25"/>
    <mergeCell ref="F25:G25"/>
    <mergeCell ref="B25:D25"/>
    <mergeCell ref="B34:D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topLeftCell="F1" workbookViewId="0">
      <selection activeCell="T11" sqref="T11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09" t="s">
        <v>172</v>
      </c>
      <c r="M25" s="209"/>
      <c r="N25" s="209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>SUMPRODUCT(O12:O14,P12:P14)/SUM(O12:O14)</f>
        <v>3.3508039035577017E-2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>SUMPRODUCT(O15:O17,P15:P17)/SUM(O15:O17)</f>
        <v>5.7485875895982058E-2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>SUMPRODUCT(O18:O20,P18:P20)/SUM(O18:O20)</f>
        <v>0.19802589905134224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>SUMPRODUCT(O21:O23,P21:P23)/SUM(O21:O23)</f>
        <v>0.10333782086079905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SUMPRODUCT(Table11[Count],Table11[Mean])/SUM(Table11[Count])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2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2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2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2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2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2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2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P96"/>
  <sheetViews>
    <sheetView topLeftCell="F24" workbookViewId="0">
      <selection activeCell="S30" sqref="S30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9.7109375" style="142" bestFit="1" customWidth="1"/>
    <col min="7" max="7" width="27" style="142" hidden="1" customWidth="1"/>
    <col min="8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5.140625" style="142" hidden="1" customWidth="1"/>
    <col min="18" max="18" width="25.140625" style="142" bestFit="1" customWidth="1"/>
    <col min="19" max="19" width="13.85546875" style="142" bestFit="1" customWidth="1"/>
    <col min="20" max="21" width="9.140625" style="142"/>
    <col min="22" max="22" width="13.42578125" style="142" customWidth="1"/>
    <col min="23" max="23" width="27" style="142" hidden="1" customWidth="1"/>
    <col min="24" max="24" width="27" style="142" customWidth="1"/>
    <col min="25" max="26" width="9.140625" style="142"/>
    <col min="27" max="27" width="10.5703125" style="142" bestFit="1" customWidth="1"/>
    <col min="28" max="28" width="13.42578125" style="142" customWidth="1"/>
    <col min="29" max="29" width="27" style="142" hidden="1" customWidth="1"/>
    <col min="30" max="30" width="15.28515625" style="142" bestFit="1" customWidth="1"/>
    <col min="31" max="32" width="9.140625" style="142"/>
    <col min="33" max="33" width="10.5703125" style="142" bestFit="1" customWidth="1"/>
    <col min="34" max="34" width="13.42578125" style="142" customWidth="1"/>
    <col min="35" max="35" width="27" style="142" hidden="1" customWidth="1"/>
    <col min="36" max="36" width="27" style="142" bestFit="1" customWidth="1"/>
    <col min="37" max="38" width="9.140625" style="142"/>
    <col min="39" max="39" width="10.5703125" style="142" bestFit="1" customWidth="1"/>
    <col min="40" max="40" width="13.42578125" style="142" customWidth="1"/>
    <col min="41" max="41" width="27" style="142" hidden="1" customWidth="1"/>
    <col min="42" max="42" width="19.7109375" style="142" bestFit="1" customWidth="1"/>
    <col min="43" max="16384" width="9.140625" style="142"/>
  </cols>
  <sheetData>
    <row r="2" spans="2:42" x14ac:dyDescent="0.25">
      <c r="B2" s="173" t="s">
        <v>143</v>
      </c>
      <c r="C2" s="174" t="s">
        <v>65</v>
      </c>
    </row>
    <row r="3" spans="2:42" x14ac:dyDescent="0.25">
      <c r="B3" s="170">
        <v>0</v>
      </c>
      <c r="C3" s="176" t="s">
        <v>23</v>
      </c>
    </row>
    <row r="4" spans="2:42" x14ac:dyDescent="0.25">
      <c r="B4" s="171">
        <v>1</v>
      </c>
      <c r="C4" s="177" t="s">
        <v>26</v>
      </c>
    </row>
    <row r="5" spans="2:42" x14ac:dyDescent="0.25">
      <c r="B5" s="170">
        <v>2</v>
      </c>
      <c r="C5" s="176" t="s">
        <v>29</v>
      </c>
    </row>
    <row r="6" spans="2:42" x14ac:dyDescent="0.25">
      <c r="B6" s="171">
        <v>3</v>
      </c>
      <c r="C6" s="177" t="s">
        <v>31</v>
      </c>
    </row>
    <row r="7" spans="2:42" x14ac:dyDescent="0.25">
      <c r="B7" s="172">
        <v>4</v>
      </c>
      <c r="C7" s="178" t="s">
        <v>32</v>
      </c>
    </row>
    <row r="9" spans="2:42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/>
      <c r="T9" s="181" t="s">
        <v>140</v>
      </c>
      <c r="U9" s="181" t="s">
        <v>3</v>
      </c>
      <c r="V9" s="181" t="s">
        <v>4</v>
      </c>
      <c r="W9" s="181" t="s">
        <v>99</v>
      </c>
      <c r="X9" s="181" t="s">
        <v>148</v>
      </c>
      <c r="Y9" s="181"/>
      <c r="Z9" s="181" t="s">
        <v>140</v>
      </c>
      <c r="AA9" s="181" t="s">
        <v>3</v>
      </c>
      <c r="AB9" s="181" t="s">
        <v>4</v>
      </c>
      <c r="AC9" s="181" t="s">
        <v>99</v>
      </c>
      <c r="AD9" s="181" t="s">
        <v>149</v>
      </c>
      <c r="AE9" s="181"/>
      <c r="AF9" s="181" t="s">
        <v>140</v>
      </c>
      <c r="AG9" s="181" t="s">
        <v>3</v>
      </c>
      <c r="AH9" s="181" t="s">
        <v>4</v>
      </c>
      <c r="AI9" s="181" t="s">
        <v>99</v>
      </c>
      <c r="AJ9" s="181" t="s">
        <v>152</v>
      </c>
      <c r="AK9" s="181"/>
      <c r="AL9" s="181" t="s">
        <v>140</v>
      </c>
      <c r="AM9" s="181" t="s">
        <v>3</v>
      </c>
      <c r="AN9" s="181" t="s">
        <v>4</v>
      </c>
      <c r="AO9" s="181" t="s">
        <v>99</v>
      </c>
      <c r="AP9" s="181" t="s">
        <v>150</v>
      </c>
    </row>
    <row r="10" spans="2:42" x14ac:dyDescent="0.25">
      <c r="C10" s="142" t="s">
        <v>106</v>
      </c>
      <c r="D10" s="142" t="s">
        <v>23</v>
      </c>
      <c r="E10" s="179" t="s">
        <v>26</v>
      </c>
      <c r="F10" s="142">
        <v>2.426333084E-2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106</v>
      </c>
      <c r="P10" s="142" t="str">
        <f t="shared" ref="P10:P24" si="0">INDEX($C$3:$C$7,MID(Q10, LEN(Q10)-1,1)+1)</f>
        <v>Hickam</v>
      </c>
      <c r="Q10" s="142" t="s">
        <v>130</v>
      </c>
      <c r="R10" s="142">
        <v>0.265291323134</v>
      </c>
      <c r="T10" s="142" t="s">
        <v>106</v>
      </c>
      <c r="U10" s="142" t="s">
        <v>23</v>
      </c>
      <c r="V10" s="142" t="str">
        <f t="shared" ref="V10:V41" si="1">INDEX($C$3:$C$7,MID(W10, LEN(W10)-1,1)+1)</f>
        <v>Cheyenne</v>
      </c>
      <c r="W10" s="142" t="s">
        <v>110</v>
      </c>
      <c r="X10" s="142">
        <v>8</v>
      </c>
      <c r="Z10" s="142" t="s">
        <v>106</v>
      </c>
      <c r="AA10" s="142" t="s">
        <v>23</v>
      </c>
      <c r="AB10" s="142" t="str">
        <f t="shared" ref="AB10:AB41" si="2">INDEX($C$3:$C$7,MID(AC10, LEN(AC10)-1,1)+1)</f>
        <v>Cheyenne</v>
      </c>
      <c r="AC10" s="142" t="s">
        <v>110</v>
      </c>
      <c r="AD10" s="142">
        <v>0.83556365337503002</v>
      </c>
      <c r="AF10" s="142" t="s">
        <v>106</v>
      </c>
      <c r="AG10" s="142" t="s">
        <v>23</v>
      </c>
      <c r="AH10" s="142" t="str">
        <f t="shared" ref="AH10:AH41" si="3">INDEX($C$3:$C$7,MID(AI10, LEN(AI10)-1,1)+1)</f>
        <v>Cheyenne</v>
      </c>
      <c r="AI10" s="142" t="s">
        <v>110</v>
      </c>
      <c r="AJ10" s="142">
        <v>1.8537373449E-2</v>
      </c>
      <c r="AL10" s="142" t="s">
        <v>106</v>
      </c>
      <c r="AM10" s="142" t="s">
        <v>23</v>
      </c>
      <c r="AN10" s="142" t="str">
        <f t="shared" ref="AN10:AN41" si="4">INDEX($C$3:$C$7,MID(AO10, LEN(AO10)-1,1)+1)</f>
        <v>Cheyenne</v>
      </c>
      <c r="AO10" s="142" t="s">
        <v>110</v>
      </c>
      <c r="AP10" s="180">
        <v>4.3265013093954997E-4</v>
      </c>
    </row>
    <row r="11" spans="2:42" x14ac:dyDescent="0.25">
      <c r="C11" s="142" t="s">
        <v>103</v>
      </c>
      <c r="D11" s="142" t="s">
        <v>23</v>
      </c>
      <c r="E11" s="179" t="s">
        <v>26</v>
      </c>
      <c r="F11" s="142">
        <v>2.1014064129999999E-2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103</v>
      </c>
      <c r="P11" s="142" t="str">
        <f t="shared" si="0"/>
        <v>Hickam</v>
      </c>
      <c r="Q11" s="142" t="s">
        <v>130</v>
      </c>
      <c r="R11" s="142">
        <v>0.26558023937000003</v>
      </c>
      <c r="T11" s="142" t="s">
        <v>103</v>
      </c>
      <c r="U11" s="142" t="s">
        <v>23</v>
      </c>
      <c r="V11" s="142" t="str">
        <f t="shared" si="1"/>
        <v>Cheyenne</v>
      </c>
      <c r="W11" s="142" t="s">
        <v>110</v>
      </c>
      <c r="X11" s="142">
        <v>9</v>
      </c>
      <c r="Z11" s="142" t="s">
        <v>103</v>
      </c>
      <c r="AA11" s="142" t="s">
        <v>23</v>
      </c>
      <c r="AB11" s="142" t="str">
        <f t="shared" si="2"/>
        <v>Cheyenne</v>
      </c>
      <c r="AC11" s="142" t="s">
        <v>110</v>
      </c>
      <c r="AD11" s="142">
        <v>0.84146742907303995</v>
      </c>
      <c r="AF11" s="142" t="s">
        <v>103</v>
      </c>
      <c r="AG11" s="142" t="s">
        <v>23</v>
      </c>
      <c r="AH11" s="142" t="str">
        <f t="shared" si="3"/>
        <v>Cheyenne</v>
      </c>
      <c r="AI11" s="142" t="s">
        <v>110</v>
      </c>
      <c r="AJ11" s="142">
        <v>1.9954102963999999E-2</v>
      </c>
      <c r="AL11" s="142" t="s">
        <v>103</v>
      </c>
      <c r="AM11" s="142" t="s">
        <v>23</v>
      </c>
      <c r="AN11" s="142" t="str">
        <f t="shared" si="4"/>
        <v>Cheyenne</v>
      </c>
      <c r="AO11" s="142" t="s">
        <v>110</v>
      </c>
      <c r="AP11" s="180">
        <v>4.441427540968E-4</v>
      </c>
    </row>
    <row r="12" spans="2:42" x14ac:dyDescent="0.25">
      <c r="C12" s="142" t="s">
        <v>105</v>
      </c>
      <c r="D12" s="142" t="s">
        <v>23</v>
      </c>
      <c r="E12" s="179" t="s">
        <v>26</v>
      </c>
      <c r="F12" s="142">
        <v>1.9579490679E-2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105</v>
      </c>
      <c r="P12" s="142" t="str">
        <f t="shared" si="0"/>
        <v>Hickam</v>
      </c>
      <c r="Q12" s="142" t="s">
        <v>130</v>
      </c>
      <c r="R12" s="142">
        <v>0.26572485765600001</v>
      </c>
      <c r="T12" s="142" t="s">
        <v>105</v>
      </c>
      <c r="U12" s="142" t="s">
        <v>23</v>
      </c>
      <c r="V12" s="142" t="str">
        <f t="shared" si="1"/>
        <v>Cheyenne</v>
      </c>
      <c r="W12" s="142" t="s">
        <v>110</v>
      </c>
      <c r="X12" s="142">
        <v>9</v>
      </c>
      <c r="Z12" s="142" t="s">
        <v>105</v>
      </c>
      <c r="AA12" s="142" t="s">
        <v>23</v>
      </c>
      <c r="AB12" s="142" t="str">
        <f t="shared" si="2"/>
        <v>Cheyenne</v>
      </c>
      <c r="AC12" s="142" t="s">
        <v>110</v>
      </c>
      <c r="AD12" s="142">
        <v>0.84398992541398998</v>
      </c>
      <c r="AF12" s="142" t="s">
        <v>105</v>
      </c>
      <c r="AG12" s="142" t="s">
        <v>23</v>
      </c>
      <c r="AH12" s="142" t="str">
        <f t="shared" si="3"/>
        <v>Cheyenne</v>
      </c>
      <c r="AI12" s="142" t="s">
        <v>110</v>
      </c>
      <c r="AJ12" s="142">
        <v>1.6914369139000001E-2</v>
      </c>
      <c r="AL12" s="142" t="s">
        <v>105</v>
      </c>
      <c r="AM12" s="142" t="s">
        <v>23</v>
      </c>
      <c r="AN12" s="142" t="str">
        <f t="shared" si="4"/>
        <v>Cheyenne</v>
      </c>
      <c r="AO12" s="142" t="s">
        <v>110</v>
      </c>
      <c r="AP12" s="180">
        <v>4.4277018708095001E-4</v>
      </c>
    </row>
    <row r="13" spans="2:42" x14ac:dyDescent="0.25">
      <c r="C13" s="142" t="s">
        <v>106</v>
      </c>
      <c r="D13" s="142" t="s">
        <v>23</v>
      </c>
      <c r="E13" s="179" t="s">
        <v>29</v>
      </c>
      <c r="F13" s="142">
        <v>0.151537424965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106</v>
      </c>
      <c r="P13" s="142" t="str">
        <f t="shared" si="0"/>
        <v>Cheyenne</v>
      </c>
      <c r="Q13" s="142" t="s">
        <v>131</v>
      </c>
      <c r="R13" s="142">
        <v>0.47221865650099998</v>
      </c>
      <c r="T13" s="142" t="s">
        <v>106</v>
      </c>
      <c r="U13" s="142" t="s">
        <v>23</v>
      </c>
      <c r="V13" s="142" t="str">
        <f t="shared" si="1"/>
        <v>Qatar</v>
      </c>
      <c r="W13" s="142" t="s">
        <v>111</v>
      </c>
      <c r="X13" s="142">
        <v>371</v>
      </c>
      <c r="Z13" s="142" t="s">
        <v>106</v>
      </c>
      <c r="AA13" s="142" t="s">
        <v>23</v>
      </c>
      <c r="AB13" s="142" t="str">
        <f t="shared" si="2"/>
        <v>Qatar</v>
      </c>
      <c r="AC13" s="142" t="s">
        <v>111</v>
      </c>
      <c r="AD13" s="142">
        <v>54.061963678989997</v>
      </c>
      <c r="AF13" s="142" t="s">
        <v>106</v>
      </c>
      <c r="AG13" s="142" t="s">
        <v>23</v>
      </c>
      <c r="AH13" s="142" t="str">
        <f t="shared" si="3"/>
        <v>Qatar</v>
      </c>
      <c r="AI13" s="142" t="s">
        <v>111</v>
      </c>
      <c r="AJ13" s="142">
        <v>0.15087073066600001</v>
      </c>
      <c r="AL13" s="142" t="s">
        <v>106</v>
      </c>
      <c r="AM13" s="142" t="s">
        <v>23</v>
      </c>
      <c r="AN13" s="142" t="str">
        <f t="shared" si="4"/>
        <v>Qatar</v>
      </c>
      <c r="AO13" s="142" t="s">
        <v>111</v>
      </c>
      <c r="AP13" s="142">
        <v>2.1007964445268999E-2</v>
      </c>
    </row>
    <row r="14" spans="2:42" x14ac:dyDescent="0.25">
      <c r="C14" s="142" t="s">
        <v>103</v>
      </c>
      <c r="D14" s="142" t="s">
        <v>23</v>
      </c>
      <c r="E14" s="179" t="s">
        <v>29</v>
      </c>
      <c r="F14" s="142">
        <v>0.168981484598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 t="shared" si="0"/>
        <v>Cheyenne</v>
      </c>
      <c r="Q14" s="142" t="s">
        <v>131</v>
      </c>
      <c r="R14" s="142">
        <v>0.29308276147000001</v>
      </c>
      <c r="T14" s="142" t="s">
        <v>103</v>
      </c>
      <c r="U14" s="142" t="s">
        <v>23</v>
      </c>
      <c r="V14" s="142" t="str">
        <f t="shared" si="1"/>
        <v>Qatar</v>
      </c>
      <c r="W14" s="142" t="s">
        <v>111</v>
      </c>
      <c r="X14" s="142">
        <v>412</v>
      </c>
      <c r="Z14" s="142" t="s">
        <v>103</v>
      </c>
      <c r="AA14" s="142" t="s">
        <v>23</v>
      </c>
      <c r="AB14" s="142" t="str">
        <f t="shared" si="2"/>
        <v>Qatar</v>
      </c>
      <c r="AC14" s="142" t="s">
        <v>111</v>
      </c>
      <c r="AD14" s="142">
        <v>53.466156690993998</v>
      </c>
      <c r="AF14" s="142" t="s">
        <v>103</v>
      </c>
      <c r="AG14" s="142" t="s">
        <v>23</v>
      </c>
      <c r="AH14" s="142" t="str">
        <f t="shared" si="3"/>
        <v>Qatar</v>
      </c>
      <c r="AI14" s="142" t="s">
        <v>111</v>
      </c>
      <c r="AJ14" s="142">
        <v>0.16851602784799999</v>
      </c>
      <c r="AL14" s="142" t="s">
        <v>103</v>
      </c>
      <c r="AM14" s="142" t="s">
        <v>23</v>
      </c>
      <c r="AN14" s="142" t="str">
        <f t="shared" si="4"/>
        <v>Qatar</v>
      </c>
      <c r="AO14" s="142" t="s">
        <v>111</v>
      </c>
      <c r="AP14" s="142">
        <v>2.0696307114509999E-2</v>
      </c>
    </row>
    <row r="15" spans="2:42" x14ac:dyDescent="0.25">
      <c r="C15" s="142" t="s">
        <v>105</v>
      </c>
      <c r="D15" s="142" t="s">
        <v>23</v>
      </c>
      <c r="E15" s="179" t="s">
        <v>29</v>
      </c>
      <c r="F15" s="142">
        <v>0.13712954462900001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105</v>
      </c>
      <c r="P15" s="142" t="str">
        <f t="shared" si="0"/>
        <v>Cheyenne</v>
      </c>
      <c r="Q15" s="142" t="s">
        <v>131</v>
      </c>
      <c r="R15" s="142">
        <v>0.55023846954400002</v>
      </c>
      <c r="T15" s="142" t="s">
        <v>105</v>
      </c>
      <c r="U15" s="142" t="s">
        <v>23</v>
      </c>
      <c r="V15" s="142" t="str">
        <f t="shared" si="1"/>
        <v>Qatar</v>
      </c>
      <c r="W15" s="142" t="s">
        <v>111</v>
      </c>
      <c r="X15" s="142">
        <v>339</v>
      </c>
      <c r="Z15" s="142" t="s">
        <v>105</v>
      </c>
      <c r="AA15" s="142" t="s">
        <v>23</v>
      </c>
      <c r="AB15" s="142" t="str">
        <f t="shared" si="2"/>
        <v>Qatar</v>
      </c>
      <c r="AC15" s="142" t="s">
        <v>111</v>
      </c>
      <c r="AD15" s="142">
        <v>46.226758073458001</v>
      </c>
      <c r="AF15" s="142" t="s">
        <v>105</v>
      </c>
      <c r="AG15" s="142" t="s">
        <v>23</v>
      </c>
      <c r="AH15" s="142" t="str">
        <f t="shared" si="3"/>
        <v>Qatar</v>
      </c>
      <c r="AI15" s="142" t="s">
        <v>111</v>
      </c>
      <c r="AJ15" s="142">
        <v>0.137054575437</v>
      </c>
      <c r="AL15" s="142" t="s">
        <v>105</v>
      </c>
      <c r="AM15" s="142" t="s">
        <v>23</v>
      </c>
      <c r="AN15" s="142" t="str">
        <f t="shared" si="4"/>
        <v>Qatar</v>
      </c>
      <c r="AO15" s="142" t="s">
        <v>111</v>
      </c>
      <c r="AP15" s="142">
        <v>1.7924734928422E-2</v>
      </c>
    </row>
    <row r="16" spans="2:42" x14ac:dyDescent="0.25">
      <c r="C16" s="142" t="s">
        <v>106</v>
      </c>
      <c r="D16" s="142" t="s">
        <v>23</v>
      </c>
      <c r="E16" s="179" t="s">
        <v>31</v>
      </c>
      <c r="F16" s="142">
        <v>1.3647742964000001E-2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 t="shared" si="0"/>
        <v>Qatar</v>
      </c>
      <c r="Q16" s="142" t="s">
        <v>132</v>
      </c>
      <c r="R16" s="142">
        <v>0.19820742496499999</v>
      </c>
      <c r="T16" s="142" t="s">
        <v>106</v>
      </c>
      <c r="U16" s="142" t="s">
        <v>23</v>
      </c>
      <c r="V16" s="142" t="str">
        <f t="shared" si="1"/>
        <v>Langley</v>
      </c>
      <c r="W16" s="142" t="s">
        <v>112</v>
      </c>
      <c r="X16" s="142">
        <v>23</v>
      </c>
      <c r="Z16" s="142" t="s">
        <v>106</v>
      </c>
      <c r="AA16" s="142" t="s">
        <v>23</v>
      </c>
      <c r="AB16" s="142" t="str">
        <f t="shared" si="2"/>
        <v>Langley</v>
      </c>
      <c r="AC16" s="142" t="s">
        <v>112</v>
      </c>
      <c r="AD16" s="142">
        <v>1.5068936288854</v>
      </c>
      <c r="AF16" s="142" t="s">
        <v>106</v>
      </c>
      <c r="AG16" s="142" t="s">
        <v>23</v>
      </c>
      <c r="AH16" s="142" t="str">
        <f t="shared" si="3"/>
        <v>Langley</v>
      </c>
      <c r="AI16" s="142" t="s">
        <v>112</v>
      </c>
      <c r="AJ16" s="142">
        <v>1.2808614413E-2</v>
      </c>
      <c r="AL16" s="142" t="s">
        <v>106</v>
      </c>
      <c r="AM16" s="142" t="s">
        <v>23</v>
      </c>
      <c r="AN16" s="142" t="str">
        <f t="shared" si="4"/>
        <v>Langley</v>
      </c>
      <c r="AO16" s="142" t="s">
        <v>112</v>
      </c>
      <c r="AP16" s="180">
        <v>5.0313768642043998E-4</v>
      </c>
    </row>
    <row r="17" spans="3:42" x14ac:dyDescent="0.25">
      <c r="C17" s="142" t="s">
        <v>103</v>
      </c>
      <c r="D17" s="142" t="s">
        <v>23</v>
      </c>
      <c r="E17" s="179" t="s">
        <v>31</v>
      </c>
      <c r="F17" s="142">
        <v>1.201690903E-2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103</v>
      </c>
      <c r="P17" s="142" t="str">
        <f t="shared" si="0"/>
        <v>Qatar</v>
      </c>
      <c r="Q17" s="142" t="s">
        <v>132</v>
      </c>
      <c r="R17" s="142">
        <v>0.21565148459799999</v>
      </c>
      <c r="T17" s="142" t="s">
        <v>103</v>
      </c>
      <c r="U17" s="142" t="s">
        <v>23</v>
      </c>
      <c r="V17" s="142" t="str">
        <f t="shared" si="1"/>
        <v>Langley</v>
      </c>
      <c r="W17" s="142" t="s">
        <v>112</v>
      </c>
      <c r="X17" s="142">
        <v>16</v>
      </c>
      <c r="Z17" s="142" t="s">
        <v>103</v>
      </c>
      <c r="AA17" s="142" t="s">
        <v>23</v>
      </c>
      <c r="AB17" s="142" t="str">
        <f t="shared" si="2"/>
        <v>Langley</v>
      </c>
      <c r="AC17" s="142" t="s">
        <v>112</v>
      </c>
      <c r="AD17" s="142">
        <v>1.5068970976714</v>
      </c>
      <c r="AF17" s="142" t="s">
        <v>103</v>
      </c>
      <c r="AG17" s="142" t="s">
        <v>23</v>
      </c>
      <c r="AH17" s="142" t="str">
        <f t="shared" si="3"/>
        <v>Langley</v>
      </c>
      <c r="AI17" s="142" t="s">
        <v>112</v>
      </c>
      <c r="AJ17" s="142">
        <v>1.086516175E-2</v>
      </c>
      <c r="AL17" s="142" t="s">
        <v>103</v>
      </c>
      <c r="AM17" s="142" t="s">
        <v>23</v>
      </c>
      <c r="AN17" s="142" t="str">
        <f t="shared" si="4"/>
        <v>Langley</v>
      </c>
      <c r="AO17" s="142" t="s">
        <v>112</v>
      </c>
      <c r="AP17" s="180">
        <v>5.0266569259693999E-4</v>
      </c>
    </row>
    <row r="18" spans="3:42" x14ac:dyDescent="0.25">
      <c r="C18" s="142" t="s">
        <v>105</v>
      </c>
      <c r="D18" s="142" t="s">
        <v>23</v>
      </c>
      <c r="E18" s="179" t="s">
        <v>31</v>
      </c>
      <c r="F18" s="142">
        <v>1.2070328109E-2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105</v>
      </c>
      <c r="P18" s="142" t="str">
        <f t="shared" si="0"/>
        <v>Qatar</v>
      </c>
      <c r="Q18" s="142" t="s">
        <v>132</v>
      </c>
      <c r="R18" s="142">
        <v>0.183799544629</v>
      </c>
      <c r="T18" s="142" t="s">
        <v>105</v>
      </c>
      <c r="U18" s="142" t="s">
        <v>23</v>
      </c>
      <c r="V18" s="142" t="str">
        <f t="shared" si="1"/>
        <v>Langley</v>
      </c>
      <c r="W18" s="142" t="s">
        <v>112</v>
      </c>
      <c r="X18" s="142">
        <v>19</v>
      </c>
      <c r="Z18" s="142" t="s">
        <v>105</v>
      </c>
      <c r="AA18" s="142" t="s">
        <v>23</v>
      </c>
      <c r="AB18" s="142" t="str">
        <f t="shared" si="2"/>
        <v>Langley</v>
      </c>
      <c r="AC18" s="142" t="s">
        <v>112</v>
      </c>
      <c r="AD18" s="142">
        <v>1.5051043275359</v>
      </c>
      <c r="AF18" s="142" t="s">
        <v>105</v>
      </c>
      <c r="AG18" s="142" t="s">
        <v>23</v>
      </c>
      <c r="AH18" s="142" t="str">
        <f t="shared" si="3"/>
        <v>Langley</v>
      </c>
      <c r="AI18" s="142" t="s">
        <v>112</v>
      </c>
      <c r="AJ18" s="142">
        <v>1.1799295816E-2</v>
      </c>
      <c r="AL18" s="142" t="s">
        <v>105</v>
      </c>
      <c r="AM18" s="142" t="s">
        <v>23</v>
      </c>
      <c r="AN18" s="142" t="str">
        <f t="shared" si="4"/>
        <v>Langley</v>
      </c>
      <c r="AO18" s="142" t="s">
        <v>112</v>
      </c>
      <c r="AP18" s="180">
        <v>5.0161260651018997E-4</v>
      </c>
    </row>
    <row r="19" spans="3:42" x14ac:dyDescent="0.25">
      <c r="C19" s="142" t="s">
        <v>106</v>
      </c>
      <c r="D19" s="142" t="s">
        <v>23</v>
      </c>
      <c r="E19" s="179" t="s">
        <v>32</v>
      </c>
      <c r="F19" s="142">
        <v>2.031692178E-2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106</v>
      </c>
      <c r="P19" s="142" t="str">
        <f t="shared" si="0"/>
        <v>Langley</v>
      </c>
      <c r="Q19" s="142" t="s">
        <v>133</v>
      </c>
      <c r="R19" s="142">
        <v>0.277646795379</v>
      </c>
      <c r="T19" s="142" t="s">
        <v>106</v>
      </c>
      <c r="U19" s="142" t="s">
        <v>23</v>
      </c>
      <c r="V19" s="142" t="str">
        <f t="shared" si="1"/>
        <v>Ramstein</v>
      </c>
      <c r="W19" s="142" t="s">
        <v>113</v>
      </c>
      <c r="X19" s="142">
        <v>9</v>
      </c>
      <c r="Z19" s="142" t="s">
        <v>106</v>
      </c>
      <c r="AA19" s="142" t="s">
        <v>23</v>
      </c>
      <c r="AB19" s="142" t="str">
        <f t="shared" si="2"/>
        <v>Ramstein</v>
      </c>
      <c r="AC19" s="142" t="s">
        <v>113</v>
      </c>
      <c r="AD19" s="142">
        <v>0.97961555930194</v>
      </c>
      <c r="AF19" s="142" t="s">
        <v>106</v>
      </c>
      <c r="AG19" s="142" t="s">
        <v>23</v>
      </c>
      <c r="AH19" s="142" t="str">
        <f t="shared" si="3"/>
        <v>Ramstein</v>
      </c>
      <c r="AI19" s="142" t="s">
        <v>113</v>
      </c>
      <c r="AJ19" s="142">
        <v>1.8702950079999999E-2</v>
      </c>
      <c r="AL19" s="142" t="s">
        <v>106</v>
      </c>
      <c r="AM19" s="142" t="s">
        <v>23</v>
      </c>
      <c r="AN19" s="142" t="str">
        <f t="shared" si="4"/>
        <v>Ramstein</v>
      </c>
      <c r="AO19" s="142" t="s">
        <v>113</v>
      </c>
      <c r="AP19" s="180">
        <v>6.1670617102582996E-4</v>
      </c>
    </row>
    <row r="20" spans="3:42" x14ac:dyDescent="0.25">
      <c r="C20" s="142" t="s">
        <v>103</v>
      </c>
      <c r="D20" s="142" t="s">
        <v>23</v>
      </c>
      <c r="E20" s="179" t="s">
        <v>32</v>
      </c>
      <c r="F20" s="142">
        <v>1.9639461375999999E-2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103</v>
      </c>
      <c r="P20" s="142" t="str">
        <f t="shared" si="0"/>
        <v>Langley</v>
      </c>
      <c r="Q20" s="142" t="s">
        <v>133</v>
      </c>
      <c r="R20" s="142">
        <v>0.27552368302300001</v>
      </c>
      <c r="T20" s="142" t="s">
        <v>103</v>
      </c>
      <c r="U20" s="142" t="s">
        <v>23</v>
      </c>
      <c r="V20" s="142" t="str">
        <f t="shared" si="1"/>
        <v>Ramstein</v>
      </c>
      <c r="W20" s="142" t="s">
        <v>113</v>
      </c>
      <c r="X20" s="142">
        <v>10</v>
      </c>
      <c r="Z20" s="142" t="s">
        <v>103</v>
      </c>
      <c r="AA20" s="142" t="s">
        <v>23</v>
      </c>
      <c r="AB20" s="142" t="str">
        <f t="shared" si="2"/>
        <v>Ramstein</v>
      </c>
      <c r="AC20" s="142" t="s">
        <v>113</v>
      </c>
      <c r="AD20" s="142">
        <v>0.97934858472275998</v>
      </c>
      <c r="AF20" s="142" t="s">
        <v>103</v>
      </c>
      <c r="AG20" s="142" t="s">
        <v>23</v>
      </c>
      <c r="AH20" s="142" t="str">
        <f t="shared" si="3"/>
        <v>Ramstein</v>
      </c>
      <c r="AI20" s="142" t="s">
        <v>113</v>
      </c>
      <c r="AJ20" s="142">
        <v>1.9021248017E-2</v>
      </c>
      <c r="AL20" s="142" t="s">
        <v>103</v>
      </c>
      <c r="AM20" s="142" t="s">
        <v>23</v>
      </c>
      <c r="AN20" s="142" t="str">
        <f t="shared" si="4"/>
        <v>Ramstein</v>
      </c>
      <c r="AO20" s="142" t="s">
        <v>113</v>
      </c>
      <c r="AP20" s="180">
        <v>6.1395681928906999E-4</v>
      </c>
    </row>
    <row r="21" spans="3:42" x14ac:dyDescent="0.25">
      <c r="C21" s="142" t="s">
        <v>105</v>
      </c>
      <c r="D21" s="142" t="s">
        <v>23</v>
      </c>
      <c r="E21" s="179" t="s">
        <v>32</v>
      </c>
      <c r="F21" s="142">
        <v>2.1820360093000001E-2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 t="shared" si="0"/>
        <v>Langley</v>
      </c>
      <c r="Q21" s="142" t="s">
        <v>133</v>
      </c>
      <c r="R21" s="142">
        <v>0.27616475373799998</v>
      </c>
      <c r="T21" s="142" t="s">
        <v>105</v>
      </c>
      <c r="U21" s="142" t="s">
        <v>23</v>
      </c>
      <c r="V21" s="142" t="str">
        <f t="shared" si="1"/>
        <v>Ramstein</v>
      </c>
      <c r="W21" s="142" t="s">
        <v>113</v>
      </c>
      <c r="X21" s="142">
        <v>10</v>
      </c>
      <c r="Z21" s="142" t="s">
        <v>105</v>
      </c>
      <c r="AA21" s="142" t="s">
        <v>23</v>
      </c>
      <c r="AB21" s="142" t="str">
        <f t="shared" si="2"/>
        <v>Ramstein</v>
      </c>
      <c r="AC21" s="142" t="s">
        <v>113</v>
      </c>
      <c r="AD21" s="142">
        <v>0.98471151392358003</v>
      </c>
      <c r="AF21" s="142" t="s">
        <v>105</v>
      </c>
      <c r="AG21" s="142" t="s">
        <v>23</v>
      </c>
      <c r="AH21" s="142" t="str">
        <f t="shared" si="3"/>
        <v>Ramstein</v>
      </c>
      <c r="AI21" s="142" t="s">
        <v>113</v>
      </c>
      <c r="AJ21" s="142">
        <v>1.8617366231999999E-2</v>
      </c>
      <c r="AL21" s="142" t="s">
        <v>105</v>
      </c>
      <c r="AM21" s="142" t="s">
        <v>23</v>
      </c>
      <c r="AN21" s="142" t="str">
        <f t="shared" si="4"/>
        <v>Ramstein</v>
      </c>
      <c r="AO21" s="142" t="s">
        <v>113</v>
      </c>
      <c r="AP21" s="180">
        <v>6.2171957804639001E-4</v>
      </c>
    </row>
    <row r="22" spans="3:42" x14ac:dyDescent="0.25">
      <c r="C22" s="142" t="s">
        <v>106</v>
      </c>
      <c r="D22" s="142" t="s">
        <v>26</v>
      </c>
      <c r="E22" s="179" t="s">
        <v>23</v>
      </c>
      <c r="F22" s="142">
        <v>2.3261730344E-2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106</v>
      </c>
      <c r="P22" s="142" t="str">
        <f t="shared" si="0"/>
        <v>Ramstein</v>
      </c>
      <c r="Q22" s="142" t="s">
        <v>134</v>
      </c>
      <c r="R22" s="142">
        <v>0.26959072299800002</v>
      </c>
      <c r="T22" s="142" t="s">
        <v>106</v>
      </c>
      <c r="U22" s="142" t="s">
        <v>26</v>
      </c>
      <c r="V22" s="142" t="str">
        <f t="shared" si="1"/>
        <v>Hickam</v>
      </c>
      <c r="W22" s="142" t="s">
        <v>104</v>
      </c>
      <c r="X22" s="142">
        <v>10</v>
      </c>
      <c r="Z22" s="142" t="s">
        <v>106</v>
      </c>
      <c r="AA22" s="142" t="s">
        <v>26</v>
      </c>
      <c r="AB22" s="142" t="str">
        <f t="shared" si="2"/>
        <v>Hickam</v>
      </c>
      <c r="AC22" s="142" t="s">
        <v>104</v>
      </c>
      <c r="AD22" s="142">
        <v>0.97519817485788995</v>
      </c>
      <c r="AF22" s="142" t="s">
        <v>106</v>
      </c>
      <c r="AG22" s="142" t="s">
        <v>26</v>
      </c>
      <c r="AH22" s="142" t="str">
        <f t="shared" si="3"/>
        <v>Hickam</v>
      </c>
      <c r="AI22" s="142" t="s">
        <v>104</v>
      </c>
      <c r="AJ22" s="142">
        <v>2.0024718375E-2</v>
      </c>
      <c r="AL22" s="142" t="s">
        <v>106</v>
      </c>
      <c r="AM22" s="142" t="s">
        <v>26</v>
      </c>
      <c r="AN22" s="142" t="str">
        <f t="shared" si="4"/>
        <v>Hickam</v>
      </c>
      <c r="AO22" s="142" t="s">
        <v>104</v>
      </c>
      <c r="AP22" s="180">
        <v>6.1375437363182003E-4</v>
      </c>
    </row>
    <row r="23" spans="3:42" x14ac:dyDescent="0.25">
      <c r="C23" s="142" t="s">
        <v>103</v>
      </c>
      <c r="D23" s="142" t="s">
        <v>26</v>
      </c>
      <c r="E23" s="179" t="s">
        <v>23</v>
      </c>
      <c r="F23" s="142">
        <v>2.1356241605E-2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 t="shared" si="0"/>
        <v>Ramstein</v>
      </c>
      <c r="Q23" s="142" t="s">
        <v>134</v>
      </c>
      <c r="R23" s="142">
        <v>0.26976016818600002</v>
      </c>
      <c r="T23" s="142" t="s">
        <v>103</v>
      </c>
      <c r="U23" s="142" t="s">
        <v>26</v>
      </c>
      <c r="V23" s="142" t="str">
        <f t="shared" si="1"/>
        <v>Hickam</v>
      </c>
      <c r="W23" s="142" t="s">
        <v>104</v>
      </c>
      <c r="X23" s="142">
        <v>9</v>
      </c>
      <c r="Z23" s="142" t="s">
        <v>103</v>
      </c>
      <c r="AA23" s="142" t="s">
        <v>26</v>
      </c>
      <c r="AB23" s="142" t="str">
        <f t="shared" si="2"/>
        <v>Hickam</v>
      </c>
      <c r="AC23" s="142" t="s">
        <v>104</v>
      </c>
      <c r="AD23" s="142">
        <v>0.96997822937407996</v>
      </c>
      <c r="AF23" s="142" t="s">
        <v>103</v>
      </c>
      <c r="AG23" s="142" t="s">
        <v>26</v>
      </c>
      <c r="AH23" s="142" t="str">
        <f t="shared" si="3"/>
        <v>Hickam</v>
      </c>
      <c r="AI23" s="142" t="s">
        <v>104</v>
      </c>
      <c r="AJ23" s="142">
        <v>2.0544768264999999E-2</v>
      </c>
      <c r="AL23" s="142" t="s">
        <v>103</v>
      </c>
      <c r="AM23" s="142" t="s">
        <v>26</v>
      </c>
      <c r="AN23" s="142" t="str">
        <f t="shared" si="4"/>
        <v>Hickam</v>
      </c>
      <c r="AO23" s="142" t="s">
        <v>104</v>
      </c>
      <c r="AP23" s="180">
        <v>6.1125964913201004E-4</v>
      </c>
    </row>
    <row r="24" spans="3:42" x14ac:dyDescent="0.25">
      <c r="C24" s="142" t="s">
        <v>105</v>
      </c>
      <c r="D24" s="142" t="s">
        <v>26</v>
      </c>
      <c r="E24" s="179" t="s">
        <v>23</v>
      </c>
      <c r="F24" s="142">
        <v>2.2003336195000001E-2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105</v>
      </c>
      <c r="P24" s="142" t="str">
        <f t="shared" si="0"/>
        <v>Ramstein</v>
      </c>
      <c r="Q24" s="142" t="s">
        <v>134</v>
      </c>
      <c r="R24" s="142">
        <v>0.27001777928499998</v>
      </c>
      <c r="T24" s="142" t="s">
        <v>105</v>
      </c>
      <c r="U24" s="142" t="s">
        <v>26</v>
      </c>
      <c r="V24" s="142" t="str">
        <f t="shared" si="1"/>
        <v>Hickam</v>
      </c>
      <c r="W24" s="142" t="s">
        <v>104</v>
      </c>
      <c r="X24" s="142">
        <v>13</v>
      </c>
      <c r="Z24" s="142" t="s">
        <v>105</v>
      </c>
      <c r="AA24" s="142" t="s">
        <v>26</v>
      </c>
      <c r="AB24" s="142" t="str">
        <f t="shared" si="2"/>
        <v>Hickam</v>
      </c>
      <c r="AC24" s="142" t="s">
        <v>104</v>
      </c>
      <c r="AD24" s="142">
        <v>0.97372921726499995</v>
      </c>
      <c r="AF24" s="142" t="s">
        <v>105</v>
      </c>
      <c r="AG24" s="142" t="s">
        <v>26</v>
      </c>
      <c r="AH24" s="142" t="str">
        <f t="shared" si="3"/>
        <v>Hickam</v>
      </c>
      <c r="AI24" s="142" t="s">
        <v>104</v>
      </c>
      <c r="AJ24" s="142">
        <v>1.8839184769000001E-2</v>
      </c>
      <c r="AL24" s="142" t="s">
        <v>105</v>
      </c>
      <c r="AM24" s="142" t="s">
        <v>26</v>
      </c>
      <c r="AN24" s="142" t="str">
        <f t="shared" si="4"/>
        <v>Hickam</v>
      </c>
      <c r="AO24" s="142" t="s">
        <v>104</v>
      </c>
      <c r="AP24" s="180">
        <v>6.0199237485569995E-4</v>
      </c>
    </row>
    <row r="25" spans="3:42" x14ac:dyDescent="0.25">
      <c r="C25" s="142" t="s">
        <v>106</v>
      </c>
      <c r="D25" s="142" t="s">
        <v>26</v>
      </c>
      <c r="E25" s="179" t="s">
        <v>29</v>
      </c>
      <c r="F25" s="142">
        <v>4.3967577560999997E-2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T25" s="142" t="s">
        <v>106</v>
      </c>
      <c r="U25" s="142" t="s">
        <v>26</v>
      </c>
      <c r="V25" s="142" t="str">
        <f t="shared" si="1"/>
        <v>Qatar</v>
      </c>
      <c r="W25" s="142" t="s">
        <v>107</v>
      </c>
      <c r="X25" s="142">
        <v>30</v>
      </c>
      <c r="Z25" s="142" t="s">
        <v>106</v>
      </c>
      <c r="AA25" s="142" t="s">
        <v>26</v>
      </c>
      <c r="AB25" s="142" t="str">
        <f t="shared" si="2"/>
        <v>Qatar</v>
      </c>
      <c r="AC25" s="142" t="s">
        <v>107</v>
      </c>
      <c r="AD25" s="142">
        <v>2.3250185479700001</v>
      </c>
      <c r="AF25" s="142" t="s">
        <v>106</v>
      </c>
      <c r="AG25" s="142" t="s">
        <v>26</v>
      </c>
      <c r="AH25" s="142" t="str">
        <f t="shared" si="3"/>
        <v>Qatar</v>
      </c>
      <c r="AI25" s="142" t="s">
        <v>107</v>
      </c>
      <c r="AJ25" s="142">
        <v>4.3356885930999997E-2</v>
      </c>
      <c r="AL25" s="142" t="s">
        <v>106</v>
      </c>
      <c r="AM25" s="142" t="s">
        <v>26</v>
      </c>
      <c r="AN25" s="142" t="str">
        <f t="shared" si="4"/>
        <v>Qatar</v>
      </c>
      <c r="AO25" s="142" t="s">
        <v>107</v>
      </c>
      <c r="AP25" s="142">
        <v>2.3514991743255999E-3</v>
      </c>
    </row>
    <row r="26" spans="3:42" x14ac:dyDescent="0.25">
      <c r="C26" s="142" t="s">
        <v>103</v>
      </c>
      <c r="D26" s="142" t="s">
        <v>26</v>
      </c>
      <c r="E26" s="179" t="s">
        <v>29</v>
      </c>
      <c r="F26" s="142">
        <v>4.8534216706999998E-2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T26" s="142" t="s">
        <v>103</v>
      </c>
      <c r="U26" s="142" t="s">
        <v>26</v>
      </c>
      <c r="V26" s="142" t="str">
        <f t="shared" si="1"/>
        <v>Qatar</v>
      </c>
      <c r="W26" s="142" t="s">
        <v>107</v>
      </c>
      <c r="X26" s="142">
        <v>29</v>
      </c>
      <c r="Z26" s="142" t="s">
        <v>103</v>
      </c>
      <c r="AA26" s="142" t="s">
        <v>26</v>
      </c>
      <c r="AB26" s="142" t="str">
        <f t="shared" si="2"/>
        <v>Qatar</v>
      </c>
      <c r="AC26" s="142" t="s">
        <v>107</v>
      </c>
      <c r="AD26" s="142">
        <v>2.3136650711405999</v>
      </c>
      <c r="AF26" s="142" t="s">
        <v>103</v>
      </c>
      <c r="AG26" s="142" t="s">
        <v>26</v>
      </c>
      <c r="AH26" s="142" t="str">
        <f t="shared" si="3"/>
        <v>Qatar</v>
      </c>
      <c r="AI26" s="142" t="s">
        <v>107</v>
      </c>
      <c r="AJ26" s="142">
        <v>4.5117977626999997E-2</v>
      </c>
      <c r="AL26" s="142" t="s">
        <v>103</v>
      </c>
      <c r="AM26" s="142" t="s">
        <v>26</v>
      </c>
      <c r="AN26" s="142" t="str">
        <f t="shared" si="4"/>
        <v>Qatar</v>
      </c>
      <c r="AO26" s="142" t="s">
        <v>107</v>
      </c>
      <c r="AP26" s="142">
        <v>2.3539190848868999E-3</v>
      </c>
    </row>
    <row r="27" spans="3:42" x14ac:dyDescent="0.25">
      <c r="C27" s="142" t="s">
        <v>105</v>
      </c>
      <c r="D27" s="142" t="s">
        <v>26</v>
      </c>
      <c r="E27" s="179" t="s">
        <v>29</v>
      </c>
      <c r="F27" s="142">
        <v>3.9292306457999998E-2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T27" s="142" t="s">
        <v>105</v>
      </c>
      <c r="U27" s="142" t="s">
        <v>26</v>
      </c>
      <c r="V27" s="142" t="str">
        <f t="shared" si="1"/>
        <v>Qatar</v>
      </c>
      <c r="W27" s="142" t="s">
        <v>107</v>
      </c>
      <c r="X27" s="142">
        <v>25</v>
      </c>
      <c r="Z27" s="142" t="s">
        <v>105</v>
      </c>
      <c r="AA27" s="142" t="s">
        <v>26</v>
      </c>
      <c r="AB27" s="142" t="str">
        <f t="shared" si="2"/>
        <v>Qatar</v>
      </c>
      <c r="AC27" s="142" t="s">
        <v>107</v>
      </c>
      <c r="AD27" s="142">
        <v>2.3361281094309998</v>
      </c>
      <c r="AF27" s="142" t="s">
        <v>105</v>
      </c>
      <c r="AG27" s="142" t="s">
        <v>26</v>
      </c>
      <c r="AH27" s="142" t="str">
        <f t="shared" si="3"/>
        <v>Qatar</v>
      </c>
      <c r="AI27" s="142" t="s">
        <v>107</v>
      </c>
      <c r="AJ27" s="142">
        <v>3.6712234852000002E-2</v>
      </c>
      <c r="AL27" s="142" t="s">
        <v>105</v>
      </c>
      <c r="AM27" s="142" t="s">
        <v>26</v>
      </c>
      <c r="AN27" s="142" t="str">
        <f t="shared" si="4"/>
        <v>Qatar</v>
      </c>
      <c r="AO27" s="142" t="s">
        <v>107</v>
      </c>
      <c r="AP27" s="142">
        <v>2.3692662018426E-3</v>
      </c>
    </row>
    <row r="28" spans="3:42" x14ac:dyDescent="0.25">
      <c r="C28" s="142" t="s">
        <v>106</v>
      </c>
      <c r="D28" s="142" t="s">
        <v>26</v>
      </c>
      <c r="E28" s="179" t="s">
        <v>31</v>
      </c>
      <c r="F28" s="142">
        <v>2.0339778576999999E-2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5">INDEX($C$3:$C$7,MID(Q28, LEN(Q28)-1,1)+1)</f>
        <v>Hickam</v>
      </c>
      <c r="Q28" s="142" t="s">
        <v>130</v>
      </c>
      <c r="R28" s="142">
        <v>9.1753371345939E-2</v>
      </c>
      <c r="T28" s="142" t="s">
        <v>106</v>
      </c>
      <c r="U28" s="142" t="s">
        <v>26</v>
      </c>
      <c r="V28" s="142" t="str">
        <f t="shared" si="1"/>
        <v>Langley</v>
      </c>
      <c r="W28" s="142" t="s">
        <v>108</v>
      </c>
      <c r="X28" s="142">
        <v>10</v>
      </c>
      <c r="Z28" s="142" t="s">
        <v>106</v>
      </c>
      <c r="AA28" s="142" t="s">
        <v>26</v>
      </c>
      <c r="AB28" s="142" t="str">
        <f t="shared" si="2"/>
        <v>Langley</v>
      </c>
      <c r="AC28" s="142" t="s">
        <v>108</v>
      </c>
      <c r="AD28" s="142">
        <v>0.98181563091888002</v>
      </c>
      <c r="AF28" s="142" t="s">
        <v>106</v>
      </c>
      <c r="AG28" s="142" t="s">
        <v>26</v>
      </c>
      <c r="AH28" s="142" t="str">
        <f t="shared" si="3"/>
        <v>Langley</v>
      </c>
      <c r="AI28" s="142" t="s">
        <v>108</v>
      </c>
      <c r="AJ28" s="142">
        <v>1.8844394680000001E-2</v>
      </c>
      <c r="AL28" s="142" t="s">
        <v>106</v>
      </c>
      <c r="AM28" s="142" t="s">
        <v>26</v>
      </c>
      <c r="AN28" s="142" t="str">
        <f t="shared" si="4"/>
        <v>Langley</v>
      </c>
      <c r="AO28" s="142" t="s">
        <v>108</v>
      </c>
      <c r="AP28" s="180">
        <v>6.1420644715137003E-4</v>
      </c>
    </row>
    <row r="29" spans="3:42" x14ac:dyDescent="0.25">
      <c r="C29" s="142" t="s">
        <v>103</v>
      </c>
      <c r="D29" s="142" t="s">
        <v>26</v>
      </c>
      <c r="E29" s="179" t="s">
        <v>31</v>
      </c>
      <c r="F29" s="142">
        <v>2.2373630006000001E-2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5"/>
        <v>Hickam</v>
      </c>
      <c r="Q29" s="142" t="s">
        <v>130</v>
      </c>
      <c r="R29" s="142">
        <v>9.1767002232591002E-2</v>
      </c>
      <c r="T29" s="142" t="s">
        <v>103</v>
      </c>
      <c r="U29" s="142" t="s">
        <v>26</v>
      </c>
      <c r="V29" s="142" t="str">
        <f t="shared" si="1"/>
        <v>Langley</v>
      </c>
      <c r="W29" s="142" t="s">
        <v>108</v>
      </c>
      <c r="X29" s="142">
        <v>9</v>
      </c>
      <c r="Z29" s="142" t="s">
        <v>103</v>
      </c>
      <c r="AA29" s="142" t="s">
        <v>26</v>
      </c>
      <c r="AB29" s="142" t="str">
        <f t="shared" si="2"/>
        <v>Langley</v>
      </c>
      <c r="AC29" s="142" t="s">
        <v>108</v>
      </c>
      <c r="AD29" s="142">
        <v>0.97425722661839997</v>
      </c>
      <c r="AF29" s="142" t="s">
        <v>103</v>
      </c>
      <c r="AG29" s="142" t="s">
        <v>26</v>
      </c>
      <c r="AH29" s="142" t="str">
        <f t="shared" si="3"/>
        <v>Langley</v>
      </c>
      <c r="AI29" s="142" t="s">
        <v>108</v>
      </c>
      <c r="AJ29" s="142">
        <v>1.7149845808000001E-2</v>
      </c>
      <c r="AL29" s="142" t="s">
        <v>103</v>
      </c>
      <c r="AM29" s="142" t="s">
        <v>26</v>
      </c>
      <c r="AN29" s="142" t="str">
        <f t="shared" si="4"/>
        <v>Langley</v>
      </c>
      <c r="AO29" s="142" t="s">
        <v>108</v>
      </c>
      <c r="AP29" s="180">
        <v>6.1142368877015998E-4</v>
      </c>
    </row>
    <row r="30" spans="3:42" x14ac:dyDescent="0.25">
      <c r="C30" s="142" t="s">
        <v>105</v>
      </c>
      <c r="D30" s="142" t="s">
        <v>26</v>
      </c>
      <c r="E30" s="179" t="s">
        <v>31</v>
      </c>
      <c r="F30" s="142">
        <v>2.1246218636E-2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5"/>
        <v>Hickam</v>
      </c>
      <c r="Q30" s="142" t="s">
        <v>130</v>
      </c>
      <c r="R30" s="142">
        <v>9.1587380920708006E-2</v>
      </c>
      <c r="T30" s="142" t="s">
        <v>105</v>
      </c>
      <c r="U30" s="142" t="s">
        <v>26</v>
      </c>
      <c r="V30" s="142" t="str">
        <f t="shared" si="1"/>
        <v>Langley</v>
      </c>
      <c r="W30" s="142" t="s">
        <v>108</v>
      </c>
      <c r="X30" s="142">
        <v>10</v>
      </c>
      <c r="Z30" s="142" t="s">
        <v>105</v>
      </c>
      <c r="AA30" s="142" t="s">
        <v>26</v>
      </c>
      <c r="AB30" s="142" t="str">
        <f t="shared" si="2"/>
        <v>Langley</v>
      </c>
      <c r="AC30" s="142" t="s">
        <v>108</v>
      </c>
      <c r="AD30" s="142">
        <v>0.96772558955369004</v>
      </c>
      <c r="AF30" s="142" t="s">
        <v>105</v>
      </c>
      <c r="AG30" s="142" t="s">
        <v>26</v>
      </c>
      <c r="AH30" s="142" t="str">
        <f t="shared" si="3"/>
        <v>Langley</v>
      </c>
      <c r="AI30" s="142" t="s">
        <v>108</v>
      </c>
      <c r="AJ30" s="142">
        <v>1.9020994209000001E-2</v>
      </c>
      <c r="AL30" s="142" t="s">
        <v>105</v>
      </c>
      <c r="AM30" s="142" t="s">
        <v>26</v>
      </c>
      <c r="AN30" s="142" t="str">
        <f t="shared" si="4"/>
        <v>Langley</v>
      </c>
      <c r="AO30" s="142" t="s">
        <v>108</v>
      </c>
      <c r="AP30" s="180">
        <v>6.0365961652645997E-4</v>
      </c>
    </row>
    <row r="31" spans="3:42" x14ac:dyDescent="0.25">
      <c r="C31" s="142" t="s">
        <v>106</v>
      </c>
      <c r="D31" s="142" t="s">
        <v>26</v>
      </c>
      <c r="E31" s="179" t="s">
        <v>32</v>
      </c>
      <c r="F31" s="142">
        <v>6.3758781614999996E-2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5"/>
        <v>Cheyenne</v>
      </c>
      <c r="Q31" s="142" t="s">
        <v>131</v>
      </c>
      <c r="R31" s="142">
        <v>3.3261635830229001E-2</v>
      </c>
      <c r="T31" s="142" t="s">
        <v>106</v>
      </c>
      <c r="U31" s="142" t="s">
        <v>26</v>
      </c>
      <c r="V31" s="142" t="str">
        <f t="shared" si="1"/>
        <v>Ramstein</v>
      </c>
      <c r="W31" s="142" t="s">
        <v>109</v>
      </c>
      <c r="X31" s="142">
        <v>7</v>
      </c>
      <c r="Z31" s="142" t="s">
        <v>106</v>
      </c>
      <c r="AA31" s="142" t="s">
        <v>26</v>
      </c>
      <c r="AB31" s="142" t="str">
        <f t="shared" si="2"/>
        <v>Ramstein</v>
      </c>
      <c r="AC31" s="142" t="s">
        <v>109</v>
      </c>
      <c r="AD31" s="142">
        <v>0.79530256075681005</v>
      </c>
      <c r="AF31" s="142" t="s">
        <v>106</v>
      </c>
      <c r="AG31" s="142" t="s">
        <v>26</v>
      </c>
      <c r="AH31" s="142" t="str">
        <f t="shared" si="3"/>
        <v>Ramstein</v>
      </c>
      <c r="AI31" s="142" t="s">
        <v>109</v>
      </c>
      <c r="AJ31" s="142">
        <v>5.6676397226999999E-2</v>
      </c>
      <c r="AL31" s="142" t="s">
        <v>106</v>
      </c>
      <c r="AM31" s="142" t="s">
        <v>26</v>
      </c>
      <c r="AN31" s="142" t="str">
        <f t="shared" si="4"/>
        <v>Ramstein</v>
      </c>
      <c r="AO31" s="142" t="s">
        <v>109</v>
      </c>
      <c r="AP31" s="142">
        <v>1.3167187798988E-3</v>
      </c>
    </row>
    <row r="32" spans="3:42" x14ac:dyDescent="0.25">
      <c r="C32" s="142" t="s">
        <v>103</v>
      </c>
      <c r="D32" s="142" t="s">
        <v>26</v>
      </c>
      <c r="E32" s="179" t="s">
        <v>32</v>
      </c>
      <c r="F32" s="142">
        <v>5.6701563123000003E-2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5"/>
        <v>Cheyenne</v>
      </c>
      <c r="Q32" s="142" t="s">
        <v>131</v>
      </c>
      <c r="R32" s="142">
        <v>3.3043878454168001E-2</v>
      </c>
      <c r="T32" s="142" t="s">
        <v>103</v>
      </c>
      <c r="U32" s="142" t="s">
        <v>26</v>
      </c>
      <c r="V32" s="142" t="str">
        <f t="shared" si="1"/>
        <v>Ramstein</v>
      </c>
      <c r="W32" s="142" t="s">
        <v>109</v>
      </c>
      <c r="X32" s="142">
        <v>9</v>
      </c>
      <c r="Z32" s="142" t="s">
        <v>103</v>
      </c>
      <c r="AA32" s="142" t="s">
        <v>26</v>
      </c>
      <c r="AB32" s="142" t="str">
        <f t="shared" si="2"/>
        <v>Ramstein</v>
      </c>
      <c r="AC32" s="142" t="s">
        <v>109</v>
      </c>
      <c r="AD32" s="142">
        <v>0.77897007891897996</v>
      </c>
      <c r="AF32" s="142" t="s">
        <v>103</v>
      </c>
      <c r="AG32" s="142" t="s">
        <v>26</v>
      </c>
      <c r="AH32" s="142" t="str">
        <f t="shared" si="3"/>
        <v>Ramstein</v>
      </c>
      <c r="AI32" s="142" t="s">
        <v>109</v>
      </c>
      <c r="AJ32" s="142">
        <v>4.9595598227999999E-2</v>
      </c>
      <c r="AL32" s="142" t="s">
        <v>103</v>
      </c>
      <c r="AM32" s="142" t="s">
        <v>26</v>
      </c>
      <c r="AN32" s="142" t="str">
        <f t="shared" si="4"/>
        <v>Ramstein</v>
      </c>
      <c r="AO32" s="142" t="s">
        <v>109</v>
      </c>
      <c r="AP32" s="142">
        <v>1.2809813188995999E-3</v>
      </c>
    </row>
    <row r="33" spans="3:42" x14ac:dyDescent="0.25">
      <c r="C33" s="142" t="s">
        <v>105</v>
      </c>
      <c r="D33" s="142" t="s">
        <v>26</v>
      </c>
      <c r="E33" s="179" t="s">
        <v>32</v>
      </c>
      <c r="F33" s="142">
        <v>5.0959965099999997E-2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5"/>
        <v>Cheyenne</v>
      </c>
      <c r="Q33" s="142" t="s">
        <v>131</v>
      </c>
      <c r="R33" s="142">
        <v>3.4218651506005997E-2</v>
      </c>
      <c r="T33" s="142" t="s">
        <v>105</v>
      </c>
      <c r="U33" s="142" t="s">
        <v>26</v>
      </c>
      <c r="V33" s="142" t="str">
        <f t="shared" si="1"/>
        <v>Ramstein</v>
      </c>
      <c r="W33" s="142" t="s">
        <v>109</v>
      </c>
      <c r="X33" s="142">
        <v>5</v>
      </c>
      <c r="Z33" s="142" t="s">
        <v>105</v>
      </c>
      <c r="AA33" s="142" t="s">
        <v>26</v>
      </c>
      <c r="AB33" s="142" t="str">
        <f t="shared" si="2"/>
        <v>Ramstein</v>
      </c>
      <c r="AC33" s="142" t="s">
        <v>109</v>
      </c>
      <c r="AD33" s="142">
        <v>0.78113249901790005</v>
      </c>
      <c r="AF33" s="142" t="s">
        <v>105</v>
      </c>
      <c r="AG33" s="142" t="s">
        <v>26</v>
      </c>
      <c r="AH33" s="142" t="str">
        <f t="shared" si="3"/>
        <v>Ramstein</v>
      </c>
      <c r="AI33" s="142" t="s">
        <v>109</v>
      </c>
      <c r="AJ33" s="142">
        <v>4.8477880467000002E-2</v>
      </c>
      <c r="AL33" s="142" t="s">
        <v>105</v>
      </c>
      <c r="AM33" s="142" t="s">
        <v>26</v>
      </c>
      <c r="AN33" s="142" t="str">
        <f t="shared" si="4"/>
        <v>Ramstein</v>
      </c>
      <c r="AO33" s="142" t="s">
        <v>109</v>
      </c>
      <c r="AP33" s="142">
        <v>1.2692797181486999E-3</v>
      </c>
    </row>
    <row r="34" spans="3:42" x14ac:dyDescent="0.25">
      <c r="C34" s="142" t="s">
        <v>106</v>
      </c>
      <c r="D34" s="142" t="s">
        <v>29</v>
      </c>
      <c r="E34" s="179" t="s">
        <v>23</v>
      </c>
      <c r="F34" s="142">
        <v>6.1699037319999997E-3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5"/>
        <v>Qatar</v>
      </c>
      <c r="Q34" s="142" t="s">
        <v>132</v>
      </c>
      <c r="R34" s="142">
        <v>5.8230827174764001E-2</v>
      </c>
      <c r="T34" s="142" t="s">
        <v>106</v>
      </c>
      <c r="U34" s="142" t="s">
        <v>29</v>
      </c>
      <c r="V34" s="142" t="str">
        <f t="shared" si="1"/>
        <v>Hickam</v>
      </c>
      <c r="W34" s="142" t="s">
        <v>122</v>
      </c>
      <c r="X34" s="142">
        <v>5</v>
      </c>
      <c r="Z34" s="142" t="s">
        <v>106</v>
      </c>
      <c r="AA34" s="142" t="s">
        <v>29</v>
      </c>
      <c r="AB34" s="142" t="str">
        <f t="shared" si="2"/>
        <v>Hickam</v>
      </c>
      <c r="AC34" s="142" t="s">
        <v>122</v>
      </c>
      <c r="AD34" s="142">
        <v>0.60368229392141004</v>
      </c>
      <c r="AF34" s="142" t="s">
        <v>106</v>
      </c>
      <c r="AG34" s="142" t="s">
        <v>29</v>
      </c>
      <c r="AH34" s="142" t="str">
        <f t="shared" si="3"/>
        <v>Hickam</v>
      </c>
      <c r="AI34" s="142" t="s">
        <v>122</v>
      </c>
      <c r="AJ34" s="142">
        <v>3.4741675600000002E-3</v>
      </c>
      <c r="AL34" s="142" t="s">
        <v>106</v>
      </c>
      <c r="AM34" s="142" t="s">
        <v>29</v>
      </c>
      <c r="AN34" s="142" t="str">
        <f t="shared" si="4"/>
        <v>Hickam</v>
      </c>
      <c r="AO34" s="142" t="s">
        <v>122</v>
      </c>
      <c r="AP34" s="180">
        <v>4.2435848713104003E-5</v>
      </c>
    </row>
    <row r="35" spans="3:42" x14ac:dyDescent="0.25">
      <c r="C35" s="142" t="s">
        <v>103</v>
      </c>
      <c r="D35" s="142" t="s">
        <v>29</v>
      </c>
      <c r="E35" s="179" t="s">
        <v>23</v>
      </c>
      <c r="F35" s="142">
        <v>6.4550545909999998E-3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5"/>
        <v>Qatar</v>
      </c>
      <c r="Q35" s="142" t="s">
        <v>132</v>
      </c>
      <c r="R35" s="142">
        <v>5.803859695659E-2</v>
      </c>
      <c r="T35" s="142" t="s">
        <v>103</v>
      </c>
      <c r="U35" s="142" t="s">
        <v>29</v>
      </c>
      <c r="V35" s="142" t="str">
        <f t="shared" si="1"/>
        <v>Hickam</v>
      </c>
      <c r="W35" s="142" t="s">
        <v>122</v>
      </c>
      <c r="X35" s="142">
        <v>5</v>
      </c>
      <c r="Z35" s="142" t="s">
        <v>103</v>
      </c>
      <c r="AA35" s="142" t="s">
        <v>29</v>
      </c>
      <c r="AB35" s="142" t="str">
        <f t="shared" si="2"/>
        <v>Hickam</v>
      </c>
      <c r="AC35" s="142" t="s">
        <v>122</v>
      </c>
      <c r="AD35" s="142">
        <v>0.60677734819194995</v>
      </c>
      <c r="AF35" s="142" t="s">
        <v>103</v>
      </c>
      <c r="AG35" s="142" t="s">
        <v>29</v>
      </c>
      <c r="AH35" s="142" t="str">
        <f t="shared" si="3"/>
        <v>Hickam</v>
      </c>
      <c r="AI35" s="142" t="s">
        <v>122</v>
      </c>
      <c r="AJ35" s="142">
        <v>5.5996966039999997E-3</v>
      </c>
      <c r="AL35" s="142" t="s">
        <v>103</v>
      </c>
      <c r="AM35" s="142" t="s">
        <v>29</v>
      </c>
      <c r="AN35" s="142" t="str">
        <f t="shared" si="4"/>
        <v>Hickam</v>
      </c>
      <c r="AO35" s="142" t="s">
        <v>122</v>
      </c>
      <c r="AP35" s="180">
        <v>4.2698524263073001E-5</v>
      </c>
    </row>
    <row r="36" spans="3:42" x14ac:dyDescent="0.25">
      <c r="C36" s="142" t="s">
        <v>105</v>
      </c>
      <c r="D36" s="142" t="s">
        <v>29</v>
      </c>
      <c r="E36" s="179" t="s">
        <v>23</v>
      </c>
      <c r="F36" s="142">
        <v>5.9491494149999996E-3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5"/>
        <v>Qatar</v>
      </c>
      <c r="Q36" s="142" t="s">
        <v>132</v>
      </c>
      <c r="R36" s="142">
        <v>5.6187622128264003E-2</v>
      </c>
      <c r="T36" s="142" t="s">
        <v>105</v>
      </c>
      <c r="U36" s="142" t="s">
        <v>29</v>
      </c>
      <c r="V36" s="142" t="str">
        <f t="shared" si="1"/>
        <v>Hickam</v>
      </c>
      <c r="W36" s="142" t="s">
        <v>122</v>
      </c>
      <c r="X36" s="142">
        <v>5</v>
      </c>
      <c r="Z36" s="142" t="s">
        <v>105</v>
      </c>
      <c r="AA36" s="142" t="s">
        <v>29</v>
      </c>
      <c r="AB36" s="142" t="str">
        <f t="shared" si="2"/>
        <v>Hickam</v>
      </c>
      <c r="AC36" s="142" t="s">
        <v>122</v>
      </c>
      <c r="AD36" s="142">
        <v>0.60646645367412</v>
      </c>
      <c r="AF36" s="142" t="s">
        <v>105</v>
      </c>
      <c r="AG36" s="142" t="s">
        <v>29</v>
      </c>
      <c r="AH36" s="142" t="str">
        <f t="shared" si="3"/>
        <v>Hickam</v>
      </c>
      <c r="AI36" s="142" t="s">
        <v>122</v>
      </c>
      <c r="AJ36" s="142">
        <v>4.2781932260000004E-3</v>
      </c>
      <c r="AL36" s="142" t="s">
        <v>105</v>
      </c>
      <c r="AM36" s="142" t="s">
        <v>29</v>
      </c>
      <c r="AN36" s="142" t="str">
        <f t="shared" si="4"/>
        <v>Hickam</v>
      </c>
      <c r="AO36" s="142" t="s">
        <v>122</v>
      </c>
      <c r="AP36" s="180">
        <v>4.2849945212192E-5</v>
      </c>
    </row>
    <row r="37" spans="3:42" x14ac:dyDescent="0.25">
      <c r="C37" s="142" t="s">
        <v>106</v>
      </c>
      <c r="D37" s="142" t="s">
        <v>29</v>
      </c>
      <c r="E37" s="179" t="s">
        <v>26</v>
      </c>
      <c r="F37" s="142">
        <v>3.5549320783999999E-2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5"/>
        <v>Langley</v>
      </c>
      <c r="Q37" s="142" t="s">
        <v>133</v>
      </c>
      <c r="R37" s="142">
        <v>0.19814771915498</v>
      </c>
      <c r="T37" s="142" t="s">
        <v>106</v>
      </c>
      <c r="U37" s="142" t="s">
        <v>29</v>
      </c>
      <c r="V37" s="142" t="str">
        <f t="shared" si="1"/>
        <v>Cheyenne</v>
      </c>
      <c r="W37" s="142" t="s">
        <v>123</v>
      </c>
      <c r="X37" s="142">
        <v>22</v>
      </c>
      <c r="Z37" s="142" t="s">
        <v>106</v>
      </c>
      <c r="AA37" s="142" t="s">
        <v>29</v>
      </c>
      <c r="AB37" s="142" t="str">
        <f t="shared" si="2"/>
        <v>Cheyenne</v>
      </c>
      <c r="AC37" s="142" t="s">
        <v>123</v>
      </c>
      <c r="AD37" s="142">
        <v>2.3118801127966999</v>
      </c>
      <c r="AF37" s="142" t="s">
        <v>106</v>
      </c>
      <c r="AG37" s="142" t="s">
        <v>29</v>
      </c>
      <c r="AH37" s="142" t="str">
        <f t="shared" si="3"/>
        <v>Cheyenne</v>
      </c>
      <c r="AI37" s="142" t="s">
        <v>123</v>
      </c>
      <c r="AJ37" s="142">
        <v>3.5052584877999997E-2</v>
      </c>
      <c r="AL37" s="142" t="s">
        <v>106</v>
      </c>
      <c r="AM37" s="142" t="s">
        <v>29</v>
      </c>
      <c r="AN37" s="142" t="str">
        <f t="shared" si="4"/>
        <v>Cheyenne</v>
      </c>
      <c r="AO37" s="142" t="s">
        <v>123</v>
      </c>
      <c r="AP37" s="142">
        <v>2.3349279225582998E-3</v>
      </c>
    </row>
    <row r="38" spans="3:42" x14ac:dyDescent="0.25">
      <c r="C38" s="142" t="s">
        <v>103</v>
      </c>
      <c r="D38" s="142" t="s">
        <v>29</v>
      </c>
      <c r="E38" s="179" t="s">
        <v>26</v>
      </c>
      <c r="F38" s="142">
        <v>3.7900148756E-2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5"/>
        <v>Langley</v>
      </c>
      <c r="Q38" s="142" t="s">
        <v>133</v>
      </c>
      <c r="R38" s="142">
        <v>0.19797429845503001</v>
      </c>
      <c r="T38" s="142" t="s">
        <v>103</v>
      </c>
      <c r="U38" s="142" t="s">
        <v>29</v>
      </c>
      <c r="V38" s="142" t="str">
        <f t="shared" si="1"/>
        <v>Cheyenne</v>
      </c>
      <c r="W38" s="142" t="s">
        <v>123</v>
      </c>
      <c r="X38" s="142">
        <v>25</v>
      </c>
      <c r="Z38" s="142" t="s">
        <v>103</v>
      </c>
      <c r="AA38" s="142" t="s">
        <v>29</v>
      </c>
      <c r="AB38" s="142" t="str">
        <f t="shared" si="2"/>
        <v>Cheyenne</v>
      </c>
      <c r="AC38" s="142" t="s">
        <v>123</v>
      </c>
      <c r="AD38" s="142">
        <v>2.3143906650982999</v>
      </c>
      <c r="AF38" s="142" t="s">
        <v>103</v>
      </c>
      <c r="AG38" s="142" t="s">
        <v>29</v>
      </c>
      <c r="AH38" s="142" t="str">
        <f t="shared" si="3"/>
        <v>Cheyenne</v>
      </c>
      <c r="AI38" s="142" t="s">
        <v>123</v>
      </c>
      <c r="AJ38" s="142">
        <v>3.7701442198E-2</v>
      </c>
      <c r="AL38" s="142" t="s">
        <v>103</v>
      </c>
      <c r="AM38" s="142" t="s">
        <v>29</v>
      </c>
      <c r="AN38" s="142" t="str">
        <f t="shared" si="4"/>
        <v>Cheyenne</v>
      </c>
      <c r="AO38" s="142" t="s">
        <v>123</v>
      </c>
      <c r="AP38" s="142">
        <v>2.3445139624442999E-3</v>
      </c>
    </row>
    <row r="39" spans="3:42" x14ac:dyDescent="0.25">
      <c r="C39" s="142" t="s">
        <v>105</v>
      </c>
      <c r="D39" s="142" t="s">
        <v>29</v>
      </c>
      <c r="E39" s="179" t="s">
        <v>26</v>
      </c>
      <c r="F39" s="142">
        <v>4.3516586239000003E-2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5"/>
        <v>Langley</v>
      </c>
      <c r="Q39" s="142" t="s">
        <v>133</v>
      </c>
      <c r="R39" s="142">
        <v>0.19795564864743001</v>
      </c>
      <c r="T39" s="142" t="s">
        <v>105</v>
      </c>
      <c r="U39" s="142" t="s">
        <v>29</v>
      </c>
      <c r="V39" s="142" t="str">
        <f t="shared" si="1"/>
        <v>Cheyenne</v>
      </c>
      <c r="W39" s="142" t="s">
        <v>123</v>
      </c>
      <c r="X39" s="142">
        <v>25</v>
      </c>
      <c r="Z39" s="142" t="s">
        <v>105</v>
      </c>
      <c r="AA39" s="142" t="s">
        <v>29</v>
      </c>
      <c r="AB39" s="142" t="str">
        <f t="shared" si="2"/>
        <v>Cheyenne</v>
      </c>
      <c r="AC39" s="142" t="s">
        <v>123</v>
      </c>
      <c r="AD39" s="142">
        <v>2.3386690372298</v>
      </c>
      <c r="AF39" s="142" t="s">
        <v>105</v>
      </c>
      <c r="AG39" s="142" t="s">
        <v>29</v>
      </c>
      <c r="AH39" s="142" t="str">
        <f t="shared" si="3"/>
        <v>Cheyenne</v>
      </c>
      <c r="AI39" s="142" t="s">
        <v>123</v>
      </c>
      <c r="AJ39" s="142">
        <v>4.3134978212999997E-2</v>
      </c>
      <c r="AL39" s="142" t="s">
        <v>105</v>
      </c>
      <c r="AM39" s="142" t="s">
        <v>29</v>
      </c>
      <c r="AN39" s="142" t="str">
        <f t="shared" si="4"/>
        <v>Cheyenne</v>
      </c>
      <c r="AO39" s="142" t="s">
        <v>123</v>
      </c>
      <c r="AP39" s="142">
        <v>2.3633223068416998E-3</v>
      </c>
    </row>
    <row r="40" spans="3:42" x14ac:dyDescent="0.25">
      <c r="C40" s="142" t="s">
        <v>106</v>
      </c>
      <c r="D40" s="142" t="s">
        <v>29</v>
      </c>
      <c r="E40" s="179" t="s">
        <v>31</v>
      </c>
      <c r="F40" s="142">
        <v>3.8279403612000003E-2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5"/>
        <v>Ramstein</v>
      </c>
      <c r="Q40" s="142" t="s">
        <v>134</v>
      </c>
      <c r="R40" s="142">
        <v>0.10314653224335001</v>
      </c>
      <c r="T40" s="142" t="s">
        <v>106</v>
      </c>
      <c r="U40" s="142" t="s">
        <v>29</v>
      </c>
      <c r="V40" s="142" t="str">
        <f t="shared" si="1"/>
        <v>Langley</v>
      </c>
      <c r="W40" s="142" t="s">
        <v>124</v>
      </c>
      <c r="X40" s="142">
        <v>28</v>
      </c>
      <c r="Z40" s="142" t="s">
        <v>106</v>
      </c>
      <c r="AA40" s="142" t="s">
        <v>29</v>
      </c>
      <c r="AB40" s="142" t="str">
        <f t="shared" si="2"/>
        <v>Langley</v>
      </c>
      <c r="AC40" s="142" t="s">
        <v>124</v>
      </c>
      <c r="AD40" s="142">
        <v>2.3389675225355</v>
      </c>
      <c r="AF40" s="142" t="s">
        <v>106</v>
      </c>
      <c r="AG40" s="142" t="s">
        <v>29</v>
      </c>
      <c r="AH40" s="142" t="str">
        <f t="shared" si="3"/>
        <v>Langley</v>
      </c>
      <c r="AI40" s="142" t="s">
        <v>124</v>
      </c>
      <c r="AJ40" s="142">
        <v>3.6664855123000002E-2</v>
      </c>
      <c r="AL40" s="142" t="s">
        <v>106</v>
      </c>
      <c r="AM40" s="142" t="s">
        <v>29</v>
      </c>
      <c r="AN40" s="142" t="str">
        <f t="shared" si="4"/>
        <v>Langley</v>
      </c>
      <c r="AO40" s="142" t="s">
        <v>124</v>
      </c>
      <c r="AP40" s="142">
        <v>2.3641621181468E-3</v>
      </c>
    </row>
    <row r="41" spans="3:42" x14ac:dyDescent="0.25">
      <c r="C41" s="142" t="s">
        <v>103</v>
      </c>
      <c r="D41" s="142" t="s">
        <v>29</v>
      </c>
      <c r="E41" s="179" t="s">
        <v>31</v>
      </c>
      <c r="F41" s="142">
        <v>3.7123295107E-2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5"/>
        <v>Ramstein</v>
      </c>
      <c r="Q41" s="142" t="s">
        <v>134</v>
      </c>
      <c r="R41" s="142">
        <v>0.10344664477727</v>
      </c>
      <c r="T41" s="142" t="s">
        <v>103</v>
      </c>
      <c r="U41" s="142" t="s">
        <v>29</v>
      </c>
      <c r="V41" s="142" t="str">
        <f t="shared" si="1"/>
        <v>Langley</v>
      </c>
      <c r="W41" s="142" t="s">
        <v>124</v>
      </c>
      <c r="X41" s="142">
        <v>24</v>
      </c>
      <c r="Z41" s="142" t="s">
        <v>103</v>
      </c>
      <c r="AA41" s="142" t="s">
        <v>29</v>
      </c>
      <c r="AB41" s="142" t="str">
        <f t="shared" si="2"/>
        <v>Langley</v>
      </c>
      <c r="AC41" s="142" t="s">
        <v>124</v>
      </c>
      <c r="AD41" s="142">
        <v>2.2635903266818</v>
      </c>
      <c r="AF41" s="142" t="s">
        <v>103</v>
      </c>
      <c r="AG41" s="142" t="s">
        <v>29</v>
      </c>
      <c r="AH41" s="142" t="str">
        <f t="shared" si="3"/>
        <v>Langley</v>
      </c>
      <c r="AI41" s="142" t="s">
        <v>124</v>
      </c>
      <c r="AJ41" s="142">
        <v>3.4389761444000001E-2</v>
      </c>
      <c r="AL41" s="142" t="s">
        <v>103</v>
      </c>
      <c r="AM41" s="142" t="s">
        <v>29</v>
      </c>
      <c r="AN41" s="142" t="str">
        <f t="shared" si="4"/>
        <v>Langley</v>
      </c>
      <c r="AO41" s="142" t="s">
        <v>124</v>
      </c>
      <c r="AP41" s="142">
        <v>2.2768074828811002E-3</v>
      </c>
    </row>
    <row r="42" spans="3:42" x14ac:dyDescent="0.25">
      <c r="C42" s="142" t="s">
        <v>105</v>
      </c>
      <c r="D42" s="142" t="s">
        <v>29</v>
      </c>
      <c r="E42" s="179" t="s">
        <v>31</v>
      </c>
      <c r="F42" s="142">
        <v>3.9061202518999999E-2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5"/>
        <v>Ramstein</v>
      </c>
      <c r="Q42" s="142" t="s">
        <v>134</v>
      </c>
      <c r="R42" s="142">
        <v>0.10342034246104</v>
      </c>
      <c r="T42" s="142" t="s">
        <v>105</v>
      </c>
      <c r="U42" s="142" t="s">
        <v>29</v>
      </c>
      <c r="V42" s="142" t="str">
        <f t="shared" ref="V42:V73" si="6">INDEX($C$3:$C$7,MID(W42, LEN(W42)-1,1)+1)</f>
        <v>Langley</v>
      </c>
      <c r="W42" s="142" t="s">
        <v>124</v>
      </c>
      <c r="X42" s="142">
        <v>25</v>
      </c>
      <c r="Z42" s="142" t="s">
        <v>105</v>
      </c>
      <c r="AA42" s="142" t="s">
        <v>29</v>
      </c>
      <c r="AB42" s="142" t="str">
        <f t="shared" ref="AB42:AB73" si="7">INDEX($C$3:$C$7,MID(AC42, LEN(AC42)-1,1)+1)</f>
        <v>Langley</v>
      </c>
      <c r="AC42" s="142" t="s">
        <v>124</v>
      </c>
      <c r="AD42" s="142">
        <v>2.3190507886875</v>
      </c>
      <c r="AF42" s="142" t="s">
        <v>105</v>
      </c>
      <c r="AG42" s="142" t="s">
        <v>29</v>
      </c>
      <c r="AH42" s="142" t="str">
        <f t="shared" ref="AH42:AH73" si="8">INDEX($C$3:$C$7,MID(AI42, LEN(AI42)-1,1)+1)</f>
        <v>Langley</v>
      </c>
      <c r="AI42" s="142" t="s">
        <v>124</v>
      </c>
      <c r="AJ42" s="142">
        <v>3.8151036396000003E-2</v>
      </c>
      <c r="AL42" s="142" t="s">
        <v>105</v>
      </c>
      <c r="AM42" s="142" t="s">
        <v>29</v>
      </c>
      <c r="AN42" s="142" t="str">
        <f t="shared" ref="AN42:AN73" si="9">INDEX($C$3:$C$7,MID(AO42, LEN(AO42)-1,1)+1)</f>
        <v>Langley</v>
      </c>
      <c r="AO42" s="142" t="s">
        <v>124</v>
      </c>
      <c r="AP42" s="142">
        <v>2.3425597678718999E-3</v>
      </c>
    </row>
    <row r="43" spans="3:42" x14ac:dyDescent="0.25">
      <c r="C43" s="142" t="s">
        <v>106</v>
      </c>
      <c r="D43" s="142" t="s">
        <v>29</v>
      </c>
      <c r="E43" s="179" t="s">
        <v>32</v>
      </c>
      <c r="F43" s="142">
        <v>5.3442298462999999E-2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T43" s="142" t="s">
        <v>106</v>
      </c>
      <c r="U43" s="142" t="s">
        <v>29</v>
      </c>
      <c r="V43" s="142" t="str">
        <f t="shared" si="6"/>
        <v>Ramstein</v>
      </c>
      <c r="W43" s="142" t="s">
        <v>125</v>
      </c>
      <c r="X43" s="142">
        <v>17</v>
      </c>
      <c r="Z43" s="142" t="s">
        <v>106</v>
      </c>
      <c r="AA43" s="142" t="s">
        <v>29</v>
      </c>
      <c r="AB43" s="142" t="str">
        <f t="shared" si="7"/>
        <v>Ramstein</v>
      </c>
      <c r="AC43" s="142" t="s">
        <v>125</v>
      </c>
      <c r="AD43" s="142">
        <v>1.7725663122552</v>
      </c>
      <c r="AF43" s="142" t="s">
        <v>106</v>
      </c>
      <c r="AG43" s="142" t="s">
        <v>29</v>
      </c>
      <c r="AH43" s="142" t="str">
        <f t="shared" si="8"/>
        <v>Ramstein</v>
      </c>
      <c r="AI43" s="142" t="s">
        <v>125</v>
      </c>
      <c r="AJ43" s="142">
        <v>5.0670721134E-2</v>
      </c>
      <c r="AL43" s="142" t="s">
        <v>106</v>
      </c>
      <c r="AM43" s="142" t="s">
        <v>29</v>
      </c>
      <c r="AN43" s="142" t="str">
        <f t="shared" si="9"/>
        <v>Ramstein</v>
      </c>
      <c r="AO43" s="142" t="s">
        <v>125</v>
      </c>
      <c r="AP43" s="142">
        <v>2.8428076022279001E-3</v>
      </c>
    </row>
    <row r="44" spans="3:42" x14ac:dyDescent="0.25">
      <c r="C44" s="142" t="s">
        <v>103</v>
      </c>
      <c r="D44" s="142" t="s">
        <v>29</v>
      </c>
      <c r="E44" s="179" t="s">
        <v>32</v>
      </c>
      <c r="F44" s="142">
        <v>5.7032523931000001E-2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T44" s="142" t="s">
        <v>103</v>
      </c>
      <c r="U44" s="142" t="s">
        <v>29</v>
      </c>
      <c r="V44" s="142" t="str">
        <f t="shared" si="6"/>
        <v>Ramstein</v>
      </c>
      <c r="W44" s="142" t="s">
        <v>125</v>
      </c>
      <c r="X44" s="142">
        <v>18</v>
      </c>
      <c r="Z44" s="142" t="s">
        <v>103</v>
      </c>
      <c r="AA44" s="142" t="s">
        <v>29</v>
      </c>
      <c r="AB44" s="142" t="str">
        <f t="shared" si="7"/>
        <v>Ramstein</v>
      </c>
      <c r="AC44" s="142" t="s">
        <v>125</v>
      </c>
      <c r="AD44" s="142">
        <v>1.7671649771639</v>
      </c>
      <c r="AF44" s="142" t="s">
        <v>103</v>
      </c>
      <c r="AG44" s="142" t="s">
        <v>29</v>
      </c>
      <c r="AH44" s="142" t="str">
        <f t="shared" si="8"/>
        <v>Ramstein</v>
      </c>
      <c r="AI44" s="142" t="s">
        <v>125</v>
      </c>
      <c r="AJ44" s="142">
        <v>5.4641633864999997E-2</v>
      </c>
      <c r="AL44" s="142" t="s">
        <v>103</v>
      </c>
      <c r="AM44" s="142" t="s">
        <v>29</v>
      </c>
      <c r="AN44" s="142" t="str">
        <f t="shared" si="9"/>
        <v>Ramstein</v>
      </c>
      <c r="AO44" s="142" t="s">
        <v>125</v>
      </c>
      <c r="AP44" s="142">
        <v>2.8396530528641E-3</v>
      </c>
    </row>
    <row r="45" spans="3:42" x14ac:dyDescent="0.25">
      <c r="C45" s="142" t="s">
        <v>105</v>
      </c>
      <c r="D45" s="142" t="s">
        <v>29</v>
      </c>
      <c r="E45" s="179" t="s">
        <v>32</v>
      </c>
      <c r="F45" s="142">
        <v>4.9204655296000002E-2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T45" s="142" t="s">
        <v>105</v>
      </c>
      <c r="U45" s="142" t="s">
        <v>29</v>
      </c>
      <c r="V45" s="142" t="str">
        <f t="shared" si="6"/>
        <v>Ramstein</v>
      </c>
      <c r="W45" s="142" t="s">
        <v>125</v>
      </c>
      <c r="X45" s="142">
        <v>15</v>
      </c>
      <c r="Z45" s="142" t="s">
        <v>105</v>
      </c>
      <c r="AA45" s="142" t="s">
        <v>29</v>
      </c>
      <c r="AB45" s="142" t="str">
        <f t="shared" si="7"/>
        <v>Ramstein</v>
      </c>
      <c r="AC45" s="142" t="s">
        <v>125</v>
      </c>
      <c r="AD45" s="142">
        <v>1.7448307955272999</v>
      </c>
      <c r="AF45" s="142" t="s">
        <v>105</v>
      </c>
      <c r="AG45" s="142" t="s">
        <v>29</v>
      </c>
      <c r="AH45" s="142" t="str">
        <f t="shared" si="8"/>
        <v>Ramstein</v>
      </c>
      <c r="AI45" s="142" t="s">
        <v>125</v>
      </c>
      <c r="AJ45" s="142">
        <v>4.6775613920999999E-2</v>
      </c>
      <c r="AL45" s="142" t="s">
        <v>105</v>
      </c>
      <c r="AM45" s="142" t="s">
        <v>29</v>
      </c>
      <c r="AN45" s="142" t="str">
        <f t="shared" si="9"/>
        <v>Ramstein</v>
      </c>
      <c r="AO45" s="142" t="s">
        <v>125</v>
      </c>
      <c r="AP45" s="142">
        <v>2.8016206628729999E-3</v>
      </c>
    </row>
    <row r="46" spans="3:42" x14ac:dyDescent="0.25">
      <c r="C46" s="142" t="s">
        <v>106</v>
      </c>
      <c r="D46" s="142" t="s">
        <v>31</v>
      </c>
      <c r="E46" s="179" t="s">
        <v>23</v>
      </c>
      <c r="F46" s="142">
        <v>6.8041576910000002E-3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T46" s="142" t="s">
        <v>106</v>
      </c>
      <c r="U46" s="142" t="s">
        <v>31</v>
      </c>
      <c r="V46" s="142" t="str">
        <f t="shared" si="6"/>
        <v>Hickam</v>
      </c>
      <c r="W46" s="142" t="s">
        <v>114</v>
      </c>
      <c r="X46" s="142">
        <v>5</v>
      </c>
      <c r="Z46" s="142" t="s">
        <v>106</v>
      </c>
      <c r="AA46" s="142" t="s">
        <v>31</v>
      </c>
      <c r="AB46" s="142" t="str">
        <f t="shared" si="7"/>
        <v>Hickam</v>
      </c>
      <c r="AC46" s="142" t="s">
        <v>114</v>
      </c>
      <c r="AD46" s="142">
        <v>0.64321094110332999</v>
      </c>
      <c r="AF46" s="142" t="s">
        <v>106</v>
      </c>
      <c r="AG46" s="142" t="s">
        <v>31</v>
      </c>
      <c r="AH46" s="142" t="str">
        <f t="shared" si="8"/>
        <v>Hickam</v>
      </c>
      <c r="AI46" s="142" t="s">
        <v>114</v>
      </c>
      <c r="AJ46" s="142">
        <v>5.9878931419999996E-3</v>
      </c>
      <c r="AL46" s="142" t="s">
        <v>106</v>
      </c>
      <c r="AM46" s="142" t="s">
        <v>31</v>
      </c>
      <c r="AN46" s="142" t="str">
        <f t="shared" si="9"/>
        <v>Hickam</v>
      </c>
      <c r="AO46" s="142" t="s">
        <v>114</v>
      </c>
      <c r="AP46" s="180">
        <v>7.0775129116941001E-5</v>
      </c>
    </row>
    <row r="47" spans="3:42" x14ac:dyDescent="0.25">
      <c r="C47" s="142" t="s">
        <v>103</v>
      </c>
      <c r="D47" s="142" t="s">
        <v>31</v>
      </c>
      <c r="E47" s="179" t="s">
        <v>23</v>
      </c>
      <c r="F47" s="142">
        <v>6.8719231980000003E-3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T47" s="142" t="s">
        <v>103</v>
      </c>
      <c r="U47" s="142" t="s">
        <v>31</v>
      </c>
      <c r="V47" s="142" t="str">
        <f t="shared" si="6"/>
        <v>Hickam</v>
      </c>
      <c r="W47" s="142" t="s">
        <v>114</v>
      </c>
      <c r="X47" s="142">
        <v>6</v>
      </c>
      <c r="Z47" s="142" t="s">
        <v>103</v>
      </c>
      <c r="AA47" s="142" t="s">
        <v>31</v>
      </c>
      <c r="AB47" s="142" t="str">
        <f t="shared" si="7"/>
        <v>Hickam</v>
      </c>
      <c r="AC47" s="142" t="s">
        <v>114</v>
      </c>
      <c r="AD47" s="142">
        <v>0.64302709187244</v>
      </c>
      <c r="AF47" s="142" t="s">
        <v>103</v>
      </c>
      <c r="AG47" s="142" t="s">
        <v>31</v>
      </c>
      <c r="AH47" s="142" t="str">
        <f t="shared" si="8"/>
        <v>Hickam</v>
      </c>
      <c r="AI47" s="142" t="s">
        <v>114</v>
      </c>
      <c r="AJ47" s="142">
        <v>5.5802862500000001E-3</v>
      </c>
      <c r="AL47" s="142" t="s">
        <v>103</v>
      </c>
      <c r="AM47" s="142" t="s">
        <v>31</v>
      </c>
      <c r="AN47" s="142" t="str">
        <f t="shared" si="9"/>
        <v>Hickam</v>
      </c>
      <c r="AO47" s="142" t="s">
        <v>114</v>
      </c>
      <c r="AP47" s="180">
        <v>7.1696199709512002E-5</v>
      </c>
    </row>
    <row r="48" spans="3:42" x14ac:dyDescent="0.25">
      <c r="C48" s="142" t="s">
        <v>105</v>
      </c>
      <c r="D48" s="142" t="s">
        <v>31</v>
      </c>
      <c r="E48" s="179" t="s">
        <v>23</v>
      </c>
      <c r="F48" s="142">
        <v>6.5762454909999999E-3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T48" s="142" t="s">
        <v>105</v>
      </c>
      <c r="U48" s="142" t="s">
        <v>31</v>
      </c>
      <c r="V48" s="142" t="str">
        <f t="shared" si="6"/>
        <v>Hickam</v>
      </c>
      <c r="W48" s="142" t="s">
        <v>114</v>
      </c>
      <c r="X48" s="142">
        <v>5</v>
      </c>
      <c r="Z48" s="142" t="s">
        <v>105</v>
      </c>
      <c r="AA48" s="142" t="s">
        <v>31</v>
      </c>
      <c r="AB48" s="142" t="str">
        <f t="shared" si="7"/>
        <v>Hickam</v>
      </c>
      <c r="AC48" s="142" t="s">
        <v>114</v>
      </c>
      <c r="AD48" s="142">
        <v>0.64077435453686005</v>
      </c>
      <c r="AF48" s="142" t="s">
        <v>105</v>
      </c>
      <c r="AG48" s="142" t="s">
        <v>31</v>
      </c>
      <c r="AH48" s="142" t="str">
        <f t="shared" si="8"/>
        <v>Hickam</v>
      </c>
      <c r="AI48" s="142" t="s">
        <v>114</v>
      </c>
      <c r="AJ48" s="142">
        <v>5.5714233389999998E-3</v>
      </c>
      <c r="AL48" s="142" t="s">
        <v>105</v>
      </c>
      <c r="AM48" s="142" t="s">
        <v>31</v>
      </c>
      <c r="AN48" s="142" t="str">
        <f t="shared" si="9"/>
        <v>Hickam</v>
      </c>
      <c r="AO48" s="142" t="s">
        <v>114</v>
      </c>
      <c r="AP48" s="180">
        <v>7.1636858871218994E-5</v>
      </c>
    </row>
    <row r="49" spans="3:42" x14ac:dyDescent="0.25">
      <c r="C49" s="142" t="s">
        <v>106</v>
      </c>
      <c r="D49" s="142" t="s">
        <v>31</v>
      </c>
      <c r="E49" s="179" t="s">
        <v>26</v>
      </c>
      <c r="F49" s="142">
        <v>4.9770786912999999E-2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T49" s="142" t="s">
        <v>106</v>
      </c>
      <c r="U49" s="142" t="s">
        <v>31</v>
      </c>
      <c r="V49" s="142" t="str">
        <f t="shared" si="6"/>
        <v>Cheyenne</v>
      </c>
      <c r="W49" s="142" t="s">
        <v>115</v>
      </c>
      <c r="X49" s="142">
        <v>30</v>
      </c>
      <c r="Z49" s="142" t="s">
        <v>106</v>
      </c>
      <c r="AA49" s="142" t="s">
        <v>31</v>
      </c>
      <c r="AB49" s="142" t="str">
        <f t="shared" si="7"/>
        <v>Cheyenne</v>
      </c>
      <c r="AC49" s="142" t="s">
        <v>115</v>
      </c>
      <c r="AD49" s="142">
        <v>2.2942456456141</v>
      </c>
      <c r="AF49" s="142" t="s">
        <v>106</v>
      </c>
      <c r="AG49" s="142" t="s">
        <v>31</v>
      </c>
      <c r="AH49" s="142" t="str">
        <f t="shared" si="8"/>
        <v>Cheyenne</v>
      </c>
      <c r="AI49" s="142" t="s">
        <v>115</v>
      </c>
      <c r="AJ49" s="142">
        <v>4.9243541996E-2</v>
      </c>
      <c r="AL49" s="142" t="s">
        <v>106</v>
      </c>
      <c r="AM49" s="142" t="s">
        <v>31</v>
      </c>
      <c r="AN49" s="142" t="str">
        <f t="shared" si="9"/>
        <v>Cheyenne</v>
      </c>
      <c r="AO49" s="142" t="s">
        <v>115</v>
      </c>
      <c r="AP49" s="142">
        <v>2.3093068072941002E-3</v>
      </c>
    </row>
    <row r="50" spans="3:42" x14ac:dyDescent="0.25">
      <c r="C50" s="142" t="s">
        <v>103</v>
      </c>
      <c r="D50" s="142" t="s">
        <v>31</v>
      </c>
      <c r="E50" s="179" t="s">
        <v>26</v>
      </c>
      <c r="F50" s="142">
        <v>3.7659585145999999E-2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T50" s="142" t="s">
        <v>103</v>
      </c>
      <c r="U50" s="142" t="s">
        <v>31</v>
      </c>
      <c r="V50" s="142" t="str">
        <f t="shared" si="6"/>
        <v>Cheyenne</v>
      </c>
      <c r="W50" s="142" t="s">
        <v>115</v>
      </c>
      <c r="X50" s="142">
        <v>27</v>
      </c>
      <c r="Z50" s="142" t="s">
        <v>103</v>
      </c>
      <c r="AA50" s="142" t="s">
        <v>31</v>
      </c>
      <c r="AB50" s="142" t="str">
        <f t="shared" si="7"/>
        <v>Cheyenne</v>
      </c>
      <c r="AC50" s="142" t="s">
        <v>115</v>
      </c>
      <c r="AD50" s="142">
        <v>2.3016958344469001</v>
      </c>
      <c r="AF50" s="142" t="s">
        <v>103</v>
      </c>
      <c r="AG50" s="142" t="s">
        <v>31</v>
      </c>
      <c r="AH50" s="142" t="str">
        <f t="shared" si="8"/>
        <v>Cheyenne</v>
      </c>
      <c r="AI50" s="142" t="s">
        <v>115</v>
      </c>
      <c r="AJ50" s="142">
        <v>3.7501371536E-2</v>
      </c>
      <c r="AL50" s="142" t="s">
        <v>103</v>
      </c>
      <c r="AM50" s="142" t="s">
        <v>31</v>
      </c>
      <c r="AN50" s="142" t="str">
        <f t="shared" si="9"/>
        <v>Cheyenne</v>
      </c>
      <c r="AO50" s="142" t="s">
        <v>115</v>
      </c>
      <c r="AP50" s="142">
        <v>2.3135510281533001E-3</v>
      </c>
    </row>
    <row r="51" spans="3:42" x14ac:dyDescent="0.25">
      <c r="C51" s="142" t="s">
        <v>105</v>
      </c>
      <c r="D51" s="142" t="s">
        <v>31</v>
      </c>
      <c r="E51" s="179" t="s">
        <v>26</v>
      </c>
      <c r="F51" s="142">
        <v>4.0109601137000003E-2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T51" s="142" t="s">
        <v>105</v>
      </c>
      <c r="U51" s="142" t="s">
        <v>31</v>
      </c>
      <c r="V51" s="142" t="str">
        <f t="shared" si="6"/>
        <v>Cheyenne</v>
      </c>
      <c r="W51" s="142" t="s">
        <v>115</v>
      </c>
      <c r="X51" s="142">
        <v>25</v>
      </c>
      <c r="Z51" s="142" t="s">
        <v>105</v>
      </c>
      <c r="AA51" s="142" t="s">
        <v>31</v>
      </c>
      <c r="AB51" s="142" t="str">
        <f t="shared" si="7"/>
        <v>Cheyenne</v>
      </c>
      <c r="AC51" s="142" t="s">
        <v>115</v>
      </c>
      <c r="AD51" s="142">
        <v>2.3055999906929001</v>
      </c>
      <c r="AF51" s="142" t="s">
        <v>105</v>
      </c>
      <c r="AG51" s="142" t="s">
        <v>31</v>
      </c>
      <c r="AH51" s="142" t="str">
        <f t="shared" si="8"/>
        <v>Cheyenne</v>
      </c>
      <c r="AI51" s="142" t="s">
        <v>115</v>
      </c>
      <c r="AJ51" s="142">
        <v>3.8576996925000002E-2</v>
      </c>
      <c r="AL51" s="142" t="s">
        <v>105</v>
      </c>
      <c r="AM51" s="142" t="s">
        <v>31</v>
      </c>
      <c r="AN51" s="142" t="str">
        <f t="shared" si="9"/>
        <v>Cheyenne</v>
      </c>
      <c r="AO51" s="142" t="s">
        <v>115</v>
      </c>
      <c r="AP51" s="142">
        <v>2.3421715521210001E-3</v>
      </c>
    </row>
    <row r="52" spans="3:42" x14ac:dyDescent="0.25">
      <c r="C52" s="142" t="s">
        <v>106</v>
      </c>
      <c r="D52" s="142" t="s">
        <v>31</v>
      </c>
      <c r="E52" s="179" t="s">
        <v>29</v>
      </c>
      <c r="F52" s="142">
        <v>4.3309967784000002E-2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T52" s="142" t="s">
        <v>106</v>
      </c>
      <c r="U52" s="142" t="s">
        <v>31</v>
      </c>
      <c r="V52" s="142" t="str">
        <f t="shared" si="6"/>
        <v>Qatar</v>
      </c>
      <c r="W52" s="142" t="s">
        <v>116</v>
      </c>
      <c r="X52" s="142">
        <v>26</v>
      </c>
      <c r="Z52" s="142" t="s">
        <v>106</v>
      </c>
      <c r="AA52" s="142" t="s">
        <v>31</v>
      </c>
      <c r="AB52" s="142" t="str">
        <f t="shared" si="7"/>
        <v>Qatar</v>
      </c>
      <c r="AC52" s="142" t="s">
        <v>116</v>
      </c>
      <c r="AD52" s="142">
        <v>2.2712312040525</v>
      </c>
      <c r="AF52" s="142" t="s">
        <v>106</v>
      </c>
      <c r="AG52" s="142" t="s">
        <v>31</v>
      </c>
      <c r="AH52" s="142" t="str">
        <f t="shared" si="8"/>
        <v>Qatar</v>
      </c>
      <c r="AI52" s="142" t="s">
        <v>116</v>
      </c>
      <c r="AJ52" s="142">
        <v>4.2828247070999997E-2</v>
      </c>
      <c r="AL52" s="142" t="s">
        <v>106</v>
      </c>
      <c r="AM52" s="142" t="s">
        <v>31</v>
      </c>
      <c r="AN52" s="142" t="str">
        <f t="shared" si="9"/>
        <v>Qatar</v>
      </c>
      <c r="AO52" s="142" t="s">
        <v>116</v>
      </c>
      <c r="AP52" s="142">
        <v>2.2849487511305E-3</v>
      </c>
    </row>
    <row r="53" spans="3:42" x14ac:dyDescent="0.25">
      <c r="C53" s="142" t="s">
        <v>103</v>
      </c>
      <c r="D53" s="142" t="s">
        <v>31</v>
      </c>
      <c r="E53" s="179" t="s">
        <v>29</v>
      </c>
      <c r="F53" s="142">
        <v>4.3548525289000002E-2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T53" s="142" t="s">
        <v>103</v>
      </c>
      <c r="U53" s="142" t="s">
        <v>31</v>
      </c>
      <c r="V53" s="142" t="str">
        <f t="shared" si="6"/>
        <v>Qatar</v>
      </c>
      <c r="W53" s="142" t="s">
        <v>116</v>
      </c>
      <c r="X53" s="142">
        <v>30</v>
      </c>
      <c r="Z53" s="142" t="s">
        <v>103</v>
      </c>
      <c r="AA53" s="142" t="s">
        <v>31</v>
      </c>
      <c r="AB53" s="142" t="str">
        <f t="shared" si="7"/>
        <v>Qatar</v>
      </c>
      <c r="AC53" s="142" t="s">
        <v>116</v>
      </c>
      <c r="AD53" s="142">
        <v>2.2853327293883998</v>
      </c>
      <c r="AF53" s="142" t="s">
        <v>103</v>
      </c>
      <c r="AG53" s="142" t="s">
        <v>31</v>
      </c>
      <c r="AH53" s="142" t="str">
        <f t="shared" si="8"/>
        <v>Qatar</v>
      </c>
      <c r="AI53" s="142" t="s">
        <v>116</v>
      </c>
      <c r="AJ53" s="142">
        <v>4.1511273725999998E-2</v>
      </c>
      <c r="AL53" s="142" t="s">
        <v>103</v>
      </c>
      <c r="AM53" s="142" t="s">
        <v>31</v>
      </c>
      <c r="AN53" s="142" t="str">
        <f t="shared" si="9"/>
        <v>Qatar</v>
      </c>
      <c r="AO53" s="142" t="s">
        <v>116</v>
      </c>
      <c r="AP53" s="142">
        <v>2.3074452032827999E-3</v>
      </c>
    </row>
    <row r="54" spans="3:42" x14ac:dyDescent="0.25">
      <c r="C54" s="142" t="s">
        <v>105</v>
      </c>
      <c r="D54" s="142" t="s">
        <v>31</v>
      </c>
      <c r="E54" s="179" t="s">
        <v>29</v>
      </c>
      <c r="F54" s="142">
        <v>4.1897073408000002E-2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T54" s="142" t="s">
        <v>105</v>
      </c>
      <c r="U54" s="142" t="s">
        <v>31</v>
      </c>
      <c r="V54" s="142" t="str">
        <f t="shared" si="6"/>
        <v>Qatar</v>
      </c>
      <c r="W54" s="142" t="s">
        <v>116</v>
      </c>
      <c r="X54" s="142">
        <v>24</v>
      </c>
      <c r="Z54" s="142" t="s">
        <v>105</v>
      </c>
      <c r="AA54" s="142" t="s">
        <v>31</v>
      </c>
      <c r="AB54" s="142" t="str">
        <f t="shared" si="7"/>
        <v>Qatar</v>
      </c>
      <c r="AC54" s="142" t="s">
        <v>116</v>
      </c>
      <c r="AD54" s="142">
        <v>2.3036668982683999</v>
      </c>
      <c r="AF54" s="142" t="s">
        <v>105</v>
      </c>
      <c r="AG54" s="142" t="s">
        <v>31</v>
      </c>
      <c r="AH54" s="142" t="str">
        <f t="shared" si="8"/>
        <v>Qatar</v>
      </c>
      <c r="AI54" s="142" t="s">
        <v>116</v>
      </c>
      <c r="AJ54" s="142">
        <v>4.1210039358000002E-2</v>
      </c>
      <c r="AL54" s="142" t="s">
        <v>105</v>
      </c>
      <c r="AM54" s="142" t="s">
        <v>31</v>
      </c>
      <c r="AN54" s="142" t="str">
        <f t="shared" si="9"/>
        <v>Qatar</v>
      </c>
      <c r="AO54" s="142" t="s">
        <v>116</v>
      </c>
      <c r="AP54" s="142">
        <v>2.3275232271517E-3</v>
      </c>
    </row>
    <row r="55" spans="3:42" x14ac:dyDescent="0.25">
      <c r="C55" s="142" t="s">
        <v>106</v>
      </c>
      <c r="D55" s="142" t="s">
        <v>31</v>
      </c>
      <c r="E55" s="179" t="s">
        <v>32</v>
      </c>
      <c r="F55" s="142">
        <v>7.9526804619999992E-3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T55" s="142" t="s">
        <v>106</v>
      </c>
      <c r="U55" s="142" t="s">
        <v>31</v>
      </c>
      <c r="V55" s="142" t="str">
        <f t="shared" si="6"/>
        <v>Ramstein</v>
      </c>
      <c r="W55" s="142" t="s">
        <v>117</v>
      </c>
      <c r="X55" s="142">
        <v>5</v>
      </c>
      <c r="Z55" s="142" t="s">
        <v>106</v>
      </c>
      <c r="AA55" s="142" t="s">
        <v>31</v>
      </c>
      <c r="AB55" s="142" t="str">
        <f t="shared" si="7"/>
        <v>Ramstein</v>
      </c>
      <c r="AC55" s="142" t="s">
        <v>117</v>
      </c>
      <c r="AD55" s="142">
        <v>0.64475538354669004</v>
      </c>
      <c r="AF55" s="142" t="s">
        <v>106</v>
      </c>
      <c r="AG55" s="142" t="s">
        <v>31</v>
      </c>
      <c r="AH55" s="142" t="str">
        <f t="shared" si="8"/>
        <v>Ramstein</v>
      </c>
      <c r="AI55" s="142" t="s">
        <v>117</v>
      </c>
      <c r="AJ55" s="142">
        <v>7.2189137200000001E-3</v>
      </c>
      <c r="AL55" s="142" t="s">
        <v>106</v>
      </c>
      <c r="AM55" s="142" t="s">
        <v>31</v>
      </c>
      <c r="AN55" s="142" t="str">
        <f t="shared" si="9"/>
        <v>Ramstein</v>
      </c>
      <c r="AO55" s="142" t="s">
        <v>117</v>
      </c>
      <c r="AP55" s="180">
        <v>7.2811104114607999E-5</v>
      </c>
    </row>
    <row r="56" spans="3:42" x14ac:dyDescent="0.25">
      <c r="C56" s="142" t="s">
        <v>103</v>
      </c>
      <c r="D56" s="142" t="s">
        <v>31</v>
      </c>
      <c r="E56" s="179" t="s">
        <v>32</v>
      </c>
      <c r="F56" s="142">
        <v>6.8318393749999999E-3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T56" s="142" t="s">
        <v>103</v>
      </c>
      <c r="U56" s="142" t="s">
        <v>31</v>
      </c>
      <c r="V56" s="142" t="str">
        <f t="shared" si="6"/>
        <v>Ramstein</v>
      </c>
      <c r="W56" s="142" t="s">
        <v>117</v>
      </c>
      <c r="X56" s="142">
        <v>5</v>
      </c>
      <c r="Z56" s="142" t="s">
        <v>103</v>
      </c>
      <c r="AA56" s="142" t="s">
        <v>31</v>
      </c>
      <c r="AB56" s="142" t="str">
        <f t="shared" si="7"/>
        <v>Ramstein</v>
      </c>
      <c r="AC56" s="142" t="s">
        <v>117</v>
      </c>
      <c r="AD56" s="142">
        <v>0.64328053446463995</v>
      </c>
      <c r="AF56" s="142" t="s">
        <v>103</v>
      </c>
      <c r="AG56" s="142" t="s">
        <v>31</v>
      </c>
      <c r="AH56" s="142" t="str">
        <f t="shared" si="8"/>
        <v>Ramstein</v>
      </c>
      <c r="AI56" s="142" t="s">
        <v>117</v>
      </c>
      <c r="AJ56" s="142">
        <v>5.8610168680000001E-3</v>
      </c>
      <c r="AL56" s="142" t="s">
        <v>103</v>
      </c>
      <c r="AM56" s="142" t="s">
        <v>31</v>
      </c>
      <c r="AN56" s="142" t="str">
        <f t="shared" si="9"/>
        <v>Ramstein</v>
      </c>
      <c r="AO56" s="142" t="s">
        <v>117</v>
      </c>
      <c r="AP56" s="180">
        <v>7.1408123993121995E-5</v>
      </c>
    </row>
    <row r="57" spans="3:42" x14ac:dyDescent="0.25">
      <c r="C57" s="142" t="s">
        <v>105</v>
      </c>
      <c r="D57" s="142" t="s">
        <v>31</v>
      </c>
      <c r="E57" s="179" t="s">
        <v>32</v>
      </c>
      <c r="F57" s="142">
        <v>8.2747489980000005E-3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T57" s="142" t="s">
        <v>105</v>
      </c>
      <c r="U57" s="142" t="s">
        <v>31</v>
      </c>
      <c r="V57" s="142" t="str">
        <f t="shared" si="6"/>
        <v>Ramstein</v>
      </c>
      <c r="W57" s="142" t="s">
        <v>117</v>
      </c>
      <c r="X57" s="142">
        <v>6</v>
      </c>
      <c r="Z57" s="142" t="s">
        <v>105</v>
      </c>
      <c r="AA57" s="142" t="s">
        <v>31</v>
      </c>
      <c r="AB57" s="142" t="str">
        <f t="shared" si="7"/>
        <v>Ramstein</v>
      </c>
      <c r="AC57" s="142" t="s">
        <v>117</v>
      </c>
      <c r="AD57" s="142">
        <v>0.64432610725853001</v>
      </c>
      <c r="AF57" s="142" t="s">
        <v>105</v>
      </c>
      <c r="AG57" s="142" t="s">
        <v>31</v>
      </c>
      <c r="AH57" s="142" t="str">
        <f t="shared" si="8"/>
        <v>Ramstein</v>
      </c>
      <c r="AI57" s="142" t="s">
        <v>117</v>
      </c>
      <c r="AJ57" s="142">
        <v>7.6611126389999999E-3</v>
      </c>
      <c r="AL57" s="142" t="s">
        <v>105</v>
      </c>
      <c r="AM57" s="142" t="s">
        <v>31</v>
      </c>
      <c r="AN57" s="142" t="str">
        <f t="shared" si="9"/>
        <v>Ramstein</v>
      </c>
      <c r="AO57" s="142" t="s">
        <v>117</v>
      </c>
      <c r="AP57" s="180">
        <v>7.0904489656080003E-5</v>
      </c>
    </row>
    <row r="58" spans="3:42" x14ac:dyDescent="0.25">
      <c r="C58" s="142" t="s">
        <v>106</v>
      </c>
      <c r="D58" s="142" t="s">
        <v>32</v>
      </c>
      <c r="E58" s="179" t="s">
        <v>23</v>
      </c>
      <c r="F58" s="142">
        <v>2.3107135910999999E-2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T58" s="142" t="s">
        <v>106</v>
      </c>
      <c r="U58" s="142" t="s">
        <v>32</v>
      </c>
      <c r="V58" s="142" t="str">
        <f t="shared" si="6"/>
        <v>Hickam</v>
      </c>
      <c r="W58" s="142" t="s">
        <v>126</v>
      </c>
      <c r="X58" s="142">
        <v>9</v>
      </c>
      <c r="Z58" s="142" t="s">
        <v>106</v>
      </c>
      <c r="AA58" s="142" t="s">
        <v>32</v>
      </c>
      <c r="AB58" s="142" t="str">
        <f t="shared" si="7"/>
        <v>Hickam</v>
      </c>
      <c r="AC58" s="142" t="s">
        <v>126</v>
      </c>
      <c r="AD58" s="142">
        <v>0.97717240899498004</v>
      </c>
      <c r="AF58" s="142" t="s">
        <v>106</v>
      </c>
      <c r="AG58" s="142" t="s">
        <v>32</v>
      </c>
      <c r="AH58" s="142" t="str">
        <f t="shared" si="8"/>
        <v>Hickam</v>
      </c>
      <c r="AI58" s="142" t="s">
        <v>126</v>
      </c>
      <c r="AJ58" s="142">
        <v>2.004122736E-2</v>
      </c>
      <c r="AL58" s="142" t="s">
        <v>106</v>
      </c>
      <c r="AM58" s="142" t="s">
        <v>32</v>
      </c>
      <c r="AN58" s="142" t="str">
        <f t="shared" si="9"/>
        <v>Hickam</v>
      </c>
      <c r="AO58" s="142" t="s">
        <v>126</v>
      </c>
      <c r="AP58" s="180">
        <v>6.1757844656840999E-4</v>
      </c>
    </row>
    <row r="59" spans="3:42" x14ac:dyDescent="0.25">
      <c r="C59" s="142" t="s">
        <v>103</v>
      </c>
      <c r="D59" s="142" t="s">
        <v>32</v>
      </c>
      <c r="E59" s="179" t="s">
        <v>23</v>
      </c>
      <c r="F59" s="142">
        <v>2.0731872580000001E-2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T59" s="142" t="s">
        <v>103</v>
      </c>
      <c r="U59" s="142" t="s">
        <v>32</v>
      </c>
      <c r="V59" s="142" t="str">
        <f t="shared" si="6"/>
        <v>Hickam</v>
      </c>
      <c r="W59" s="142" t="s">
        <v>126</v>
      </c>
      <c r="X59" s="142">
        <v>11</v>
      </c>
      <c r="Z59" s="142" t="s">
        <v>103</v>
      </c>
      <c r="AA59" s="142" t="s">
        <v>32</v>
      </c>
      <c r="AB59" s="142" t="str">
        <f t="shared" si="7"/>
        <v>Hickam</v>
      </c>
      <c r="AC59" s="142" t="s">
        <v>126</v>
      </c>
      <c r="AD59" s="142">
        <v>0.96974799086438002</v>
      </c>
      <c r="AF59" s="142" t="s">
        <v>103</v>
      </c>
      <c r="AG59" s="142" t="s">
        <v>32</v>
      </c>
      <c r="AH59" s="142" t="str">
        <f t="shared" si="8"/>
        <v>Hickam</v>
      </c>
      <c r="AI59" s="142" t="s">
        <v>126</v>
      </c>
      <c r="AJ59" s="142">
        <v>1.8898865292000001E-2</v>
      </c>
      <c r="AL59" s="142" t="s">
        <v>103</v>
      </c>
      <c r="AM59" s="142" t="s">
        <v>32</v>
      </c>
      <c r="AN59" s="142" t="str">
        <f t="shared" si="9"/>
        <v>Hickam</v>
      </c>
      <c r="AO59" s="142" t="s">
        <v>126</v>
      </c>
      <c r="AP59" s="180">
        <v>6.0602620967332001E-4</v>
      </c>
    </row>
    <row r="60" spans="3:42" x14ac:dyDescent="0.25">
      <c r="C60" s="142" t="s">
        <v>105</v>
      </c>
      <c r="D60" s="142" t="s">
        <v>32</v>
      </c>
      <c r="E60" s="179" t="s">
        <v>23</v>
      </c>
      <c r="F60" s="142">
        <v>2.1675271711000001E-2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T60" s="142" t="s">
        <v>105</v>
      </c>
      <c r="U60" s="142" t="s">
        <v>32</v>
      </c>
      <c r="V60" s="142" t="str">
        <f t="shared" si="6"/>
        <v>Hickam</v>
      </c>
      <c r="W60" s="142" t="s">
        <v>126</v>
      </c>
      <c r="X60" s="142">
        <v>8</v>
      </c>
      <c r="Z60" s="142" t="s">
        <v>105</v>
      </c>
      <c r="AA60" s="142" t="s">
        <v>32</v>
      </c>
      <c r="AB60" s="142" t="str">
        <f t="shared" si="7"/>
        <v>Hickam</v>
      </c>
      <c r="AC60" s="142" t="s">
        <v>126</v>
      </c>
      <c r="AD60" s="142">
        <v>0.98288046182940003</v>
      </c>
      <c r="AF60" s="142" t="s">
        <v>105</v>
      </c>
      <c r="AG60" s="142" t="s">
        <v>32</v>
      </c>
      <c r="AH60" s="142" t="str">
        <f t="shared" si="8"/>
        <v>Hickam</v>
      </c>
      <c r="AI60" s="142" t="s">
        <v>126</v>
      </c>
      <c r="AJ60" s="142">
        <v>2.0226987819000002E-2</v>
      </c>
      <c r="AL60" s="142" t="s">
        <v>105</v>
      </c>
      <c r="AM60" s="142" t="s">
        <v>32</v>
      </c>
      <c r="AN60" s="142" t="str">
        <f t="shared" si="9"/>
        <v>Hickam</v>
      </c>
      <c r="AO60" s="142" t="s">
        <v>126</v>
      </c>
      <c r="AP60" s="180">
        <v>6.2605322263673002E-4</v>
      </c>
    </row>
    <row r="61" spans="3:42" x14ac:dyDescent="0.25">
      <c r="C61" s="142" t="s">
        <v>106</v>
      </c>
      <c r="D61" s="142" t="s">
        <v>32</v>
      </c>
      <c r="E61" s="179" t="s">
        <v>26</v>
      </c>
      <c r="F61" s="142">
        <v>0.44488865650100001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T61" s="142" t="s">
        <v>106</v>
      </c>
      <c r="U61" s="142" t="s">
        <v>32</v>
      </c>
      <c r="V61" s="142" t="str">
        <f t="shared" si="6"/>
        <v>Cheyenne</v>
      </c>
      <c r="W61" s="142" t="s">
        <v>127</v>
      </c>
      <c r="X61" s="142">
        <v>87</v>
      </c>
      <c r="Z61" s="142" t="s">
        <v>106</v>
      </c>
      <c r="AA61" s="142" t="s">
        <v>32</v>
      </c>
      <c r="AB61" s="142" t="str">
        <f t="shared" si="7"/>
        <v>Cheyenne</v>
      </c>
      <c r="AC61" s="142" t="s">
        <v>127</v>
      </c>
      <c r="AD61" s="142">
        <v>9.0297695964890998</v>
      </c>
      <c r="AF61" s="142" t="s">
        <v>106</v>
      </c>
      <c r="AG61" s="142" t="s">
        <v>32</v>
      </c>
      <c r="AH61" s="142" t="str">
        <f t="shared" si="8"/>
        <v>Cheyenne</v>
      </c>
      <c r="AI61" s="142" t="s">
        <v>127</v>
      </c>
      <c r="AJ61" s="142">
        <v>0.44247852782399999</v>
      </c>
      <c r="AL61" s="142" t="s">
        <v>106</v>
      </c>
      <c r="AM61" s="142" t="s">
        <v>32</v>
      </c>
      <c r="AN61" s="142" t="str">
        <f t="shared" si="9"/>
        <v>Cheyenne</v>
      </c>
      <c r="AO61" s="142" t="s">
        <v>127</v>
      </c>
      <c r="AP61" s="142">
        <v>3.8120441078989001E-2</v>
      </c>
    </row>
    <row r="62" spans="3:42" x14ac:dyDescent="0.25">
      <c r="C62" s="142" t="s">
        <v>103</v>
      </c>
      <c r="D62" s="142" t="s">
        <v>32</v>
      </c>
      <c r="E62" s="179" t="s">
        <v>26</v>
      </c>
      <c r="F62" s="142">
        <v>0.26575276146999999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T62" s="142" t="s">
        <v>103</v>
      </c>
      <c r="U62" s="142" t="s">
        <v>32</v>
      </c>
      <c r="V62" s="142" t="str">
        <f t="shared" si="6"/>
        <v>Cheyenne</v>
      </c>
      <c r="W62" s="142" t="s">
        <v>127</v>
      </c>
      <c r="X62" s="142">
        <v>58</v>
      </c>
      <c r="Z62" s="142" t="s">
        <v>103</v>
      </c>
      <c r="AA62" s="142" t="s">
        <v>32</v>
      </c>
      <c r="AB62" s="142" t="str">
        <f t="shared" si="7"/>
        <v>Cheyenne</v>
      </c>
      <c r="AC62" s="142" t="s">
        <v>127</v>
      </c>
      <c r="AD62" s="142">
        <v>8.5852094295644008</v>
      </c>
      <c r="AF62" s="142" t="s">
        <v>103</v>
      </c>
      <c r="AG62" s="142" t="s">
        <v>32</v>
      </c>
      <c r="AH62" s="142" t="str">
        <f t="shared" si="8"/>
        <v>Cheyenne</v>
      </c>
      <c r="AI62" s="142" t="s">
        <v>127</v>
      </c>
      <c r="AJ62" s="142">
        <v>0.26097607304100001</v>
      </c>
      <c r="AL62" s="142" t="s">
        <v>103</v>
      </c>
      <c r="AM62" s="142" t="s">
        <v>32</v>
      </c>
      <c r="AN62" s="142" t="str">
        <f t="shared" si="9"/>
        <v>Cheyenne</v>
      </c>
      <c r="AO62" s="142" t="s">
        <v>127</v>
      </c>
      <c r="AP62" s="142">
        <v>3.6487543330231E-2</v>
      </c>
    </row>
    <row r="63" spans="3:42" x14ac:dyDescent="0.25">
      <c r="C63" s="142" t="s">
        <v>105</v>
      </c>
      <c r="D63" s="142" t="s">
        <v>32</v>
      </c>
      <c r="E63" s="179" t="s">
        <v>26</v>
      </c>
      <c r="F63" s="142">
        <v>0.52290846954400005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T63" s="142" t="s">
        <v>105</v>
      </c>
      <c r="U63" s="142" t="s">
        <v>32</v>
      </c>
      <c r="V63" s="142" t="str">
        <f t="shared" si="6"/>
        <v>Cheyenne</v>
      </c>
      <c r="W63" s="142" t="s">
        <v>127</v>
      </c>
      <c r="X63" s="142">
        <v>113</v>
      </c>
      <c r="Z63" s="142" t="s">
        <v>105</v>
      </c>
      <c r="AA63" s="142" t="s">
        <v>32</v>
      </c>
      <c r="AB63" s="142" t="str">
        <f t="shared" si="7"/>
        <v>Cheyenne</v>
      </c>
      <c r="AC63" s="142" t="s">
        <v>127</v>
      </c>
      <c r="AD63" s="142">
        <v>10.346008388915999</v>
      </c>
      <c r="AF63" s="142" t="s">
        <v>105</v>
      </c>
      <c r="AG63" s="142" t="s">
        <v>32</v>
      </c>
      <c r="AH63" s="142" t="str">
        <f t="shared" si="8"/>
        <v>Cheyenne</v>
      </c>
      <c r="AI63" s="142" t="s">
        <v>127</v>
      </c>
      <c r="AJ63" s="142">
        <v>0.51673491253899995</v>
      </c>
      <c r="AL63" s="142" t="s">
        <v>105</v>
      </c>
      <c r="AM63" s="142" t="s">
        <v>32</v>
      </c>
      <c r="AN63" s="142" t="str">
        <f t="shared" si="9"/>
        <v>Cheyenne</v>
      </c>
      <c r="AO63" s="142" t="s">
        <v>127</v>
      </c>
      <c r="AP63" s="142">
        <v>4.4479948464369E-2</v>
      </c>
    </row>
    <row r="64" spans="3:42" x14ac:dyDescent="0.25">
      <c r="C64" s="142" t="s">
        <v>106</v>
      </c>
      <c r="D64" s="142" t="s">
        <v>32</v>
      </c>
      <c r="E64" s="179" t="s">
        <v>29</v>
      </c>
      <c r="F64" s="142">
        <v>5.1772239265999997E-2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T64" s="142" t="s">
        <v>106</v>
      </c>
      <c r="U64" s="142" t="s">
        <v>32</v>
      </c>
      <c r="V64" s="142" t="str">
        <f t="shared" si="6"/>
        <v>Qatar</v>
      </c>
      <c r="W64" s="142" t="s">
        <v>128</v>
      </c>
      <c r="X64" s="142">
        <v>17</v>
      </c>
      <c r="Z64" s="142" t="s">
        <v>106</v>
      </c>
      <c r="AA64" s="142" t="s">
        <v>32</v>
      </c>
      <c r="AB64" s="142" t="str">
        <f t="shared" si="7"/>
        <v>Qatar</v>
      </c>
      <c r="AC64" s="142" t="s">
        <v>128</v>
      </c>
      <c r="AD64" s="142">
        <v>1.7653734892718</v>
      </c>
      <c r="AF64" s="142" t="s">
        <v>106</v>
      </c>
      <c r="AG64" s="142" t="s">
        <v>32</v>
      </c>
      <c r="AH64" s="142" t="str">
        <f t="shared" si="8"/>
        <v>Qatar</v>
      </c>
      <c r="AI64" s="142" t="s">
        <v>128</v>
      </c>
      <c r="AJ64" s="142">
        <v>4.9774205019999997E-2</v>
      </c>
      <c r="AL64" s="142" t="s">
        <v>106</v>
      </c>
      <c r="AM64" s="142" t="s">
        <v>32</v>
      </c>
      <c r="AN64" s="142" t="str">
        <f t="shared" si="9"/>
        <v>Qatar</v>
      </c>
      <c r="AO64" s="142" t="s">
        <v>128</v>
      </c>
      <c r="AP64" s="142">
        <v>2.8370160640070002E-3</v>
      </c>
    </row>
    <row r="65" spans="3:42" x14ac:dyDescent="0.25">
      <c r="C65" s="142" t="s">
        <v>103</v>
      </c>
      <c r="D65" s="142" t="s">
        <v>32</v>
      </c>
      <c r="E65" s="179" t="s">
        <v>29</v>
      </c>
      <c r="F65" s="142">
        <v>6.5452550607999996E-2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T65" s="142" t="s">
        <v>103</v>
      </c>
      <c r="U65" s="142" t="s">
        <v>32</v>
      </c>
      <c r="V65" s="142" t="str">
        <f t="shared" si="6"/>
        <v>Qatar</v>
      </c>
      <c r="W65" s="142" t="s">
        <v>128</v>
      </c>
      <c r="X65" s="142">
        <v>16</v>
      </c>
      <c r="Z65" s="142" t="s">
        <v>103</v>
      </c>
      <c r="AA65" s="142" t="s">
        <v>32</v>
      </c>
      <c r="AB65" s="142" t="str">
        <f t="shared" si="7"/>
        <v>Qatar</v>
      </c>
      <c r="AC65" s="142" t="s">
        <v>128</v>
      </c>
      <c r="AD65" s="142">
        <v>1.775768800951</v>
      </c>
      <c r="AF65" s="142" t="s">
        <v>103</v>
      </c>
      <c r="AG65" s="142" t="s">
        <v>32</v>
      </c>
      <c r="AH65" s="142" t="str">
        <f t="shared" si="8"/>
        <v>Qatar</v>
      </c>
      <c r="AI65" s="142" t="s">
        <v>128</v>
      </c>
      <c r="AJ65" s="142">
        <v>6.5182935142000006E-2</v>
      </c>
      <c r="AL65" s="142" t="s">
        <v>103</v>
      </c>
      <c r="AM65" s="142" t="s">
        <v>32</v>
      </c>
      <c r="AN65" s="142" t="str">
        <f t="shared" si="9"/>
        <v>Qatar</v>
      </c>
      <c r="AO65" s="142" t="s">
        <v>128</v>
      </c>
      <c r="AP65" s="142">
        <v>2.8683924667880999E-3</v>
      </c>
    </row>
    <row r="66" spans="3:42" x14ac:dyDescent="0.25">
      <c r="C66" s="142" t="s">
        <v>105</v>
      </c>
      <c r="D66" s="142" t="s">
        <v>32</v>
      </c>
      <c r="E66" s="179" t="s">
        <v>29</v>
      </c>
      <c r="F66" s="142">
        <v>4.9440771855000003E-2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T66" s="142" t="s">
        <v>105</v>
      </c>
      <c r="U66" s="142" t="s">
        <v>32</v>
      </c>
      <c r="V66" s="142" t="str">
        <f t="shared" si="6"/>
        <v>Qatar</v>
      </c>
      <c r="W66" s="142" t="s">
        <v>128</v>
      </c>
      <c r="X66" s="142">
        <v>19</v>
      </c>
      <c r="Z66" s="142" t="s">
        <v>105</v>
      </c>
      <c r="AA66" s="142" t="s">
        <v>32</v>
      </c>
      <c r="AB66" s="142" t="str">
        <f t="shared" si="7"/>
        <v>Qatar</v>
      </c>
      <c r="AC66" s="142" t="s">
        <v>128</v>
      </c>
      <c r="AD66" s="142">
        <v>1.7802490274445</v>
      </c>
      <c r="AF66" s="142" t="s">
        <v>105</v>
      </c>
      <c r="AG66" s="142" t="s">
        <v>32</v>
      </c>
      <c r="AH66" s="142" t="str">
        <f t="shared" si="8"/>
        <v>Qatar</v>
      </c>
      <c r="AI66" s="142" t="s">
        <v>128</v>
      </c>
      <c r="AJ66" s="142">
        <v>4.7759985099E-2</v>
      </c>
      <c r="AL66" s="142" t="s">
        <v>105</v>
      </c>
      <c r="AM66" s="142" t="s">
        <v>32</v>
      </c>
      <c r="AN66" s="142" t="str">
        <f t="shared" si="9"/>
        <v>Qatar</v>
      </c>
      <c r="AO66" s="142" t="s">
        <v>128</v>
      </c>
      <c r="AP66" s="142">
        <v>2.8734124756835001E-3</v>
      </c>
    </row>
    <row r="67" spans="3:42" x14ac:dyDescent="0.25">
      <c r="C67" s="142" t="s">
        <v>106</v>
      </c>
      <c r="D67" s="142" t="s">
        <v>32</v>
      </c>
      <c r="E67" s="179" t="s">
        <v>31</v>
      </c>
      <c r="F67" s="142">
        <v>1.6387200720000002E-2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T67" s="142" t="s">
        <v>106</v>
      </c>
      <c r="U67" s="142" t="s">
        <v>32</v>
      </c>
      <c r="V67" s="142" t="str">
        <f t="shared" si="6"/>
        <v>Langley</v>
      </c>
      <c r="W67" s="142" t="s">
        <v>129</v>
      </c>
      <c r="X67" s="142">
        <v>18</v>
      </c>
      <c r="Z67" s="142" t="s">
        <v>106</v>
      </c>
      <c r="AA67" s="142" t="s">
        <v>32</v>
      </c>
      <c r="AB67" s="142" t="str">
        <f t="shared" si="7"/>
        <v>Langley</v>
      </c>
      <c r="AC67" s="142" t="s">
        <v>129</v>
      </c>
      <c r="AD67" s="142">
        <v>1.495982071075</v>
      </c>
      <c r="AF67" s="142" t="s">
        <v>106</v>
      </c>
      <c r="AG67" s="142" t="s">
        <v>32</v>
      </c>
      <c r="AH67" s="142" t="str">
        <f t="shared" si="8"/>
        <v>Langley</v>
      </c>
      <c r="AI67" s="142" t="s">
        <v>129</v>
      </c>
      <c r="AJ67" s="142">
        <v>1.6057367768999999E-2</v>
      </c>
      <c r="AL67" s="142" t="s">
        <v>106</v>
      </c>
      <c r="AM67" s="142" t="s">
        <v>32</v>
      </c>
      <c r="AN67" s="142" t="str">
        <f t="shared" si="9"/>
        <v>Langley</v>
      </c>
      <c r="AO67" s="142" t="s">
        <v>129</v>
      </c>
      <c r="AP67" s="180">
        <v>5.0000530963153003E-4</v>
      </c>
    </row>
    <row r="68" spans="3:42" x14ac:dyDescent="0.25">
      <c r="C68" s="142" t="s">
        <v>103</v>
      </c>
      <c r="D68" s="142" t="s">
        <v>32</v>
      </c>
      <c r="E68" s="179" t="s">
        <v>31</v>
      </c>
      <c r="F68" s="142">
        <v>1.1667808908E-2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T68" s="142" t="s">
        <v>103</v>
      </c>
      <c r="U68" s="142" t="s">
        <v>32</v>
      </c>
      <c r="V68" s="142" t="str">
        <f t="shared" si="6"/>
        <v>Langley</v>
      </c>
      <c r="W68" s="142" t="s">
        <v>129</v>
      </c>
      <c r="X68" s="142">
        <v>20</v>
      </c>
      <c r="Z68" s="142" t="s">
        <v>103</v>
      </c>
      <c r="AA68" s="142" t="s">
        <v>32</v>
      </c>
      <c r="AB68" s="142" t="str">
        <f t="shared" si="7"/>
        <v>Langley</v>
      </c>
      <c r="AC68" s="142" t="s">
        <v>129</v>
      </c>
      <c r="AD68" s="142">
        <v>1.4893975816261</v>
      </c>
      <c r="AF68" s="142" t="s">
        <v>103</v>
      </c>
      <c r="AG68" s="142" t="s">
        <v>32</v>
      </c>
      <c r="AH68" s="142" t="str">
        <f t="shared" si="8"/>
        <v>Langley</v>
      </c>
      <c r="AI68" s="142" t="s">
        <v>129</v>
      </c>
      <c r="AJ68" s="142">
        <v>1.1337556246E-2</v>
      </c>
      <c r="AL68" s="142" t="s">
        <v>103</v>
      </c>
      <c r="AM68" s="142" t="s">
        <v>32</v>
      </c>
      <c r="AN68" s="142" t="str">
        <f t="shared" si="9"/>
        <v>Langley</v>
      </c>
      <c r="AO68" s="142" t="s">
        <v>129</v>
      </c>
      <c r="AP68" s="180">
        <v>4.9632132695211001E-4</v>
      </c>
    </row>
    <row r="69" spans="3:42" x14ac:dyDescent="0.25">
      <c r="C69" s="142" t="s">
        <v>105</v>
      </c>
      <c r="D69" s="142" t="s">
        <v>32</v>
      </c>
      <c r="E69" s="179" t="s">
        <v>31</v>
      </c>
      <c r="F69" s="142">
        <v>1.1703503695000001E-2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T69" s="142" t="s">
        <v>105</v>
      </c>
      <c r="U69" s="142" t="s">
        <v>32</v>
      </c>
      <c r="V69" s="142" t="str">
        <f t="shared" si="6"/>
        <v>Langley</v>
      </c>
      <c r="W69" s="142" t="s">
        <v>129</v>
      </c>
      <c r="X69" s="142">
        <v>15</v>
      </c>
      <c r="Z69" s="142" t="s">
        <v>105</v>
      </c>
      <c r="AA69" s="142" t="s">
        <v>32</v>
      </c>
      <c r="AB69" s="142" t="str">
        <f t="shared" si="7"/>
        <v>Langley</v>
      </c>
      <c r="AC69" s="142" t="s">
        <v>129</v>
      </c>
      <c r="AD69" s="142">
        <v>1.502080587766</v>
      </c>
      <c r="AF69" s="142" t="s">
        <v>105</v>
      </c>
      <c r="AG69" s="142" t="s">
        <v>32</v>
      </c>
      <c r="AH69" s="142" t="str">
        <f t="shared" si="8"/>
        <v>Langley</v>
      </c>
      <c r="AI69" s="142" t="s">
        <v>129</v>
      </c>
      <c r="AJ69" s="142">
        <v>1.1561397151E-2</v>
      </c>
      <c r="AL69" s="142" t="s">
        <v>105</v>
      </c>
      <c r="AM69" s="142" t="s">
        <v>32</v>
      </c>
      <c r="AN69" s="142" t="str">
        <f t="shared" si="9"/>
        <v>Langley</v>
      </c>
      <c r="AO69" s="142" t="s">
        <v>129</v>
      </c>
      <c r="AP69" s="180">
        <v>5.0231594596638002E-4</v>
      </c>
    </row>
    <row r="70" spans="3:42" x14ac:dyDescent="0.25">
      <c r="C70" s="142" t="s">
        <v>106</v>
      </c>
      <c r="D70" s="142" t="s">
        <v>141</v>
      </c>
      <c r="E70" s="179" t="s">
        <v>23</v>
      </c>
      <c r="F70" s="142">
        <v>1.3177761479000001E-2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T70" s="142" t="s">
        <v>106</v>
      </c>
      <c r="U70" s="142" t="s">
        <v>141</v>
      </c>
      <c r="V70" s="142" t="str">
        <f t="shared" si="6"/>
        <v>Hickam</v>
      </c>
      <c r="W70" s="142" t="s">
        <v>120</v>
      </c>
      <c r="X70" s="142">
        <v>19</v>
      </c>
      <c r="Z70" s="142" t="s">
        <v>106</v>
      </c>
      <c r="AA70" s="142" t="s">
        <v>141</v>
      </c>
      <c r="AB70" s="142" t="str">
        <f t="shared" si="7"/>
        <v>Hickam</v>
      </c>
      <c r="AC70" s="142" t="s">
        <v>120</v>
      </c>
      <c r="AD70" s="142">
        <v>1.5035196305541001</v>
      </c>
      <c r="AF70" s="142" t="s">
        <v>106</v>
      </c>
      <c r="AG70" s="142" t="s">
        <v>141</v>
      </c>
      <c r="AH70" s="142" t="str">
        <f t="shared" si="8"/>
        <v>Hickam</v>
      </c>
      <c r="AI70" s="142" t="s">
        <v>120</v>
      </c>
      <c r="AJ70" s="142">
        <v>1.247035566E-2</v>
      </c>
      <c r="AL70" s="142" t="s">
        <v>106</v>
      </c>
      <c r="AM70" s="142" t="s">
        <v>141</v>
      </c>
      <c r="AN70" s="142" t="str">
        <f t="shared" si="9"/>
        <v>Hickam</v>
      </c>
      <c r="AO70" s="142" t="s">
        <v>120</v>
      </c>
      <c r="AP70" s="180">
        <v>5.0212753862199E-4</v>
      </c>
    </row>
    <row r="71" spans="3:42" x14ac:dyDescent="0.25">
      <c r="C71" s="142" t="s">
        <v>103</v>
      </c>
      <c r="D71" s="142" t="s">
        <v>141</v>
      </c>
      <c r="E71" s="179" t="s">
        <v>23</v>
      </c>
      <c r="F71" s="142">
        <v>1.1960252256E-2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T71" s="142" t="s">
        <v>103</v>
      </c>
      <c r="U71" s="142" t="s">
        <v>141</v>
      </c>
      <c r="V71" s="142" t="str">
        <f t="shared" si="6"/>
        <v>Hickam</v>
      </c>
      <c r="W71" s="142" t="s">
        <v>120</v>
      </c>
      <c r="X71" s="142">
        <v>21</v>
      </c>
      <c r="Z71" s="142" t="s">
        <v>103</v>
      </c>
      <c r="AA71" s="142" t="s">
        <v>141</v>
      </c>
      <c r="AB71" s="142" t="str">
        <f t="shared" si="7"/>
        <v>Hickam</v>
      </c>
      <c r="AC71" s="142" t="s">
        <v>120</v>
      </c>
      <c r="AD71" s="142">
        <v>1.5046749209439001</v>
      </c>
      <c r="AF71" s="142" t="s">
        <v>103</v>
      </c>
      <c r="AG71" s="142" t="s">
        <v>141</v>
      </c>
      <c r="AH71" s="142" t="str">
        <f t="shared" si="8"/>
        <v>Hickam</v>
      </c>
      <c r="AI71" s="142" t="s">
        <v>120</v>
      </c>
      <c r="AJ71" s="142">
        <v>1.1350796153E-2</v>
      </c>
      <c r="AL71" s="142" t="s">
        <v>103</v>
      </c>
      <c r="AM71" s="142" t="s">
        <v>141</v>
      </c>
      <c r="AN71" s="142" t="str">
        <f t="shared" si="9"/>
        <v>Hickam</v>
      </c>
      <c r="AO71" s="142" t="s">
        <v>120</v>
      </c>
      <c r="AP71" s="180">
        <v>5.0299468831518002E-4</v>
      </c>
    </row>
    <row r="72" spans="3:42" x14ac:dyDescent="0.25">
      <c r="C72" s="142" t="s">
        <v>105</v>
      </c>
      <c r="D72" s="142" t="s">
        <v>141</v>
      </c>
      <c r="E72" s="179" t="s">
        <v>23</v>
      </c>
      <c r="F72" s="142">
        <v>1.3744852015E-2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T72" s="142" t="s">
        <v>105</v>
      </c>
      <c r="U72" s="142" t="s">
        <v>141</v>
      </c>
      <c r="V72" s="142" t="str">
        <f t="shared" si="6"/>
        <v>Hickam</v>
      </c>
      <c r="W72" s="142" t="s">
        <v>120</v>
      </c>
      <c r="X72" s="142">
        <v>17</v>
      </c>
      <c r="Z72" s="142" t="s">
        <v>105</v>
      </c>
      <c r="AA72" s="142" t="s">
        <v>141</v>
      </c>
      <c r="AB72" s="142" t="str">
        <f t="shared" si="7"/>
        <v>Hickam</v>
      </c>
      <c r="AC72" s="142" t="s">
        <v>120</v>
      </c>
      <c r="AD72" s="142">
        <v>1.5117441708515</v>
      </c>
      <c r="AF72" s="142" t="s">
        <v>105</v>
      </c>
      <c r="AG72" s="142" t="s">
        <v>141</v>
      </c>
      <c r="AH72" s="142" t="str">
        <f t="shared" si="8"/>
        <v>Hickam</v>
      </c>
      <c r="AI72" s="142" t="s">
        <v>120</v>
      </c>
      <c r="AJ72" s="142">
        <v>1.3184563184000001E-2</v>
      </c>
      <c r="AL72" s="142" t="s">
        <v>105</v>
      </c>
      <c r="AM72" s="142" t="s">
        <v>141</v>
      </c>
      <c r="AN72" s="142" t="str">
        <f t="shared" si="9"/>
        <v>Hickam</v>
      </c>
      <c r="AO72" s="142" t="s">
        <v>120</v>
      </c>
      <c r="AP72" s="180">
        <v>5.0548092849927995E-4</v>
      </c>
    </row>
    <row r="73" spans="3:42" x14ac:dyDescent="0.25">
      <c r="C73" s="142" t="s">
        <v>106</v>
      </c>
      <c r="D73" s="142" t="s">
        <v>141</v>
      </c>
      <c r="E73" s="179" t="s">
        <v>26</v>
      </c>
      <c r="F73" s="142">
        <v>6.4611707180000002E-3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T73" s="142" t="s">
        <v>106</v>
      </c>
      <c r="U73" s="142" t="s">
        <v>141</v>
      </c>
      <c r="V73" s="142" t="str">
        <f t="shared" si="6"/>
        <v>Cheyenne</v>
      </c>
      <c r="W73" s="142" t="s">
        <v>121</v>
      </c>
      <c r="X73" s="142">
        <v>6</v>
      </c>
      <c r="Z73" s="142" t="s">
        <v>106</v>
      </c>
      <c r="AA73" s="142" t="s">
        <v>141</v>
      </c>
      <c r="AB73" s="142" t="str">
        <f t="shared" si="7"/>
        <v>Cheyenne</v>
      </c>
      <c r="AC73" s="142" t="s">
        <v>121</v>
      </c>
      <c r="AD73" s="142">
        <v>0.64338462150918996</v>
      </c>
      <c r="AF73" s="142" t="s">
        <v>106</v>
      </c>
      <c r="AG73" s="142" t="s">
        <v>141</v>
      </c>
      <c r="AH73" s="142" t="str">
        <f t="shared" si="8"/>
        <v>Cheyenne</v>
      </c>
      <c r="AI73" s="142" t="s">
        <v>121</v>
      </c>
      <c r="AJ73" s="142">
        <v>5.4493542379999999E-3</v>
      </c>
      <c r="AL73" s="142" t="s">
        <v>106</v>
      </c>
      <c r="AM73" s="142" t="s">
        <v>141</v>
      </c>
      <c r="AN73" s="142" t="str">
        <f t="shared" si="9"/>
        <v>Cheyenne</v>
      </c>
      <c r="AO73" s="142" t="s">
        <v>121</v>
      </c>
      <c r="AP73" s="180">
        <v>7.2010800703566002E-5</v>
      </c>
    </row>
    <row r="74" spans="3:42" x14ac:dyDescent="0.25">
      <c r="C74" s="142" t="s">
        <v>103</v>
      </c>
      <c r="D74" s="142" t="s">
        <v>141</v>
      </c>
      <c r="E74" s="179" t="s">
        <v>26</v>
      </c>
      <c r="F74" s="142">
        <v>7.491287781E-3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T74" s="142" t="s">
        <v>103</v>
      </c>
      <c r="U74" s="142" t="s">
        <v>141</v>
      </c>
      <c r="V74" s="142" t="str">
        <f t="shared" ref="V74:V81" si="10">INDEX($C$3:$C$7,MID(W74, LEN(W74)-1,1)+1)</f>
        <v>Cheyenne</v>
      </c>
      <c r="W74" s="142" t="s">
        <v>121</v>
      </c>
      <c r="X74" s="142">
        <v>5</v>
      </c>
      <c r="Z74" s="142" t="s">
        <v>103</v>
      </c>
      <c r="AA74" s="142" t="s">
        <v>141</v>
      </c>
      <c r="AB74" s="142" t="str">
        <f t="shared" ref="AB74:AB81" si="11">INDEX($C$3:$C$7,MID(AC74, LEN(AC74)-1,1)+1)</f>
        <v>Cheyenne</v>
      </c>
      <c r="AC74" s="142" t="s">
        <v>121</v>
      </c>
      <c r="AD74" s="142">
        <v>0.64449811381010003</v>
      </c>
      <c r="AF74" s="142" t="s">
        <v>103</v>
      </c>
      <c r="AG74" s="142" t="s">
        <v>141</v>
      </c>
      <c r="AH74" s="142" t="str">
        <f t="shared" ref="AH74:AH81" si="12">INDEX($C$3:$C$7,MID(AI74, LEN(AI74)-1,1)+1)</f>
        <v>Cheyenne</v>
      </c>
      <c r="AI74" s="142" t="s">
        <v>121</v>
      </c>
      <c r="AJ74" s="142">
        <v>5.6149006209999996E-3</v>
      </c>
      <c r="AL74" s="142" t="s">
        <v>103</v>
      </c>
      <c r="AM74" s="142" t="s">
        <v>141</v>
      </c>
      <c r="AN74" s="142" t="str">
        <f t="shared" ref="AN74:AN81" si="13">INDEX($C$3:$C$7,MID(AO74, LEN(AO74)-1,1)+1)</f>
        <v>Cheyenne</v>
      </c>
      <c r="AO74" s="142" t="s">
        <v>121</v>
      </c>
      <c r="AP74" s="180">
        <v>7.1563985310959998E-5</v>
      </c>
    </row>
    <row r="75" spans="3:42" x14ac:dyDescent="0.25">
      <c r="C75" s="142" t="s">
        <v>105</v>
      </c>
      <c r="D75" s="142" t="s">
        <v>141</v>
      </c>
      <c r="E75" s="179" t="s">
        <v>26</v>
      </c>
      <c r="F75" s="142">
        <v>7.628339782E-3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T75" s="142" t="s">
        <v>105</v>
      </c>
      <c r="U75" s="142" t="s">
        <v>141</v>
      </c>
      <c r="V75" s="142" t="str">
        <f t="shared" si="10"/>
        <v>Cheyenne</v>
      </c>
      <c r="W75" s="142" t="s">
        <v>121</v>
      </c>
      <c r="X75" s="142">
        <v>5</v>
      </c>
      <c r="Z75" s="142" t="s">
        <v>105</v>
      </c>
      <c r="AA75" s="142" t="s">
        <v>141</v>
      </c>
      <c r="AB75" s="142" t="str">
        <f t="shared" si="11"/>
        <v>Cheyenne</v>
      </c>
      <c r="AC75" s="142" t="s">
        <v>121</v>
      </c>
      <c r="AD75" s="142">
        <v>0.63992239445443999</v>
      </c>
      <c r="AF75" s="142" t="s">
        <v>105</v>
      </c>
      <c r="AG75" s="142" t="s">
        <v>141</v>
      </c>
      <c r="AH75" s="142" t="str">
        <f t="shared" si="12"/>
        <v>Cheyenne</v>
      </c>
      <c r="AI75" s="142" t="s">
        <v>121</v>
      </c>
      <c r="AJ75" s="142">
        <v>7.5266039840000002E-3</v>
      </c>
      <c r="AL75" s="142" t="s">
        <v>105</v>
      </c>
      <c r="AM75" s="142" t="s">
        <v>141</v>
      </c>
      <c r="AN75" s="142" t="str">
        <f t="shared" si="13"/>
        <v>Cheyenne</v>
      </c>
      <c r="AO75" s="142" t="s">
        <v>121</v>
      </c>
      <c r="AP75" s="180">
        <v>7.0763068873126007E-5</v>
      </c>
    </row>
    <row r="76" spans="3:42" x14ac:dyDescent="0.25">
      <c r="C76" s="142" t="s">
        <v>106</v>
      </c>
      <c r="D76" s="142" t="s">
        <v>142</v>
      </c>
      <c r="E76" s="179" t="s">
        <v>23</v>
      </c>
      <c r="F76" s="142">
        <v>6.8003647990000004E-3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T76" s="142" t="s">
        <v>106</v>
      </c>
      <c r="U76" s="142" t="s">
        <v>142</v>
      </c>
      <c r="V76" s="142" t="str">
        <f t="shared" si="10"/>
        <v>Hickam</v>
      </c>
      <c r="W76" s="142" t="s">
        <v>118</v>
      </c>
      <c r="X76" s="142">
        <v>6</v>
      </c>
      <c r="Z76" s="142" t="s">
        <v>106</v>
      </c>
      <c r="AA76" s="142" t="s">
        <v>142</v>
      </c>
      <c r="AB76" s="142" t="str">
        <f t="shared" si="11"/>
        <v>Hickam</v>
      </c>
      <c r="AC76" s="142" t="s">
        <v>118</v>
      </c>
      <c r="AD76" s="142">
        <v>0.64073680623759999</v>
      </c>
      <c r="AF76" s="142" t="s">
        <v>106</v>
      </c>
      <c r="AG76" s="142" t="s">
        <v>142</v>
      </c>
      <c r="AH76" s="142" t="str">
        <f t="shared" si="12"/>
        <v>Hickam</v>
      </c>
      <c r="AI76" s="142" t="s">
        <v>118</v>
      </c>
      <c r="AJ76" s="142">
        <v>5.2382500079999998E-3</v>
      </c>
      <c r="AL76" s="142" t="s">
        <v>106</v>
      </c>
      <c r="AM76" s="142" t="s">
        <v>142</v>
      </c>
      <c r="AN76" s="142" t="str">
        <f t="shared" si="13"/>
        <v>Hickam</v>
      </c>
      <c r="AO76" s="142" t="s">
        <v>118</v>
      </c>
      <c r="AP76" s="180">
        <v>7.0944200576045997E-5</v>
      </c>
    </row>
    <row r="77" spans="3:42" x14ac:dyDescent="0.25">
      <c r="C77" s="142" t="s">
        <v>103</v>
      </c>
      <c r="D77" s="142" t="s">
        <v>142</v>
      </c>
      <c r="E77" s="179" t="s">
        <v>23</v>
      </c>
      <c r="F77" s="142">
        <v>8.6499926959999994E-3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T77" s="142" t="s">
        <v>103</v>
      </c>
      <c r="U77" s="142" t="s">
        <v>142</v>
      </c>
      <c r="V77" s="142" t="str">
        <f t="shared" si="10"/>
        <v>Hickam</v>
      </c>
      <c r="W77" s="142" t="s">
        <v>118</v>
      </c>
      <c r="X77" s="142">
        <v>6</v>
      </c>
      <c r="Z77" s="142" t="s">
        <v>103</v>
      </c>
      <c r="AA77" s="142" t="s">
        <v>142</v>
      </c>
      <c r="AB77" s="142" t="str">
        <f t="shared" si="11"/>
        <v>Hickam</v>
      </c>
      <c r="AC77" s="142" t="s">
        <v>118</v>
      </c>
      <c r="AD77" s="142">
        <v>0.64508013233226003</v>
      </c>
      <c r="AF77" s="142" t="s">
        <v>103</v>
      </c>
      <c r="AG77" s="142" t="s">
        <v>142</v>
      </c>
      <c r="AH77" s="142" t="str">
        <f t="shared" si="12"/>
        <v>Hickam</v>
      </c>
      <c r="AI77" s="142" t="s">
        <v>118</v>
      </c>
      <c r="AJ77" s="142">
        <v>6.7766396040000003E-3</v>
      </c>
      <c r="AL77" s="142" t="s">
        <v>103</v>
      </c>
      <c r="AM77" s="142" t="s">
        <v>142</v>
      </c>
      <c r="AN77" s="142" t="str">
        <f t="shared" si="13"/>
        <v>Hickam</v>
      </c>
      <c r="AO77" s="142" t="s">
        <v>118</v>
      </c>
      <c r="AP77" s="180">
        <v>7.2312344337062995E-5</v>
      </c>
    </row>
    <row r="78" spans="3:42" x14ac:dyDescent="0.25">
      <c r="C78" s="142" t="s">
        <v>105</v>
      </c>
      <c r="D78" s="142" t="s">
        <v>142</v>
      </c>
      <c r="E78" s="179" t="s">
        <v>23</v>
      </c>
      <c r="F78" s="142">
        <v>6.7968529880000003E-3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T78" s="142" t="s">
        <v>105</v>
      </c>
      <c r="U78" s="142" t="s">
        <v>142</v>
      </c>
      <c r="V78" s="142" t="str">
        <f t="shared" si="10"/>
        <v>Hickam</v>
      </c>
      <c r="W78" s="142" t="s">
        <v>118</v>
      </c>
      <c r="X78" s="142">
        <v>6</v>
      </c>
      <c r="Z78" s="142" t="s">
        <v>105</v>
      </c>
      <c r="AA78" s="142" t="s">
        <v>142</v>
      </c>
      <c r="AB78" s="142" t="str">
        <f t="shared" si="11"/>
        <v>Hickam</v>
      </c>
      <c r="AC78" s="142" t="s">
        <v>118</v>
      </c>
      <c r="AD78" s="142">
        <v>0.64156548951256998</v>
      </c>
      <c r="AF78" s="142" t="s">
        <v>105</v>
      </c>
      <c r="AG78" s="142" t="s">
        <v>142</v>
      </c>
      <c r="AH78" s="142" t="str">
        <f t="shared" si="12"/>
        <v>Hickam</v>
      </c>
      <c r="AI78" s="142" t="s">
        <v>118</v>
      </c>
      <c r="AJ78" s="142">
        <v>6.0670939259999997E-3</v>
      </c>
      <c r="AL78" s="142" t="s">
        <v>105</v>
      </c>
      <c r="AM78" s="142" t="s">
        <v>142</v>
      </c>
      <c r="AN78" s="142" t="str">
        <f t="shared" si="13"/>
        <v>Hickam</v>
      </c>
      <c r="AO78" s="142" t="s">
        <v>118</v>
      </c>
      <c r="AP78" s="180">
        <v>7.1968213153792007E-5</v>
      </c>
    </row>
    <row r="79" spans="3:42" x14ac:dyDescent="0.25">
      <c r="C79" s="142" t="s">
        <v>106</v>
      </c>
      <c r="D79" s="142" t="s">
        <v>142</v>
      </c>
      <c r="E79" s="179" t="s">
        <v>26</v>
      </c>
      <c r="F79" s="142">
        <v>1.3970805245000001E-2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T79" s="142" t="s">
        <v>106</v>
      </c>
      <c r="U79" s="142" t="s">
        <v>142</v>
      </c>
      <c r="V79" s="142" t="str">
        <f t="shared" si="10"/>
        <v>Cheyenne</v>
      </c>
      <c r="W79" s="142" t="s">
        <v>119</v>
      </c>
      <c r="X79" s="142">
        <v>18</v>
      </c>
      <c r="Z79" s="142" t="s">
        <v>106</v>
      </c>
      <c r="AA79" s="142" t="s">
        <v>142</v>
      </c>
      <c r="AB79" s="142" t="str">
        <f t="shared" si="11"/>
        <v>Cheyenne</v>
      </c>
      <c r="AC79" s="142" t="s">
        <v>119</v>
      </c>
      <c r="AD79" s="142">
        <v>1.4862728587883001</v>
      </c>
      <c r="AF79" s="142" t="s">
        <v>106</v>
      </c>
      <c r="AG79" s="142" t="s">
        <v>142</v>
      </c>
      <c r="AH79" s="142" t="str">
        <f t="shared" si="12"/>
        <v>Cheyenne</v>
      </c>
      <c r="AI79" s="142" t="s">
        <v>119</v>
      </c>
      <c r="AJ79" s="142">
        <v>1.3746447395E-2</v>
      </c>
      <c r="AL79" s="142" t="s">
        <v>106</v>
      </c>
      <c r="AM79" s="142" t="s">
        <v>142</v>
      </c>
      <c r="AN79" s="142" t="str">
        <f t="shared" si="13"/>
        <v>Cheyenne</v>
      </c>
      <c r="AO79" s="142" t="s">
        <v>119</v>
      </c>
      <c r="AP79" s="180">
        <v>4.9500910164148996E-4</v>
      </c>
    </row>
    <row r="80" spans="3:42" x14ac:dyDescent="0.25">
      <c r="C80" s="142" t="s">
        <v>103</v>
      </c>
      <c r="D80" s="142" t="s">
        <v>142</v>
      </c>
      <c r="E80" s="179" t="s">
        <v>26</v>
      </c>
      <c r="F80" s="142">
        <v>1.3316805341E-2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T80" s="142" t="s">
        <v>103</v>
      </c>
      <c r="U80" s="142" t="s">
        <v>142</v>
      </c>
      <c r="V80" s="142" t="str">
        <f t="shared" si="10"/>
        <v>Cheyenne</v>
      </c>
      <c r="W80" s="142" t="s">
        <v>119</v>
      </c>
      <c r="X80" s="142">
        <v>16</v>
      </c>
      <c r="Z80" s="142" t="s">
        <v>103</v>
      </c>
      <c r="AA80" s="142" t="s">
        <v>142</v>
      </c>
      <c r="AB80" s="142" t="str">
        <f t="shared" si="11"/>
        <v>Cheyenne</v>
      </c>
      <c r="AC80" s="142" t="s">
        <v>119</v>
      </c>
      <c r="AD80" s="142">
        <v>1.4915632506005001</v>
      </c>
      <c r="AF80" s="142" t="s">
        <v>103</v>
      </c>
      <c r="AG80" s="142" t="s">
        <v>142</v>
      </c>
      <c r="AH80" s="142" t="str">
        <f t="shared" si="12"/>
        <v>Cheyenne</v>
      </c>
      <c r="AI80" s="142" t="s">
        <v>119</v>
      </c>
      <c r="AJ80" s="142">
        <v>1.2647912822E-2</v>
      </c>
      <c r="AL80" s="142" t="s">
        <v>103</v>
      </c>
      <c r="AM80" s="142" t="s">
        <v>142</v>
      </c>
      <c r="AN80" s="142" t="str">
        <f t="shared" si="13"/>
        <v>Cheyenne</v>
      </c>
      <c r="AO80" s="142" t="s">
        <v>119</v>
      </c>
      <c r="AP80" s="180">
        <v>4.9789374085039005E-4</v>
      </c>
    </row>
    <row r="81" spans="3:42" x14ac:dyDescent="0.25">
      <c r="C81" s="142" t="s">
        <v>105</v>
      </c>
      <c r="D81" s="142" t="s">
        <v>142</v>
      </c>
      <c r="E81" s="179" t="s">
        <v>26</v>
      </c>
      <c r="F81" s="142">
        <v>1.5009328116E-2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T81" s="142" t="s">
        <v>105</v>
      </c>
      <c r="U81" s="142" t="s">
        <v>142</v>
      </c>
      <c r="V81" s="142" t="str">
        <f t="shared" si="10"/>
        <v>Cheyenne</v>
      </c>
      <c r="W81" s="142" t="s">
        <v>119</v>
      </c>
      <c r="X81" s="142">
        <v>20</v>
      </c>
      <c r="Z81" s="142" t="s">
        <v>105</v>
      </c>
      <c r="AA81" s="142" t="s">
        <v>142</v>
      </c>
      <c r="AB81" s="142" t="str">
        <f t="shared" si="11"/>
        <v>Cheyenne</v>
      </c>
      <c r="AC81" s="142" t="s">
        <v>119</v>
      </c>
      <c r="AD81" s="142">
        <v>1.5027894744082</v>
      </c>
      <c r="AF81" s="142" t="s">
        <v>105</v>
      </c>
      <c r="AG81" s="142" t="s">
        <v>142</v>
      </c>
      <c r="AH81" s="142" t="str">
        <f t="shared" si="12"/>
        <v>Cheyenne</v>
      </c>
      <c r="AI81" s="142" t="s">
        <v>119</v>
      </c>
      <c r="AJ81" s="142">
        <v>1.4045614041E-2</v>
      </c>
      <c r="AL81" s="142" t="s">
        <v>105</v>
      </c>
      <c r="AM81" s="142" t="s">
        <v>142</v>
      </c>
      <c r="AN81" s="142" t="str">
        <f t="shared" si="13"/>
        <v>Cheyenne</v>
      </c>
      <c r="AO81" s="142" t="s">
        <v>119</v>
      </c>
      <c r="AP81" s="180">
        <v>5.0131307596521998E-4</v>
      </c>
    </row>
    <row r="82" spans="3:42" x14ac:dyDescent="0.25">
      <c r="G82" s="169" t="s">
        <v>107</v>
      </c>
    </row>
    <row r="83" spans="3:42" x14ac:dyDescent="0.25">
      <c r="G83" s="169" t="s">
        <v>108</v>
      </c>
    </row>
    <row r="84" spans="3:42" x14ac:dyDescent="0.25">
      <c r="G84" s="169" t="s">
        <v>104</v>
      </c>
    </row>
    <row r="85" spans="3:42" x14ac:dyDescent="0.25">
      <c r="G85" s="169" t="s">
        <v>111</v>
      </c>
    </row>
    <row r="86" spans="3:42" x14ac:dyDescent="0.25">
      <c r="G86" s="169" t="s">
        <v>108</v>
      </c>
      <c r="N86" s="180"/>
    </row>
    <row r="87" spans="3:42" x14ac:dyDescent="0.25">
      <c r="G87" s="169" t="s">
        <v>107</v>
      </c>
    </row>
    <row r="88" spans="3:42" x14ac:dyDescent="0.25">
      <c r="G88" s="169" t="s">
        <v>104</v>
      </c>
    </row>
    <row r="89" spans="3:42" x14ac:dyDescent="0.25">
      <c r="G89" s="169" t="s">
        <v>110</v>
      </c>
    </row>
    <row r="90" spans="3:42" x14ac:dyDescent="0.25">
      <c r="G90" s="169" t="s">
        <v>139</v>
      </c>
    </row>
    <row r="91" spans="3:42" x14ac:dyDescent="0.25">
      <c r="G91" s="169" t="s">
        <v>128</v>
      </c>
    </row>
    <row r="92" spans="3:42" x14ac:dyDescent="0.25">
      <c r="G92" s="169" t="s">
        <v>129</v>
      </c>
    </row>
    <row r="93" spans="3:42" x14ac:dyDescent="0.25">
      <c r="G93" s="169" t="s">
        <v>111</v>
      </c>
    </row>
    <row r="94" spans="3:42" x14ac:dyDescent="0.25">
      <c r="G94" s="169" t="s">
        <v>110</v>
      </c>
    </row>
    <row r="95" spans="3:42" x14ac:dyDescent="0.25">
      <c r="G95" s="169" t="s">
        <v>139</v>
      </c>
    </row>
    <row r="96" spans="3:42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F89-68E1-4DAC-B5A7-ADEE70401A99}">
  <dimension ref="D4:F12"/>
  <sheetViews>
    <sheetView workbookViewId="0">
      <selection activeCell="H9" sqref="H9"/>
    </sheetView>
  </sheetViews>
  <sheetFormatPr defaultRowHeight="15" x14ac:dyDescent="0.25"/>
  <sheetData>
    <row r="4" spans="4:6" ht="15.75" thickBot="1" x14ac:dyDescent="0.3">
      <c r="D4" s="229" t="s">
        <v>173</v>
      </c>
      <c r="E4" s="230" t="s">
        <v>174</v>
      </c>
      <c r="F4" s="231" t="s">
        <v>175</v>
      </c>
    </row>
    <row r="5" spans="4:6" x14ac:dyDescent="0.25">
      <c r="D5" s="232">
        <v>0</v>
      </c>
      <c r="E5" s="143">
        <v>0</v>
      </c>
      <c r="F5" s="233">
        <v>0</v>
      </c>
    </row>
    <row r="6" spans="4:6" x14ac:dyDescent="0.25">
      <c r="D6" s="232">
        <v>0</v>
      </c>
      <c r="E6" s="143">
        <v>0</v>
      </c>
      <c r="F6" s="233">
        <v>1</v>
      </c>
    </row>
    <row r="7" spans="4:6" x14ac:dyDescent="0.25">
      <c r="D7" s="232">
        <v>0</v>
      </c>
      <c r="E7" s="143">
        <v>1</v>
      </c>
      <c r="F7" s="233">
        <v>0</v>
      </c>
    </row>
    <row r="8" spans="4:6" x14ac:dyDescent="0.25">
      <c r="D8" s="232">
        <v>0</v>
      </c>
      <c r="E8" s="143">
        <v>1</v>
      </c>
      <c r="F8" s="233">
        <v>1</v>
      </c>
    </row>
    <row r="9" spans="4:6" x14ac:dyDescent="0.25">
      <c r="D9" s="232">
        <v>1</v>
      </c>
      <c r="E9" s="143">
        <v>0</v>
      </c>
      <c r="F9" s="233">
        <v>0</v>
      </c>
    </row>
    <row r="10" spans="4:6" x14ac:dyDescent="0.25">
      <c r="D10" s="232">
        <v>1</v>
      </c>
      <c r="E10" s="143">
        <v>0</v>
      </c>
      <c r="F10" s="233">
        <v>1</v>
      </c>
    </row>
    <row r="11" spans="4:6" x14ac:dyDescent="0.25">
      <c r="D11" s="232">
        <v>1</v>
      </c>
      <c r="E11" s="143">
        <v>1</v>
      </c>
      <c r="F11" s="233">
        <v>0</v>
      </c>
    </row>
    <row r="12" spans="4:6" x14ac:dyDescent="0.25">
      <c r="D12" s="234">
        <v>1</v>
      </c>
      <c r="E12" s="235">
        <v>1</v>
      </c>
      <c r="F12" s="2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I1" zoomScale="60" zoomScaleNormal="60" workbookViewId="0">
      <selection activeCell="V16" sqref="V16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216" t="s">
        <v>0</v>
      </c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217" t="s">
        <v>3</v>
      </c>
      <c r="B19" s="219" t="s">
        <v>58</v>
      </c>
      <c r="C19" s="220"/>
      <c r="D19" s="220"/>
      <c r="E19" s="220"/>
      <c r="F19" s="221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18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22" t="s">
        <v>59</v>
      </c>
      <c r="AA21" s="223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24" t="s">
        <v>3</v>
      </c>
      <c r="B28" s="226" t="s">
        <v>64</v>
      </c>
      <c r="C28" s="227"/>
      <c r="D28" s="227"/>
      <c r="E28" s="227"/>
      <c r="F28" s="228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25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215"/>
      <c r="L31" s="215"/>
      <c r="M31" s="215"/>
      <c r="N31" s="215"/>
      <c r="O31" s="215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Raw_Vector</vt:lpstr>
      <vt:lpstr>Raw_Scalar</vt:lpstr>
      <vt:lpstr>Sheet1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2019-05-20T13:28:25Z</dcterms:modified>
</cp:coreProperties>
</file>